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showInkAnnotation="0" defaultThemeVersion="124226"/>
  <mc:AlternateContent xmlns:mc="http://schemas.openxmlformats.org/markup-compatibility/2006">
    <mc:Choice Requires="x15">
      <x15ac:absPath xmlns:x15ac="http://schemas.microsoft.com/office/spreadsheetml/2010/11/ac" url="C:\Users\dhesingraja.adidravi\Desktop\DAILY REPORT MARCH 2023\"/>
    </mc:Choice>
  </mc:AlternateContent>
  <xr:revisionPtr revIDLastSave="0" documentId="13_ncr:1_{444EEBD3-9A6E-4CCF-A07E-52EF07C68397}" xr6:coauthVersionLast="47" xr6:coauthVersionMax="47" xr10:uidLastSave="{00000000-0000-0000-0000-000000000000}"/>
  <bookViews>
    <workbookView xWindow="-120" yWindow="-120" windowWidth="29040" windowHeight="15840" tabRatio="883" firstSheet="16" activeTab="58" xr2:uid="{00000000-000D-0000-FFFF-FFFF00000000}"/>
  </bookViews>
  <sheets>
    <sheet name="Summery" sheetId="52" r:id="rId1"/>
    <sheet name="01-03-2023" sheetId="80" r:id="rId2"/>
    <sheet name="02-03-2023" sheetId="102" r:id="rId3"/>
    <sheet name="03-03-2023 " sheetId="105" r:id="rId4"/>
    <sheet name="04-03-2023" sheetId="135" r:id="rId5"/>
    <sheet name="05-03-2023" sheetId="106" r:id="rId6"/>
    <sheet name="06-03-2023" sheetId="107" r:id="rId7"/>
    <sheet name="07-03-2023" sheetId="109" r:id="rId8"/>
    <sheet name="08-03-2023" sheetId="108" r:id="rId9"/>
    <sheet name="09-03-2023" sheetId="110" r:id="rId10"/>
    <sheet name="10-03-2023" sheetId="111" r:id="rId11"/>
    <sheet name="11-03-2023  " sheetId="113" r:id="rId12"/>
    <sheet name="12-03-2023  " sheetId="112" r:id="rId13"/>
    <sheet name="13-03-2024    " sheetId="114" r:id="rId14"/>
    <sheet name="14-03-2023 " sheetId="115" r:id="rId15"/>
    <sheet name="15-03-2023  " sheetId="116" r:id="rId16"/>
    <sheet name="16-03-2023  " sheetId="117" r:id="rId17"/>
    <sheet name="17-03-2023  " sheetId="130" r:id="rId18"/>
    <sheet name="18-03-2023" sheetId="119" r:id="rId19"/>
    <sheet name="19-03-2023" sheetId="120" r:id="rId20"/>
    <sheet name="20-03-2023" sheetId="121" r:id="rId21"/>
    <sheet name="21-03-2023  " sheetId="122" r:id="rId22"/>
    <sheet name="22-03-2023  " sheetId="123" r:id="rId23"/>
    <sheet name="23-03-2023   " sheetId="124" r:id="rId24"/>
    <sheet name="24-03-2023" sheetId="125" r:id="rId25"/>
    <sheet name="02-02-2019" sheetId="38" state="hidden" r:id="rId26"/>
    <sheet name="03-02-2019" sheetId="72" state="hidden" r:id="rId27"/>
    <sheet name="04-02-2019" sheetId="6" state="hidden" r:id="rId28"/>
    <sheet name="05-02-2019" sheetId="8" state="hidden" r:id="rId29"/>
    <sheet name="06-02-2019" sheetId="7" state="hidden" r:id="rId30"/>
    <sheet name="07-02-2019" sheetId="73" state="hidden" r:id="rId31"/>
    <sheet name="08-02-2019" sheetId="91" state="hidden" r:id="rId32"/>
    <sheet name="09-02-2019" sheetId="45" state="hidden" r:id="rId33"/>
    <sheet name="10-02-2019" sheetId="98" state="hidden" r:id="rId34"/>
    <sheet name="11-02-2019" sheetId="99" state="hidden" r:id="rId35"/>
    <sheet name="12-02-2019" sheetId="100" state="hidden" r:id="rId36"/>
    <sheet name="13-02-2019" sheetId="101" state="hidden" r:id="rId37"/>
    <sheet name="14-02-2019" sheetId="48" state="hidden" r:id="rId38"/>
    <sheet name="15-02-2019" sheetId="49" state="hidden" r:id="rId39"/>
    <sheet name="16-02-2019" sheetId="51" state="hidden" r:id="rId40"/>
    <sheet name="17-02-2019" sheetId="50" state="hidden" r:id="rId41"/>
    <sheet name="18-02-2019 " sheetId="54" state="hidden" r:id="rId42"/>
    <sheet name="19-02-2019" sheetId="92" state="hidden" r:id="rId43"/>
    <sheet name="20-02-2019" sheetId="95" state="hidden" r:id="rId44"/>
    <sheet name="21-02-2019" sheetId="58" state="hidden" r:id="rId45"/>
    <sheet name="22-02-2019" sheetId="59" state="hidden" r:id="rId46"/>
    <sheet name="23-02-2019" sheetId="60" state="hidden" r:id="rId47"/>
    <sheet name="24-02-2019" sheetId="62" state="hidden" r:id="rId48"/>
    <sheet name="25-02-2019" sheetId="83" state="hidden" r:id="rId49"/>
    <sheet name="26-02-2019" sheetId="84" state="hidden" r:id="rId50"/>
    <sheet name="27-02-19" sheetId="64" state="hidden" r:id="rId51"/>
    <sheet name="28-02-2019" sheetId="96" state="hidden" r:id="rId52"/>
    <sheet name="25-03-2023" sheetId="126" r:id="rId53"/>
    <sheet name="26-03-2023" sheetId="127" r:id="rId54"/>
    <sheet name="27-03-2023" sheetId="128" r:id="rId55"/>
    <sheet name="28-03-2023 " sheetId="129" r:id="rId56"/>
    <sheet name="29-03-2023" sheetId="136" r:id="rId57"/>
    <sheet name="30-03-2023" sheetId="137" r:id="rId58"/>
    <sheet name="31-03-2-2023" sheetId="138" r:id="rId59"/>
  </sheets>
  <definedNames>
    <definedName name="_xlnm._FilterDatabase" localSheetId="0" hidden="1">Summery!$A$2:$CB$2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C51" i="138" l="1"/>
  <c r="AC52" i="138"/>
  <c r="AC53" i="138"/>
  <c r="AC54" i="138"/>
  <c r="AC55" i="138"/>
  <c r="AC56" i="138"/>
  <c r="E57" i="138"/>
  <c r="F57" i="138"/>
  <c r="F59" i="138" s="1"/>
  <c r="G57" i="138"/>
  <c r="H57" i="138"/>
  <c r="I57" i="138"/>
  <c r="J57" i="138"/>
  <c r="J59" i="138" s="1"/>
  <c r="J60" i="138" s="1"/>
  <c r="J62" i="138" s="1"/>
  <c r="J64" i="138" s="1"/>
  <c r="J65" i="138" s="1"/>
  <c r="K57" i="138"/>
  <c r="L57" i="138"/>
  <c r="M57" i="138"/>
  <c r="N57" i="138"/>
  <c r="N59" i="138" s="1"/>
  <c r="N60" i="138" s="1"/>
  <c r="N62" i="138" s="1"/>
  <c r="N64" i="138" s="1"/>
  <c r="N65" i="138" s="1"/>
  <c r="O57" i="138"/>
  <c r="P57" i="138"/>
  <c r="Q57" i="138"/>
  <c r="R57" i="138"/>
  <c r="R59" i="138" s="1"/>
  <c r="R60" i="138" s="1"/>
  <c r="R62" i="138" s="1"/>
  <c r="R64" i="138" s="1"/>
  <c r="R65" i="138" s="1"/>
  <c r="S57" i="138"/>
  <c r="T57" i="138"/>
  <c r="U57" i="138"/>
  <c r="V57" i="138"/>
  <c r="V59" i="138" s="1"/>
  <c r="V60" i="138" s="1"/>
  <c r="V62" i="138" s="1"/>
  <c r="V64" i="138" s="1"/>
  <c r="V65" i="138" s="1"/>
  <c r="W57" i="138"/>
  <c r="X57" i="138"/>
  <c r="Y57" i="138"/>
  <c r="Z57" i="138"/>
  <c r="Z59" i="138" s="1"/>
  <c r="Z60" i="138" s="1"/>
  <c r="Z62" i="138" s="1"/>
  <c r="Z64" i="138" s="1"/>
  <c r="Z65" i="138" s="1"/>
  <c r="AA57" i="138"/>
  <c r="AB57" i="138"/>
  <c r="E58" i="138"/>
  <c r="F58" i="138"/>
  <c r="G58" i="138"/>
  <c r="H58" i="138"/>
  <c r="I58" i="138"/>
  <c r="J58" i="138"/>
  <c r="K58" i="138"/>
  <c r="L58" i="138"/>
  <c r="M58" i="138"/>
  <c r="N58" i="138"/>
  <c r="O58" i="138"/>
  <c r="P58" i="138"/>
  <c r="Q58" i="138"/>
  <c r="R58" i="138"/>
  <c r="S58" i="138"/>
  <c r="T58" i="138"/>
  <c r="U58" i="138"/>
  <c r="V58" i="138"/>
  <c r="W58" i="138"/>
  <c r="X58" i="138"/>
  <c r="Y58" i="138"/>
  <c r="Z58" i="138"/>
  <c r="AA58" i="138"/>
  <c r="AB58" i="138"/>
  <c r="AC58" i="138"/>
  <c r="E59" i="138"/>
  <c r="G59" i="138"/>
  <c r="H59" i="138"/>
  <c r="H60" i="138" s="1"/>
  <c r="H62" i="138" s="1"/>
  <c r="H64" i="138" s="1"/>
  <c r="H65" i="138" s="1"/>
  <c r="I59" i="138"/>
  <c r="K59" i="138"/>
  <c r="L59" i="138"/>
  <c r="L60" i="138" s="1"/>
  <c r="L62" i="138" s="1"/>
  <c r="L64" i="138" s="1"/>
  <c r="L65" i="138" s="1"/>
  <c r="M59" i="138"/>
  <c r="O59" i="138"/>
  <c r="P59" i="138"/>
  <c r="P60" i="138" s="1"/>
  <c r="P62" i="138" s="1"/>
  <c r="P64" i="138" s="1"/>
  <c r="P65" i="138" s="1"/>
  <c r="Q59" i="138"/>
  <c r="S59" i="138"/>
  <c r="T59" i="138"/>
  <c r="T60" i="138" s="1"/>
  <c r="T62" i="138" s="1"/>
  <c r="T64" i="138" s="1"/>
  <c r="T65" i="138" s="1"/>
  <c r="U59" i="138"/>
  <c r="W59" i="138"/>
  <c r="X59" i="138"/>
  <c r="X60" i="138" s="1"/>
  <c r="X62" i="138" s="1"/>
  <c r="X64" i="138" s="1"/>
  <c r="X65" i="138" s="1"/>
  <c r="Y59" i="138"/>
  <c r="AA59" i="138"/>
  <c r="AB59" i="138"/>
  <c r="AB60" i="138" s="1"/>
  <c r="AB62" i="138" s="1"/>
  <c r="AB64" i="138" s="1"/>
  <c r="AB65" i="138" s="1"/>
  <c r="E60" i="138"/>
  <c r="G60" i="138"/>
  <c r="G62" i="138" s="1"/>
  <c r="G64" i="138" s="1"/>
  <c r="G65" i="138" s="1"/>
  <c r="I60" i="138"/>
  <c r="K60" i="138"/>
  <c r="K62" i="138" s="1"/>
  <c r="K64" i="138" s="1"/>
  <c r="K65" i="138" s="1"/>
  <c r="M60" i="138"/>
  <c r="O60" i="138"/>
  <c r="O62" i="138" s="1"/>
  <c r="O64" i="138" s="1"/>
  <c r="O65" i="138" s="1"/>
  <c r="Q60" i="138"/>
  <c r="S60" i="138"/>
  <c r="S62" i="138" s="1"/>
  <c r="S64" i="138" s="1"/>
  <c r="S65" i="138" s="1"/>
  <c r="U60" i="138"/>
  <c r="W60" i="138"/>
  <c r="W62" i="138" s="1"/>
  <c r="W64" i="138" s="1"/>
  <c r="W65" i="138" s="1"/>
  <c r="Y60" i="138"/>
  <c r="AA60" i="138"/>
  <c r="AA62" i="138" s="1"/>
  <c r="AA64" i="138" s="1"/>
  <c r="AA65" i="138" s="1"/>
  <c r="AC61" i="138"/>
  <c r="E62" i="138"/>
  <c r="E64" i="138" s="1"/>
  <c r="I62" i="138"/>
  <c r="I64" i="138" s="1"/>
  <c r="I65" i="138" s="1"/>
  <c r="M62" i="138"/>
  <c r="M64" i="138" s="1"/>
  <c r="M65" i="138" s="1"/>
  <c r="Q62" i="138"/>
  <c r="Q64" i="138" s="1"/>
  <c r="Q65" i="138" s="1"/>
  <c r="U62" i="138"/>
  <c r="U64" i="138" s="1"/>
  <c r="U65" i="138" s="1"/>
  <c r="Y62" i="138"/>
  <c r="Y64" i="138" s="1"/>
  <c r="Y65" i="138" s="1"/>
  <c r="E66" i="138"/>
  <c r="F66" i="138"/>
  <c r="AC66" i="138" s="1"/>
  <c r="G66" i="138"/>
  <c r="H66" i="138"/>
  <c r="I66" i="138"/>
  <c r="J66" i="138"/>
  <c r="K66" i="138"/>
  <c r="L66" i="138"/>
  <c r="M66" i="138"/>
  <c r="N66" i="138"/>
  <c r="O66" i="138"/>
  <c r="P66" i="138"/>
  <c r="Q66" i="138"/>
  <c r="R66" i="138"/>
  <c r="S66" i="138"/>
  <c r="T66" i="138"/>
  <c r="U66" i="138"/>
  <c r="V66" i="138"/>
  <c r="W66" i="138"/>
  <c r="X66" i="138"/>
  <c r="Y66" i="138"/>
  <c r="Z66" i="138"/>
  <c r="AA66" i="138"/>
  <c r="AB66" i="138"/>
  <c r="E67" i="138"/>
  <c r="F67" i="138"/>
  <c r="AC67" i="138" s="1"/>
  <c r="G67" i="138"/>
  <c r="H67" i="138"/>
  <c r="I67" i="138"/>
  <c r="J67" i="138"/>
  <c r="K67" i="138"/>
  <c r="L67" i="138"/>
  <c r="M67" i="138"/>
  <c r="N67" i="138"/>
  <c r="O67" i="138"/>
  <c r="P67" i="138"/>
  <c r="Q67" i="138"/>
  <c r="R67" i="138"/>
  <c r="S67" i="138"/>
  <c r="T67" i="138"/>
  <c r="U67" i="138"/>
  <c r="V67" i="138"/>
  <c r="W67" i="138"/>
  <c r="X67" i="138"/>
  <c r="Y67" i="138"/>
  <c r="Z67" i="138"/>
  <c r="AA67" i="138"/>
  <c r="AB67" i="138"/>
  <c r="AC50" i="138"/>
  <c r="AC49" i="138"/>
  <c r="AC48" i="138"/>
  <c r="AC47" i="138"/>
  <c r="AB33" i="138"/>
  <c r="AA33" i="138"/>
  <c r="Z33" i="138"/>
  <c r="Y33" i="138"/>
  <c r="X33" i="138"/>
  <c r="W33" i="138"/>
  <c r="V33" i="138"/>
  <c r="U33" i="138"/>
  <c r="T33" i="138"/>
  <c r="S33" i="138"/>
  <c r="R33" i="138"/>
  <c r="Q33" i="138"/>
  <c r="P33" i="138"/>
  <c r="O33" i="138"/>
  <c r="N33" i="138"/>
  <c r="M33" i="138"/>
  <c r="L33" i="138"/>
  <c r="K33" i="138"/>
  <c r="J33" i="138"/>
  <c r="I33" i="138"/>
  <c r="H33" i="138"/>
  <c r="G33" i="138"/>
  <c r="F33" i="138"/>
  <c r="E33" i="138"/>
  <c r="AB32" i="138"/>
  <c r="AA32" i="138"/>
  <c r="Z32" i="138"/>
  <c r="Y32" i="138"/>
  <c r="X32" i="138"/>
  <c r="W32" i="138"/>
  <c r="V32" i="138"/>
  <c r="U32" i="138"/>
  <c r="T32" i="138"/>
  <c r="S32" i="138"/>
  <c r="R32" i="138"/>
  <c r="Q32" i="138"/>
  <c r="P32" i="138"/>
  <c r="O32" i="138"/>
  <c r="N32" i="138"/>
  <c r="M32" i="138"/>
  <c r="L32" i="138"/>
  <c r="K32" i="138"/>
  <c r="J32" i="138"/>
  <c r="I32" i="138"/>
  <c r="H32" i="138"/>
  <c r="G32" i="138"/>
  <c r="F32" i="138"/>
  <c r="E32" i="138"/>
  <c r="AC27" i="138"/>
  <c r="AB26" i="138"/>
  <c r="AB28" i="138" s="1"/>
  <c r="AB30" i="138" s="1"/>
  <c r="AB31" i="138" s="1"/>
  <c r="AA26" i="138"/>
  <c r="AA28" i="138" s="1"/>
  <c r="AA30" i="138" s="1"/>
  <c r="AA31" i="138" s="1"/>
  <c r="W26" i="138"/>
  <c r="W28" i="138" s="1"/>
  <c r="W30" i="138" s="1"/>
  <c r="W31" i="138" s="1"/>
  <c r="U26" i="138"/>
  <c r="U28" i="138" s="1"/>
  <c r="U30" i="138" s="1"/>
  <c r="U31" i="138" s="1"/>
  <c r="Q26" i="138"/>
  <c r="Q28" i="138" s="1"/>
  <c r="Q30" i="138" s="1"/>
  <c r="Q31" i="138" s="1"/>
  <c r="P26" i="138"/>
  <c r="P28" i="138" s="1"/>
  <c r="P30" i="138" s="1"/>
  <c r="P31" i="138" s="1"/>
  <c r="M26" i="138"/>
  <c r="M28" i="138" s="1"/>
  <c r="M30" i="138" s="1"/>
  <c r="M31" i="138" s="1"/>
  <c r="L26" i="138"/>
  <c r="L28" i="138" s="1"/>
  <c r="L30" i="138" s="1"/>
  <c r="L31" i="138" s="1"/>
  <c r="K26" i="138"/>
  <c r="K28" i="138" s="1"/>
  <c r="K30" i="138" s="1"/>
  <c r="K31" i="138" s="1"/>
  <c r="G26" i="138"/>
  <c r="G28" i="138" s="1"/>
  <c r="G30" i="138" s="1"/>
  <c r="G31" i="138" s="1"/>
  <c r="AB25" i="138"/>
  <c r="Y25" i="138"/>
  <c r="Y26" i="138" s="1"/>
  <c r="Y28" i="138" s="1"/>
  <c r="Y30" i="138" s="1"/>
  <c r="Y31" i="138" s="1"/>
  <c r="U25" i="138"/>
  <c r="T25" i="138"/>
  <c r="T26" i="138" s="1"/>
  <c r="T28" i="138" s="1"/>
  <c r="T30" i="138" s="1"/>
  <c r="T31" i="138" s="1"/>
  <c r="Q25" i="138"/>
  <c r="P25" i="138"/>
  <c r="N25" i="138"/>
  <c r="N26" i="138" s="1"/>
  <c r="N28" i="138" s="1"/>
  <c r="N30" i="138" s="1"/>
  <c r="N31" i="138" s="1"/>
  <c r="M25" i="138"/>
  <c r="L25" i="138"/>
  <c r="I25" i="138"/>
  <c r="I26" i="138" s="1"/>
  <c r="I28" i="138" s="1"/>
  <c r="I30" i="138" s="1"/>
  <c r="I31" i="138" s="1"/>
  <c r="AB24" i="138"/>
  <c r="AA24" i="138"/>
  <c r="Z24" i="138"/>
  <c r="Y24" i="138"/>
  <c r="X24" i="138"/>
  <c r="W24" i="138"/>
  <c r="V24" i="138"/>
  <c r="U24" i="138"/>
  <c r="T24" i="138"/>
  <c r="S24" i="138"/>
  <c r="R24" i="138"/>
  <c r="Q24" i="138"/>
  <c r="P24" i="138"/>
  <c r="O24" i="138"/>
  <c r="N24" i="138"/>
  <c r="M24" i="138"/>
  <c r="L24" i="138"/>
  <c r="K24" i="138"/>
  <c r="J24" i="138"/>
  <c r="I24" i="138"/>
  <c r="H24" i="138"/>
  <c r="G24" i="138"/>
  <c r="F24" i="138"/>
  <c r="E24" i="138"/>
  <c r="AC24" i="138" s="1"/>
  <c r="AB23" i="138"/>
  <c r="AA23" i="138"/>
  <c r="AA25" i="138" s="1"/>
  <c r="Z23" i="138"/>
  <c r="Z25" i="138" s="1"/>
  <c r="Z26" i="138" s="1"/>
  <c r="Z28" i="138" s="1"/>
  <c r="Z30" i="138" s="1"/>
  <c r="Z31" i="138" s="1"/>
  <c r="Y23" i="138"/>
  <c r="X23" i="138"/>
  <c r="X25" i="138" s="1"/>
  <c r="X26" i="138" s="1"/>
  <c r="X28" i="138" s="1"/>
  <c r="X30" i="138" s="1"/>
  <c r="X31" i="138" s="1"/>
  <c r="W23" i="138"/>
  <c r="W25" i="138" s="1"/>
  <c r="V23" i="138"/>
  <c r="V25" i="138" s="1"/>
  <c r="V26" i="138" s="1"/>
  <c r="V28" i="138" s="1"/>
  <c r="V30" i="138" s="1"/>
  <c r="V31" i="138" s="1"/>
  <c r="U23" i="138"/>
  <c r="T23" i="138"/>
  <c r="S23" i="138"/>
  <c r="S25" i="138" s="1"/>
  <c r="S26" i="138" s="1"/>
  <c r="S28" i="138" s="1"/>
  <c r="S30" i="138" s="1"/>
  <c r="S31" i="138" s="1"/>
  <c r="R23" i="138"/>
  <c r="R25" i="138" s="1"/>
  <c r="R26" i="138" s="1"/>
  <c r="R28" i="138" s="1"/>
  <c r="R30" i="138" s="1"/>
  <c r="R31" i="138" s="1"/>
  <c r="Q23" i="138"/>
  <c r="P23" i="138"/>
  <c r="O23" i="138"/>
  <c r="O25" i="138" s="1"/>
  <c r="O26" i="138" s="1"/>
  <c r="O28" i="138" s="1"/>
  <c r="O30" i="138" s="1"/>
  <c r="O31" i="138" s="1"/>
  <c r="N23" i="138"/>
  <c r="M23" i="138"/>
  <c r="L23" i="138"/>
  <c r="K23" i="138"/>
  <c r="K25" i="138" s="1"/>
  <c r="J23" i="138"/>
  <c r="J25" i="138" s="1"/>
  <c r="J26" i="138" s="1"/>
  <c r="J28" i="138" s="1"/>
  <c r="J30" i="138" s="1"/>
  <c r="J31" i="138" s="1"/>
  <c r="I23" i="138"/>
  <c r="H23" i="138"/>
  <c r="H25" i="138" s="1"/>
  <c r="H26" i="138" s="1"/>
  <c r="H28" i="138" s="1"/>
  <c r="H30" i="138" s="1"/>
  <c r="H31" i="138" s="1"/>
  <c r="G23" i="138"/>
  <c r="G25" i="138" s="1"/>
  <c r="F23" i="138"/>
  <c r="F25" i="138" s="1"/>
  <c r="F26" i="138" s="1"/>
  <c r="F28" i="138" s="1"/>
  <c r="F30" i="138" s="1"/>
  <c r="F31" i="138" s="1"/>
  <c r="E23" i="138"/>
  <c r="AC23" i="138" s="1"/>
  <c r="AC22" i="138"/>
  <c r="AC21" i="138"/>
  <c r="AC20" i="138"/>
  <c r="AC19" i="138"/>
  <c r="AC18" i="138"/>
  <c r="AC17" i="138"/>
  <c r="AC16" i="138"/>
  <c r="AC15" i="138"/>
  <c r="AC14" i="138"/>
  <c r="AC13" i="138"/>
  <c r="AA66" i="137"/>
  <c r="AA67" i="137"/>
  <c r="AA65" i="137"/>
  <c r="AC59" i="138" l="1"/>
  <c r="F60" i="138"/>
  <c r="E65" i="138"/>
  <c r="AC57" i="138"/>
  <c r="AC32" i="138"/>
  <c r="E25" i="138"/>
  <c r="E26" i="138" s="1"/>
  <c r="AC26" i="138" s="1"/>
  <c r="AC33" i="138"/>
  <c r="W100" i="137"/>
  <c r="V100" i="137"/>
  <c r="U100" i="137"/>
  <c r="T100" i="137"/>
  <c r="S100" i="137"/>
  <c r="R100" i="137"/>
  <c r="Q100" i="137"/>
  <c r="P100" i="137"/>
  <c r="O100" i="137"/>
  <c r="N100" i="137"/>
  <c r="M100" i="137"/>
  <c r="L100" i="137"/>
  <c r="K100" i="137"/>
  <c r="J100" i="137"/>
  <c r="I100" i="137"/>
  <c r="H100" i="137"/>
  <c r="G100" i="137"/>
  <c r="F100" i="137"/>
  <c r="E100" i="137"/>
  <c r="W99" i="137"/>
  <c r="V99" i="137"/>
  <c r="U99" i="137"/>
  <c r="T99" i="137"/>
  <c r="S99" i="137"/>
  <c r="R99" i="137"/>
  <c r="Q99" i="137"/>
  <c r="P99" i="137"/>
  <c r="O99" i="137"/>
  <c r="N99" i="137"/>
  <c r="M99" i="137"/>
  <c r="L99" i="137"/>
  <c r="K99" i="137"/>
  <c r="J99" i="137"/>
  <c r="I99" i="137"/>
  <c r="H99" i="137"/>
  <c r="G99" i="137"/>
  <c r="F99" i="137"/>
  <c r="E99" i="137"/>
  <c r="AC94" i="137"/>
  <c r="W92" i="137"/>
  <c r="W93" i="137" s="1"/>
  <c r="W95" i="137" s="1"/>
  <c r="W97" i="137" s="1"/>
  <c r="W98" i="137" s="1"/>
  <c r="S92" i="137"/>
  <c r="S93" i="137" s="1"/>
  <c r="S95" i="137" s="1"/>
  <c r="S97" i="137" s="1"/>
  <c r="S98" i="137" s="1"/>
  <c r="O92" i="137"/>
  <c r="O93" i="137" s="1"/>
  <c r="O95" i="137" s="1"/>
  <c r="O97" i="137" s="1"/>
  <c r="O98" i="137" s="1"/>
  <c r="K92" i="137"/>
  <c r="K93" i="137" s="1"/>
  <c r="K95" i="137" s="1"/>
  <c r="K97" i="137" s="1"/>
  <c r="K98" i="137" s="1"/>
  <c r="G92" i="137"/>
  <c r="G93" i="137" s="1"/>
  <c r="G95" i="137" s="1"/>
  <c r="G97" i="137" s="1"/>
  <c r="G98" i="137" s="1"/>
  <c r="W91" i="137"/>
  <c r="V91" i="137"/>
  <c r="U91" i="137"/>
  <c r="T91" i="137"/>
  <c r="S91" i="137"/>
  <c r="R91" i="137"/>
  <c r="Q91" i="137"/>
  <c r="P91" i="137"/>
  <c r="O91" i="137"/>
  <c r="N91" i="137"/>
  <c r="M91" i="137"/>
  <c r="L91" i="137"/>
  <c r="K91" i="137"/>
  <c r="J91" i="137"/>
  <c r="I91" i="137"/>
  <c r="H91" i="137"/>
  <c r="G91" i="137"/>
  <c r="F91" i="137"/>
  <c r="E91" i="137"/>
  <c r="AC91" i="137" s="1"/>
  <c r="W90" i="137"/>
  <c r="V90" i="137"/>
  <c r="V92" i="137" s="1"/>
  <c r="V93" i="137" s="1"/>
  <c r="V95" i="137" s="1"/>
  <c r="V97" i="137" s="1"/>
  <c r="V98" i="137" s="1"/>
  <c r="U90" i="137"/>
  <c r="U92" i="137" s="1"/>
  <c r="U93" i="137" s="1"/>
  <c r="U95" i="137" s="1"/>
  <c r="U97" i="137" s="1"/>
  <c r="U98" i="137" s="1"/>
  <c r="T90" i="137"/>
  <c r="T92" i="137" s="1"/>
  <c r="T93" i="137" s="1"/>
  <c r="T95" i="137" s="1"/>
  <c r="T97" i="137" s="1"/>
  <c r="T98" i="137" s="1"/>
  <c r="S90" i="137"/>
  <c r="R90" i="137"/>
  <c r="R92" i="137" s="1"/>
  <c r="R93" i="137" s="1"/>
  <c r="R95" i="137" s="1"/>
  <c r="R97" i="137" s="1"/>
  <c r="R98" i="137" s="1"/>
  <c r="Q90" i="137"/>
  <c r="Q92" i="137" s="1"/>
  <c r="Q93" i="137" s="1"/>
  <c r="Q95" i="137" s="1"/>
  <c r="Q97" i="137" s="1"/>
  <c r="Q98" i="137" s="1"/>
  <c r="P90" i="137"/>
  <c r="P92" i="137" s="1"/>
  <c r="P93" i="137" s="1"/>
  <c r="P95" i="137" s="1"/>
  <c r="P97" i="137" s="1"/>
  <c r="P98" i="137" s="1"/>
  <c r="O90" i="137"/>
  <c r="N90" i="137"/>
  <c r="N92" i="137" s="1"/>
  <c r="N93" i="137" s="1"/>
  <c r="N95" i="137" s="1"/>
  <c r="N97" i="137" s="1"/>
  <c r="N98" i="137" s="1"/>
  <c r="M90" i="137"/>
  <c r="M92" i="137" s="1"/>
  <c r="M93" i="137" s="1"/>
  <c r="M95" i="137" s="1"/>
  <c r="M97" i="137" s="1"/>
  <c r="M98" i="137" s="1"/>
  <c r="L90" i="137"/>
  <c r="L92" i="137" s="1"/>
  <c r="L93" i="137" s="1"/>
  <c r="L95" i="137" s="1"/>
  <c r="L97" i="137" s="1"/>
  <c r="L98" i="137" s="1"/>
  <c r="K90" i="137"/>
  <c r="J90" i="137"/>
  <c r="J92" i="137" s="1"/>
  <c r="J93" i="137" s="1"/>
  <c r="J95" i="137" s="1"/>
  <c r="J97" i="137" s="1"/>
  <c r="J98" i="137" s="1"/>
  <c r="I90" i="137"/>
  <c r="I92" i="137" s="1"/>
  <c r="I93" i="137" s="1"/>
  <c r="I95" i="137" s="1"/>
  <c r="I97" i="137" s="1"/>
  <c r="I98" i="137" s="1"/>
  <c r="H90" i="137"/>
  <c r="H92" i="137" s="1"/>
  <c r="H93" i="137" s="1"/>
  <c r="H95" i="137" s="1"/>
  <c r="H97" i="137" s="1"/>
  <c r="H98" i="137" s="1"/>
  <c r="G90" i="137"/>
  <c r="F90" i="137"/>
  <c r="F92" i="137" s="1"/>
  <c r="F93" i="137" s="1"/>
  <c r="F95" i="137" s="1"/>
  <c r="F97" i="137" s="1"/>
  <c r="F98" i="137" s="1"/>
  <c r="E90" i="137"/>
  <c r="E92" i="137" s="1"/>
  <c r="AC89" i="137"/>
  <c r="AC88" i="137"/>
  <c r="AC87" i="137"/>
  <c r="AC86" i="137"/>
  <c r="AC85" i="137"/>
  <c r="AC84" i="137"/>
  <c r="AC83" i="137"/>
  <c r="AC82" i="137"/>
  <c r="AC81" i="137"/>
  <c r="AC80" i="137"/>
  <c r="AB67" i="137"/>
  <c r="AC67" i="137"/>
  <c r="AB66" i="137"/>
  <c r="AC66" i="137" s="1"/>
  <c r="AC61" i="137"/>
  <c r="AA59" i="137"/>
  <c r="AA60" i="137" s="1"/>
  <c r="AA62" i="137" s="1"/>
  <c r="AA64" i="137" s="1"/>
  <c r="AB58" i="137"/>
  <c r="AA58" i="137"/>
  <c r="AC58" i="137"/>
  <c r="AC57" i="137"/>
  <c r="AB57" i="137"/>
  <c r="AB59" i="137" s="1"/>
  <c r="AB60" i="137" s="1"/>
  <c r="AB62" i="137" s="1"/>
  <c r="AB64" i="137" s="1"/>
  <c r="AB65" i="137" s="1"/>
  <c r="AA57" i="137"/>
  <c r="AC56" i="137"/>
  <c r="AC55" i="137"/>
  <c r="AC54" i="137"/>
  <c r="AC53" i="137"/>
  <c r="AC52" i="137"/>
  <c r="AC51" i="137"/>
  <c r="AC50" i="137"/>
  <c r="AC49" i="137"/>
  <c r="AC48" i="137"/>
  <c r="AC47" i="137"/>
  <c r="AB33" i="137"/>
  <c r="AA33" i="137"/>
  <c r="Z33" i="137"/>
  <c r="Y33" i="137"/>
  <c r="X33" i="137"/>
  <c r="W33" i="137"/>
  <c r="V33" i="137"/>
  <c r="U33" i="137"/>
  <c r="T33" i="137"/>
  <c r="S33" i="137"/>
  <c r="R33" i="137"/>
  <c r="Q33" i="137"/>
  <c r="P33" i="137"/>
  <c r="O33" i="137"/>
  <c r="N33" i="137"/>
  <c r="M33" i="137"/>
  <c r="L33" i="137"/>
  <c r="K33" i="137"/>
  <c r="J33" i="137"/>
  <c r="I33" i="137"/>
  <c r="H33" i="137"/>
  <c r="G33" i="137"/>
  <c r="F33" i="137"/>
  <c r="E33" i="137"/>
  <c r="AB32" i="137"/>
  <c r="AA32" i="137"/>
  <c r="Z32" i="137"/>
  <c r="Y32" i="137"/>
  <c r="X32" i="137"/>
  <c r="W32" i="137"/>
  <c r="V32" i="137"/>
  <c r="U32" i="137"/>
  <c r="T32" i="137"/>
  <c r="S32" i="137"/>
  <c r="R32" i="137"/>
  <c r="Q32" i="137"/>
  <c r="P32" i="137"/>
  <c r="O32" i="137"/>
  <c r="N32" i="137"/>
  <c r="M32" i="137"/>
  <c r="L32" i="137"/>
  <c r="K32" i="137"/>
  <c r="J32" i="137"/>
  <c r="I32" i="137"/>
  <c r="H32" i="137"/>
  <c r="G32" i="137"/>
  <c r="F32" i="137"/>
  <c r="E32" i="137"/>
  <c r="AC27" i="137"/>
  <c r="Y25" i="137"/>
  <c r="Y26" i="137" s="1"/>
  <c r="Y28" i="137" s="1"/>
  <c r="Y30" i="137" s="1"/>
  <c r="Y31" i="137" s="1"/>
  <c r="U25" i="137"/>
  <c r="U26" i="137" s="1"/>
  <c r="U28" i="137" s="1"/>
  <c r="U30" i="137" s="1"/>
  <c r="U31" i="137" s="1"/>
  <c r="Q25" i="137"/>
  <c r="Q26" i="137" s="1"/>
  <c r="Q28" i="137" s="1"/>
  <c r="Q30" i="137" s="1"/>
  <c r="Q31" i="137" s="1"/>
  <c r="M25" i="137"/>
  <c r="M26" i="137" s="1"/>
  <c r="M28" i="137" s="1"/>
  <c r="M30" i="137" s="1"/>
  <c r="M31" i="137" s="1"/>
  <c r="I25" i="137"/>
  <c r="I26" i="137" s="1"/>
  <c r="I28" i="137" s="1"/>
  <c r="I30" i="137" s="1"/>
  <c r="I31" i="137" s="1"/>
  <c r="E25" i="137"/>
  <c r="E26" i="137" s="1"/>
  <c r="AB24" i="137"/>
  <c r="AA24" i="137"/>
  <c r="Z24" i="137"/>
  <c r="Y24" i="137"/>
  <c r="X24" i="137"/>
  <c r="W24" i="137"/>
  <c r="V24" i="137"/>
  <c r="U24" i="137"/>
  <c r="T24" i="137"/>
  <c r="S24" i="137"/>
  <c r="R24" i="137"/>
  <c r="Q24" i="137"/>
  <c r="P24" i="137"/>
  <c r="O24" i="137"/>
  <c r="N24" i="137"/>
  <c r="M24" i="137"/>
  <c r="L24" i="137"/>
  <c r="K24" i="137"/>
  <c r="J24" i="137"/>
  <c r="I24" i="137"/>
  <c r="H24" i="137"/>
  <c r="G24" i="137"/>
  <c r="F24" i="137"/>
  <c r="E24" i="137"/>
  <c r="AC24" i="137" s="1"/>
  <c r="AB23" i="137"/>
  <c r="AB25" i="137" s="1"/>
  <c r="AB26" i="137" s="1"/>
  <c r="AB28" i="137" s="1"/>
  <c r="AB30" i="137" s="1"/>
  <c r="AB31" i="137" s="1"/>
  <c r="AA23" i="137"/>
  <c r="AA25" i="137" s="1"/>
  <c r="AA26" i="137" s="1"/>
  <c r="AA28" i="137" s="1"/>
  <c r="AA30" i="137" s="1"/>
  <c r="AA31" i="137" s="1"/>
  <c r="Z23" i="137"/>
  <c r="Z25" i="137" s="1"/>
  <c r="Z26" i="137" s="1"/>
  <c r="Z28" i="137" s="1"/>
  <c r="Z30" i="137" s="1"/>
  <c r="Z31" i="137" s="1"/>
  <c r="Y23" i="137"/>
  <c r="X23" i="137"/>
  <c r="X25" i="137" s="1"/>
  <c r="X26" i="137" s="1"/>
  <c r="X28" i="137" s="1"/>
  <c r="X30" i="137" s="1"/>
  <c r="X31" i="137" s="1"/>
  <c r="W23" i="137"/>
  <c r="W25" i="137" s="1"/>
  <c r="W26" i="137" s="1"/>
  <c r="W28" i="137" s="1"/>
  <c r="W30" i="137" s="1"/>
  <c r="W31" i="137" s="1"/>
  <c r="V23" i="137"/>
  <c r="V25" i="137" s="1"/>
  <c r="V26" i="137" s="1"/>
  <c r="V28" i="137" s="1"/>
  <c r="V30" i="137" s="1"/>
  <c r="V31" i="137" s="1"/>
  <c r="U23" i="137"/>
  <c r="T23" i="137"/>
  <c r="T25" i="137" s="1"/>
  <c r="T26" i="137" s="1"/>
  <c r="T28" i="137" s="1"/>
  <c r="T30" i="137" s="1"/>
  <c r="T31" i="137" s="1"/>
  <c r="S23" i="137"/>
  <c r="S25" i="137" s="1"/>
  <c r="S26" i="137" s="1"/>
  <c r="S28" i="137" s="1"/>
  <c r="S30" i="137" s="1"/>
  <c r="S31" i="137" s="1"/>
  <c r="R23" i="137"/>
  <c r="R25" i="137" s="1"/>
  <c r="R26" i="137" s="1"/>
  <c r="R28" i="137" s="1"/>
  <c r="R30" i="137" s="1"/>
  <c r="R31" i="137" s="1"/>
  <c r="Q23" i="137"/>
  <c r="P23" i="137"/>
  <c r="P25" i="137" s="1"/>
  <c r="P26" i="137" s="1"/>
  <c r="P28" i="137" s="1"/>
  <c r="P30" i="137" s="1"/>
  <c r="P31" i="137" s="1"/>
  <c r="O23" i="137"/>
  <c r="O25" i="137" s="1"/>
  <c r="O26" i="137" s="1"/>
  <c r="O28" i="137" s="1"/>
  <c r="O30" i="137" s="1"/>
  <c r="O31" i="137" s="1"/>
  <c r="N23" i="137"/>
  <c r="N25" i="137" s="1"/>
  <c r="N26" i="137" s="1"/>
  <c r="N28" i="137" s="1"/>
  <c r="N30" i="137" s="1"/>
  <c r="N31" i="137" s="1"/>
  <c r="M23" i="137"/>
  <c r="L23" i="137"/>
  <c r="L25" i="137" s="1"/>
  <c r="L26" i="137" s="1"/>
  <c r="L28" i="137" s="1"/>
  <c r="L30" i="137" s="1"/>
  <c r="L31" i="137" s="1"/>
  <c r="K23" i="137"/>
  <c r="K25" i="137" s="1"/>
  <c r="K26" i="137" s="1"/>
  <c r="K28" i="137" s="1"/>
  <c r="K30" i="137" s="1"/>
  <c r="K31" i="137" s="1"/>
  <c r="J23" i="137"/>
  <c r="J25" i="137" s="1"/>
  <c r="J26" i="137" s="1"/>
  <c r="J28" i="137" s="1"/>
  <c r="J30" i="137" s="1"/>
  <c r="J31" i="137" s="1"/>
  <c r="I23" i="137"/>
  <c r="H23" i="137"/>
  <c r="H25" i="137" s="1"/>
  <c r="H26" i="137" s="1"/>
  <c r="H28" i="137" s="1"/>
  <c r="H30" i="137" s="1"/>
  <c r="H31" i="137" s="1"/>
  <c r="G23" i="137"/>
  <c r="G25" i="137" s="1"/>
  <c r="G26" i="137" s="1"/>
  <c r="G28" i="137" s="1"/>
  <c r="G30" i="137" s="1"/>
  <c r="G31" i="137" s="1"/>
  <c r="F23" i="137"/>
  <c r="F25" i="137" s="1"/>
  <c r="F26" i="137" s="1"/>
  <c r="F28" i="137" s="1"/>
  <c r="F30" i="137" s="1"/>
  <c r="F31" i="137" s="1"/>
  <c r="E23" i="137"/>
  <c r="AC23" i="137" s="1"/>
  <c r="AC22" i="137"/>
  <c r="AC21" i="137"/>
  <c r="AC20" i="137"/>
  <c r="AC19" i="137"/>
  <c r="AC18" i="137"/>
  <c r="AC17" i="137"/>
  <c r="AC16" i="137"/>
  <c r="AC15" i="137"/>
  <c r="AC14" i="137"/>
  <c r="AC13" i="137"/>
  <c r="H66" i="136"/>
  <c r="I66" i="136"/>
  <c r="J66" i="136"/>
  <c r="K66" i="136"/>
  <c r="H67" i="136"/>
  <c r="I67" i="136"/>
  <c r="J67" i="136"/>
  <c r="K67" i="136"/>
  <c r="H57" i="136"/>
  <c r="I57" i="136"/>
  <c r="J57" i="136"/>
  <c r="K57" i="136"/>
  <c r="H58" i="136"/>
  <c r="I58" i="136"/>
  <c r="J58" i="136"/>
  <c r="K58" i="136"/>
  <c r="H59" i="136"/>
  <c r="I59" i="136"/>
  <c r="J59" i="136"/>
  <c r="K59" i="136"/>
  <c r="K60" i="136" s="1"/>
  <c r="K62" i="136" s="1"/>
  <c r="K64" i="136" s="1"/>
  <c r="K65" i="136" s="1"/>
  <c r="H60" i="136"/>
  <c r="I60" i="136"/>
  <c r="I62" i="136" s="1"/>
  <c r="I64" i="136" s="1"/>
  <c r="I65" i="136" s="1"/>
  <c r="J60" i="136"/>
  <c r="J62" i="136" s="1"/>
  <c r="J64" i="136" s="1"/>
  <c r="J65" i="136" s="1"/>
  <c r="H62" i="136"/>
  <c r="H64" i="136" s="1"/>
  <c r="H65" i="136" s="1"/>
  <c r="AB67" i="136"/>
  <c r="AA67" i="136"/>
  <c r="Z67" i="136"/>
  <c r="Y67" i="136"/>
  <c r="X67" i="136"/>
  <c r="W67" i="136"/>
  <c r="V67" i="136"/>
  <c r="U67" i="136"/>
  <c r="T67" i="136"/>
  <c r="S67" i="136"/>
  <c r="R67" i="136"/>
  <c r="Q67" i="136"/>
  <c r="P67" i="136"/>
  <c r="O67" i="136"/>
  <c r="N67" i="136"/>
  <c r="M67" i="136"/>
  <c r="L67" i="136"/>
  <c r="G67" i="136"/>
  <c r="F67" i="136"/>
  <c r="E67" i="136"/>
  <c r="AB66" i="136"/>
  <c r="AA66" i="136"/>
  <c r="Z66" i="136"/>
  <c r="Y66" i="136"/>
  <c r="X66" i="136"/>
  <c r="W66" i="136"/>
  <c r="V66" i="136"/>
  <c r="U66" i="136"/>
  <c r="T66" i="136"/>
  <c r="S66" i="136"/>
  <c r="R66" i="136"/>
  <c r="Q66" i="136"/>
  <c r="P66" i="136"/>
  <c r="O66" i="136"/>
  <c r="N66" i="136"/>
  <c r="M66" i="136"/>
  <c r="L66" i="136"/>
  <c r="G66" i="136"/>
  <c r="F66" i="136"/>
  <c r="E66" i="136"/>
  <c r="AC61" i="136"/>
  <c r="AB58" i="136"/>
  <c r="AA58" i="136"/>
  <c r="Z58" i="136"/>
  <c r="Y58" i="136"/>
  <c r="X58" i="136"/>
  <c r="W58" i="136"/>
  <c r="V58" i="136"/>
  <c r="U58" i="136"/>
  <c r="T58" i="136"/>
  <c r="S58" i="136"/>
  <c r="R58" i="136"/>
  <c r="Q58" i="136"/>
  <c r="P58" i="136"/>
  <c r="O58" i="136"/>
  <c r="N58" i="136"/>
  <c r="M58" i="136"/>
  <c r="L58" i="136"/>
  <c r="G58" i="136"/>
  <c r="F58" i="136"/>
  <c r="E58" i="136"/>
  <c r="AB57" i="136"/>
  <c r="AB59" i="136" s="1"/>
  <c r="AB60" i="136" s="1"/>
  <c r="AB62" i="136" s="1"/>
  <c r="AB64" i="136" s="1"/>
  <c r="AB65" i="136" s="1"/>
  <c r="AA57" i="136"/>
  <c r="AA59" i="136" s="1"/>
  <c r="AA60" i="136" s="1"/>
  <c r="AA62" i="136" s="1"/>
  <c r="AA64" i="136" s="1"/>
  <c r="AA65" i="136" s="1"/>
  <c r="Z57" i="136"/>
  <c r="Z59" i="136" s="1"/>
  <c r="Z60" i="136" s="1"/>
  <c r="Z62" i="136" s="1"/>
  <c r="Z64" i="136" s="1"/>
  <c r="Z65" i="136" s="1"/>
  <c r="Y57" i="136"/>
  <c r="Y59" i="136" s="1"/>
  <c r="Y60" i="136" s="1"/>
  <c r="Y62" i="136" s="1"/>
  <c r="Y64" i="136" s="1"/>
  <c r="Y65" i="136" s="1"/>
  <c r="X57" i="136"/>
  <c r="X59" i="136" s="1"/>
  <c r="X60" i="136" s="1"/>
  <c r="X62" i="136" s="1"/>
  <c r="X64" i="136" s="1"/>
  <c r="X65" i="136" s="1"/>
  <c r="W57" i="136"/>
  <c r="W59" i="136" s="1"/>
  <c r="W60" i="136" s="1"/>
  <c r="W62" i="136" s="1"/>
  <c r="W64" i="136" s="1"/>
  <c r="W65" i="136" s="1"/>
  <c r="V57" i="136"/>
  <c r="V59" i="136" s="1"/>
  <c r="V60" i="136" s="1"/>
  <c r="V62" i="136" s="1"/>
  <c r="V64" i="136" s="1"/>
  <c r="V65" i="136" s="1"/>
  <c r="U57" i="136"/>
  <c r="U59" i="136" s="1"/>
  <c r="U60" i="136" s="1"/>
  <c r="U62" i="136" s="1"/>
  <c r="U64" i="136" s="1"/>
  <c r="U65" i="136" s="1"/>
  <c r="T57" i="136"/>
  <c r="T59" i="136" s="1"/>
  <c r="T60" i="136" s="1"/>
  <c r="T62" i="136" s="1"/>
  <c r="T64" i="136" s="1"/>
  <c r="T65" i="136" s="1"/>
  <c r="S57" i="136"/>
  <c r="S59" i="136" s="1"/>
  <c r="S60" i="136" s="1"/>
  <c r="S62" i="136" s="1"/>
  <c r="S64" i="136" s="1"/>
  <c r="S65" i="136" s="1"/>
  <c r="R57" i="136"/>
  <c r="R59" i="136" s="1"/>
  <c r="R60" i="136" s="1"/>
  <c r="R62" i="136" s="1"/>
  <c r="R64" i="136" s="1"/>
  <c r="R65" i="136" s="1"/>
  <c r="Q57" i="136"/>
  <c r="Q59" i="136" s="1"/>
  <c r="Q60" i="136" s="1"/>
  <c r="Q62" i="136" s="1"/>
  <c r="Q64" i="136" s="1"/>
  <c r="Q65" i="136" s="1"/>
  <c r="P57" i="136"/>
  <c r="P59" i="136" s="1"/>
  <c r="P60" i="136" s="1"/>
  <c r="P62" i="136" s="1"/>
  <c r="P64" i="136" s="1"/>
  <c r="P65" i="136" s="1"/>
  <c r="O57" i="136"/>
  <c r="O59" i="136" s="1"/>
  <c r="O60" i="136" s="1"/>
  <c r="O62" i="136" s="1"/>
  <c r="O64" i="136" s="1"/>
  <c r="O65" i="136" s="1"/>
  <c r="N57" i="136"/>
  <c r="N59" i="136" s="1"/>
  <c r="N60" i="136" s="1"/>
  <c r="N62" i="136" s="1"/>
  <c r="N64" i="136" s="1"/>
  <c r="N65" i="136" s="1"/>
  <c r="M57" i="136"/>
  <c r="M59" i="136" s="1"/>
  <c r="M60" i="136" s="1"/>
  <c r="M62" i="136" s="1"/>
  <c r="M64" i="136" s="1"/>
  <c r="M65" i="136" s="1"/>
  <c r="L57" i="136"/>
  <c r="L59" i="136" s="1"/>
  <c r="L60" i="136" s="1"/>
  <c r="L62" i="136" s="1"/>
  <c r="L64" i="136" s="1"/>
  <c r="L65" i="136" s="1"/>
  <c r="G57" i="136"/>
  <c r="G59" i="136" s="1"/>
  <c r="G60" i="136" s="1"/>
  <c r="G62" i="136" s="1"/>
  <c r="G64" i="136" s="1"/>
  <c r="G65" i="136" s="1"/>
  <c r="F57" i="136"/>
  <c r="E57" i="136"/>
  <c r="E59" i="136" s="1"/>
  <c r="AC56" i="136"/>
  <c r="AC55" i="136"/>
  <c r="AC54" i="136"/>
  <c r="AC53" i="136"/>
  <c r="AC52" i="136"/>
  <c r="AC51" i="136"/>
  <c r="AC50" i="136"/>
  <c r="AC49" i="136"/>
  <c r="AC48" i="136"/>
  <c r="AC47" i="136"/>
  <c r="AB33" i="136"/>
  <c r="AA33" i="136"/>
  <c r="Z33" i="136"/>
  <c r="Y33" i="136"/>
  <c r="X33" i="136"/>
  <c r="W33" i="136"/>
  <c r="V33" i="136"/>
  <c r="U33" i="136"/>
  <c r="T33" i="136"/>
  <c r="S33" i="136"/>
  <c r="R33" i="136"/>
  <c r="Q33" i="136"/>
  <c r="P33" i="136"/>
  <c r="O33" i="136"/>
  <c r="N33" i="136"/>
  <c r="M33" i="136"/>
  <c r="L33" i="136"/>
  <c r="K33" i="136"/>
  <c r="J33" i="136"/>
  <c r="I33" i="136"/>
  <c r="H33" i="136"/>
  <c r="G33" i="136"/>
  <c r="F33" i="136"/>
  <c r="E33" i="136"/>
  <c r="AB32" i="136"/>
  <c r="AA32" i="136"/>
  <c r="Z32" i="136"/>
  <c r="Y32" i="136"/>
  <c r="X32" i="136"/>
  <c r="W32" i="136"/>
  <c r="V32" i="136"/>
  <c r="U32" i="136"/>
  <c r="T32" i="136"/>
  <c r="S32" i="136"/>
  <c r="R32" i="136"/>
  <c r="Q32" i="136"/>
  <c r="P32" i="136"/>
  <c r="O32" i="136"/>
  <c r="N32" i="136"/>
  <c r="M32" i="136"/>
  <c r="L32" i="136"/>
  <c r="K32" i="136"/>
  <c r="J32" i="136"/>
  <c r="I32" i="136"/>
  <c r="H32" i="136"/>
  <c r="G32" i="136"/>
  <c r="F32" i="136"/>
  <c r="E32" i="136"/>
  <c r="AC27" i="136"/>
  <c r="Z25" i="136"/>
  <c r="Z26" i="136" s="1"/>
  <c r="Z28" i="136" s="1"/>
  <c r="Z30" i="136" s="1"/>
  <c r="Z31" i="136" s="1"/>
  <c r="V25" i="136"/>
  <c r="V26" i="136" s="1"/>
  <c r="V28" i="136" s="1"/>
  <c r="V30" i="136" s="1"/>
  <c r="V31" i="136" s="1"/>
  <c r="R25" i="136"/>
  <c r="R26" i="136" s="1"/>
  <c r="R28" i="136" s="1"/>
  <c r="R30" i="136" s="1"/>
  <c r="R31" i="136" s="1"/>
  <c r="N25" i="136"/>
  <c r="N26" i="136" s="1"/>
  <c r="N28" i="136" s="1"/>
  <c r="N30" i="136" s="1"/>
  <c r="N31" i="136" s="1"/>
  <c r="J25" i="136"/>
  <c r="J26" i="136" s="1"/>
  <c r="J28" i="136" s="1"/>
  <c r="J30" i="136" s="1"/>
  <c r="J31" i="136" s="1"/>
  <c r="F25" i="136"/>
  <c r="F26" i="136" s="1"/>
  <c r="F28" i="136" s="1"/>
  <c r="F30" i="136" s="1"/>
  <c r="F31" i="136" s="1"/>
  <c r="AB24" i="136"/>
  <c r="AA24" i="136"/>
  <c r="Z24" i="136"/>
  <c r="Y24" i="136"/>
  <c r="X24" i="136"/>
  <c r="W24" i="136"/>
  <c r="V24" i="136"/>
  <c r="U24" i="136"/>
  <c r="T24" i="136"/>
  <c r="S24" i="136"/>
  <c r="R24" i="136"/>
  <c r="Q24" i="136"/>
  <c r="P24" i="136"/>
  <c r="O24" i="136"/>
  <c r="N24" i="136"/>
  <c r="M24" i="136"/>
  <c r="L24" i="136"/>
  <c r="K24" i="136"/>
  <c r="J24" i="136"/>
  <c r="I24" i="136"/>
  <c r="H24" i="136"/>
  <c r="G24" i="136"/>
  <c r="F24" i="136"/>
  <c r="E24" i="136"/>
  <c r="AC24" i="136" s="1"/>
  <c r="AB23" i="136"/>
  <c r="AB25" i="136" s="1"/>
  <c r="AB26" i="136" s="1"/>
  <c r="AB28" i="136" s="1"/>
  <c r="AB30" i="136" s="1"/>
  <c r="AB31" i="136" s="1"/>
  <c r="AA23" i="136"/>
  <c r="AA25" i="136" s="1"/>
  <c r="AA26" i="136" s="1"/>
  <c r="AA28" i="136" s="1"/>
  <c r="AA30" i="136" s="1"/>
  <c r="AA31" i="136" s="1"/>
  <c r="Z23" i="136"/>
  <c r="Y23" i="136"/>
  <c r="Y25" i="136" s="1"/>
  <c r="Y26" i="136" s="1"/>
  <c r="Y28" i="136" s="1"/>
  <c r="Y30" i="136" s="1"/>
  <c r="Y31" i="136" s="1"/>
  <c r="X23" i="136"/>
  <c r="X25" i="136" s="1"/>
  <c r="X26" i="136" s="1"/>
  <c r="X28" i="136" s="1"/>
  <c r="X30" i="136" s="1"/>
  <c r="X31" i="136" s="1"/>
  <c r="W23" i="136"/>
  <c r="W25" i="136" s="1"/>
  <c r="W26" i="136" s="1"/>
  <c r="W28" i="136" s="1"/>
  <c r="W30" i="136" s="1"/>
  <c r="W31" i="136" s="1"/>
  <c r="V23" i="136"/>
  <c r="U23" i="136"/>
  <c r="U25" i="136" s="1"/>
  <c r="U26" i="136" s="1"/>
  <c r="U28" i="136" s="1"/>
  <c r="U30" i="136" s="1"/>
  <c r="U31" i="136" s="1"/>
  <c r="T23" i="136"/>
  <c r="T25" i="136" s="1"/>
  <c r="T26" i="136" s="1"/>
  <c r="T28" i="136" s="1"/>
  <c r="T30" i="136" s="1"/>
  <c r="T31" i="136" s="1"/>
  <c r="S23" i="136"/>
  <c r="S25" i="136" s="1"/>
  <c r="S26" i="136" s="1"/>
  <c r="S28" i="136" s="1"/>
  <c r="S30" i="136" s="1"/>
  <c r="S31" i="136" s="1"/>
  <c r="R23" i="136"/>
  <c r="Q23" i="136"/>
  <c r="Q25" i="136" s="1"/>
  <c r="Q26" i="136" s="1"/>
  <c r="Q28" i="136" s="1"/>
  <c r="Q30" i="136" s="1"/>
  <c r="Q31" i="136" s="1"/>
  <c r="P23" i="136"/>
  <c r="P25" i="136" s="1"/>
  <c r="P26" i="136" s="1"/>
  <c r="P28" i="136" s="1"/>
  <c r="P30" i="136" s="1"/>
  <c r="P31" i="136" s="1"/>
  <c r="O23" i="136"/>
  <c r="O25" i="136" s="1"/>
  <c r="O26" i="136" s="1"/>
  <c r="O28" i="136" s="1"/>
  <c r="O30" i="136" s="1"/>
  <c r="O31" i="136" s="1"/>
  <c r="N23" i="136"/>
  <c r="M23" i="136"/>
  <c r="M25" i="136" s="1"/>
  <c r="M26" i="136" s="1"/>
  <c r="M28" i="136" s="1"/>
  <c r="M30" i="136" s="1"/>
  <c r="M31" i="136" s="1"/>
  <c r="L23" i="136"/>
  <c r="L25" i="136" s="1"/>
  <c r="L26" i="136" s="1"/>
  <c r="L28" i="136" s="1"/>
  <c r="L30" i="136" s="1"/>
  <c r="L31" i="136" s="1"/>
  <c r="K23" i="136"/>
  <c r="K25" i="136" s="1"/>
  <c r="K26" i="136" s="1"/>
  <c r="K28" i="136" s="1"/>
  <c r="K30" i="136" s="1"/>
  <c r="K31" i="136" s="1"/>
  <c r="J23" i="136"/>
  <c r="I23" i="136"/>
  <c r="I25" i="136" s="1"/>
  <c r="I26" i="136" s="1"/>
  <c r="I28" i="136" s="1"/>
  <c r="I30" i="136" s="1"/>
  <c r="I31" i="136" s="1"/>
  <c r="H23" i="136"/>
  <c r="H25" i="136" s="1"/>
  <c r="H26" i="136" s="1"/>
  <c r="H28" i="136" s="1"/>
  <c r="H30" i="136" s="1"/>
  <c r="H31" i="136" s="1"/>
  <c r="G23" i="136"/>
  <c r="G25" i="136" s="1"/>
  <c r="G26" i="136" s="1"/>
  <c r="G28" i="136" s="1"/>
  <c r="G30" i="136" s="1"/>
  <c r="G31" i="136" s="1"/>
  <c r="F23" i="136"/>
  <c r="E23" i="136"/>
  <c r="E25" i="136" s="1"/>
  <c r="AC22" i="136"/>
  <c r="AC21" i="136"/>
  <c r="AC20" i="136"/>
  <c r="AC19" i="136"/>
  <c r="AC18" i="136"/>
  <c r="AC17" i="136"/>
  <c r="AC16" i="136"/>
  <c r="AC15" i="136"/>
  <c r="AC14" i="136"/>
  <c r="AC13" i="136"/>
  <c r="V64" i="129"/>
  <c r="V65" i="129" s="1"/>
  <c r="L66" i="129"/>
  <c r="M66" i="129"/>
  <c r="N66" i="129"/>
  <c r="O66" i="129"/>
  <c r="P66" i="129"/>
  <c r="Q66" i="129"/>
  <c r="R66" i="129"/>
  <c r="S66" i="129"/>
  <c r="T66" i="129"/>
  <c r="U66" i="129"/>
  <c r="V66" i="129"/>
  <c r="W66" i="129"/>
  <c r="X66" i="129"/>
  <c r="Y66" i="129"/>
  <c r="Z66" i="129"/>
  <c r="AA66" i="129"/>
  <c r="AB66" i="129"/>
  <c r="L67" i="129"/>
  <c r="M67" i="129"/>
  <c r="N67" i="129"/>
  <c r="O67" i="129"/>
  <c r="P67" i="129"/>
  <c r="Q67" i="129"/>
  <c r="R67" i="129"/>
  <c r="S67" i="129"/>
  <c r="T67" i="129"/>
  <c r="U67" i="129"/>
  <c r="V67" i="129"/>
  <c r="W67" i="129"/>
  <c r="X67" i="129"/>
  <c r="Y67" i="129"/>
  <c r="Z67" i="129"/>
  <c r="AA67" i="129"/>
  <c r="AB67" i="129"/>
  <c r="E66" i="129"/>
  <c r="F66" i="129"/>
  <c r="G66" i="129"/>
  <c r="E67" i="129"/>
  <c r="F67" i="129"/>
  <c r="G67" i="129"/>
  <c r="L57" i="129"/>
  <c r="M57" i="129"/>
  <c r="N57" i="129"/>
  <c r="O57" i="129"/>
  <c r="O59" i="129" s="1"/>
  <c r="O60" i="129" s="1"/>
  <c r="O62" i="129" s="1"/>
  <c r="O64" i="129" s="1"/>
  <c r="O65" i="129" s="1"/>
  <c r="P57" i="129"/>
  <c r="Q57" i="129"/>
  <c r="R57" i="129"/>
  <c r="S57" i="129"/>
  <c r="S59" i="129" s="1"/>
  <c r="S60" i="129" s="1"/>
  <c r="S62" i="129" s="1"/>
  <c r="S64" i="129" s="1"/>
  <c r="S65" i="129" s="1"/>
  <c r="T57" i="129"/>
  <c r="U57" i="129"/>
  <c r="V57" i="129"/>
  <c r="W57" i="129"/>
  <c r="W59" i="129" s="1"/>
  <c r="W60" i="129" s="1"/>
  <c r="W62" i="129" s="1"/>
  <c r="W64" i="129" s="1"/>
  <c r="W65" i="129" s="1"/>
  <c r="X57" i="129"/>
  <c r="Y57" i="129"/>
  <c r="Z57" i="129"/>
  <c r="AA57" i="129"/>
  <c r="AA59" i="129" s="1"/>
  <c r="AA60" i="129" s="1"/>
  <c r="AA62" i="129" s="1"/>
  <c r="AA64" i="129" s="1"/>
  <c r="AA65" i="129" s="1"/>
  <c r="AB57" i="129"/>
  <c r="L58" i="129"/>
  <c r="M58" i="129"/>
  <c r="N58" i="129"/>
  <c r="O58" i="129"/>
  <c r="P58" i="129"/>
  <c r="Q58" i="129"/>
  <c r="R58" i="129"/>
  <c r="S58" i="129"/>
  <c r="T58" i="129"/>
  <c r="U58" i="129"/>
  <c r="V58" i="129"/>
  <c r="W58" i="129"/>
  <c r="X58" i="129"/>
  <c r="Y58" i="129"/>
  <c r="Z58" i="129"/>
  <c r="AA58" i="129"/>
  <c r="AB58" i="129"/>
  <c r="L59" i="129"/>
  <c r="M59" i="129"/>
  <c r="M60" i="129" s="1"/>
  <c r="M62" i="129" s="1"/>
  <c r="M64" i="129" s="1"/>
  <c r="M65" i="129" s="1"/>
  <c r="N59" i="129"/>
  <c r="N60" i="129" s="1"/>
  <c r="N62" i="129" s="1"/>
  <c r="N64" i="129" s="1"/>
  <c r="N65" i="129" s="1"/>
  <c r="P59" i="129"/>
  <c r="Q59" i="129"/>
  <c r="Q60" i="129" s="1"/>
  <c r="Q62" i="129" s="1"/>
  <c r="Q64" i="129" s="1"/>
  <c r="Q65" i="129" s="1"/>
  <c r="R59" i="129"/>
  <c r="R60" i="129" s="1"/>
  <c r="R62" i="129" s="1"/>
  <c r="R64" i="129" s="1"/>
  <c r="R65" i="129" s="1"/>
  <c r="T59" i="129"/>
  <c r="U59" i="129"/>
  <c r="U60" i="129" s="1"/>
  <c r="U62" i="129" s="1"/>
  <c r="U64" i="129" s="1"/>
  <c r="U65" i="129" s="1"/>
  <c r="V59" i="129"/>
  <c r="V60" i="129" s="1"/>
  <c r="V62" i="129" s="1"/>
  <c r="X59" i="129"/>
  <c r="Y59" i="129"/>
  <c r="Y60" i="129" s="1"/>
  <c r="Y62" i="129" s="1"/>
  <c r="Y64" i="129" s="1"/>
  <c r="Y65" i="129" s="1"/>
  <c r="Z59" i="129"/>
  <c r="Z60" i="129" s="1"/>
  <c r="Z62" i="129" s="1"/>
  <c r="Z64" i="129" s="1"/>
  <c r="Z65" i="129" s="1"/>
  <c r="AB59" i="129"/>
  <c r="L60" i="129"/>
  <c r="L62" i="129" s="1"/>
  <c r="L64" i="129" s="1"/>
  <c r="L65" i="129" s="1"/>
  <c r="P60" i="129"/>
  <c r="P62" i="129" s="1"/>
  <c r="P64" i="129" s="1"/>
  <c r="P65" i="129" s="1"/>
  <c r="T60" i="129"/>
  <c r="T62" i="129" s="1"/>
  <c r="T64" i="129" s="1"/>
  <c r="T65" i="129" s="1"/>
  <c r="X60" i="129"/>
  <c r="X62" i="129" s="1"/>
  <c r="X64" i="129" s="1"/>
  <c r="X65" i="129" s="1"/>
  <c r="AB60" i="129"/>
  <c r="AB62" i="129" s="1"/>
  <c r="AB64" i="129" s="1"/>
  <c r="AB65" i="129" s="1"/>
  <c r="E57" i="129"/>
  <c r="F57" i="129"/>
  <c r="G57" i="129"/>
  <c r="E58" i="129"/>
  <c r="F58" i="129"/>
  <c r="G58" i="129"/>
  <c r="E59" i="129"/>
  <c r="F59" i="129"/>
  <c r="G59" i="129"/>
  <c r="E60" i="129"/>
  <c r="E62" i="129" s="1"/>
  <c r="E64" i="129" s="1"/>
  <c r="E65" i="129" s="1"/>
  <c r="F60" i="129"/>
  <c r="F62" i="129" s="1"/>
  <c r="F64" i="129" s="1"/>
  <c r="F65" i="129" s="1"/>
  <c r="G60" i="129"/>
  <c r="G62" i="129" s="1"/>
  <c r="G64" i="129" s="1"/>
  <c r="G65" i="129" s="1"/>
  <c r="E65" i="128"/>
  <c r="F65" i="128"/>
  <c r="G65" i="128"/>
  <c r="E66" i="128"/>
  <c r="F66" i="128"/>
  <c r="G66" i="128"/>
  <c r="P65" i="128"/>
  <c r="Q65" i="128"/>
  <c r="R65" i="128"/>
  <c r="S65" i="128"/>
  <c r="T65" i="128"/>
  <c r="U65" i="128"/>
  <c r="V65" i="128"/>
  <c r="W65" i="128"/>
  <c r="X65" i="128"/>
  <c r="AB65" i="128"/>
  <c r="P66" i="128"/>
  <c r="Q66" i="128"/>
  <c r="R66" i="128"/>
  <c r="S66" i="128"/>
  <c r="T66" i="128"/>
  <c r="U66" i="128"/>
  <c r="V66" i="128"/>
  <c r="W66" i="128"/>
  <c r="X66" i="128"/>
  <c r="AB66" i="128"/>
  <c r="K56" i="128"/>
  <c r="L56" i="128"/>
  <c r="M56" i="128"/>
  <c r="N56" i="128"/>
  <c r="O56" i="128"/>
  <c r="P56" i="128"/>
  <c r="Q56" i="128"/>
  <c r="R56" i="128"/>
  <c r="S56" i="128"/>
  <c r="T56" i="128"/>
  <c r="U56" i="128"/>
  <c r="V56" i="128"/>
  <c r="W56" i="128"/>
  <c r="X56" i="128"/>
  <c r="AB56" i="128"/>
  <c r="K57" i="128"/>
  <c r="L57" i="128"/>
  <c r="M57" i="128"/>
  <c r="N57" i="128"/>
  <c r="O57" i="128"/>
  <c r="P57" i="128"/>
  <c r="Q57" i="128"/>
  <c r="R57" i="128"/>
  <c r="S57" i="128"/>
  <c r="T57" i="128"/>
  <c r="U57" i="128"/>
  <c r="V57" i="128"/>
  <c r="W57" i="128"/>
  <c r="X57" i="128"/>
  <c r="AB57" i="128"/>
  <c r="K58" i="128"/>
  <c r="L58" i="128"/>
  <c r="M58" i="128"/>
  <c r="N58" i="128"/>
  <c r="N59" i="128" s="1"/>
  <c r="N61" i="128" s="1"/>
  <c r="O58" i="128"/>
  <c r="P58" i="128"/>
  <c r="Q58" i="128"/>
  <c r="R58" i="128"/>
  <c r="R59" i="128" s="1"/>
  <c r="R61" i="128" s="1"/>
  <c r="R63" i="128" s="1"/>
  <c r="R64" i="128" s="1"/>
  <c r="S58" i="128"/>
  <c r="T58" i="128"/>
  <c r="U58" i="128"/>
  <c r="V58" i="128"/>
  <c r="V59" i="128" s="1"/>
  <c r="V61" i="128" s="1"/>
  <c r="V63" i="128" s="1"/>
  <c r="V64" i="128" s="1"/>
  <c r="W58" i="128"/>
  <c r="X58" i="128"/>
  <c r="AB58" i="128"/>
  <c r="K59" i="128"/>
  <c r="K61" i="128" s="1"/>
  <c r="L59" i="128"/>
  <c r="L61" i="128" s="1"/>
  <c r="M59" i="128"/>
  <c r="O59" i="128"/>
  <c r="P59" i="128"/>
  <c r="P61" i="128" s="1"/>
  <c r="P63" i="128" s="1"/>
  <c r="P64" i="128" s="1"/>
  <c r="Q59" i="128"/>
  <c r="S59" i="128"/>
  <c r="T59" i="128"/>
  <c r="T61" i="128" s="1"/>
  <c r="T63" i="128" s="1"/>
  <c r="T64" i="128" s="1"/>
  <c r="U59" i="128"/>
  <c r="U61" i="128" s="1"/>
  <c r="U63" i="128" s="1"/>
  <c r="U64" i="128" s="1"/>
  <c r="W59" i="128"/>
  <c r="X59" i="128"/>
  <c r="X61" i="128" s="1"/>
  <c r="X63" i="128" s="1"/>
  <c r="X64" i="128" s="1"/>
  <c r="AB59" i="128"/>
  <c r="AB61" i="128" s="1"/>
  <c r="AB63" i="128" s="1"/>
  <c r="AB64" i="128" s="1"/>
  <c r="M61" i="128"/>
  <c r="O61" i="128"/>
  <c r="Q61" i="128"/>
  <c r="Q63" i="128" s="1"/>
  <c r="Q64" i="128" s="1"/>
  <c r="S61" i="128"/>
  <c r="S63" i="128" s="1"/>
  <c r="S64" i="128" s="1"/>
  <c r="W61" i="128"/>
  <c r="W63" i="128" s="1"/>
  <c r="W64" i="128" s="1"/>
  <c r="E56" i="128"/>
  <c r="E58" i="128" s="1"/>
  <c r="E59" i="128" s="1"/>
  <c r="E61" i="128" s="1"/>
  <c r="E63" i="128" s="1"/>
  <c r="E64" i="128" s="1"/>
  <c r="F56" i="128"/>
  <c r="G56" i="128"/>
  <c r="E57" i="128"/>
  <c r="F57" i="128"/>
  <c r="G57" i="128"/>
  <c r="F58" i="128"/>
  <c r="F59" i="128" s="1"/>
  <c r="F61" i="128" s="1"/>
  <c r="F63" i="128" s="1"/>
  <c r="F64" i="128" s="1"/>
  <c r="G58" i="128"/>
  <c r="G59" i="128"/>
  <c r="G61" i="128" s="1"/>
  <c r="G63" i="128" s="1"/>
  <c r="G64" i="128" s="1"/>
  <c r="AC48" i="127"/>
  <c r="AC49" i="127"/>
  <c r="AC50" i="127"/>
  <c r="AC51" i="127"/>
  <c r="AC52" i="127"/>
  <c r="AC53" i="127"/>
  <c r="AC54" i="127"/>
  <c r="AC55" i="127"/>
  <c r="E56" i="127"/>
  <c r="F56" i="127"/>
  <c r="G56" i="127"/>
  <c r="H56" i="127"/>
  <c r="AC56" i="127" s="1"/>
  <c r="I56" i="127"/>
  <c r="J56" i="127"/>
  <c r="K56" i="127"/>
  <c r="L56" i="127"/>
  <c r="M56" i="127"/>
  <c r="N56" i="127"/>
  <c r="O56" i="127"/>
  <c r="P56" i="127"/>
  <c r="Q56" i="127"/>
  <c r="T56" i="127"/>
  <c r="U56" i="127"/>
  <c r="V56" i="127"/>
  <c r="W56" i="127"/>
  <c r="X56" i="127"/>
  <c r="E57" i="127"/>
  <c r="AC57" i="127" s="1"/>
  <c r="F57" i="127"/>
  <c r="G57" i="127"/>
  <c r="H57" i="127"/>
  <c r="I57" i="127"/>
  <c r="J57" i="127"/>
  <c r="K57" i="127"/>
  <c r="L57" i="127"/>
  <c r="M57" i="127"/>
  <c r="N57" i="127"/>
  <c r="O57" i="127"/>
  <c r="P57" i="127"/>
  <c r="Q57" i="127"/>
  <c r="T57" i="127"/>
  <c r="U57" i="127"/>
  <c r="V57" i="127"/>
  <c r="W57" i="127"/>
  <c r="X57" i="127"/>
  <c r="E58" i="127"/>
  <c r="AC58" i="127" s="1"/>
  <c r="F58" i="127"/>
  <c r="G58" i="127"/>
  <c r="H58" i="127"/>
  <c r="I58" i="127"/>
  <c r="J58" i="127"/>
  <c r="K58" i="127"/>
  <c r="L58" i="127"/>
  <c r="M58" i="127"/>
  <c r="N58" i="127"/>
  <c r="O58" i="127"/>
  <c r="P58" i="127"/>
  <c r="Q58" i="127"/>
  <c r="T58" i="127"/>
  <c r="U58" i="127"/>
  <c r="V58" i="127"/>
  <c r="W58" i="127"/>
  <c r="X58" i="127"/>
  <c r="E59" i="127"/>
  <c r="F59" i="127"/>
  <c r="F61" i="127" s="1"/>
  <c r="F63" i="127" s="1"/>
  <c r="F64" i="127" s="1"/>
  <c r="G59" i="127"/>
  <c r="H59" i="127"/>
  <c r="I59" i="127"/>
  <c r="I61" i="127" s="1"/>
  <c r="I63" i="127" s="1"/>
  <c r="I64" i="127" s="1"/>
  <c r="J59" i="127"/>
  <c r="J61" i="127" s="1"/>
  <c r="J63" i="127" s="1"/>
  <c r="J64" i="127" s="1"/>
  <c r="K59" i="127"/>
  <c r="L59" i="127"/>
  <c r="M59" i="127"/>
  <c r="M61" i="127" s="1"/>
  <c r="M63" i="127" s="1"/>
  <c r="M64" i="127" s="1"/>
  <c r="N59" i="127"/>
  <c r="N61" i="127" s="1"/>
  <c r="N63" i="127" s="1"/>
  <c r="N64" i="127" s="1"/>
  <c r="O59" i="127"/>
  <c r="P59" i="127"/>
  <c r="Q59" i="127"/>
  <c r="T59" i="127"/>
  <c r="T61" i="127" s="1"/>
  <c r="T63" i="127" s="1"/>
  <c r="T64" i="127" s="1"/>
  <c r="U59" i="127"/>
  <c r="V59" i="127"/>
  <c r="W59" i="127"/>
  <c r="W61" i="127" s="1"/>
  <c r="W63" i="127" s="1"/>
  <c r="W64" i="127" s="1"/>
  <c r="X59" i="127"/>
  <c r="X61" i="127" s="1"/>
  <c r="X63" i="127" s="1"/>
  <c r="X64" i="127" s="1"/>
  <c r="AC60" i="127"/>
  <c r="G61" i="127"/>
  <c r="G63" i="127" s="1"/>
  <c r="G64" i="127" s="1"/>
  <c r="H61" i="127"/>
  <c r="H63" i="127" s="1"/>
  <c r="H64" i="127" s="1"/>
  <c r="K61" i="127"/>
  <c r="K63" i="127" s="1"/>
  <c r="K64" i="127" s="1"/>
  <c r="L61" i="127"/>
  <c r="L63" i="127" s="1"/>
  <c r="L64" i="127" s="1"/>
  <c r="O61" i="127"/>
  <c r="O63" i="127" s="1"/>
  <c r="O64" i="127" s="1"/>
  <c r="P61" i="127"/>
  <c r="P63" i="127" s="1"/>
  <c r="P64" i="127" s="1"/>
  <c r="U61" i="127"/>
  <c r="U63" i="127" s="1"/>
  <c r="U64" i="127" s="1"/>
  <c r="V61" i="127"/>
  <c r="V63" i="127" s="1"/>
  <c r="V64" i="127" s="1"/>
  <c r="E65" i="127"/>
  <c r="F65" i="127"/>
  <c r="G65" i="127"/>
  <c r="H65" i="127"/>
  <c r="I65" i="127"/>
  <c r="J65" i="127"/>
  <c r="K65" i="127"/>
  <c r="L65" i="127"/>
  <c r="M65" i="127"/>
  <c r="N65" i="127"/>
  <c r="O65" i="127"/>
  <c r="P65" i="127"/>
  <c r="Q65" i="127"/>
  <c r="T65" i="127"/>
  <c r="U65" i="127"/>
  <c r="V65" i="127"/>
  <c r="W65" i="127"/>
  <c r="X65" i="127"/>
  <c r="AC65" i="127"/>
  <c r="E66" i="127"/>
  <c r="F66" i="127"/>
  <c r="G66" i="127"/>
  <c r="H66" i="127"/>
  <c r="I66" i="127"/>
  <c r="J66" i="127"/>
  <c r="K66" i="127"/>
  <c r="L66" i="127"/>
  <c r="M66" i="127"/>
  <c r="N66" i="127"/>
  <c r="O66" i="127"/>
  <c r="P66" i="127"/>
  <c r="Q66" i="127"/>
  <c r="T66" i="127"/>
  <c r="U66" i="127"/>
  <c r="V66" i="127"/>
  <c r="W66" i="127"/>
  <c r="X66" i="127"/>
  <c r="AB23" i="127"/>
  <c r="AB24" i="127"/>
  <c r="AB25" i="127"/>
  <c r="AB26" i="127"/>
  <c r="AB28" i="127" s="1"/>
  <c r="AB30" i="127" s="1"/>
  <c r="AB31" i="127" s="1"/>
  <c r="L32" i="127"/>
  <c r="M32" i="127"/>
  <c r="N32" i="127"/>
  <c r="O32" i="127"/>
  <c r="P32" i="127"/>
  <c r="Q32" i="127"/>
  <c r="R32" i="127"/>
  <c r="S32" i="127"/>
  <c r="T32" i="127"/>
  <c r="U32" i="127"/>
  <c r="V32" i="127"/>
  <c r="W32" i="127"/>
  <c r="X32" i="127"/>
  <c r="Y32" i="127"/>
  <c r="Z32" i="127"/>
  <c r="AA32" i="127"/>
  <c r="AB32" i="127"/>
  <c r="L33" i="127"/>
  <c r="M33" i="127"/>
  <c r="N33" i="127"/>
  <c r="O33" i="127"/>
  <c r="P33" i="127"/>
  <c r="Q33" i="127"/>
  <c r="R33" i="127"/>
  <c r="S33" i="127"/>
  <c r="T33" i="127"/>
  <c r="U33" i="127"/>
  <c r="V33" i="127"/>
  <c r="W33" i="127"/>
  <c r="X33" i="127"/>
  <c r="Y33" i="127"/>
  <c r="Z33" i="127"/>
  <c r="AA33" i="127"/>
  <c r="AB33" i="127"/>
  <c r="L23" i="127"/>
  <c r="M23" i="127"/>
  <c r="N23" i="127"/>
  <c r="O23" i="127"/>
  <c r="P23" i="127"/>
  <c r="Q23" i="127"/>
  <c r="R23" i="127"/>
  <c r="S23" i="127"/>
  <c r="T23" i="127"/>
  <c r="U23" i="127"/>
  <c r="V23" i="127"/>
  <c r="W23" i="127"/>
  <c r="X23" i="127"/>
  <c r="Y23" i="127"/>
  <c r="Z23" i="127"/>
  <c r="AA23" i="127"/>
  <c r="L24" i="127"/>
  <c r="M24" i="127"/>
  <c r="N24" i="127"/>
  <c r="O24" i="127"/>
  <c r="P24" i="127"/>
  <c r="Q24" i="127"/>
  <c r="R24" i="127"/>
  <c r="S24" i="127"/>
  <c r="T24" i="127"/>
  <c r="U24" i="127"/>
  <c r="V24" i="127"/>
  <c r="W24" i="127"/>
  <c r="X24" i="127"/>
  <c r="Y24" i="127"/>
  <c r="Z24" i="127"/>
  <c r="AA24" i="127"/>
  <c r="L25" i="127"/>
  <c r="M25" i="127"/>
  <c r="M26" i="127" s="1"/>
  <c r="M28" i="127" s="1"/>
  <c r="M30" i="127" s="1"/>
  <c r="M31" i="127" s="1"/>
  <c r="N25" i="127"/>
  <c r="O25" i="127"/>
  <c r="P25" i="127"/>
  <c r="Q25" i="127"/>
  <c r="Q26" i="127" s="1"/>
  <c r="Q28" i="127" s="1"/>
  <c r="Q30" i="127" s="1"/>
  <c r="Q31" i="127" s="1"/>
  <c r="R25" i="127"/>
  <c r="S25" i="127"/>
  <c r="T25" i="127"/>
  <c r="U25" i="127"/>
  <c r="U26" i="127" s="1"/>
  <c r="U28" i="127" s="1"/>
  <c r="U30" i="127" s="1"/>
  <c r="U31" i="127" s="1"/>
  <c r="V25" i="127"/>
  <c r="W25" i="127"/>
  <c r="X25" i="127"/>
  <c r="Y25" i="127"/>
  <c r="Y26" i="127" s="1"/>
  <c r="Y28" i="127" s="1"/>
  <c r="Y30" i="127" s="1"/>
  <c r="Y31" i="127" s="1"/>
  <c r="Z25" i="127"/>
  <c r="AA25" i="127"/>
  <c r="L26" i="127"/>
  <c r="L28" i="127" s="1"/>
  <c r="L30" i="127" s="1"/>
  <c r="L31" i="127" s="1"/>
  <c r="N26" i="127"/>
  <c r="O26" i="127"/>
  <c r="O28" i="127" s="1"/>
  <c r="O30" i="127" s="1"/>
  <c r="O31" i="127" s="1"/>
  <c r="P26" i="127"/>
  <c r="P28" i="127" s="1"/>
  <c r="P30" i="127" s="1"/>
  <c r="P31" i="127" s="1"/>
  <c r="R26" i="127"/>
  <c r="R28" i="127" s="1"/>
  <c r="R30" i="127" s="1"/>
  <c r="R31" i="127" s="1"/>
  <c r="S26" i="127"/>
  <c r="S28" i="127" s="1"/>
  <c r="S30" i="127" s="1"/>
  <c r="S31" i="127" s="1"/>
  <c r="T26" i="127"/>
  <c r="V26" i="127"/>
  <c r="V28" i="127" s="1"/>
  <c r="V30" i="127" s="1"/>
  <c r="V31" i="127" s="1"/>
  <c r="W26" i="127"/>
  <c r="W28" i="127" s="1"/>
  <c r="W30" i="127" s="1"/>
  <c r="W31" i="127" s="1"/>
  <c r="X26" i="127"/>
  <c r="Z26" i="127"/>
  <c r="AA26" i="127"/>
  <c r="AA28" i="127" s="1"/>
  <c r="AA30" i="127" s="1"/>
  <c r="AA31" i="127" s="1"/>
  <c r="N28" i="127"/>
  <c r="N30" i="127" s="1"/>
  <c r="N31" i="127" s="1"/>
  <c r="T28" i="127"/>
  <c r="T30" i="127" s="1"/>
  <c r="T31" i="127" s="1"/>
  <c r="X28" i="127"/>
  <c r="X30" i="127" s="1"/>
  <c r="X31" i="127" s="1"/>
  <c r="Z28" i="127"/>
  <c r="Z30" i="127" s="1"/>
  <c r="Z31" i="127" s="1"/>
  <c r="F62" i="138" l="1"/>
  <c r="AC60" i="138"/>
  <c r="AC25" i="138"/>
  <c r="E28" i="138"/>
  <c r="E30" i="138" s="1"/>
  <c r="AC100" i="137"/>
  <c r="AC99" i="137"/>
  <c r="AC33" i="137"/>
  <c r="AC32" i="137"/>
  <c r="E93" i="137"/>
  <c r="AC92" i="137"/>
  <c r="AC90" i="137"/>
  <c r="AC59" i="137"/>
  <c r="E28" i="137"/>
  <c r="AC26" i="137"/>
  <c r="AC25" i="137"/>
  <c r="AC33" i="136"/>
  <c r="AC32" i="136"/>
  <c r="AC67" i="136"/>
  <c r="AC66" i="136"/>
  <c r="AC57" i="136"/>
  <c r="AC58" i="136"/>
  <c r="AC25" i="136"/>
  <c r="E26" i="136"/>
  <c r="AC59" i="136"/>
  <c r="E60" i="136"/>
  <c r="AC23" i="136"/>
  <c r="F59" i="136"/>
  <c r="F60" i="136" s="1"/>
  <c r="F62" i="136" s="1"/>
  <c r="F64" i="136" s="1"/>
  <c r="F65" i="136" s="1"/>
  <c r="AC59" i="127"/>
  <c r="E61" i="127"/>
  <c r="AC61" i="127" s="1"/>
  <c r="E62" i="127" s="1"/>
  <c r="AC62" i="127" s="1"/>
  <c r="E63" i="127"/>
  <c r="AC66" i="127"/>
  <c r="AC62" i="138" l="1"/>
  <c r="E63" i="138" s="1"/>
  <c r="AC63" i="138" s="1"/>
  <c r="F64" i="138"/>
  <c r="AC28" i="138"/>
  <c r="E29" i="138" s="1"/>
  <c r="AC29" i="138" s="1"/>
  <c r="AC30" i="138"/>
  <c r="E31" i="138"/>
  <c r="AC31" i="138" s="1"/>
  <c r="AC93" i="137"/>
  <c r="E95" i="137"/>
  <c r="AC28" i="137"/>
  <c r="E29" i="137" s="1"/>
  <c r="AC29" i="137" s="1"/>
  <c r="E30" i="137"/>
  <c r="AC60" i="137"/>
  <c r="E62" i="136"/>
  <c r="AC60" i="136"/>
  <c r="E28" i="136"/>
  <c r="AC26" i="136"/>
  <c r="E64" i="127"/>
  <c r="AC64" i="127" s="1"/>
  <c r="AC63" i="127"/>
  <c r="F65" i="138" l="1"/>
  <c r="AC65" i="138" s="1"/>
  <c r="AC64" i="138"/>
  <c r="E97" i="137"/>
  <c r="AC95" i="137"/>
  <c r="E96" i="137" s="1"/>
  <c r="AC96" i="137" s="1"/>
  <c r="AC62" i="137"/>
  <c r="E63" i="137" s="1"/>
  <c r="AC63" i="137" s="1"/>
  <c r="E31" i="137"/>
  <c r="AC31" i="137" s="1"/>
  <c r="AC30" i="137"/>
  <c r="AC28" i="136"/>
  <c r="E29" i="136" s="1"/>
  <c r="AC29" i="136" s="1"/>
  <c r="E30" i="136"/>
  <c r="AC62" i="136"/>
  <c r="E63" i="136" s="1"/>
  <c r="AC63" i="136" s="1"/>
  <c r="E64" i="136"/>
  <c r="G66" i="126"/>
  <c r="H66" i="126"/>
  <c r="I66" i="126"/>
  <c r="J66" i="126"/>
  <c r="K66" i="126"/>
  <c r="G67" i="126"/>
  <c r="H67" i="126"/>
  <c r="I67" i="126"/>
  <c r="J67" i="126"/>
  <c r="K67" i="126"/>
  <c r="G57" i="126"/>
  <c r="H57" i="126"/>
  <c r="I57" i="126"/>
  <c r="J57" i="126"/>
  <c r="K57" i="126"/>
  <c r="L57" i="126"/>
  <c r="G58" i="126"/>
  <c r="H58" i="126"/>
  <c r="I58" i="126"/>
  <c r="J58" i="126"/>
  <c r="K58" i="126"/>
  <c r="L58" i="126"/>
  <c r="G59" i="126"/>
  <c r="H59" i="126"/>
  <c r="I59" i="126"/>
  <c r="J59" i="126"/>
  <c r="J60" i="126" s="1"/>
  <c r="J62" i="126" s="1"/>
  <c r="J64" i="126" s="1"/>
  <c r="J65" i="126" s="1"/>
  <c r="K59" i="126"/>
  <c r="L59" i="126"/>
  <c r="G60" i="126"/>
  <c r="H60" i="126"/>
  <c r="H62" i="126" s="1"/>
  <c r="H64" i="126" s="1"/>
  <c r="H65" i="126" s="1"/>
  <c r="I60" i="126"/>
  <c r="K60" i="126"/>
  <c r="L60" i="126"/>
  <c r="L62" i="126" s="1"/>
  <c r="G62" i="126"/>
  <c r="G64" i="126" s="1"/>
  <c r="G65" i="126" s="1"/>
  <c r="I62" i="126"/>
  <c r="I64" i="126" s="1"/>
  <c r="I65" i="126" s="1"/>
  <c r="K62" i="126"/>
  <c r="K64" i="126" s="1"/>
  <c r="K65" i="126" s="1"/>
  <c r="P32" i="126"/>
  <c r="Q32" i="126"/>
  <c r="R32" i="126"/>
  <c r="S32" i="126"/>
  <c r="T32" i="126"/>
  <c r="U32" i="126"/>
  <c r="V32" i="126"/>
  <c r="W32" i="126"/>
  <c r="X32" i="126"/>
  <c r="P33" i="126"/>
  <c r="Q33" i="126"/>
  <c r="R33" i="126"/>
  <c r="S33" i="126"/>
  <c r="T33" i="126"/>
  <c r="U33" i="126"/>
  <c r="V33" i="126"/>
  <c r="W33" i="126"/>
  <c r="X33" i="126"/>
  <c r="P23" i="126"/>
  <c r="P25" i="126" s="1"/>
  <c r="P26" i="126" s="1"/>
  <c r="P28" i="126" s="1"/>
  <c r="P30" i="126" s="1"/>
  <c r="P31" i="126" s="1"/>
  <c r="Q23" i="126"/>
  <c r="R23" i="126"/>
  <c r="S23" i="126"/>
  <c r="S25" i="126" s="1"/>
  <c r="S26" i="126" s="1"/>
  <c r="S28" i="126" s="1"/>
  <c r="S30" i="126" s="1"/>
  <c r="S31" i="126" s="1"/>
  <c r="T23" i="126"/>
  <c r="U23" i="126"/>
  <c r="V23" i="126"/>
  <c r="W23" i="126"/>
  <c r="X23" i="126"/>
  <c r="P24" i="126"/>
  <c r="Q24" i="126"/>
  <c r="R24" i="126"/>
  <c r="S24" i="126"/>
  <c r="T24" i="126"/>
  <c r="U24" i="126"/>
  <c r="V24" i="126"/>
  <c r="W24" i="126"/>
  <c r="X24" i="126"/>
  <c r="Q25" i="126"/>
  <c r="R25" i="126"/>
  <c r="T25" i="126"/>
  <c r="T26" i="126" s="1"/>
  <c r="T28" i="126" s="1"/>
  <c r="T30" i="126" s="1"/>
  <c r="T31" i="126" s="1"/>
  <c r="U25" i="126"/>
  <c r="V25" i="126"/>
  <c r="W25" i="126"/>
  <c r="X25" i="126"/>
  <c r="X26" i="126" s="1"/>
  <c r="X28" i="126" s="1"/>
  <c r="X30" i="126" s="1"/>
  <c r="X31" i="126" s="1"/>
  <c r="Q26" i="126"/>
  <c r="Q28" i="126" s="1"/>
  <c r="Q30" i="126" s="1"/>
  <c r="Q31" i="126" s="1"/>
  <c r="R26" i="126"/>
  <c r="U26" i="126"/>
  <c r="V26" i="126"/>
  <c r="V28" i="126" s="1"/>
  <c r="V30" i="126" s="1"/>
  <c r="V31" i="126" s="1"/>
  <c r="W26" i="126"/>
  <c r="W28" i="126" s="1"/>
  <c r="W30" i="126" s="1"/>
  <c r="W31" i="126" s="1"/>
  <c r="R28" i="126"/>
  <c r="R30" i="126" s="1"/>
  <c r="R31" i="126" s="1"/>
  <c r="U28" i="126"/>
  <c r="U30" i="126" s="1"/>
  <c r="U31" i="126" s="1"/>
  <c r="W65" i="125"/>
  <c r="Q65" i="125"/>
  <c r="AC97" i="137" l="1"/>
  <c r="E98" i="137"/>
  <c r="AC98" i="137" s="1"/>
  <c r="AC64" i="137"/>
  <c r="AC65" i="137"/>
  <c r="E65" i="136"/>
  <c r="AC65" i="136" s="1"/>
  <c r="AC64" i="136"/>
  <c r="E31" i="136"/>
  <c r="AC31" i="136" s="1"/>
  <c r="AC30" i="136"/>
  <c r="E65" i="125"/>
  <c r="E66" i="125"/>
  <c r="G65" i="125"/>
  <c r="H65" i="125"/>
  <c r="I65" i="125"/>
  <c r="J65" i="125"/>
  <c r="K65" i="125"/>
  <c r="L65" i="125"/>
  <c r="M65" i="125"/>
  <c r="N65" i="125"/>
  <c r="O65" i="125"/>
  <c r="P65" i="125"/>
  <c r="U65" i="125"/>
  <c r="V65" i="125"/>
  <c r="G66" i="125"/>
  <c r="H66" i="125"/>
  <c r="I66" i="125"/>
  <c r="J66" i="125"/>
  <c r="K66" i="125"/>
  <c r="L66" i="125"/>
  <c r="M66" i="125"/>
  <c r="N66" i="125"/>
  <c r="O66" i="125"/>
  <c r="P66" i="125"/>
  <c r="Q66" i="125"/>
  <c r="U66" i="125"/>
  <c r="V66" i="125"/>
  <c r="W66" i="125"/>
  <c r="AB66" i="125"/>
  <c r="H56" i="125"/>
  <c r="I56" i="125"/>
  <c r="J56" i="125"/>
  <c r="K56" i="125"/>
  <c r="K58" i="125" s="1"/>
  <c r="K59" i="125" s="1"/>
  <c r="K61" i="125" s="1"/>
  <c r="K63" i="125" s="1"/>
  <c r="K64" i="125" s="1"/>
  <c r="L56" i="125"/>
  <c r="M56" i="125"/>
  <c r="N56" i="125"/>
  <c r="O56" i="125"/>
  <c r="O58" i="125" s="1"/>
  <c r="O59" i="125" s="1"/>
  <c r="O61" i="125" s="1"/>
  <c r="O63" i="125" s="1"/>
  <c r="O64" i="125" s="1"/>
  <c r="P56" i="125"/>
  <c r="Q56" i="125"/>
  <c r="U56" i="125"/>
  <c r="V56" i="125"/>
  <c r="W56" i="125"/>
  <c r="W58" i="125" s="1"/>
  <c r="W59" i="125" s="1"/>
  <c r="W61" i="125" s="1"/>
  <c r="W63" i="125" s="1"/>
  <c r="W64" i="125" s="1"/>
  <c r="AB56" i="125"/>
  <c r="H57" i="125"/>
  <c r="I57" i="125"/>
  <c r="J57" i="125"/>
  <c r="K57" i="125"/>
  <c r="L57" i="125"/>
  <c r="M57" i="125"/>
  <c r="N57" i="125"/>
  <c r="O57" i="125"/>
  <c r="P57" i="125"/>
  <c r="Q57" i="125"/>
  <c r="U57" i="125"/>
  <c r="V57" i="125"/>
  <c r="W57" i="125"/>
  <c r="AB57" i="125"/>
  <c r="H58" i="125"/>
  <c r="I58" i="125"/>
  <c r="I59" i="125" s="1"/>
  <c r="I61" i="125" s="1"/>
  <c r="I63" i="125" s="1"/>
  <c r="I64" i="125" s="1"/>
  <c r="J58" i="125"/>
  <c r="J59" i="125" s="1"/>
  <c r="J61" i="125" s="1"/>
  <c r="J63" i="125" s="1"/>
  <c r="J64" i="125" s="1"/>
  <c r="L58" i="125"/>
  <c r="M58" i="125"/>
  <c r="M59" i="125" s="1"/>
  <c r="M61" i="125" s="1"/>
  <c r="M63" i="125" s="1"/>
  <c r="M64" i="125" s="1"/>
  <c r="N58" i="125"/>
  <c r="N59" i="125" s="1"/>
  <c r="N61" i="125" s="1"/>
  <c r="N63" i="125" s="1"/>
  <c r="N64" i="125" s="1"/>
  <c r="P58" i="125"/>
  <c r="Q58" i="125"/>
  <c r="Q59" i="125" s="1"/>
  <c r="Q61" i="125" s="1"/>
  <c r="Q63" i="125" s="1"/>
  <c r="Q64" i="125" s="1"/>
  <c r="U58" i="125"/>
  <c r="U59" i="125" s="1"/>
  <c r="U61" i="125" s="1"/>
  <c r="U63" i="125" s="1"/>
  <c r="U64" i="125" s="1"/>
  <c r="V58" i="125"/>
  <c r="V59" i="125" s="1"/>
  <c r="V61" i="125" s="1"/>
  <c r="V63" i="125" s="1"/>
  <c r="V64" i="125" s="1"/>
  <c r="AB58" i="125"/>
  <c r="H59" i="125"/>
  <c r="H61" i="125" s="1"/>
  <c r="H63" i="125" s="1"/>
  <c r="H64" i="125" s="1"/>
  <c r="L59" i="125"/>
  <c r="L61" i="125" s="1"/>
  <c r="L63" i="125" s="1"/>
  <c r="L64" i="125" s="1"/>
  <c r="P59" i="125"/>
  <c r="P61" i="125" s="1"/>
  <c r="P63" i="125" s="1"/>
  <c r="P64" i="125" s="1"/>
  <c r="AB59" i="125"/>
  <c r="AB61" i="125" s="1"/>
  <c r="AB63" i="125" s="1"/>
  <c r="AB64" i="125" s="1"/>
  <c r="E56" i="125"/>
  <c r="E57" i="125"/>
  <c r="E58" i="125"/>
  <c r="E59" i="125" s="1"/>
  <c r="E61" i="125" s="1"/>
  <c r="E63" i="125" s="1"/>
  <c r="E64" i="125" s="1"/>
  <c r="X32" i="125"/>
  <c r="Y32" i="125"/>
  <c r="Z32" i="125"/>
  <c r="AA32" i="125"/>
  <c r="X33" i="125"/>
  <c r="Y33" i="125"/>
  <c r="Z33" i="125"/>
  <c r="AA33" i="125"/>
  <c r="AB33" i="125"/>
  <c r="X23" i="125"/>
  <c r="X25" i="125" s="1"/>
  <c r="X26" i="125" s="1"/>
  <c r="X28" i="125" s="1"/>
  <c r="X30" i="125" s="1"/>
  <c r="X31" i="125" s="1"/>
  <c r="Y23" i="125"/>
  <c r="Y25" i="125" s="1"/>
  <c r="Y26" i="125" s="1"/>
  <c r="Y28" i="125" s="1"/>
  <c r="Y30" i="125" s="1"/>
  <c r="Y31" i="125" s="1"/>
  <c r="Z23" i="125"/>
  <c r="AA23" i="125"/>
  <c r="AB23" i="125"/>
  <c r="AB25" i="125" s="1"/>
  <c r="AB26" i="125" s="1"/>
  <c r="AB28" i="125" s="1"/>
  <c r="AB30" i="125" s="1"/>
  <c r="AB31" i="125" s="1"/>
  <c r="X24" i="125"/>
  <c r="Y24" i="125"/>
  <c r="Z24" i="125"/>
  <c r="AA24" i="125"/>
  <c r="AB24" i="125"/>
  <c r="Z25" i="125"/>
  <c r="AA25" i="125"/>
  <c r="AA26" i="125" s="1"/>
  <c r="AA28" i="125" s="1"/>
  <c r="AA30" i="125" s="1"/>
  <c r="AA31" i="125" s="1"/>
  <c r="Z26" i="125"/>
  <c r="Z28" i="125" s="1"/>
  <c r="Z30" i="125" s="1"/>
  <c r="Z31" i="125" s="1"/>
  <c r="L61" i="124"/>
  <c r="L63" i="124" s="1"/>
  <c r="L64" i="124" s="1"/>
  <c r="M61" i="124"/>
  <c r="M63" i="124" s="1"/>
  <c r="M64" i="124" s="1"/>
  <c r="AB63" i="124"/>
  <c r="AB64" i="124"/>
  <c r="AB65" i="124"/>
  <c r="AB66" i="124"/>
  <c r="T63" i="124"/>
  <c r="T64" i="124" s="1"/>
  <c r="U63" i="124"/>
  <c r="U64" i="124"/>
  <c r="T65" i="124"/>
  <c r="U65" i="124"/>
  <c r="T66" i="124"/>
  <c r="U66" i="124"/>
  <c r="J65" i="124"/>
  <c r="K65" i="124"/>
  <c r="L65" i="124"/>
  <c r="M65" i="124"/>
  <c r="J66" i="124"/>
  <c r="K66" i="124"/>
  <c r="L66" i="124"/>
  <c r="M66" i="124"/>
  <c r="U61" i="124"/>
  <c r="W61" i="124"/>
  <c r="AB61" i="124"/>
  <c r="AB56" i="124"/>
  <c r="AB57" i="124"/>
  <c r="AB58" i="124"/>
  <c r="AB59" i="124"/>
  <c r="T56" i="124"/>
  <c r="U56" i="124"/>
  <c r="T57" i="124"/>
  <c r="U57" i="124"/>
  <c r="T58" i="124"/>
  <c r="U58" i="124"/>
  <c r="T59" i="124"/>
  <c r="T61" i="124" s="1"/>
  <c r="U59" i="124"/>
  <c r="J56" i="124"/>
  <c r="K56" i="124"/>
  <c r="L56" i="124"/>
  <c r="M56" i="124"/>
  <c r="J57" i="124"/>
  <c r="K57" i="124"/>
  <c r="L57" i="124"/>
  <c r="M57" i="124"/>
  <c r="J58" i="124"/>
  <c r="J59" i="124" s="1"/>
  <c r="J61" i="124" s="1"/>
  <c r="J63" i="124" s="1"/>
  <c r="J64" i="124" s="1"/>
  <c r="K58" i="124"/>
  <c r="L58" i="124"/>
  <c r="M58" i="124"/>
  <c r="K59" i="124"/>
  <c r="K61" i="124" s="1"/>
  <c r="K63" i="124" s="1"/>
  <c r="K64" i="124" s="1"/>
  <c r="L59" i="124"/>
  <c r="M59" i="124"/>
  <c r="L64" i="123" l="1"/>
  <c r="M64" i="123"/>
  <c r="N64" i="123"/>
  <c r="O64" i="123"/>
  <c r="P64" i="123"/>
  <c r="T64" i="123"/>
  <c r="U64" i="123"/>
  <c r="V64" i="123"/>
  <c r="W64" i="123"/>
  <c r="AB64" i="123"/>
  <c r="L65" i="123"/>
  <c r="M65" i="123"/>
  <c r="N65" i="123"/>
  <c r="O65" i="123"/>
  <c r="P65" i="123"/>
  <c r="T65" i="123"/>
  <c r="U65" i="123"/>
  <c r="V65" i="123"/>
  <c r="W65" i="123"/>
  <c r="AB65" i="123"/>
  <c r="L55" i="123"/>
  <c r="M55" i="123"/>
  <c r="N55" i="123"/>
  <c r="N57" i="123" s="1"/>
  <c r="N58" i="123" s="1"/>
  <c r="N60" i="123" s="1"/>
  <c r="N62" i="123" s="1"/>
  <c r="N63" i="123" s="1"/>
  <c r="O55" i="123"/>
  <c r="O57" i="123" s="1"/>
  <c r="O58" i="123" s="1"/>
  <c r="O60" i="123" s="1"/>
  <c r="O62" i="123" s="1"/>
  <c r="O63" i="123" s="1"/>
  <c r="P55" i="123"/>
  <c r="T55" i="123"/>
  <c r="U55" i="123"/>
  <c r="V55" i="123"/>
  <c r="V57" i="123" s="1"/>
  <c r="V58" i="123" s="1"/>
  <c r="V60" i="123" s="1"/>
  <c r="V62" i="123" s="1"/>
  <c r="V63" i="123" s="1"/>
  <c r="W55" i="123"/>
  <c r="W57" i="123" s="1"/>
  <c r="W58" i="123" s="1"/>
  <c r="W60" i="123" s="1"/>
  <c r="W62" i="123" s="1"/>
  <c r="W63" i="123" s="1"/>
  <c r="AB55" i="123"/>
  <c r="L56" i="123"/>
  <c r="M56" i="123"/>
  <c r="N56" i="123"/>
  <c r="O56" i="123"/>
  <c r="P56" i="123"/>
  <c r="T56" i="123"/>
  <c r="U56" i="123"/>
  <c r="V56" i="123"/>
  <c r="W56" i="123"/>
  <c r="AB56" i="123"/>
  <c r="L57" i="123"/>
  <c r="M57" i="123"/>
  <c r="M58" i="123" s="1"/>
  <c r="M60" i="123" s="1"/>
  <c r="M62" i="123" s="1"/>
  <c r="M63" i="123" s="1"/>
  <c r="P57" i="123"/>
  <c r="T57" i="123"/>
  <c r="U57" i="123"/>
  <c r="U58" i="123" s="1"/>
  <c r="U60" i="123" s="1"/>
  <c r="U62" i="123" s="1"/>
  <c r="U63" i="123" s="1"/>
  <c r="AB57" i="123"/>
  <c r="L58" i="123"/>
  <c r="L60" i="123" s="1"/>
  <c r="L62" i="123" s="1"/>
  <c r="L63" i="123" s="1"/>
  <c r="P58" i="123"/>
  <c r="P60" i="123" s="1"/>
  <c r="P62" i="123" s="1"/>
  <c r="P63" i="123" s="1"/>
  <c r="T58" i="123"/>
  <c r="T60" i="123" s="1"/>
  <c r="T62" i="123" s="1"/>
  <c r="T63" i="123" s="1"/>
  <c r="AB58" i="123"/>
  <c r="AB60" i="123" s="1"/>
  <c r="AB62" i="123" s="1"/>
  <c r="AB63" i="123" s="1"/>
  <c r="E65" i="122"/>
  <c r="E66" i="122"/>
  <c r="E56" i="122"/>
  <c r="E58" i="122" s="1"/>
  <c r="E59" i="122" s="1"/>
  <c r="E61" i="122" s="1"/>
  <c r="E63" i="122" s="1"/>
  <c r="E64" i="122" s="1"/>
  <c r="E57" i="122"/>
  <c r="V65" i="122"/>
  <c r="W65" i="122"/>
  <c r="V66" i="122"/>
  <c r="W66" i="122"/>
  <c r="V56" i="122"/>
  <c r="W56" i="122"/>
  <c r="W58" i="122" s="1"/>
  <c r="W59" i="122" s="1"/>
  <c r="W61" i="122" s="1"/>
  <c r="W63" i="122" s="1"/>
  <c r="W64" i="122" s="1"/>
  <c r="V57" i="122"/>
  <c r="W57" i="122"/>
  <c r="V58" i="122"/>
  <c r="V59" i="122" s="1"/>
  <c r="V61" i="122" s="1"/>
  <c r="V63" i="122" s="1"/>
  <c r="V64" i="122" s="1"/>
  <c r="E65" i="121"/>
  <c r="F65" i="121"/>
  <c r="E66" i="121"/>
  <c r="F66" i="121"/>
  <c r="E57" i="121"/>
  <c r="F57" i="121"/>
  <c r="E58" i="121"/>
  <c r="E59" i="121" s="1"/>
  <c r="E61" i="121" s="1"/>
  <c r="E63" i="121" s="1"/>
  <c r="E64" i="121" s="1"/>
  <c r="F58" i="121"/>
  <c r="F59" i="121" s="1"/>
  <c r="F61" i="121" s="1"/>
  <c r="F63" i="121" s="1"/>
  <c r="F64" i="121" s="1"/>
  <c r="G32" i="121"/>
  <c r="H32" i="121"/>
  <c r="I32" i="121"/>
  <c r="J32" i="121"/>
  <c r="K32" i="121"/>
  <c r="L32" i="121"/>
  <c r="M32" i="121"/>
  <c r="N32" i="121"/>
  <c r="O32" i="121"/>
  <c r="P32" i="121"/>
  <c r="Q32" i="121"/>
  <c r="R32" i="121"/>
  <c r="S32" i="121"/>
  <c r="T32" i="121"/>
  <c r="U32" i="121"/>
  <c r="V32" i="121"/>
  <c r="W32" i="121"/>
  <c r="X32" i="121"/>
  <c r="Y32" i="121"/>
  <c r="Z32" i="121"/>
  <c r="AA32" i="121"/>
  <c r="AB32" i="121"/>
  <c r="G33" i="121"/>
  <c r="H33" i="121"/>
  <c r="I33" i="121"/>
  <c r="J33" i="121"/>
  <c r="K33" i="121"/>
  <c r="L33" i="121"/>
  <c r="M33" i="121"/>
  <c r="N33" i="121"/>
  <c r="O33" i="121"/>
  <c r="P33" i="121"/>
  <c r="Q33" i="121"/>
  <c r="R33" i="121"/>
  <c r="S33" i="121"/>
  <c r="T33" i="121"/>
  <c r="U33" i="121"/>
  <c r="V33" i="121"/>
  <c r="W33" i="121"/>
  <c r="X33" i="121"/>
  <c r="Y33" i="121"/>
  <c r="Z33" i="121"/>
  <c r="AA33" i="121"/>
  <c r="AB33" i="121"/>
  <c r="G24" i="121"/>
  <c r="H24" i="121"/>
  <c r="I24" i="121"/>
  <c r="J24" i="121"/>
  <c r="K24" i="121"/>
  <c r="L24" i="121"/>
  <c r="M24" i="121"/>
  <c r="N24" i="121"/>
  <c r="O24" i="121"/>
  <c r="P24" i="121"/>
  <c r="Q24" i="121"/>
  <c r="R24" i="121"/>
  <c r="S24" i="121"/>
  <c r="T24" i="121"/>
  <c r="U24" i="121"/>
  <c r="V24" i="121"/>
  <c r="W24" i="121"/>
  <c r="X24" i="121"/>
  <c r="Y24" i="121"/>
  <c r="Z24" i="121"/>
  <c r="AA24" i="121"/>
  <c r="AB24" i="121"/>
  <c r="G25" i="121"/>
  <c r="H25" i="121"/>
  <c r="H26" i="121" s="1"/>
  <c r="H28" i="121" s="1"/>
  <c r="H30" i="121" s="1"/>
  <c r="H31" i="121" s="1"/>
  <c r="I25" i="121"/>
  <c r="J25" i="121"/>
  <c r="K25" i="121"/>
  <c r="L25" i="121"/>
  <c r="L26" i="121" s="1"/>
  <c r="L28" i="121" s="1"/>
  <c r="L30" i="121" s="1"/>
  <c r="L31" i="121" s="1"/>
  <c r="M25" i="121"/>
  <c r="N25" i="121"/>
  <c r="O25" i="121"/>
  <c r="P25" i="121"/>
  <c r="P26" i="121" s="1"/>
  <c r="P28" i="121" s="1"/>
  <c r="P30" i="121" s="1"/>
  <c r="P31" i="121" s="1"/>
  <c r="Q25" i="121"/>
  <c r="R25" i="121"/>
  <c r="S25" i="121"/>
  <c r="T25" i="121"/>
  <c r="T26" i="121" s="1"/>
  <c r="T28" i="121" s="1"/>
  <c r="T30" i="121" s="1"/>
  <c r="T31" i="121" s="1"/>
  <c r="U25" i="121"/>
  <c r="V25" i="121"/>
  <c r="W25" i="121"/>
  <c r="X25" i="121"/>
  <c r="X26" i="121" s="1"/>
  <c r="X28" i="121" s="1"/>
  <c r="X30" i="121" s="1"/>
  <c r="X31" i="121" s="1"/>
  <c r="Y25" i="121"/>
  <c r="Z25" i="121"/>
  <c r="AA25" i="121"/>
  <c r="AB25" i="121"/>
  <c r="AB26" i="121" s="1"/>
  <c r="AB28" i="121" s="1"/>
  <c r="AB30" i="121" s="1"/>
  <c r="AB31" i="121" s="1"/>
  <c r="G26" i="121"/>
  <c r="I26" i="121"/>
  <c r="J26" i="121"/>
  <c r="J28" i="121" s="1"/>
  <c r="J30" i="121" s="1"/>
  <c r="J31" i="121" s="1"/>
  <c r="K26" i="121"/>
  <c r="K28" i="121" s="1"/>
  <c r="K30" i="121" s="1"/>
  <c r="K31" i="121" s="1"/>
  <c r="M26" i="121"/>
  <c r="M28" i="121" s="1"/>
  <c r="M30" i="121" s="1"/>
  <c r="M31" i="121" s="1"/>
  <c r="N26" i="121"/>
  <c r="N28" i="121" s="1"/>
  <c r="N30" i="121" s="1"/>
  <c r="N31" i="121" s="1"/>
  <c r="O26" i="121"/>
  <c r="O28" i="121" s="1"/>
  <c r="O30" i="121" s="1"/>
  <c r="O31" i="121" s="1"/>
  <c r="Q26" i="121"/>
  <c r="Q28" i="121" s="1"/>
  <c r="Q30" i="121" s="1"/>
  <c r="Q31" i="121" s="1"/>
  <c r="R26" i="121"/>
  <c r="R28" i="121" s="1"/>
  <c r="R30" i="121" s="1"/>
  <c r="R31" i="121" s="1"/>
  <c r="S26" i="121"/>
  <c r="S28" i="121" s="1"/>
  <c r="S30" i="121" s="1"/>
  <c r="S31" i="121" s="1"/>
  <c r="U26" i="121"/>
  <c r="U28" i="121" s="1"/>
  <c r="U30" i="121" s="1"/>
  <c r="U31" i="121" s="1"/>
  <c r="V26" i="121"/>
  <c r="V28" i="121" s="1"/>
  <c r="V30" i="121" s="1"/>
  <c r="V31" i="121" s="1"/>
  <c r="W26" i="121"/>
  <c r="Y26" i="121"/>
  <c r="Z26" i="121"/>
  <c r="Z28" i="121" s="1"/>
  <c r="Z30" i="121" s="1"/>
  <c r="Z31" i="121" s="1"/>
  <c r="AA26" i="121"/>
  <c r="AA28" i="121" s="1"/>
  <c r="AA30" i="121" s="1"/>
  <c r="AA31" i="121" s="1"/>
  <c r="G28" i="121"/>
  <c r="G30" i="121" s="1"/>
  <c r="G31" i="121" s="1"/>
  <c r="I28" i="121"/>
  <c r="I30" i="121" s="1"/>
  <c r="I31" i="121" s="1"/>
  <c r="W28" i="121"/>
  <c r="W30" i="121" s="1"/>
  <c r="W31" i="121" s="1"/>
  <c r="Y28" i="121"/>
  <c r="Y30" i="121" s="1"/>
  <c r="Y31" i="121" s="1"/>
  <c r="R67" i="120"/>
  <c r="S67" i="120"/>
  <c r="T67" i="120"/>
  <c r="U67" i="120"/>
  <c r="V67" i="120"/>
  <c r="W67" i="120"/>
  <c r="R68" i="120"/>
  <c r="S68" i="120"/>
  <c r="T68" i="120"/>
  <c r="U68" i="120"/>
  <c r="V68" i="120"/>
  <c r="W68" i="120"/>
  <c r="R58" i="120"/>
  <c r="S58" i="120"/>
  <c r="T58" i="120"/>
  <c r="U58" i="120"/>
  <c r="U60" i="120" s="1"/>
  <c r="U61" i="120" s="1"/>
  <c r="U63" i="120" s="1"/>
  <c r="U65" i="120" s="1"/>
  <c r="U66" i="120" s="1"/>
  <c r="V58" i="120"/>
  <c r="W58" i="120"/>
  <c r="R59" i="120"/>
  <c r="S59" i="120"/>
  <c r="T59" i="120"/>
  <c r="U59" i="120"/>
  <c r="V59" i="120"/>
  <c r="W59" i="120"/>
  <c r="R60" i="120"/>
  <c r="S60" i="120"/>
  <c r="S61" i="120" s="1"/>
  <c r="S63" i="120" s="1"/>
  <c r="S65" i="120" s="1"/>
  <c r="S66" i="120" s="1"/>
  <c r="T60" i="120"/>
  <c r="V60" i="120"/>
  <c r="W60" i="120"/>
  <c r="W61" i="120" s="1"/>
  <c r="W63" i="120" s="1"/>
  <c r="W65" i="120" s="1"/>
  <c r="W66" i="120" s="1"/>
  <c r="R61" i="120"/>
  <c r="R63" i="120" s="1"/>
  <c r="R65" i="120" s="1"/>
  <c r="R66" i="120" s="1"/>
  <c r="T61" i="120"/>
  <c r="T63" i="120" s="1"/>
  <c r="T65" i="120" s="1"/>
  <c r="T66" i="120" s="1"/>
  <c r="V61" i="120"/>
  <c r="V63" i="120" s="1"/>
  <c r="V65" i="120" s="1"/>
  <c r="V66" i="120" s="1"/>
  <c r="E67" i="120"/>
  <c r="K67" i="120"/>
  <c r="E68" i="120"/>
  <c r="K68" i="120"/>
  <c r="E58" i="120"/>
  <c r="E60" i="120" s="1"/>
  <c r="E61" i="120" s="1"/>
  <c r="E63" i="120" s="1"/>
  <c r="E65" i="120" s="1"/>
  <c r="E66" i="120" s="1"/>
  <c r="K58" i="120"/>
  <c r="E59" i="120"/>
  <c r="K59" i="120"/>
  <c r="K60" i="120"/>
  <c r="K61" i="120"/>
  <c r="K63" i="120" s="1"/>
  <c r="K65" i="120" s="1"/>
  <c r="K66" i="120" s="1"/>
  <c r="X66" i="119"/>
  <c r="Y66" i="119"/>
  <c r="Z66" i="119"/>
  <c r="AA66" i="119"/>
  <c r="AB66" i="119"/>
  <c r="X67" i="119"/>
  <c r="Y67" i="119"/>
  <c r="Z67" i="119"/>
  <c r="AA67" i="119"/>
  <c r="AB67" i="119"/>
  <c r="X57" i="119"/>
  <c r="X59" i="119" s="1"/>
  <c r="X60" i="119" s="1"/>
  <c r="X62" i="119" s="1"/>
  <c r="X64" i="119" s="1"/>
  <c r="X65" i="119" s="1"/>
  <c r="Y57" i="119"/>
  <c r="Z57" i="119"/>
  <c r="AA57" i="119"/>
  <c r="AA59" i="119" s="1"/>
  <c r="AA60" i="119" s="1"/>
  <c r="AA62" i="119" s="1"/>
  <c r="AA64" i="119" s="1"/>
  <c r="AA65" i="119" s="1"/>
  <c r="AB57" i="119"/>
  <c r="AB59" i="119" s="1"/>
  <c r="AB60" i="119" s="1"/>
  <c r="AB62" i="119" s="1"/>
  <c r="AB64" i="119" s="1"/>
  <c r="AB65" i="119" s="1"/>
  <c r="X58" i="119"/>
  <c r="Y58" i="119"/>
  <c r="Z58" i="119"/>
  <c r="AA58" i="119"/>
  <c r="AB58" i="119"/>
  <c r="Y59" i="119"/>
  <c r="Z59" i="119"/>
  <c r="Z60" i="119" s="1"/>
  <c r="Z62" i="119" s="1"/>
  <c r="Z64" i="119" s="1"/>
  <c r="Z65" i="119" s="1"/>
  <c r="Y60" i="119"/>
  <c r="Y62" i="119" s="1"/>
  <c r="Y64" i="119" s="1"/>
  <c r="Y65" i="119" s="1"/>
  <c r="E66" i="119"/>
  <c r="F66" i="119"/>
  <c r="G66" i="119"/>
  <c r="H66" i="119"/>
  <c r="I66" i="119"/>
  <c r="J66" i="119"/>
  <c r="K66" i="119"/>
  <c r="L66" i="119"/>
  <c r="M66" i="119"/>
  <c r="N66" i="119"/>
  <c r="O66" i="119"/>
  <c r="P66" i="119"/>
  <c r="Q66" i="119"/>
  <c r="R66" i="119"/>
  <c r="S66" i="119"/>
  <c r="T66" i="119"/>
  <c r="E67" i="119"/>
  <c r="F67" i="119"/>
  <c r="G67" i="119"/>
  <c r="H67" i="119"/>
  <c r="I67" i="119"/>
  <c r="J67" i="119"/>
  <c r="K67" i="119"/>
  <c r="L67" i="119"/>
  <c r="M67" i="119"/>
  <c r="N67" i="119"/>
  <c r="O67" i="119"/>
  <c r="P67" i="119"/>
  <c r="Q67" i="119"/>
  <c r="R67" i="119"/>
  <c r="S67" i="119"/>
  <c r="T67" i="119"/>
  <c r="E57" i="119"/>
  <c r="F57" i="119"/>
  <c r="G57" i="119"/>
  <c r="H57" i="119"/>
  <c r="I57" i="119"/>
  <c r="J57" i="119"/>
  <c r="K57" i="119"/>
  <c r="L57" i="119"/>
  <c r="M57" i="119"/>
  <c r="N57" i="119"/>
  <c r="O57" i="119"/>
  <c r="P57" i="119"/>
  <c r="Q57" i="119"/>
  <c r="R57" i="119"/>
  <c r="S57" i="119"/>
  <c r="T57" i="119"/>
  <c r="E58" i="119"/>
  <c r="F58" i="119"/>
  <c r="G58" i="119"/>
  <c r="H58" i="119"/>
  <c r="I58" i="119"/>
  <c r="J58" i="119"/>
  <c r="K58" i="119"/>
  <c r="L58" i="119"/>
  <c r="M58" i="119"/>
  <c r="N58" i="119"/>
  <c r="O58" i="119"/>
  <c r="P58" i="119"/>
  <c r="Q58" i="119"/>
  <c r="R58" i="119"/>
  <c r="S58" i="119"/>
  <c r="T58" i="119"/>
  <c r="E59" i="119"/>
  <c r="F59" i="119"/>
  <c r="G59" i="119"/>
  <c r="H59" i="119"/>
  <c r="I59" i="119"/>
  <c r="J59" i="119"/>
  <c r="K59" i="119"/>
  <c r="L59" i="119"/>
  <c r="M59" i="119"/>
  <c r="N59" i="119"/>
  <c r="O59" i="119"/>
  <c r="P59" i="119"/>
  <c r="Q59" i="119"/>
  <c r="R59" i="119"/>
  <c r="S59" i="119"/>
  <c r="T59" i="119"/>
  <c r="E60" i="119"/>
  <c r="F60" i="119"/>
  <c r="G60" i="119"/>
  <c r="H60" i="119"/>
  <c r="I60" i="119"/>
  <c r="J60" i="119"/>
  <c r="K60" i="119"/>
  <c r="L60" i="119"/>
  <c r="M60" i="119"/>
  <c r="N60" i="119"/>
  <c r="O60" i="119"/>
  <c r="P60" i="119"/>
  <c r="Q60" i="119"/>
  <c r="R60" i="119"/>
  <c r="S60" i="119"/>
  <c r="T60" i="119"/>
  <c r="E62" i="119"/>
  <c r="E64" i="119" s="1"/>
  <c r="E65" i="119" s="1"/>
  <c r="F62" i="119"/>
  <c r="F64" i="119" s="1"/>
  <c r="F65" i="119" s="1"/>
  <c r="G62" i="119"/>
  <c r="G64" i="119" s="1"/>
  <c r="G65" i="119" s="1"/>
  <c r="H62" i="119"/>
  <c r="H64" i="119" s="1"/>
  <c r="H65" i="119" s="1"/>
  <c r="I62" i="119"/>
  <c r="I64" i="119" s="1"/>
  <c r="I65" i="119" s="1"/>
  <c r="J62" i="119"/>
  <c r="J64" i="119" s="1"/>
  <c r="J65" i="119" s="1"/>
  <c r="K62" i="119"/>
  <c r="K64" i="119" s="1"/>
  <c r="K65" i="119" s="1"/>
  <c r="L62" i="119"/>
  <c r="L64" i="119" s="1"/>
  <c r="L65" i="119" s="1"/>
  <c r="M62" i="119"/>
  <c r="M64" i="119" s="1"/>
  <c r="M65" i="119" s="1"/>
  <c r="N62" i="119"/>
  <c r="N64" i="119" s="1"/>
  <c r="N65" i="119" s="1"/>
  <c r="O62" i="119"/>
  <c r="O64" i="119" s="1"/>
  <c r="O65" i="119" s="1"/>
  <c r="P62" i="119"/>
  <c r="P64" i="119" s="1"/>
  <c r="P65" i="119" s="1"/>
  <c r="Q62" i="119"/>
  <c r="Q64" i="119" s="1"/>
  <c r="Q65" i="119" s="1"/>
  <c r="R62" i="119"/>
  <c r="R64" i="119" s="1"/>
  <c r="R65" i="119" s="1"/>
  <c r="S62" i="119"/>
  <c r="S64" i="119" s="1"/>
  <c r="S65" i="119" s="1"/>
  <c r="T62" i="119"/>
  <c r="T64" i="119" s="1"/>
  <c r="T65" i="119" s="1"/>
  <c r="X66" i="130"/>
  <c r="W66" i="130"/>
  <c r="V66" i="130"/>
  <c r="U66" i="130"/>
  <c r="T66" i="130"/>
  <c r="S66" i="130"/>
  <c r="R66" i="130"/>
  <c r="Q66" i="130"/>
  <c r="P66" i="130"/>
  <c r="O66" i="130"/>
  <c r="N66" i="130"/>
  <c r="M66" i="130"/>
  <c r="L66" i="130"/>
  <c r="F66" i="130"/>
  <c r="E66" i="130"/>
  <c r="X65" i="130"/>
  <c r="W65" i="130"/>
  <c r="V65" i="130"/>
  <c r="U65" i="130"/>
  <c r="T65" i="130"/>
  <c r="S65" i="130"/>
  <c r="R65" i="130"/>
  <c r="Q65" i="130"/>
  <c r="P65" i="130"/>
  <c r="O65" i="130"/>
  <c r="N65" i="130"/>
  <c r="M65" i="130"/>
  <c r="L65" i="130"/>
  <c r="F65" i="130"/>
  <c r="E65" i="130"/>
  <c r="X57" i="130"/>
  <c r="W57" i="130"/>
  <c r="V57" i="130"/>
  <c r="U57" i="130"/>
  <c r="T57" i="130"/>
  <c r="S57" i="130"/>
  <c r="R57" i="130"/>
  <c r="Q57" i="130"/>
  <c r="P57" i="130"/>
  <c r="O57" i="130"/>
  <c r="N57" i="130"/>
  <c r="M57" i="130"/>
  <c r="L57" i="130"/>
  <c r="F57" i="130"/>
  <c r="E57" i="130"/>
  <c r="X56" i="130"/>
  <c r="X58" i="130" s="1"/>
  <c r="X59" i="130" s="1"/>
  <c r="X61" i="130" s="1"/>
  <c r="X63" i="130" s="1"/>
  <c r="X64" i="130" s="1"/>
  <c r="W56" i="130"/>
  <c r="W58" i="130" s="1"/>
  <c r="W59" i="130" s="1"/>
  <c r="W61" i="130" s="1"/>
  <c r="W63" i="130" s="1"/>
  <c r="W64" i="130" s="1"/>
  <c r="V56" i="130"/>
  <c r="V58" i="130" s="1"/>
  <c r="V59" i="130" s="1"/>
  <c r="V61" i="130" s="1"/>
  <c r="V63" i="130" s="1"/>
  <c r="V64" i="130" s="1"/>
  <c r="U56" i="130"/>
  <c r="U58" i="130" s="1"/>
  <c r="U59" i="130" s="1"/>
  <c r="U61" i="130" s="1"/>
  <c r="U63" i="130" s="1"/>
  <c r="U64" i="130" s="1"/>
  <c r="T56" i="130"/>
  <c r="T58" i="130" s="1"/>
  <c r="T59" i="130" s="1"/>
  <c r="T61" i="130" s="1"/>
  <c r="T63" i="130" s="1"/>
  <c r="T64" i="130" s="1"/>
  <c r="S56" i="130"/>
  <c r="S58" i="130" s="1"/>
  <c r="S59" i="130" s="1"/>
  <c r="S61" i="130" s="1"/>
  <c r="S63" i="130" s="1"/>
  <c r="S64" i="130" s="1"/>
  <c r="R56" i="130"/>
  <c r="R58" i="130" s="1"/>
  <c r="R59" i="130" s="1"/>
  <c r="R61" i="130" s="1"/>
  <c r="R63" i="130" s="1"/>
  <c r="R64" i="130" s="1"/>
  <c r="Q56" i="130"/>
  <c r="Q58" i="130" s="1"/>
  <c r="Q59" i="130" s="1"/>
  <c r="Q61" i="130" s="1"/>
  <c r="Q63" i="130" s="1"/>
  <c r="Q64" i="130" s="1"/>
  <c r="P56" i="130"/>
  <c r="P58" i="130" s="1"/>
  <c r="P59" i="130" s="1"/>
  <c r="P61" i="130" s="1"/>
  <c r="P63" i="130" s="1"/>
  <c r="P64" i="130" s="1"/>
  <c r="O56" i="130"/>
  <c r="O58" i="130" s="1"/>
  <c r="O59" i="130" s="1"/>
  <c r="O61" i="130" s="1"/>
  <c r="O63" i="130" s="1"/>
  <c r="O64" i="130" s="1"/>
  <c r="N56" i="130"/>
  <c r="N58" i="130" s="1"/>
  <c r="N59" i="130" s="1"/>
  <c r="N61" i="130" s="1"/>
  <c r="N63" i="130" s="1"/>
  <c r="N64" i="130" s="1"/>
  <c r="M56" i="130"/>
  <c r="M58" i="130" s="1"/>
  <c r="M59" i="130" s="1"/>
  <c r="M61" i="130" s="1"/>
  <c r="M63" i="130" s="1"/>
  <c r="M64" i="130" s="1"/>
  <c r="L56" i="130"/>
  <c r="L58" i="130" s="1"/>
  <c r="L59" i="130" s="1"/>
  <c r="L61" i="130" s="1"/>
  <c r="L63" i="130" s="1"/>
  <c r="L64" i="130" s="1"/>
  <c r="F56" i="130"/>
  <c r="F58" i="130" s="1"/>
  <c r="F59" i="130" s="1"/>
  <c r="F61" i="130" s="1"/>
  <c r="F63" i="130" s="1"/>
  <c r="F64" i="130" s="1"/>
  <c r="E56" i="130"/>
  <c r="E58" i="130" s="1"/>
  <c r="E59" i="130" s="1"/>
  <c r="E61" i="130" s="1"/>
  <c r="E63" i="130" s="1"/>
  <c r="E64" i="130" s="1"/>
  <c r="AB98" i="117"/>
  <c r="AA98" i="117"/>
  <c r="Z98" i="117"/>
  <c r="Y98" i="117"/>
  <c r="X98" i="117"/>
  <c r="W98" i="117"/>
  <c r="V98" i="117"/>
  <c r="U98" i="117"/>
  <c r="T98" i="117"/>
  <c r="S98" i="117"/>
  <c r="R98" i="117"/>
  <c r="Q98" i="117"/>
  <c r="P98" i="117"/>
  <c r="O98" i="117"/>
  <c r="N98" i="117"/>
  <c r="M98" i="117"/>
  <c r="L98" i="117"/>
  <c r="K98" i="117"/>
  <c r="J98" i="117"/>
  <c r="I98" i="117"/>
  <c r="H98" i="117"/>
  <c r="G98" i="117"/>
  <c r="F98" i="117"/>
  <c r="E98" i="117"/>
  <c r="AC98" i="117" s="1"/>
  <c r="AB97" i="117"/>
  <c r="AA97" i="117"/>
  <c r="Z97" i="117"/>
  <c r="Y97" i="117"/>
  <c r="X97" i="117"/>
  <c r="W97" i="117"/>
  <c r="V97" i="117"/>
  <c r="U97" i="117"/>
  <c r="T97" i="117"/>
  <c r="S97" i="117"/>
  <c r="R97" i="117"/>
  <c r="Q97" i="117"/>
  <c r="P97" i="117"/>
  <c r="O97" i="117"/>
  <c r="N97" i="117"/>
  <c r="M97" i="117"/>
  <c r="L97" i="117"/>
  <c r="K97" i="117"/>
  <c r="J97" i="117"/>
  <c r="I97" i="117"/>
  <c r="H97" i="117"/>
  <c r="G97" i="117"/>
  <c r="F97" i="117"/>
  <c r="E97" i="117"/>
  <c r="AC97" i="117" s="1"/>
  <c r="AC92" i="117"/>
  <c r="AB90" i="117"/>
  <c r="AB91" i="117" s="1"/>
  <c r="AB93" i="117" s="1"/>
  <c r="AB95" i="117" s="1"/>
  <c r="AB96" i="117" s="1"/>
  <c r="AA90" i="117"/>
  <c r="AA91" i="117" s="1"/>
  <c r="AA93" i="117" s="1"/>
  <c r="AA95" i="117" s="1"/>
  <c r="AA96" i="117" s="1"/>
  <c r="X90" i="117"/>
  <c r="X91" i="117" s="1"/>
  <c r="X93" i="117" s="1"/>
  <c r="X95" i="117" s="1"/>
  <c r="X96" i="117" s="1"/>
  <c r="W90" i="117"/>
  <c r="W91" i="117" s="1"/>
  <c r="W93" i="117" s="1"/>
  <c r="W95" i="117" s="1"/>
  <c r="W96" i="117" s="1"/>
  <c r="T90" i="117"/>
  <c r="T91" i="117" s="1"/>
  <c r="T93" i="117" s="1"/>
  <c r="T95" i="117" s="1"/>
  <c r="T96" i="117" s="1"/>
  <c r="S90" i="117"/>
  <c r="S91" i="117" s="1"/>
  <c r="S93" i="117" s="1"/>
  <c r="S95" i="117" s="1"/>
  <c r="S96" i="117" s="1"/>
  <c r="P90" i="117"/>
  <c r="P91" i="117" s="1"/>
  <c r="P93" i="117" s="1"/>
  <c r="P95" i="117" s="1"/>
  <c r="P96" i="117" s="1"/>
  <c r="O90" i="117"/>
  <c r="O91" i="117" s="1"/>
  <c r="O93" i="117" s="1"/>
  <c r="O95" i="117" s="1"/>
  <c r="O96" i="117" s="1"/>
  <c r="L90" i="117"/>
  <c r="L91" i="117" s="1"/>
  <c r="L93" i="117" s="1"/>
  <c r="L95" i="117" s="1"/>
  <c r="L96" i="117" s="1"/>
  <c r="K90" i="117"/>
  <c r="K91" i="117" s="1"/>
  <c r="K93" i="117" s="1"/>
  <c r="K95" i="117" s="1"/>
  <c r="K96" i="117" s="1"/>
  <c r="H90" i="117"/>
  <c r="H91" i="117" s="1"/>
  <c r="H93" i="117" s="1"/>
  <c r="H95" i="117" s="1"/>
  <c r="H96" i="117" s="1"/>
  <c r="G90" i="117"/>
  <c r="G91" i="117" s="1"/>
  <c r="G93" i="117" s="1"/>
  <c r="G95" i="117" s="1"/>
  <c r="G96" i="117" s="1"/>
  <c r="AB89" i="117"/>
  <c r="AA89" i="117"/>
  <c r="Z89" i="117"/>
  <c r="Y89" i="117"/>
  <c r="X89" i="117"/>
  <c r="W89" i="117"/>
  <c r="V89" i="117"/>
  <c r="U89" i="117"/>
  <c r="T89" i="117"/>
  <c r="S89" i="117"/>
  <c r="R89" i="117"/>
  <c r="Q89" i="117"/>
  <c r="P89" i="117"/>
  <c r="O89" i="117"/>
  <c r="N89" i="117"/>
  <c r="M89" i="117"/>
  <c r="L89" i="117"/>
  <c r="K89" i="117"/>
  <c r="J89" i="117"/>
  <c r="I89" i="117"/>
  <c r="H89" i="117"/>
  <c r="G89" i="117"/>
  <c r="F89" i="117"/>
  <c r="E89" i="117"/>
  <c r="AC89" i="117" s="1"/>
  <c r="AB88" i="117"/>
  <c r="AA88" i="117"/>
  <c r="Z88" i="117"/>
  <c r="Z90" i="117" s="1"/>
  <c r="Z91" i="117" s="1"/>
  <c r="Z93" i="117" s="1"/>
  <c r="Z95" i="117" s="1"/>
  <c r="Z96" i="117" s="1"/>
  <c r="Y88" i="117"/>
  <c r="Y90" i="117" s="1"/>
  <c r="Y91" i="117" s="1"/>
  <c r="Y93" i="117" s="1"/>
  <c r="Y95" i="117" s="1"/>
  <c r="Y96" i="117" s="1"/>
  <c r="X88" i="117"/>
  <c r="W88" i="117"/>
  <c r="V88" i="117"/>
  <c r="V90" i="117" s="1"/>
  <c r="V91" i="117" s="1"/>
  <c r="V93" i="117" s="1"/>
  <c r="V95" i="117" s="1"/>
  <c r="V96" i="117" s="1"/>
  <c r="U88" i="117"/>
  <c r="U90" i="117" s="1"/>
  <c r="U91" i="117" s="1"/>
  <c r="U93" i="117" s="1"/>
  <c r="U95" i="117" s="1"/>
  <c r="U96" i="117" s="1"/>
  <c r="T88" i="117"/>
  <c r="S88" i="117"/>
  <c r="R88" i="117"/>
  <c r="R90" i="117" s="1"/>
  <c r="R91" i="117" s="1"/>
  <c r="R93" i="117" s="1"/>
  <c r="R95" i="117" s="1"/>
  <c r="R96" i="117" s="1"/>
  <c r="Q88" i="117"/>
  <c r="Q90" i="117" s="1"/>
  <c r="Q91" i="117" s="1"/>
  <c r="Q93" i="117" s="1"/>
  <c r="Q95" i="117" s="1"/>
  <c r="Q96" i="117" s="1"/>
  <c r="P88" i="117"/>
  <c r="O88" i="117"/>
  <c r="N88" i="117"/>
  <c r="N90" i="117" s="1"/>
  <c r="N91" i="117" s="1"/>
  <c r="N93" i="117" s="1"/>
  <c r="N95" i="117" s="1"/>
  <c r="N96" i="117" s="1"/>
  <c r="M88" i="117"/>
  <c r="M90" i="117" s="1"/>
  <c r="M91" i="117" s="1"/>
  <c r="M93" i="117" s="1"/>
  <c r="M95" i="117" s="1"/>
  <c r="M96" i="117" s="1"/>
  <c r="L88" i="117"/>
  <c r="K88" i="117"/>
  <c r="J88" i="117"/>
  <c r="J90" i="117" s="1"/>
  <c r="J91" i="117" s="1"/>
  <c r="J93" i="117" s="1"/>
  <c r="J95" i="117" s="1"/>
  <c r="J96" i="117" s="1"/>
  <c r="I88" i="117"/>
  <c r="I90" i="117" s="1"/>
  <c r="I91" i="117" s="1"/>
  <c r="I93" i="117" s="1"/>
  <c r="I95" i="117" s="1"/>
  <c r="I96" i="117" s="1"/>
  <c r="H88" i="117"/>
  <c r="G88" i="117"/>
  <c r="F88" i="117"/>
  <c r="F90" i="117" s="1"/>
  <c r="F91" i="117" s="1"/>
  <c r="F93" i="117" s="1"/>
  <c r="F95" i="117" s="1"/>
  <c r="F96" i="117" s="1"/>
  <c r="E88" i="117"/>
  <c r="AC88" i="117" s="1"/>
  <c r="AC87" i="117"/>
  <c r="AC86" i="117"/>
  <c r="AC85" i="117"/>
  <c r="AC84" i="117"/>
  <c r="AC83" i="117"/>
  <c r="AC82" i="117"/>
  <c r="AC81" i="117"/>
  <c r="AC80" i="117"/>
  <c r="AC79" i="117"/>
  <c r="AC78" i="117"/>
  <c r="AC17" i="116"/>
  <c r="AC18" i="116"/>
  <c r="AC19" i="116"/>
  <c r="AC20" i="116"/>
  <c r="AC21" i="116"/>
  <c r="AC22" i="116"/>
  <c r="E23" i="116"/>
  <c r="F23" i="116"/>
  <c r="G23" i="116"/>
  <c r="G25" i="116" s="1"/>
  <c r="G26" i="116" s="1"/>
  <c r="G28" i="116" s="1"/>
  <c r="G30" i="116" s="1"/>
  <c r="G31" i="116" s="1"/>
  <c r="H23" i="116"/>
  <c r="H25" i="116" s="1"/>
  <c r="H26" i="116" s="1"/>
  <c r="H28" i="116" s="1"/>
  <c r="H30" i="116" s="1"/>
  <c r="H31" i="116" s="1"/>
  <c r="I23" i="116"/>
  <c r="I25" i="116" s="1"/>
  <c r="I26" i="116" s="1"/>
  <c r="I28" i="116" s="1"/>
  <c r="I30" i="116" s="1"/>
  <c r="I31" i="116" s="1"/>
  <c r="J23" i="116"/>
  <c r="J25" i="116" s="1"/>
  <c r="J26" i="116" s="1"/>
  <c r="J28" i="116" s="1"/>
  <c r="J30" i="116" s="1"/>
  <c r="J31" i="116" s="1"/>
  <c r="K23" i="116"/>
  <c r="K25" i="116" s="1"/>
  <c r="K26" i="116" s="1"/>
  <c r="K28" i="116" s="1"/>
  <c r="K30" i="116" s="1"/>
  <c r="K31" i="116" s="1"/>
  <c r="L23" i="116"/>
  <c r="L25" i="116" s="1"/>
  <c r="L26" i="116" s="1"/>
  <c r="L28" i="116" s="1"/>
  <c r="L30" i="116" s="1"/>
  <c r="L31" i="116" s="1"/>
  <c r="M23" i="116"/>
  <c r="M25" i="116" s="1"/>
  <c r="M26" i="116" s="1"/>
  <c r="M28" i="116" s="1"/>
  <c r="M30" i="116" s="1"/>
  <c r="M31" i="116" s="1"/>
  <c r="N23" i="116"/>
  <c r="N25" i="116" s="1"/>
  <c r="N26" i="116" s="1"/>
  <c r="N28" i="116" s="1"/>
  <c r="N30" i="116" s="1"/>
  <c r="N31" i="116" s="1"/>
  <c r="O23" i="116"/>
  <c r="O25" i="116" s="1"/>
  <c r="O26" i="116" s="1"/>
  <c r="O28" i="116" s="1"/>
  <c r="O30" i="116" s="1"/>
  <c r="O31" i="116" s="1"/>
  <c r="P23" i="116"/>
  <c r="P25" i="116" s="1"/>
  <c r="P26" i="116" s="1"/>
  <c r="P28" i="116" s="1"/>
  <c r="P30" i="116" s="1"/>
  <c r="P31" i="116" s="1"/>
  <c r="Q23" i="116"/>
  <c r="Q25" i="116" s="1"/>
  <c r="Q26" i="116" s="1"/>
  <c r="Q28" i="116" s="1"/>
  <c r="Q30" i="116" s="1"/>
  <c r="Q31" i="116" s="1"/>
  <c r="R23" i="116"/>
  <c r="R25" i="116" s="1"/>
  <c r="R26" i="116" s="1"/>
  <c r="R28" i="116" s="1"/>
  <c r="R30" i="116" s="1"/>
  <c r="R31" i="116" s="1"/>
  <c r="S23" i="116"/>
  <c r="S25" i="116" s="1"/>
  <c r="S26" i="116" s="1"/>
  <c r="V23" i="116"/>
  <c r="V25" i="116" s="1"/>
  <c r="V26" i="116" s="1"/>
  <c r="V28" i="116" s="1"/>
  <c r="V30" i="116" s="1"/>
  <c r="V31" i="116" s="1"/>
  <c r="W23" i="116"/>
  <c r="X23" i="116"/>
  <c r="Y23" i="116"/>
  <c r="Y25" i="116" s="1"/>
  <c r="Y26" i="116" s="1"/>
  <c r="Y28" i="116" s="1"/>
  <c r="Y30" i="116" s="1"/>
  <c r="Y31" i="116" s="1"/>
  <c r="Z23" i="116"/>
  <c r="Z25" i="116" s="1"/>
  <c r="Z26" i="116" s="1"/>
  <c r="Z28" i="116" s="1"/>
  <c r="Z30" i="116" s="1"/>
  <c r="Z31" i="116" s="1"/>
  <c r="AA23" i="116"/>
  <c r="AA25" i="116" s="1"/>
  <c r="AA26" i="116" s="1"/>
  <c r="AA28" i="116" s="1"/>
  <c r="AA30" i="116" s="1"/>
  <c r="AA31" i="116" s="1"/>
  <c r="AB23" i="116"/>
  <c r="AB25" i="116" s="1"/>
  <c r="AB26" i="116" s="1"/>
  <c r="AB28" i="116" s="1"/>
  <c r="AB30" i="116" s="1"/>
  <c r="AB31" i="116" s="1"/>
  <c r="E24" i="116"/>
  <c r="AC24" i="116" s="1"/>
  <c r="F24" i="116"/>
  <c r="G24" i="116"/>
  <c r="H24" i="116"/>
  <c r="I24" i="116"/>
  <c r="J24" i="116"/>
  <c r="K24" i="116"/>
  <c r="L24" i="116"/>
  <c r="M24" i="116"/>
  <c r="N24" i="116"/>
  <c r="O24" i="116"/>
  <c r="P24" i="116"/>
  <c r="Q24" i="116"/>
  <c r="R24" i="116"/>
  <c r="S24" i="116"/>
  <c r="V24" i="116"/>
  <c r="W24" i="116"/>
  <c r="X24" i="116"/>
  <c r="Y24" i="116"/>
  <c r="Z24" i="116"/>
  <c r="AA24" i="116"/>
  <c r="AB24" i="116"/>
  <c r="E25" i="116"/>
  <c r="F25" i="116"/>
  <c r="F26" i="116" s="1"/>
  <c r="F28" i="116" s="1"/>
  <c r="F30" i="116" s="1"/>
  <c r="F31" i="116" s="1"/>
  <c r="W25" i="116"/>
  <c r="W26" i="116" s="1"/>
  <c r="W28" i="116" s="1"/>
  <c r="W30" i="116" s="1"/>
  <c r="W31" i="116" s="1"/>
  <c r="X25" i="116"/>
  <c r="X26" i="116" s="1"/>
  <c r="X28" i="116" s="1"/>
  <c r="X30" i="116" s="1"/>
  <c r="X31" i="116" s="1"/>
  <c r="AC27" i="116"/>
  <c r="E32" i="116"/>
  <c r="AC32" i="116" s="1"/>
  <c r="F32" i="116"/>
  <c r="G32" i="116"/>
  <c r="H32" i="116"/>
  <c r="I32" i="116"/>
  <c r="J32" i="116"/>
  <c r="K32" i="116"/>
  <c r="L32" i="116"/>
  <c r="M32" i="116"/>
  <c r="N32" i="116"/>
  <c r="O32" i="116"/>
  <c r="P32" i="116"/>
  <c r="Q32" i="116"/>
  <c r="R32" i="116"/>
  <c r="S32" i="116"/>
  <c r="V32" i="116"/>
  <c r="W32" i="116"/>
  <c r="X32" i="116"/>
  <c r="Y32" i="116"/>
  <c r="Z32" i="116"/>
  <c r="AA32" i="116"/>
  <c r="AB32" i="116"/>
  <c r="E33" i="116"/>
  <c r="F33" i="116"/>
  <c r="G33" i="116"/>
  <c r="H33" i="116"/>
  <c r="I33" i="116"/>
  <c r="J33" i="116"/>
  <c r="K33" i="116"/>
  <c r="L33" i="116"/>
  <c r="M33" i="116"/>
  <c r="N33" i="116"/>
  <c r="O33" i="116"/>
  <c r="P33" i="116"/>
  <c r="Q33" i="116"/>
  <c r="R33" i="116"/>
  <c r="S33" i="116"/>
  <c r="V33" i="116"/>
  <c r="W33" i="116"/>
  <c r="X33" i="116"/>
  <c r="Y33" i="116"/>
  <c r="Z33" i="116"/>
  <c r="AA33" i="116"/>
  <c r="AB33" i="116"/>
  <c r="G66" i="116"/>
  <c r="H66" i="116"/>
  <c r="I66" i="116"/>
  <c r="J66" i="116"/>
  <c r="K66" i="116"/>
  <c r="L66" i="116"/>
  <c r="M66" i="116"/>
  <c r="N66" i="116"/>
  <c r="O66" i="116"/>
  <c r="P66" i="116"/>
  <c r="Q66" i="116"/>
  <c r="R66" i="116"/>
  <c r="S66" i="116"/>
  <c r="T66" i="116"/>
  <c r="U66" i="116"/>
  <c r="V66" i="116"/>
  <c r="W66" i="116"/>
  <c r="X66" i="116"/>
  <c r="Y66" i="116"/>
  <c r="Z66" i="116"/>
  <c r="AA66" i="116"/>
  <c r="AB66" i="116"/>
  <c r="G67" i="116"/>
  <c r="H67" i="116"/>
  <c r="I67" i="116"/>
  <c r="J67" i="116"/>
  <c r="K67" i="116"/>
  <c r="L67" i="116"/>
  <c r="M67" i="116"/>
  <c r="N67" i="116"/>
  <c r="O67" i="116"/>
  <c r="P67" i="116"/>
  <c r="Q67" i="116"/>
  <c r="R67" i="116"/>
  <c r="S67" i="116"/>
  <c r="T67" i="116"/>
  <c r="U67" i="116"/>
  <c r="V67" i="116"/>
  <c r="W67" i="116"/>
  <c r="X67" i="116"/>
  <c r="Y67" i="116"/>
  <c r="Z67" i="116"/>
  <c r="AA67" i="116"/>
  <c r="AB67" i="116"/>
  <c r="G57" i="116"/>
  <c r="H57" i="116"/>
  <c r="I57" i="116"/>
  <c r="J57" i="116"/>
  <c r="K57" i="116"/>
  <c r="L57" i="116"/>
  <c r="M57" i="116"/>
  <c r="N57" i="116"/>
  <c r="O57" i="116"/>
  <c r="P57" i="116"/>
  <c r="Q57" i="116"/>
  <c r="R57" i="116"/>
  <c r="S57" i="116"/>
  <c r="T57" i="116"/>
  <c r="U57" i="116"/>
  <c r="V57" i="116"/>
  <c r="W57" i="116"/>
  <c r="X57" i="116"/>
  <c r="Y57" i="116"/>
  <c r="Z57" i="116"/>
  <c r="AA57" i="116"/>
  <c r="AB57" i="116"/>
  <c r="G58" i="116"/>
  <c r="H58" i="116"/>
  <c r="I58" i="116"/>
  <c r="J58" i="116"/>
  <c r="K58" i="116"/>
  <c r="L58" i="116"/>
  <c r="M58" i="116"/>
  <c r="N58" i="116"/>
  <c r="O58" i="116"/>
  <c r="P58" i="116"/>
  <c r="Q58" i="116"/>
  <c r="R58" i="116"/>
  <c r="S58" i="116"/>
  <c r="T58" i="116"/>
  <c r="U58" i="116"/>
  <c r="V58" i="116"/>
  <c r="W58" i="116"/>
  <c r="X58" i="116"/>
  <c r="Y58" i="116"/>
  <c r="Z58" i="116"/>
  <c r="AA58" i="116"/>
  <c r="AB58" i="116"/>
  <c r="G59" i="116"/>
  <c r="H59" i="116"/>
  <c r="I59" i="116"/>
  <c r="J59" i="116"/>
  <c r="J60" i="116" s="1"/>
  <c r="J62" i="116" s="1"/>
  <c r="J64" i="116" s="1"/>
  <c r="J65" i="116" s="1"/>
  <c r="K59" i="116"/>
  <c r="L59" i="116"/>
  <c r="M59" i="116"/>
  <c r="N59" i="116"/>
  <c r="N60" i="116" s="1"/>
  <c r="N62" i="116" s="1"/>
  <c r="N64" i="116" s="1"/>
  <c r="N65" i="116" s="1"/>
  <c r="O59" i="116"/>
  <c r="P59" i="116"/>
  <c r="Q59" i="116"/>
  <c r="R59" i="116"/>
  <c r="R60" i="116" s="1"/>
  <c r="R62" i="116" s="1"/>
  <c r="R64" i="116" s="1"/>
  <c r="R65" i="116" s="1"/>
  <c r="S59" i="116"/>
  <c r="T59" i="116"/>
  <c r="U59" i="116"/>
  <c r="V59" i="116"/>
  <c r="V60" i="116" s="1"/>
  <c r="V62" i="116" s="1"/>
  <c r="V64" i="116" s="1"/>
  <c r="V65" i="116" s="1"/>
  <c r="W59" i="116"/>
  <c r="X59" i="116"/>
  <c r="Y59" i="116"/>
  <c r="Z59" i="116"/>
  <c r="Z60" i="116" s="1"/>
  <c r="Z62" i="116" s="1"/>
  <c r="Z64" i="116" s="1"/>
  <c r="Z65" i="116" s="1"/>
  <c r="AA59" i="116"/>
  <c r="AB59" i="116"/>
  <c r="G60" i="116"/>
  <c r="G62" i="116" s="1"/>
  <c r="G64" i="116" s="1"/>
  <c r="G65" i="116" s="1"/>
  <c r="H60" i="116"/>
  <c r="H62" i="116" s="1"/>
  <c r="H64" i="116" s="1"/>
  <c r="H65" i="116" s="1"/>
  <c r="I60" i="116"/>
  <c r="K60" i="116"/>
  <c r="L60" i="116"/>
  <c r="L62" i="116" s="1"/>
  <c r="L64" i="116" s="1"/>
  <c r="L65" i="116" s="1"/>
  <c r="M60" i="116"/>
  <c r="O60" i="116"/>
  <c r="P60" i="116"/>
  <c r="P62" i="116" s="1"/>
  <c r="P64" i="116" s="1"/>
  <c r="P65" i="116" s="1"/>
  <c r="Q60" i="116"/>
  <c r="Q62" i="116" s="1"/>
  <c r="Q64" i="116" s="1"/>
  <c r="Q65" i="116" s="1"/>
  <c r="S60" i="116"/>
  <c r="T60" i="116"/>
  <c r="T62" i="116" s="1"/>
  <c r="T64" i="116" s="1"/>
  <c r="T65" i="116" s="1"/>
  <c r="U60" i="116"/>
  <c r="W60" i="116"/>
  <c r="W62" i="116" s="1"/>
  <c r="W64" i="116" s="1"/>
  <c r="W65" i="116" s="1"/>
  <c r="X60" i="116"/>
  <c r="X62" i="116" s="1"/>
  <c r="X64" i="116" s="1"/>
  <c r="X65" i="116" s="1"/>
  <c r="Y60" i="116"/>
  <c r="AA60" i="116"/>
  <c r="AB60" i="116"/>
  <c r="AB62" i="116" s="1"/>
  <c r="AB64" i="116" s="1"/>
  <c r="AB65" i="116" s="1"/>
  <c r="I62" i="116"/>
  <c r="I64" i="116" s="1"/>
  <c r="I65" i="116" s="1"/>
  <c r="K62" i="116"/>
  <c r="K64" i="116" s="1"/>
  <c r="K65" i="116" s="1"/>
  <c r="M62" i="116"/>
  <c r="M64" i="116" s="1"/>
  <c r="M65" i="116" s="1"/>
  <c r="O62" i="116"/>
  <c r="O64" i="116" s="1"/>
  <c r="O65" i="116" s="1"/>
  <c r="S62" i="116"/>
  <c r="S64" i="116" s="1"/>
  <c r="S65" i="116" s="1"/>
  <c r="U62" i="116"/>
  <c r="U64" i="116" s="1"/>
  <c r="U65" i="116" s="1"/>
  <c r="Y62" i="116"/>
  <c r="Y64" i="116" s="1"/>
  <c r="Y65" i="116" s="1"/>
  <c r="AA62" i="116"/>
  <c r="AA64" i="116" s="1"/>
  <c r="AA65" i="116" s="1"/>
  <c r="G23" i="115"/>
  <c r="G25" i="115" s="1"/>
  <c r="G26" i="115" s="1"/>
  <c r="G28" i="115" s="1"/>
  <c r="G24" i="115"/>
  <c r="G32" i="115"/>
  <c r="G33" i="115"/>
  <c r="P65" i="115"/>
  <c r="Q65" i="115"/>
  <c r="R65" i="115"/>
  <c r="S65" i="115"/>
  <c r="W65" i="115"/>
  <c r="X65" i="115"/>
  <c r="Y65" i="115"/>
  <c r="Z65" i="115"/>
  <c r="P66" i="115"/>
  <c r="Q66" i="115"/>
  <c r="R66" i="115"/>
  <c r="S66" i="115"/>
  <c r="W66" i="115"/>
  <c r="X66" i="115"/>
  <c r="Y66" i="115"/>
  <c r="Z66" i="115"/>
  <c r="E65" i="115"/>
  <c r="F65" i="115"/>
  <c r="G65" i="115"/>
  <c r="H65" i="115"/>
  <c r="I65" i="115"/>
  <c r="J65" i="115"/>
  <c r="K65" i="115"/>
  <c r="L65" i="115"/>
  <c r="M65" i="115"/>
  <c r="N65" i="115"/>
  <c r="E66" i="115"/>
  <c r="F66" i="115"/>
  <c r="G66" i="115"/>
  <c r="H66" i="115"/>
  <c r="I66" i="115"/>
  <c r="J66" i="115"/>
  <c r="K66" i="115"/>
  <c r="L66" i="115"/>
  <c r="M66" i="115"/>
  <c r="N66" i="115"/>
  <c r="P56" i="115"/>
  <c r="Q56" i="115"/>
  <c r="R56" i="115"/>
  <c r="R58" i="115" s="1"/>
  <c r="R59" i="115" s="1"/>
  <c r="R61" i="115" s="1"/>
  <c r="R63" i="115" s="1"/>
  <c r="R64" i="115" s="1"/>
  <c r="S56" i="115"/>
  <c r="S58" i="115" s="1"/>
  <c r="S59" i="115" s="1"/>
  <c r="W56" i="115"/>
  <c r="W58" i="115" s="1"/>
  <c r="W59" i="115" s="1"/>
  <c r="W61" i="115" s="1"/>
  <c r="W63" i="115" s="1"/>
  <c r="W64" i="115" s="1"/>
  <c r="X56" i="115"/>
  <c r="Y56" i="115"/>
  <c r="Z56" i="115"/>
  <c r="Z58" i="115" s="1"/>
  <c r="Z59" i="115" s="1"/>
  <c r="Z61" i="115" s="1"/>
  <c r="Z63" i="115" s="1"/>
  <c r="Z64" i="115" s="1"/>
  <c r="P57" i="115"/>
  <c r="Q57" i="115"/>
  <c r="R57" i="115"/>
  <c r="S57" i="115"/>
  <c r="W57" i="115"/>
  <c r="X57" i="115"/>
  <c r="Y57" i="115"/>
  <c r="Z57" i="115"/>
  <c r="P58" i="115"/>
  <c r="Q58" i="115"/>
  <c r="Q59" i="115" s="1"/>
  <c r="Q61" i="115" s="1"/>
  <c r="Q63" i="115" s="1"/>
  <c r="Q64" i="115" s="1"/>
  <c r="X58" i="115"/>
  <c r="X59" i="115" s="1"/>
  <c r="X61" i="115" s="1"/>
  <c r="X63" i="115" s="1"/>
  <c r="X64" i="115" s="1"/>
  <c r="Y58" i="115"/>
  <c r="Y59" i="115" s="1"/>
  <c r="Y61" i="115" s="1"/>
  <c r="Y63" i="115" s="1"/>
  <c r="Y64" i="115" s="1"/>
  <c r="P59" i="115"/>
  <c r="P61" i="115" s="1"/>
  <c r="P63" i="115" s="1"/>
  <c r="P64" i="115" s="1"/>
  <c r="E56" i="115"/>
  <c r="F56" i="115"/>
  <c r="G56" i="115"/>
  <c r="G58" i="115" s="1"/>
  <c r="G59" i="115" s="1"/>
  <c r="G61" i="115" s="1"/>
  <c r="G63" i="115" s="1"/>
  <c r="G64" i="115" s="1"/>
  <c r="H56" i="115"/>
  <c r="I56" i="115"/>
  <c r="J56" i="115"/>
  <c r="J58" i="115" s="1"/>
  <c r="J59" i="115" s="1"/>
  <c r="J61" i="115" s="1"/>
  <c r="J63" i="115" s="1"/>
  <c r="J64" i="115" s="1"/>
  <c r="K56" i="115"/>
  <c r="K58" i="115" s="1"/>
  <c r="K59" i="115" s="1"/>
  <c r="K61" i="115" s="1"/>
  <c r="K63" i="115" s="1"/>
  <c r="K64" i="115" s="1"/>
  <c r="L56" i="115"/>
  <c r="M56" i="115"/>
  <c r="N56" i="115"/>
  <c r="N58" i="115" s="1"/>
  <c r="N59" i="115" s="1"/>
  <c r="N61" i="115" s="1"/>
  <c r="N63" i="115" s="1"/>
  <c r="N64" i="115" s="1"/>
  <c r="E57" i="115"/>
  <c r="F57" i="115"/>
  <c r="G57" i="115"/>
  <c r="H57" i="115"/>
  <c r="I57" i="115"/>
  <c r="J57" i="115"/>
  <c r="K57" i="115"/>
  <c r="L57" i="115"/>
  <c r="M57" i="115"/>
  <c r="N57" i="115"/>
  <c r="E58" i="115"/>
  <c r="E59" i="115" s="1"/>
  <c r="E61" i="115" s="1"/>
  <c r="E63" i="115" s="1"/>
  <c r="E64" i="115" s="1"/>
  <c r="F58" i="115"/>
  <c r="F59" i="115" s="1"/>
  <c r="F61" i="115" s="1"/>
  <c r="F63" i="115" s="1"/>
  <c r="F64" i="115" s="1"/>
  <c r="H58" i="115"/>
  <c r="H59" i="115" s="1"/>
  <c r="H61" i="115" s="1"/>
  <c r="H63" i="115" s="1"/>
  <c r="H64" i="115" s="1"/>
  <c r="I58" i="115"/>
  <c r="L58" i="115"/>
  <c r="L59" i="115" s="1"/>
  <c r="L61" i="115" s="1"/>
  <c r="L63" i="115" s="1"/>
  <c r="L64" i="115" s="1"/>
  <c r="M58" i="115"/>
  <c r="I59" i="115"/>
  <c r="I61" i="115" s="1"/>
  <c r="I63" i="115" s="1"/>
  <c r="I64" i="115" s="1"/>
  <c r="M59" i="115"/>
  <c r="M61" i="115" s="1"/>
  <c r="M63" i="115" s="1"/>
  <c r="M64" i="115" s="1"/>
  <c r="H63" i="114"/>
  <c r="I63" i="114"/>
  <c r="J63" i="114"/>
  <c r="K63" i="114"/>
  <c r="H64" i="114"/>
  <c r="I64" i="114"/>
  <c r="J64" i="114"/>
  <c r="K64" i="114"/>
  <c r="H54" i="114"/>
  <c r="I54" i="114"/>
  <c r="J54" i="114"/>
  <c r="K54" i="114"/>
  <c r="H55" i="114"/>
  <c r="I55" i="114"/>
  <c r="J55" i="114"/>
  <c r="K55" i="114"/>
  <c r="H56" i="114"/>
  <c r="I56" i="114"/>
  <c r="J56" i="114"/>
  <c r="K56" i="114"/>
  <c r="H57" i="114"/>
  <c r="I57" i="114"/>
  <c r="J57" i="114"/>
  <c r="J59" i="114" s="1"/>
  <c r="J61" i="114" s="1"/>
  <c r="J62" i="114" s="1"/>
  <c r="K57" i="114"/>
  <c r="K59" i="114" s="1"/>
  <c r="K61" i="114" s="1"/>
  <c r="K62" i="114" s="1"/>
  <c r="H59" i="114"/>
  <c r="H61" i="114" s="1"/>
  <c r="H62" i="114" s="1"/>
  <c r="I59" i="114"/>
  <c r="I61" i="114" s="1"/>
  <c r="I62" i="114" s="1"/>
  <c r="O63" i="114"/>
  <c r="P63" i="114"/>
  <c r="Q63" i="114"/>
  <c r="R63" i="114"/>
  <c r="V63" i="114"/>
  <c r="W63" i="114"/>
  <c r="X63" i="114"/>
  <c r="Y63" i="114"/>
  <c r="O64" i="114"/>
  <c r="P64" i="114"/>
  <c r="Q64" i="114"/>
  <c r="R64" i="114"/>
  <c r="V64" i="114"/>
  <c r="W64" i="114"/>
  <c r="X64" i="114"/>
  <c r="Y64" i="114"/>
  <c r="L63" i="114"/>
  <c r="M63" i="114"/>
  <c r="L64" i="114"/>
  <c r="M64" i="114"/>
  <c r="E63" i="114"/>
  <c r="F63" i="114"/>
  <c r="E64" i="114"/>
  <c r="F64" i="114"/>
  <c r="Q54" i="114"/>
  <c r="R54" i="114"/>
  <c r="V54" i="114"/>
  <c r="W54" i="114"/>
  <c r="X54" i="114"/>
  <c r="Q55" i="114"/>
  <c r="R55" i="114"/>
  <c r="V55" i="114"/>
  <c r="W55" i="114"/>
  <c r="X55" i="114"/>
  <c r="Q56" i="114"/>
  <c r="R56" i="114"/>
  <c r="V56" i="114"/>
  <c r="W56" i="114"/>
  <c r="X56" i="114"/>
  <c r="Q57" i="114"/>
  <c r="R57" i="114"/>
  <c r="V57" i="114"/>
  <c r="V59" i="114" s="1"/>
  <c r="V61" i="114" s="1"/>
  <c r="V62" i="114" s="1"/>
  <c r="W57" i="114"/>
  <c r="X57" i="114"/>
  <c r="Q59" i="114"/>
  <c r="Q61" i="114" s="1"/>
  <c r="Q62" i="114" s="1"/>
  <c r="R59" i="114"/>
  <c r="R61" i="114" s="1"/>
  <c r="R62" i="114" s="1"/>
  <c r="W59" i="114"/>
  <c r="W61" i="114" s="1"/>
  <c r="W62" i="114" s="1"/>
  <c r="X59" i="114"/>
  <c r="X61" i="114" s="1"/>
  <c r="X62" i="114" s="1"/>
  <c r="L54" i="114"/>
  <c r="M54" i="114"/>
  <c r="L55" i="114"/>
  <c r="M55" i="114"/>
  <c r="L56" i="114"/>
  <c r="M56" i="114"/>
  <c r="L57" i="114"/>
  <c r="L59" i="114" s="1"/>
  <c r="L61" i="114" s="1"/>
  <c r="L62" i="114" s="1"/>
  <c r="M57" i="114"/>
  <c r="M59" i="114" s="1"/>
  <c r="M61" i="114" s="1"/>
  <c r="M62" i="114" s="1"/>
  <c r="E54" i="114"/>
  <c r="F54" i="114"/>
  <c r="E55" i="114"/>
  <c r="F55" i="114"/>
  <c r="E56" i="114"/>
  <c r="E57" i="114" s="1"/>
  <c r="E59" i="114" s="1"/>
  <c r="E61" i="114" s="1"/>
  <c r="E62" i="114" s="1"/>
  <c r="F56" i="114"/>
  <c r="F57" i="114"/>
  <c r="F59" i="114" s="1"/>
  <c r="F61" i="114" s="1"/>
  <c r="F62" i="114" s="1"/>
  <c r="I66" i="112"/>
  <c r="J66" i="112"/>
  <c r="K66" i="112"/>
  <c r="L66" i="112"/>
  <c r="I67" i="112"/>
  <c r="J67" i="112"/>
  <c r="K67" i="112"/>
  <c r="L67" i="112"/>
  <c r="Q66" i="112"/>
  <c r="R66" i="112"/>
  <c r="V66" i="112"/>
  <c r="W66" i="112"/>
  <c r="X66" i="112"/>
  <c r="Q67" i="112"/>
  <c r="R67" i="112"/>
  <c r="V67" i="112"/>
  <c r="W67" i="112"/>
  <c r="X67" i="112"/>
  <c r="N57" i="112"/>
  <c r="O57" i="112"/>
  <c r="P57" i="112"/>
  <c r="Q57" i="112"/>
  <c r="Q59" i="112" s="1"/>
  <c r="Q60" i="112" s="1"/>
  <c r="Q62" i="112" s="1"/>
  <c r="Q64" i="112" s="1"/>
  <c r="Q65" i="112" s="1"/>
  <c r="R57" i="112"/>
  <c r="V57" i="112"/>
  <c r="W57" i="112"/>
  <c r="X57" i="112"/>
  <c r="N58" i="112"/>
  <c r="O58" i="112"/>
  <c r="P58" i="112"/>
  <c r="Q58" i="112"/>
  <c r="R58" i="112"/>
  <c r="V58" i="112"/>
  <c r="W58" i="112"/>
  <c r="X58" i="112"/>
  <c r="N59" i="112"/>
  <c r="O59" i="112"/>
  <c r="O60" i="112" s="1"/>
  <c r="O62" i="112" s="1"/>
  <c r="P59" i="112"/>
  <c r="R59" i="112"/>
  <c r="V59" i="112"/>
  <c r="W59" i="112"/>
  <c r="W60" i="112" s="1"/>
  <c r="W62" i="112" s="1"/>
  <c r="W64" i="112" s="1"/>
  <c r="W65" i="112" s="1"/>
  <c r="X59" i="112"/>
  <c r="N60" i="112"/>
  <c r="P60" i="112"/>
  <c r="P62" i="112" s="1"/>
  <c r="R60" i="112"/>
  <c r="V60" i="112"/>
  <c r="V62" i="112" s="1"/>
  <c r="V64" i="112" s="1"/>
  <c r="V65" i="112" s="1"/>
  <c r="X60" i="112"/>
  <c r="X62" i="112" s="1"/>
  <c r="N62" i="112"/>
  <c r="R62" i="112"/>
  <c r="I57" i="112"/>
  <c r="J57" i="112"/>
  <c r="K57" i="112"/>
  <c r="L57" i="112"/>
  <c r="I58" i="112"/>
  <c r="J58" i="112"/>
  <c r="K58" i="112"/>
  <c r="L58" i="112"/>
  <c r="I59" i="112"/>
  <c r="J59" i="112"/>
  <c r="K59" i="112"/>
  <c r="L59" i="112"/>
  <c r="I60" i="112"/>
  <c r="I62" i="112" s="1"/>
  <c r="I64" i="112" s="1"/>
  <c r="I65" i="112" s="1"/>
  <c r="J60" i="112"/>
  <c r="J62" i="112" s="1"/>
  <c r="J64" i="112" s="1"/>
  <c r="J65" i="112" s="1"/>
  <c r="K60" i="112"/>
  <c r="L60" i="112"/>
  <c r="L62" i="112" s="1"/>
  <c r="L64" i="112" s="1"/>
  <c r="L65" i="112" s="1"/>
  <c r="K62" i="112"/>
  <c r="K64" i="112" s="1"/>
  <c r="K65" i="112" s="1"/>
  <c r="N57" i="113"/>
  <c r="AC16" i="113"/>
  <c r="AC18" i="113"/>
  <c r="AC19" i="113"/>
  <c r="E66" i="113"/>
  <c r="F66" i="113"/>
  <c r="G66" i="113"/>
  <c r="H66" i="113"/>
  <c r="I66" i="113"/>
  <c r="J66" i="113"/>
  <c r="K66" i="113"/>
  <c r="L66" i="113"/>
  <c r="E67" i="113"/>
  <c r="F67" i="113"/>
  <c r="G67" i="113"/>
  <c r="H67" i="113"/>
  <c r="I67" i="113"/>
  <c r="J67" i="113"/>
  <c r="K67" i="113"/>
  <c r="L67" i="113"/>
  <c r="O66" i="113"/>
  <c r="P66" i="113"/>
  <c r="Q66" i="113"/>
  <c r="R66" i="113"/>
  <c r="S66" i="113"/>
  <c r="T66" i="113"/>
  <c r="U66" i="113"/>
  <c r="V66" i="113"/>
  <c r="W66" i="113"/>
  <c r="X66" i="113"/>
  <c r="Y66" i="113"/>
  <c r="O67" i="113"/>
  <c r="P67" i="113"/>
  <c r="Q67" i="113"/>
  <c r="R67" i="113"/>
  <c r="S67" i="113"/>
  <c r="T67" i="113"/>
  <c r="U67" i="113"/>
  <c r="V67" i="113"/>
  <c r="W67" i="113"/>
  <c r="X67" i="113"/>
  <c r="Y67" i="113"/>
  <c r="O57" i="113"/>
  <c r="O59" i="113" s="1"/>
  <c r="O60" i="113" s="1"/>
  <c r="O62" i="113" s="1"/>
  <c r="O64" i="113" s="1"/>
  <c r="O65" i="113" s="1"/>
  <c r="P57" i="113"/>
  <c r="Q57" i="113"/>
  <c r="R57" i="113"/>
  <c r="S57" i="113"/>
  <c r="T57" i="113"/>
  <c r="U57" i="113"/>
  <c r="V57" i="113"/>
  <c r="W57" i="113"/>
  <c r="X57" i="113"/>
  <c r="Y57" i="113"/>
  <c r="N58" i="113"/>
  <c r="O58" i="113"/>
  <c r="P58" i="113"/>
  <c r="Q58" i="113"/>
  <c r="R58" i="113"/>
  <c r="S58" i="113"/>
  <c r="T58" i="113"/>
  <c r="U58" i="113"/>
  <c r="V58" i="113"/>
  <c r="W58" i="113"/>
  <c r="X58" i="113"/>
  <c r="Y58" i="113"/>
  <c r="N59" i="113"/>
  <c r="P59" i="113"/>
  <c r="Q59" i="113"/>
  <c r="R59" i="113"/>
  <c r="S59" i="113"/>
  <c r="S60" i="113" s="1"/>
  <c r="S62" i="113" s="1"/>
  <c r="S64" i="113" s="1"/>
  <c r="S65" i="113" s="1"/>
  <c r="T59" i="113"/>
  <c r="U59" i="113"/>
  <c r="V59" i="113"/>
  <c r="W59" i="113"/>
  <c r="X59" i="113"/>
  <c r="Y59" i="113"/>
  <c r="N60" i="113"/>
  <c r="P60" i="113"/>
  <c r="Q60" i="113"/>
  <c r="R60" i="113"/>
  <c r="R62" i="113" s="1"/>
  <c r="R64" i="113" s="1"/>
  <c r="R65" i="113" s="1"/>
  <c r="T60" i="113"/>
  <c r="U60" i="113"/>
  <c r="V60" i="113"/>
  <c r="W60" i="113"/>
  <c r="W62" i="113" s="1"/>
  <c r="W64" i="113" s="1"/>
  <c r="W65" i="113" s="1"/>
  <c r="X60" i="113"/>
  <c r="Y60" i="113"/>
  <c r="N62" i="113"/>
  <c r="P62" i="113"/>
  <c r="P64" i="113" s="1"/>
  <c r="P65" i="113" s="1"/>
  <c r="Q62" i="113"/>
  <c r="Q64" i="113" s="1"/>
  <c r="Q65" i="113" s="1"/>
  <c r="T62" i="113"/>
  <c r="T64" i="113" s="1"/>
  <c r="T65" i="113" s="1"/>
  <c r="U62" i="113"/>
  <c r="U64" i="113" s="1"/>
  <c r="U65" i="113" s="1"/>
  <c r="V62" i="113"/>
  <c r="V64" i="113" s="1"/>
  <c r="V65" i="113" s="1"/>
  <c r="X62" i="113"/>
  <c r="X64" i="113" s="1"/>
  <c r="X65" i="113" s="1"/>
  <c r="Y62" i="113"/>
  <c r="E57" i="113"/>
  <c r="F57" i="113"/>
  <c r="G57" i="113"/>
  <c r="H57" i="113"/>
  <c r="I57" i="113"/>
  <c r="J57" i="113"/>
  <c r="K57" i="113"/>
  <c r="L57" i="113"/>
  <c r="E58" i="113"/>
  <c r="F58" i="113"/>
  <c r="G58" i="113"/>
  <c r="H58" i="113"/>
  <c r="I58" i="113"/>
  <c r="J58" i="113"/>
  <c r="K58" i="113"/>
  <c r="L58" i="113"/>
  <c r="E59" i="113"/>
  <c r="F59" i="113"/>
  <c r="G59" i="113"/>
  <c r="H59" i="113"/>
  <c r="I59" i="113"/>
  <c r="J59" i="113"/>
  <c r="K59" i="113"/>
  <c r="L59" i="113"/>
  <c r="E60" i="113"/>
  <c r="F60" i="113"/>
  <c r="G60" i="113"/>
  <c r="H60" i="113"/>
  <c r="I60" i="113"/>
  <c r="J60" i="113"/>
  <c r="K60" i="113"/>
  <c r="L60" i="113"/>
  <c r="E62" i="113"/>
  <c r="E64" i="113" s="1"/>
  <c r="E65" i="113" s="1"/>
  <c r="F62" i="113"/>
  <c r="F64" i="113" s="1"/>
  <c r="F65" i="113" s="1"/>
  <c r="G62" i="113"/>
  <c r="G64" i="113" s="1"/>
  <c r="G65" i="113" s="1"/>
  <c r="H62" i="113"/>
  <c r="H64" i="113" s="1"/>
  <c r="H65" i="113" s="1"/>
  <c r="I62" i="113"/>
  <c r="I64" i="113" s="1"/>
  <c r="I65" i="113" s="1"/>
  <c r="J62" i="113"/>
  <c r="J64" i="113" s="1"/>
  <c r="J65" i="113" s="1"/>
  <c r="K62" i="113"/>
  <c r="K64" i="113" s="1"/>
  <c r="K65" i="113" s="1"/>
  <c r="L62" i="113"/>
  <c r="L64" i="113" s="1"/>
  <c r="L65" i="113" s="1"/>
  <c r="I67" i="111"/>
  <c r="J67" i="111"/>
  <c r="K67" i="111"/>
  <c r="L67" i="111"/>
  <c r="M67" i="111"/>
  <c r="N67" i="111"/>
  <c r="O67" i="111"/>
  <c r="P67" i="111"/>
  <c r="T67" i="111"/>
  <c r="U67" i="111"/>
  <c r="V67" i="111"/>
  <c r="W67" i="111"/>
  <c r="I68" i="111"/>
  <c r="J68" i="111"/>
  <c r="K68" i="111"/>
  <c r="L68" i="111"/>
  <c r="M68" i="111"/>
  <c r="N68" i="111"/>
  <c r="O68" i="111"/>
  <c r="P68" i="111"/>
  <c r="T68" i="111"/>
  <c r="U68" i="111"/>
  <c r="V68" i="111"/>
  <c r="W68" i="111"/>
  <c r="I58" i="111"/>
  <c r="J58" i="111"/>
  <c r="K58" i="111"/>
  <c r="L58" i="111"/>
  <c r="L60" i="111" s="1"/>
  <c r="L61" i="111" s="1"/>
  <c r="L63" i="111" s="1"/>
  <c r="L65" i="111" s="1"/>
  <c r="L66" i="111" s="1"/>
  <c r="M58" i="111"/>
  <c r="M60" i="111" s="1"/>
  <c r="M61" i="111" s="1"/>
  <c r="M63" i="111" s="1"/>
  <c r="M65" i="111" s="1"/>
  <c r="M66" i="111" s="1"/>
  <c r="N58" i="111"/>
  <c r="O58" i="111"/>
  <c r="P58" i="111"/>
  <c r="P60" i="111" s="1"/>
  <c r="P61" i="111" s="1"/>
  <c r="P63" i="111" s="1"/>
  <c r="P65" i="111" s="1"/>
  <c r="P66" i="111" s="1"/>
  <c r="T58" i="111"/>
  <c r="T60" i="111" s="1"/>
  <c r="T61" i="111" s="1"/>
  <c r="T63" i="111" s="1"/>
  <c r="T65" i="111" s="1"/>
  <c r="T66" i="111" s="1"/>
  <c r="U58" i="111"/>
  <c r="U60" i="111" s="1"/>
  <c r="U61" i="111" s="1"/>
  <c r="U63" i="111" s="1"/>
  <c r="U65" i="111" s="1"/>
  <c r="U66" i="111" s="1"/>
  <c r="V58" i="111"/>
  <c r="W58" i="111"/>
  <c r="I59" i="111"/>
  <c r="J59" i="111"/>
  <c r="K59" i="111"/>
  <c r="L59" i="111"/>
  <c r="M59" i="111"/>
  <c r="N59" i="111"/>
  <c r="O59" i="111"/>
  <c r="P59" i="111"/>
  <c r="T59" i="111"/>
  <c r="U59" i="111"/>
  <c r="V59" i="111"/>
  <c r="W59" i="111"/>
  <c r="I60" i="111"/>
  <c r="I61" i="111" s="1"/>
  <c r="I63" i="111" s="1"/>
  <c r="I65" i="111" s="1"/>
  <c r="I66" i="111" s="1"/>
  <c r="J60" i="111"/>
  <c r="J61" i="111" s="1"/>
  <c r="J63" i="111" s="1"/>
  <c r="J65" i="111" s="1"/>
  <c r="J66" i="111" s="1"/>
  <c r="K60" i="111"/>
  <c r="K61" i="111" s="1"/>
  <c r="K63" i="111" s="1"/>
  <c r="K65" i="111" s="1"/>
  <c r="K66" i="111" s="1"/>
  <c r="N60" i="111"/>
  <c r="N61" i="111" s="1"/>
  <c r="N63" i="111" s="1"/>
  <c r="N65" i="111" s="1"/>
  <c r="N66" i="111" s="1"/>
  <c r="O60" i="111"/>
  <c r="O61" i="111" s="1"/>
  <c r="O63" i="111" s="1"/>
  <c r="O65" i="111" s="1"/>
  <c r="O66" i="111" s="1"/>
  <c r="V60" i="111"/>
  <c r="V61" i="111" s="1"/>
  <c r="V63" i="111" s="1"/>
  <c r="V65" i="111" s="1"/>
  <c r="V66" i="111" s="1"/>
  <c r="W60" i="111"/>
  <c r="W61" i="111" s="1"/>
  <c r="W63" i="111" s="1"/>
  <c r="W65" i="111" s="1"/>
  <c r="W66" i="111" s="1"/>
  <c r="J59" i="110"/>
  <c r="J58" i="110"/>
  <c r="T65" i="110"/>
  <c r="U65" i="110"/>
  <c r="V65" i="110"/>
  <c r="W65" i="110"/>
  <c r="T66" i="110"/>
  <c r="U66" i="110"/>
  <c r="V66" i="110"/>
  <c r="W66" i="110"/>
  <c r="J65" i="110"/>
  <c r="K65" i="110"/>
  <c r="L65" i="110"/>
  <c r="M65" i="110"/>
  <c r="J66" i="110"/>
  <c r="K66" i="110"/>
  <c r="L66" i="110"/>
  <c r="M66" i="110"/>
  <c r="T56" i="110"/>
  <c r="U56" i="110"/>
  <c r="V56" i="110"/>
  <c r="W56" i="110"/>
  <c r="T57" i="110"/>
  <c r="U57" i="110"/>
  <c r="V57" i="110"/>
  <c r="W57" i="110"/>
  <c r="T58" i="110"/>
  <c r="U58" i="110"/>
  <c r="V58" i="110"/>
  <c r="W58" i="110"/>
  <c r="T59" i="110"/>
  <c r="T61" i="110" s="1"/>
  <c r="T63" i="110" s="1"/>
  <c r="T64" i="110" s="1"/>
  <c r="U59" i="110"/>
  <c r="U61" i="110" s="1"/>
  <c r="U63" i="110" s="1"/>
  <c r="U64" i="110" s="1"/>
  <c r="V59" i="110"/>
  <c r="W59" i="110"/>
  <c r="V61" i="110"/>
  <c r="V63" i="110" s="1"/>
  <c r="V64" i="110" s="1"/>
  <c r="W61" i="110"/>
  <c r="W63" i="110" s="1"/>
  <c r="W64" i="110" s="1"/>
  <c r="J56" i="110"/>
  <c r="K56" i="110"/>
  <c r="K58" i="110" s="1"/>
  <c r="K59" i="110" s="1"/>
  <c r="K61" i="110" s="1"/>
  <c r="K63" i="110" s="1"/>
  <c r="K64" i="110" s="1"/>
  <c r="L56" i="110"/>
  <c r="L58" i="110" s="1"/>
  <c r="L59" i="110" s="1"/>
  <c r="L61" i="110" s="1"/>
  <c r="L63" i="110" s="1"/>
  <c r="L64" i="110" s="1"/>
  <c r="M56" i="110"/>
  <c r="J57" i="110"/>
  <c r="K57" i="110"/>
  <c r="L57" i="110"/>
  <c r="M57" i="110"/>
  <c r="J61" i="110"/>
  <c r="J63" i="110" s="1"/>
  <c r="J64" i="110" s="1"/>
  <c r="M58" i="110"/>
  <c r="M59" i="110"/>
  <c r="M61" i="110" s="1"/>
  <c r="M63" i="110" s="1"/>
  <c r="M64" i="110" s="1"/>
  <c r="E90" i="117" l="1"/>
  <c r="AC25" i="116"/>
  <c r="AC33" i="116"/>
  <c r="AC23" i="116"/>
  <c r="E26" i="116"/>
  <c r="U65" i="108"/>
  <c r="V65" i="108"/>
  <c r="W65" i="108"/>
  <c r="X65" i="108"/>
  <c r="U66" i="108"/>
  <c r="V66" i="108"/>
  <c r="W66" i="108"/>
  <c r="X66" i="108"/>
  <c r="U56" i="108"/>
  <c r="V56" i="108"/>
  <c r="W56" i="108"/>
  <c r="X56" i="108"/>
  <c r="U57" i="108"/>
  <c r="V57" i="108"/>
  <c r="W57" i="108"/>
  <c r="X57" i="108"/>
  <c r="U58" i="108"/>
  <c r="V58" i="108"/>
  <c r="W58" i="108"/>
  <c r="X58" i="108"/>
  <c r="U59" i="108"/>
  <c r="V59" i="108"/>
  <c r="W59" i="108"/>
  <c r="X59" i="108"/>
  <c r="X61" i="108" s="1"/>
  <c r="X63" i="108" s="1"/>
  <c r="X64" i="108" s="1"/>
  <c r="U61" i="108"/>
  <c r="U63" i="108" s="1"/>
  <c r="U64" i="108" s="1"/>
  <c r="V61" i="108"/>
  <c r="V63" i="108" s="1"/>
  <c r="V64" i="108" s="1"/>
  <c r="W61" i="108"/>
  <c r="W63" i="108" s="1"/>
  <c r="W64" i="108" s="1"/>
  <c r="E32" i="108"/>
  <c r="F32" i="108"/>
  <c r="G32" i="108"/>
  <c r="H32" i="108"/>
  <c r="I32" i="108"/>
  <c r="J32" i="108"/>
  <c r="K32" i="108"/>
  <c r="L32" i="108"/>
  <c r="M32" i="108"/>
  <c r="E33" i="108"/>
  <c r="F33" i="108"/>
  <c r="G33" i="108"/>
  <c r="H33" i="108"/>
  <c r="I33" i="108"/>
  <c r="J33" i="108"/>
  <c r="K33" i="108"/>
  <c r="L33" i="108"/>
  <c r="M33" i="108"/>
  <c r="E23" i="108"/>
  <c r="E25" i="108" s="1"/>
  <c r="E26" i="108" s="1"/>
  <c r="E28" i="108" s="1"/>
  <c r="E30" i="108" s="1"/>
  <c r="E31" i="108" s="1"/>
  <c r="E24" i="108"/>
  <c r="F23" i="108"/>
  <c r="G23" i="108"/>
  <c r="H23" i="108"/>
  <c r="I23" i="108"/>
  <c r="J23" i="108"/>
  <c r="K23" i="108"/>
  <c r="L23" i="108"/>
  <c r="M23" i="108"/>
  <c r="F24" i="108"/>
  <c r="G24" i="108"/>
  <c r="H24" i="108"/>
  <c r="I24" i="108"/>
  <c r="J24" i="108"/>
  <c r="K24" i="108"/>
  <c r="L24" i="108"/>
  <c r="M24" i="108"/>
  <c r="F25" i="108"/>
  <c r="G25" i="108"/>
  <c r="H25" i="108"/>
  <c r="I25" i="108"/>
  <c r="I26" i="108" s="1"/>
  <c r="I28" i="108" s="1"/>
  <c r="I30" i="108" s="1"/>
  <c r="I31" i="108" s="1"/>
  <c r="J25" i="108"/>
  <c r="K25" i="108"/>
  <c r="L25" i="108"/>
  <c r="M25" i="108"/>
  <c r="M26" i="108" s="1"/>
  <c r="M28" i="108" s="1"/>
  <c r="M30" i="108" s="1"/>
  <c r="M31" i="108" s="1"/>
  <c r="F26" i="108"/>
  <c r="F28" i="108" s="1"/>
  <c r="F30" i="108" s="1"/>
  <c r="F31" i="108" s="1"/>
  <c r="G26" i="108"/>
  <c r="G28" i="108" s="1"/>
  <c r="G30" i="108" s="1"/>
  <c r="G31" i="108" s="1"/>
  <c r="H26" i="108"/>
  <c r="J26" i="108"/>
  <c r="K26" i="108"/>
  <c r="L26" i="108"/>
  <c r="L28" i="108" s="1"/>
  <c r="L30" i="108" s="1"/>
  <c r="L31" i="108" s="1"/>
  <c r="H28" i="108"/>
  <c r="H30" i="108" s="1"/>
  <c r="H31" i="108" s="1"/>
  <c r="J28" i="108"/>
  <c r="J30" i="108" s="1"/>
  <c r="J31" i="108" s="1"/>
  <c r="K28" i="108"/>
  <c r="K30" i="108" s="1"/>
  <c r="K31" i="108" s="1"/>
  <c r="AC14" i="109"/>
  <c r="G99" i="109"/>
  <c r="F99" i="109"/>
  <c r="AC99" i="109" s="1"/>
  <c r="G98" i="109"/>
  <c r="F98" i="109"/>
  <c r="AC98" i="109"/>
  <c r="AC93" i="109"/>
  <c r="G91" i="109"/>
  <c r="G92" i="109" s="1"/>
  <c r="G94" i="109" s="1"/>
  <c r="G96" i="109" s="1"/>
  <c r="G97" i="109" s="1"/>
  <c r="G90" i="109"/>
  <c r="F90" i="109"/>
  <c r="AC90" i="109"/>
  <c r="G89" i="109"/>
  <c r="F89" i="109"/>
  <c r="F91" i="109" s="1"/>
  <c r="F92" i="109" s="1"/>
  <c r="F94" i="109" s="1"/>
  <c r="F96" i="109" s="1"/>
  <c r="F97" i="109" s="1"/>
  <c r="AC88" i="109"/>
  <c r="AC87" i="109"/>
  <c r="AC86" i="109"/>
  <c r="AC85" i="109"/>
  <c r="AC84" i="109"/>
  <c r="AC83" i="109"/>
  <c r="AC82" i="109"/>
  <c r="AC81" i="109"/>
  <c r="AC80" i="109"/>
  <c r="AC79" i="109"/>
  <c r="X66" i="109"/>
  <c r="W66" i="109"/>
  <c r="V66" i="109"/>
  <c r="U66" i="109"/>
  <c r="P66" i="109"/>
  <c r="O66" i="109"/>
  <c r="N66" i="109"/>
  <c r="M66" i="109"/>
  <c r="AC66" i="109" s="1"/>
  <c r="X65" i="109"/>
  <c r="W65" i="109"/>
  <c r="V65" i="109"/>
  <c r="U65" i="109"/>
  <c r="P65" i="109"/>
  <c r="O65" i="109"/>
  <c r="N65" i="109"/>
  <c r="M65" i="109"/>
  <c r="AC65" i="109" s="1"/>
  <c r="AC60" i="109"/>
  <c r="W59" i="109"/>
  <c r="W61" i="109" s="1"/>
  <c r="W63" i="109" s="1"/>
  <c r="W64" i="109" s="1"/>
  <c r="O59" i="109"/>
  <c r="O61" i="109" s="1"/>
  <c r="O63" i="109" s="1"/>
  <c r="O64" i="109" s="1"/>
  <c r="X58" i="109"/>
  <c r="X59" i="109" s="1"/>
  <c r="X61" i="109" s="1"/>
  <c r="X63" i="109" s="1"/>
  <c r="X64" i="109" s="1"/>
  <c r="W58" i="109"/>
  <c r="P58" i="109"/>
  <c r="P59" i="109" s="1"/>
  <c r="P61" i="109" s="1"/>
  <c r="P63" i="109" s="1"/>
  <c r="P64" i="109" s="1"/>
  <c r="O58" i="109"/>
  <c r="X57" i="109"/>
  <c r="W57" i="109"/>
  <c r="V57" i="109"/>
  <c r="U57" i="109"/>
  <c r="P57" i="109"/>
  <c r="O57" i="109"/>
  <c r="N57" i="109"/>
  <c r="M57" i="109"/>
  <c r="AC57" i="109"/>
  <c r="X56" i="109"/>
  <c r="W56" i="109"/>
  <c r="V56" i="109"/>
  <c r="V58" i="109" s="1"/>
  <c r="V59" i="109" s="1"/>
  <c r="V61" i="109" s="1"/>
  <c r="V63" i="109" s="1"/>
  <c r="V64" i="109" s="1"/>
  <c r="U56" i="109"/>
  <c r="U58" i="109" s="1"/>
  <c r="U59" i="109" s="1"/>
  <c r="U61" i="109" s="1"/>
  <c r="U63" i="109" s="1"/>
  <c r="U64" i="109" s="1"/>
  <c r="P56" i="109"/>
  <c r="O56" i="109"/>
  <c r="N56" i="109"/>
  <c r="N58" i="109" s="1"/>
  <c r="N59" i="109" s="1"/>
  <c r="N61" i="109" s="1"/>
  <c r="N63" i="109" s="1"/>
  <c r="N64" i="109" s="1"/>
  <c r="M56" i="109"/>
  <c r="M58" i="109" s="1"/>
  <c r="M59" i="109" s="1"/>
  <c r="M61" i="109" s="1"/>
  <c r="M63" i="109" s="1"/>
  <c r="M64" i="109" s="1"/>
  <c r="AC55" i="109"/>
  <c r="AC54" i="109"/>
  <c r="AC53" i="109"/>
  <c r="AC52" i="109"/>
  <c r="AC51" i="109"/>
  <c r="AC50" i="109"/>
  <c r="AC49" i="109"/>
  <c r="AC48" i="109"/>
  <c r="AC47" i="109"/>
  <c r="AC46" i="109"/>
  <c r="V66" i="107"/>
  <c r="V67" i="107"/>
  <c r="U57" i="107"/>
  <c r="V57" i="107"/>
  <c r="U58" i="107"/>
  <c r="V58" i="107"/>
  <c r="U59" i="107"/>
  <c r="U60" i="107" s="1"/>
  <c r="U62" i="107" s="1"/>
  <c r="U64" i="107" s="1"/>
  <c r="U65" i="107" s="1"/>
  <c r="V59" i="107"/>
  <c r="V60" i="107"/>
  <c r="V62" i="107" s="1"/>
  <c r="V64" i="107" s="1"/>
  <c r="V65" i="107" s="1"/>
  <c r="E33" i="107"/>
  <c r="F33" i="107"/>
  <c r="G33" i="107"/>
  <c r="H33" i="107"/>
  <c r="I33" i="107"/>
  <c r="J33" i="107"/>
  <c r="K33" i="107"/>
  <c r="L33" i="107"/>
  <c r="M33" i="107"/>
  <c r="E34" i="107"/>
  <c r="F34" i="107"/>
  <c r="G34" i="107"/>
  <c r="H34" i="107"/>
  <c r="I34" i="107"/>
  <c r="J34" i="107"/>
  <c r="K34" i="107"/>
  <c r="L34" i="107"/>
  <c r="M34" i="107"/>
  <c r="E24" i="107"/>
  <c r="F24" i="107"/>
  <c r="G24" i="107"/>
  <c r="G26" i="107" s="1"/>
  <c r="G27" i="107" s="1"/>
  <c r="G29" i="107" s="1"/>
  <c r="G31" i="107" s="1"/>
  <c r="G32" i="107" s="1"/>
  <c r="H24" i="107"/>
  <c r="H26" i="107" s="1"/>
  <c r="H27" i="107" s="1"/>
  <c r="H29" i="107" s="1"/>
  <c r="H31" i="107" s="1"/>
  <c r="H32" i="107" s="1"/>
  <c r="I24" i="107"/>
  <c r="J24" i="107"/>
  <c r="K24" i="107"/>
  <c r="K26" i="107" s="1"/>
  <c r="K27" i="107" s="1"/>
  <c r="K29" i="107" s="1"/>
  <c r="K31" i="107" s="1"/>
  <c r="K32" i="107" s="1"/>
  <c r="L24" i="107"/>
  <c r="L26" i="107" s="1"/>
  <c r="L27" i="107" s="1"/>
  <c r="L29" i="107" s="1"/>
  <c r="L31" i="107" s="1"/>
  <c r="L32" i="107" s="1"/>
  <c r="M24" i="107"/>
  <c r="E25" i="107"/>
  <c r="F25" i="107"/>
  <c r="G25" i="107"/>
  <c r="H25" i="107"/>
  <c r="I25" i="107"/>
  <c r="J25" i="107"/>
  <c r="K25" i="107"/>
  <c r="L25" i="107"/>
  <c r="M25" i="107"/>
  <c r="E26" i="107"/>
  <c r="F26" i="107"/>
  <c r="F27" i="107" s="1"/>
  <c r="F29" i="107" s="1"/>
  <c r="F31" i="107" s="1"/>
  <c r="F32" i="107" s="1"/>
  <c r="I26" i="107"/>
  <c r="J26" i="107"/>
  <c r="J27" i="107" s="1"/>
  <c r="J29" i="107" s="1"/>
  <c r="J31" i="107" s="1"/>
  <c r="J32" i="107" s="1"/>
  <c r="M26" i="107"/>
  <c r="E27" i="107"/>
  <c r="E29" i="107" s="1"/>
  <c r="E31" i="107" s="1"/>
  <c r="E32" i="107" s="1"/>
  <c r="I27" i="107"/>
  <c r="I29" i="107" s="1"/>
  <c r="I31" i="107" s="1"/>
  <c r="I32" i="107" s="1"/>
  <c r="M27" i="107"/>
  <c r="M29" i="107" s="1"/>
  <c r="M31" i="107" s="1"/>
  <c r="M32" i="107" s="1"/>
  <c r="AC50" i="106"/>
  <c r="J57" i="106"/>
  <c r="K57" i="106"/>
  <c r="L57" i="106"/>
  <c r="M57" i="106"/>
  <c r="N57" i="106"/>
  <c r="O57" i="106"/>
  <c r="P57" i="106"/>
  <c r="Q57" i="106"/>
  <c r="U57" i="106"/>
  <c r="V57" i="106"/>
  <c r="W57" i="106"/>
  <c r="X57" i="106"/>
  <c r="Y57" i="106"/>
  <c r="Z57" i="106"/>
  <c r="AA57" i="106"/>
  <c r="AB57" i="106"/>
  <c r="J58" i="106"/>
  <c r="K58" i="106"/>
  <c r="L58" i="106"/>
  <c r="M58" i="106"/>
  <c r="N58" i="106"/>
  <c r="O58" i="106"/>
  <c r="P58" i="106"/>
  <c r="Q58" i="106"/>
  <c r="U58" i="106"/>
  <c r="V58" i="106"/>
  <c r="W58" i="106"/>
  <c r="X58" i="106"/>
  <c r="Y58" i="106"/>
  <c r="Z58" i="106"/>
  <c r="AA58" i="106"/>
  <c r="AB58" i="106"/>
  <c r="J59" i="106"/>
  <c r="K59" i="106"/>
  <c r="L59" i="106"/>
  <c r="M59" i="106"/>
  <c r="N59" i="106"/>
  <c r="O59" i="106"/>
  <c r="P59" i="106"/>
  <c r="Q59" i="106"/>
  <c r="U59" i="106"/>
  <c r="V59" i="106"/>
  <c r="W59" i="106"/>
  <c r="X59" i="106"/>
  <c r="Y59" i="106"/>
  <c r="Z59" i="106"/>
  <c r="AA59" i="106"/>
  <c r="AB59" i="106"/>
  <c r="J60" i="106"/>
  <c r="K60" i="106"/>
  <c r="L60" i="106"/>
  <c r="M60" i="106"/>
  <c r="N60" i="106"/>
  <c r="O60" i="106"/>
  <c r="P60" i="106"/>
  <c r="Q60" i="106"/>
  <c r="U60" i="106"/>
  <c r="V60" i="106"/>
  <c r="V62" i="106" s="1"/>
  <c r="V64" i="106" s="1"/>
  <c r="V65" i="106" s="1"/>
  <c r="W60" i="106"/>
  <c r="X60" i="106"/>
  <c r="X62" i="106" s="1"/>
  <c r="X64" i="106" s="1"/>
  <c r="X65" i="106" s="1"/>
  <c r="Y60" i="106"/>
  <c r="Z60" i="106"/>
  <c r="Z62" i="106" s="1"/>
  <c r="Z64" i="106" s="1"/>
  <c r="Z65" i="106" s="1"/>
  <c r="AA60" i="106"/>
  <c r="AB60" i="106"/>
  <c r="AB62" i="106" s="1"/>
  <c r="AB64" i="106" s="1"/>
  <c r="AB65" i="106" s="1"/>
  <c r="J62" i="106"/>
  <c r="J64" i="106" s="1"/>
  <c r="J65" i="106" s="1"/>
  <c r="K62" i="106"/>
  <c r="L62" i="106"/>
  <c r="L64" i="106" s="1"/>
  <c r="L65" i="106" s="1"/>
  <c r="M62" i="106"/>
  <c r="N62" i="106"/>
  <c r="O62" i="106"/>
  <c r="P62" i="106"/>
  <c r="Q62" i="106"/>
  <c r="Q64" i="106" s="1"/>
  <c r="Q65" i="106" s="1"/>
  <c r="U62" i="106"/>
  <c r="U64" i="106" s="1"/>
  <c r="U65" i="106" s="1"/>
  <c r="W62" i="106"/>
  <c r="W64" i="106" s="1"/>
  <c r="W65" i="106" s="1"/>
  <c r="Y62" i="106"/>
  <c r="Y64" i="106" s="1"/>
  <c r="Y65" i="106" s="1"/>
  <c r="AA62" i="106"/>
  <c r="AA64" i="106" s="1"/>
  <c r="AA65" i="106" s="1"/>
  <c r="K64" i="106"/>
  <c r="K65" i="106" s="1"/>
  <c r="N64" i="106"/>
  <c r="O64" i="106"/>
  <c r="P64" i="106"/>
  <c r="P65" i="106" s="1"/>
  <c r="N65" i="106"/>
  <c r="O65" i="106"/>
  <c r="J66" i="106"/>
  <c r="K66" i="106"/>
  <c r="L66" i="106"/>
  <c r="M66" i="106"/>
  <c r="N66" i="106"/>
  <c r="O66" i="106"/>
  <c r="P66" i="106"/>
  <c r="Q66" i="106"/>
  <c r="U66" i="106"/>
  <c r="V66" i="106"/>
  <c r="W66" i="106"/>
  <c r="X66" i="106"/>
  <c r="Y66" i="106"/>
  <c r="Z66" i="106"/>
  <c r="AA66" i="106"/>
  <c r="AB66" i="106"/>
  <c r="J67" i="106"/>
  <c r="K67" i="106"/>
  <c r="L67" i="106"/>
  <c r="M67" i="106"/>
  <c r="N67" i="106"/>
  <c r="O67" i="106"/>
  <c r="P67" i="106"/>
  <c r="Q67" i="106"/>
  <c r="U67" i="106"/>
  <c r="V67" i="106"/>
  <c r="W67" i="106"/>
  <c r="X67" i="106"/>
  <c r="Y67" i="106"/>
  <c r="Z67" i="106"/>
  <c r="AA67" i="106"/>
  <c r="AB67" i="106"/>
  <c r="E24" i="106"/>
  <c r="F24" i="106"/>
  <c r="G24" i="106"/>
  <c r="H24" i="106"/>
  <c r="I24" i="106"/>
  <c r="J24" i="106"/>
  <c r="K24" i="106"/>
  <c r="L24" i="106"/>
  <c r="M24" i="106"/>
  <c r="N24" i="106"/>
  <c r="O24" i="106"/>
  <c r="P24" i="106"/>
  <c r="Q24" i="106"/>
  <c r="R24" i="106"/>
  <c r="S24" i="106"/>
  <c r="T24" i="106"/>
  <c r="U24" i="106"/>
  <c r="V24" i="106"/>
  <c r="W24" i="106"/>
  <c r="X24" i="106"/>
  <c r="Y24" i="106"/>
  <c r="Z24" i="106"/>
  <c r="AA24" i="106"/>
  <c r="AB24" i="106"/>
  <c r="E25" i="106"/>
  <c r="F25" i="106"/>
  <c r="G25" i="106"/>
  <c r="H25" i="106"/>
  <c r="I25" i="106"/>
  <c r="J25" i="106"/>
  <c r="K25" i="106"/>
  <c r="L25" i="106"/>
  <c r="M25" i="106"/>
  <c r="N25" i="106"/>
  <c r="O25" i="106"/>
  <c r="P25" i="106"/>
  <c r="Q25" i="106"/>
  <c r="R25" i="106"/>
  <c r="S25" i="106"/>
  <c r="T25" i="106"/>
  <c r="U25" i="106"/>
  <c r="V25" i="106"/>
  <c r="W25" i="106"/>
  <c r="X25" i="106"/>
  <c r="Y25" i="106"/>
  <c r="Z25" i="106"/>
  <c r="AA25" i="106"/>
  <c r="AB25" i="106"/>
  <c r="E26" i="106"/>
  <c r="F26" i="106"/>
  <c r="G26" i="106"/>
  <c r="H26" i="106"/>
  <c r="I26" i="106"/>
  <c r="J26" i="106"/>
  <c r="K26" i="106"/>
  <c r="L26" i="106"/>
  <c r="M26" i="106"/>
  <c r="N26" i="106"/>
  <c r="O26" i="106"/>
  <c r="P26" i="106"/>
  <c r="Q26" i="106"/>
  <c r="R26" i="106"/>
  <c r="S26" i="106"/>
  <c r="T26" i="106"/>
  <c r="U26" i="106"/>
  <c r="V26" i="106"/>
  <c r="W26" i="106"/>
  <c r="X26" i="106"/>
  <c r="Y26" i="106"/>
  <c r="Z26" i="106"/>
  <c r="AA26" i="106"/>
  <c r="AB26" i="106"/>
  <c r="E27" i="106"/>
  <c r="F27" i="106"/>
  <c r="G27" i="106"/>
  <c r="G29" i="106" s="1"/>
  <c r="G31" i="106" s="1"/>
  <c r="G32" i="106" s="1"/>
  <c r="H27" i="106"/>
  <c r="H29" i="106" s="1"/>
  <c r="H31" i="106" s="1"/>
  <c r="H32" i="106" s="1"/>
  <c r="I27" i="106"/>
  <c r="J27" i="106"/>
  <c r="K27" i="106"/>
  <c r="L27" i="106"/>
  <c r="M27" i="106"/>
  <c r="N27" i="106"/>
  <c r="O27" i="106"/>
  <c r="P27" i="106"/>
  <c r="Q27" i="106"/>
  <c r="R27" i="106"/>
  <c r="S27" i="106"/>
  <c r="T27" i="106"/>
  <c r="U27" i="106"/>
  <c r="V27" i="106"/>
  <c r="W27" i="106"/>
  <c r="W29" i="106" s="1"/>
  <c r="W31" i="106" s="1"/>
  <c r="W32" i="106" s="1"/>
  <c r="X27" i="106"/>
  <c r="Y27" i="106"/>
  <c r="Z27" i="106"/>
  <c r="AA27" i="106"/>
  <c r="AA29" i="106" s="1"/>
  <c r="AA31" i="106" s="1"/>
  <c r="AA32" i="106" s="1"/>
  <c r="AB27" i="106"/>
  <c r="AB29" i="106" s="1"/>
  <c r="AB31" i="106" s="1"/>
  <c r="AB32" i="106" s="1"/>
  <c r="AC51" i="106"/>
  <c r="E33" i="106"/>
  <c r="F33" i="106"/>
  <c r="G33" i="106"/>
  <c r="H33" i="106"/>
  <c r="I33" i="106"/>
  <c r="J33" i="106"/>
  <c r="E34" i="106"/>
  <c r="F34" i="106"/>
  <c r="G34" i="106"/>
  <c r="H34" i="106"/>
  <c r="I34" i="106"/>
  <c r="J34" i="106"/>
  <c r="Z33" i="106"/>
  <c r="AA33" i="106"/>
  <c r="AB33" i="106"/>
  <c r="Z34" i="106"/>
  <c r="AA34" i="106"/>
  <c r="AB34" i="106"/>
  <c r="V33" i="106"/>
  <c r="W33" i="106"/>
  <c r="X33" i="106"/>
  <c r="Y33" i="106"/>
  <c r="V34" i="106"/>
  <c r="W34" i="106"/>
  <c r="X34" i="106"/>
  <c r="Y34" i="106"/>
  <c r="X29" i="106"/>
  <c r="X31" i="106" s="1"/>
  <c r="X32" i="106" s="1"/>
  <c r="Y29" i="106"/>
  <c r="Y31" i="106" s="1"/>
  <c r="Y32" i="106" s="1"/>
  <c r="V29" i="106"/>
  <c r="V31" i="106" s="1"/>
  <c r="V32" i="106" s="1"/>
  <c r="Z29" i="106"/>
  <c r="Z31" i="106" s="1"/>
  <c r="Z32" i="106" s="1"/>
  <c r="E29" i="106"/>
  <c r="E31" i="106" s="1"/>
  <c r="E32" i="106" s="1"/>
  <c r="I29" i="106"/>
  <c r="I31" i="106" s="1"/>
  <c r="I32" i="106" s="1"/>
  <c r="F29" i="106"/>
  <c r="F31" i="106" s="1"/>
  <c r="F32" i="106" s="1"/>
  <c r="J29" i="106"/>
  <c r="J31" i="106" s="1"/>
  <c r="J32" i="106" s="1"/>
  <c r="E91" i="117" l="1"/>
  <c r="AC90" i="117"/>
  <c r="AC26" i="116"/>
  <c r="E28" i="116"/>
  <c r="AC91" i="109"/>
  <c r="AC89" i="109"/>
  <c r="AC58" i="109"/>
  <c r="AC56" i="109"/>
  <c r="E63" i="106"/>
  <c r="M64" i="106"/>
  <c r="M65" i="106" s="1"/>
  <c r="AC91" i="117" l="1"/>
  <c r="E93" i="117"/>
  <c r="E29" i="116"/>
  <c r="AC29" i="116" s="1"/>
  <c r="E30" i="116"/>
  <c r="AC28" i="116"/>
  <c r="AC92" i="109"/>
  <c r="AC59" i="109"/>
  <c r="X65" i="105"/>
  <c r="W65" i="105"/>
  <c r="V65" i="105"/>
  <c r="Q65" i="105"/>
  <c r="P65" i="105"/>
  <c r="O65" i="105"/>
  <c r="N65" i="105"/>
  <c r="M65" i="105"/>
  <c r="L65" i="105"/>
  <c r="K65" i="105"/>
  <c r="J65" i="105"/>
  <c r="AC65" i="105" s="1"/>
  <c r="X64" i="105"/>
  <c r="W64" i="105"/>
  <c r="V64" i="105"/>
  <c r="Q64" i="105"/>
  <c r="P64" i="105"/>
  <c r="O64" i="105"/>
  <c r="N64" i="105"/>
  <c r="M64" i="105"/>
  <c r="L64" i="105"/>
  <c r="K64" i="105"/>
  <c r="J64" i="105"/>
  <c r="AC64" i="105" s="1"/>
  <c r="AC59" i="105"/>
  <c r="X56" i="105"/>
  <c r="W56" i="105"/>
  <c r="V56" i="105"/>
  <c r="Q56" i="105"/>
  <c r="P56" i="105"/>
  <c r="O56" i="105"/>
  <c r="N56" i="105"/>
  <c r="M56" i="105"/>
  <c r="L56" i="105"/>
  <c r="K56" i="105"/>
  <c r="J56" i="105"/>
  <c r="X55" i="105"/>
  <c r="X57" i="105" s="1"/>
  <c r="X58" i="105" s="1"/>
  <c r="X60" i="105" s="1"/>
  <c r="X62" i="105" s="1"/>
  <c r="X63" i="105" s="1"/>
  <c r="W55" i="105"/>
  <c r="W57" i="105" s="1"/>
  <c r="W58" i="105" s="1"/>
  <c r="W60" i="105" s="1"/>
  <c r="W62" i="105" s="1"/>
  <c r="W63" i="105" s="1"/>
  <c r="V55" i="105"/>
  <c r="V57" i="105" s="1"/>
  <c r="V58" i="105" s="1"/>
  <c r="V60" i="105" s="1"/>
  <c r="V62" i="105" s="1"/>
  <c r="V63" i="105" s="1"/>
  <c r="Q55" i="105"/>
  <c r="Q57" i="105" s="1"/>
  <c r="Q58" i="105" s="1"/>
  <c r="Q60" i="105" s="1"/>
  <c r="Q62" i="105" s="1"/>
  <c r="Q63" i="105" s="1"/>
  <c r="P55" i="105"/>
  <c r="P57" i="105" s="1"/>
  <c r="P58" i="105" s="1"/>
  <c r="P60" i="105" s="1"/>
  <c r="P62" i="105" s="1"/>
  <c r="P63" i="105" s="1"/>
  <c r="O55" i="105"/>
  <c r="O57" i="105" s="1"/>
  <c r="O58" i="105" s="1"/>
  <c r="O60" i="105" s="1"/>
  <c r="O62" i="105" s="1"/>
  <c r="O63" i="105" s="1"/>
  <c r="N55" i="105"/>
  <c r="N57" i="105" s="1"/>
  <c r="N58" i="105" s="1"/>
  <c r="N60" i="105" s="1"/>
  <c r="N62" i="105" s="1"/>
  <c r="N63" i="105" s="1"/>
  <c r="M55" i="105"/>
  <c r="M57" i="105" s="1"/>
  <c r="M58" i="105" s="1"/>
  <c r="M60" i="105" s="1"/>
  <c r="M62" i="105" s="1"/>
  <c r="M63" i="105" s="1"/>
  <c r="L55" i="105"/>
  <c r="L57" i="105" s="1"/>
  <c r="L58" i="105" s="1"/>
  <c r="L60" i="105" s="1"/>
  <c r="L62" i="105" s="1"/>
  <c r="L63" i="105" s="1"/>
  <c r="K55" i="105"/>
  <c r="K57" i="105" s="1"/>
  <c r="K58" i="105" s="1"/>
  <c r="K60" i="105" s="1"/>
  <c r="K62" i="105" s="1"/>
  <c r="K63" i="105" s="1"/>
  <c r="J55" i="105"/>
  <c r="J57" i="105" s="1"/>
  <c r="J58" i="105" s="1"/>
  <c r="J60" i="105" s="1"/>
  <c r="J62" i="105" s="1"/>
  <c r="J63" i="105" s="1"/>
  <c r="AC54" i="105"/>
  <c r="AC53" i="105"/>
  <c r="AC52" i="105"/>
  <c r="AC51" i="105"/>
  <c r="AC50" i="105"/>
  <c r="AC49" i="105"/>
  <c r="AC48" i="105"/>
  <c r="AC47" i="105"/>
  <c r="AC46" i="105"/>
  <c r="AC45" i="105"/>
  <c r="AB32" i="105"/>
  <c r="AA32" i="105"/>
  <c r="Z32" i="105"/>
  <c r="Y32" i="105"/>
  <c r="X32" i="105"/>
  <c r="W32" i="105"/>
  <c r="V32" i="105"/>
  <c r="U32" i="105"/>
  <c r="T32" i="105"/>
  <c r="S32" i="105"/>
  <c r="R32" i="105"/>
  <c r="Q32" i="105"/>
  <c r="P32" i="105"/>
  <c r="O32" i="105"/>
  <c r="N32" i="105"/>
  <c r="M32" i="105"/>
  <c r="L32" i="105"/>
  <c r="K32" i="105"/>
  <c r="J32" i="105"/>
  <c r="I32" i="105"/>
  <c r="H32" i="105"/>
  <c r="G32" i="105"/>
  <c r="F32" i="105"/>
  <c r="E32" i="105"/>
  <c r="AB31" i="105"/>
  <c r="AA31" i="105"/>
  <c r="Z31" i="105"/>
  <c r="Y31" i="105"/>
  <c r="X31" i="105"/>
  <c r="W31" i="105"/>
  <c r="V31" i="105"/>
  <c r="U31" i="105"/>
  <c r="T31" i="105"/>
  <c r="S31" i="105"/>
  <c r="R31" i="105"/>
  <c r="Q31" i="105"/>
  <c r="P31" i="105"/>
  <c r="O31" i="105"/>
  <c r="N31" i="105"/>
  <c r="M31" i="105"/>
  <c r="L31" i="105"/>
  <c r="K31" i="105"/>
  <c r="J31" i="105"/>
  <c r="I31" i="105"/>
  <c r="H31" i="105"/>
  <c r="G31" i="105"/>
  <c r="F31" i="105"/>
  <c r="E31" i="105"/>
  <c r="AC26" i="105"/>
  <c r="AB23" i="105"/>
  <c r="AA23" i="105"/>
  <c r="Z23" i="105"/>
  <c r="Y23" i="105"/>
  <c r="X23" i="105"/>
  <c r="W23" i="105"/>
  <c r="V23" i="105"/>
  <c r="U23" i="105"/>
  <c r="T23" i="105"/>
  <c r="S23" i="105"/>
  <c r="R23" i="105"/>
  <c r="Q23" i="105"/>
  <c r="P23" i="105"/>
  <c r="O23" i="105"/>
  <c r="N23" i="105"/>
  <c r="M23" i="105"/>
  <c r="L23" i="105"/>
  <c r="K23" i="105"/>
  <c r="J23" i="105"/>
  <c r="I23" i="105"/>
  <c r="H23" i="105"/>
  <c r="G23" i="105"/>
  <c r="F23" i="105"/>
  <c r="E23" i="105"/>
  <c r="AB22" i="105"/>
  <c r="AB24" i="105" s="1"/>
  <c r="AB25" i="105" s="1"/>
  <c r="AB27" i="105" s="1"/>
  <c r="AB29" i="105" s="1"/>
  <c r="AB30" i="105" s="1"/>
  <c r="AA22" i="105"/>
  <c r="AA24" i="105" s="1"/>
  <c r="AA25" i="105" s="1"/>
  <c r="AA27" i="105" s="1"/>
  <c r="AA29" i="105" s="1"/>
  <c r="AA30" i="105" s="1"/>
  <c r="Z22" i="105"/>
  <c r="Z24" i="105" s="1"/>
  <c r="Z25" i="105" s="1"/>
  <c r="Z27" i="105" s="1"/>
  <c r="Z29" i="105" s="1"/>
  <c r="Z30" i="105" s="1"/>
  <c r="Y22" i="105"/>
  <c r="Y24" i="105" s="1"/>
  <c r="Y25" i="105" s="1"/>
  <c r="Y27" i="105" s="1"/>
  <c r="Y29" i="105" s="1"/>
  <c r="Y30" i="105" s="1"/>
  <c r="X22" i="105"/>
  <c r="X24" i="105" s="1"/>
  <c r="X25" i="105" s="1"/>
  <c r="X27" i="105" s="1"/>
  <c r="X29" i="105" s="1"/>
  <c r="X30" i="105" s="1"/>
  <c r="W22" i="105"/>
  <c r="W24" i="105" s="1"/>
  <c r="W25" i="105" s="1"/>
  <c r="W27" i="105" s="1"/>
  <c r="W29" i="105" s="1"/>
  <c r="W30" i="105" s="1"/>
  <c r="V22" i="105"/>
  <c r="V24" i="105" s="1"/>
  <c r="V25" i="105" s="1"/>
  <c r="V27" i="105" s="1"/>
  <c r="V29" i="105" s="1"/>
  <c r="V30" i="105" s="1"/>
  <c r="U22" i="105"/>
  <c r="U24" i="105" s="1"/>
  <c r="U25" i="105" s="1"/>
  <c r="U27" i="105" s="1"/>
  <c r="U29" i="105" s="1"/>
  <c r="U30" i="105" s="1"/>
  <c r="T22" i="105"/>
  <c r="T24" i="105" s="1"/>
  <c r="T25" i="105" s="1"/>
  <c r="T27" i="105" s="1"/>
  <c r="T29" i="105" s="1"/>
  <c r="T30" i="105" s="1"/>
  <c r="S22" i="105"/>
  <c r="S24" i="105" s="1"/>
  <c r="S25" i="105" s="1"/>
  <c r="S27" i="105" s="1"/>
  <c r="S29" i="105" s="1"/>
  <c r="S30" i="105" s="1"/>
  <c r="R22" i="105"/>
  <c r="R24" i="105" s="1"/>
  <c r="R25" i="105" s="1"/>
  <c r="R27" i="105" s="1"/>
  <c r="R29" i="105" s="1"/>
  <c r="R30" i="105" s="1"/>
  <c r="Q22" i="105"/>
  <c r="Q24" i="105" s="1"/>
  <c r="Q25" i="105" s="1"/>
  <c r="Q27" i="105" s="1"/>
  <c r="Q29" i="105" s="1"/>
  <c r="Q30" i="105" s="1"/>
  <c r="P22" i="105"/>
  <c r="P24" i="105" s="1"/>
  <c r="P25" i="105" s="1"/>
  <c r="P27" i="105" s="1"/>
  <c r="P29" i="105" s="1"/>
  <c r="P30" i="105" s="1"/>
  <c r="O22" i="105"/>
  <c r="O24" i="105" s="1"/>
  <c r="O25" i="105" s="1"/>
  <c r="O27" i="105" s="1"/>
  <c r="O29" i="105" s="1"/>
  <c r="O30" i="105" s="1"/>
  <c r="N22" i="105"/>
  <c r="N24" i="105" s="1"/>
  <c r="N25" i="105" s="1"/>
  <c r="N27" i="105" s="1"/>
  <c r="N29" i="105" s="1"/>
  <c r="N30" i="105" s="1"/>
  <c r="M22" i="105"/>
  <c r="M24" i="105" s="1"/>
  <c r="M25" i="105" s="1"/>
  <c r="M27" i="105" s="1"/>
  <c r="M29" i="105" s="1"/>
  <c r="M30" i="105" s="1"/>
  <c r="L22" i="105"/>
  <c r="L24" i="105" s="1"/>
  <c r="L25" i="105" s="1"/>
  <c r="L27" i="105" s="1"/>
  <c r="L29" i="105" s="1"/>
  <c r="L30" i="105" s="1"/>
  <c r="K22" i="105"/>
  <c r="K24" i="105" s="1"/>
  <c r="K25" i="105" s="1"/>
  <c r="K27" i="105" s="1"/>
  <c r="K29" i="105" s="1"/>
  <c r="K30" i="105" s="1"/>
  <c r="J22" i="105"/>
  <c r="J24" i="105" s="1"/>
  <c r="J25" i="105" s="1"/>
  <c r="J27" i="105" s="1"/>
  <c r="J29" i="105" s="1"/>
  <c r="J30" i="105" s="1"/>
  <c r="I22" i="105"/>
  <c r="I24" i="105" s="1"/>
  <c r="I25" i="105" s="1"/>
  <c r="I27" i="105" s="1"/>
  <c r="I29" i="105" s="1"/>
  <c r="I30" i="105" s="1"/>
  <c r="H22" i="105"/>
  <c r="H24" i="105" s="1"/>
  <c r="H25" i="105" s="1"/>
  <c r="H27" i="105" s="1"/>
  <c r="H29" i="105" s="1"/>
  <c r="H30" i="105" s="1"/>
  <c r="G22" i="105"/>
  <c r="G24" i="105" s="1"/>
  <c r="G25" i="105" s="1"/>
  <c r="G27" i="105" s="1"/>
  <c r="G29" i="105" s="1"/>
  <c r="G30" i="105" s="1"/>
  <c r="F22" i="105"/>
  <c r="F24" i="105" s="1"/>
  <c r="F25" i="105" s="1"/>
  <c r="F27" i="105" s="1"/>
  <c r="F29" i="105" s="1"/>
  <c r="F30" i="105" s="1"/>
  <c r="E22" i="105"/>
  <c r="E24" i="105" s="1"/>
  <c r="AC21" i="105"/>
  <c r="AC20" i="105"/>
  <c r="AC19" i="105"/>
  <c r="AC18" i="105"/>
  <c r="AC17" i="105"/>
  <c r="AC16" i="105"/>
  <c r="AC15" i="105"/>
  <c r="AC14" i="105"/>
  <c r="AC13" i="105"/>
  <c r="AC12" i="105"/>
  <c r="Y67" i="102"/>
  <c r="X67" i="102"/>
  <c r="W67" i="102"/>
  <c r="V67" i="102"/>
  <c r="Q67" i="102"/>
  <c r="P67" i="102"/>
  <c r="O67" i="102"/>
  <c r="N67" i="102"/>
  <c r="M67" i="102"/>
  <c r="L67" i="102"/>
  <c r="K67" i="102"/>
  <c r="AC67" i="102" s="1"/>
  <c r="Y66" i="102"/>
  <c r="X66" i="102"/>
  <c r="W66" i="102"/>
  <c r="V66" i="102"/>
  <c r="Q66" i="102"/>
  <c r="P66" i="102"/>
  <c r="O66" i="102"/>
  <c r="N66" i="102"/>
  <c r="M66" i="102"/>
  <c r="L66" i="102"/>
  <c r="K66" i="102"/>
  <c r="AC66" i="102" s="1"/>
  <c r="AC61" i="102"/>
  <c r="X59" i="102"/>
  <c r="X60" i="102" s="1"/>
  <c r="X62" i="102" s="1"/>
  <c r="X64" i="102" s="1"/>
  <c r="X65" i="102" s="1"/>
  <c r="P59" i="102"/>
  <c r="P60" i="102" s="1"/>
  <c r="P62" i="102" s="1"/>
  <c r="P64" i="102" s="1"/>
  <c r="P65" i="102" s="1"/>
  <c r="Y58" i="102"/>
  <c r="X58" i="102"/>
  <c r="W58" i="102"/>
  <c r="V58" i="102"/>
  <c r="Q58" i="102"/>
  <c r="P58" i="102"/>
  <c r="O58" i="102"/>
  <c r="N58" i="102"/>
  <c r="M58" i="102"/>
  <c r="L58" i="102"/>
  <c r="K58" i="102"/>
  <c r="Y57" i="102"/>
  <c r="Y59" i="102" s="1"/>
  <c r="Y60" i="102" s="1"/>
  <c r="Y62" i="102" s="1"/>
  <c r="Y64" i="102" s="1"/>
  <c r="Y65" i="102" s="1"/>
  <c r="X57" i="102"/>
  <c r="W57" i="102"/>
  <c r="W59" i="102" s="1"/>
  <c r="W60" i="102" s="1"/>
  <c r="W62" i="102" s="1"/>
  <c r="W64" i="102" s="1"/>
  <c r="W65" i="102" s="1"/>
  <c r="V57" i="102"/>
  <c r="V59" i="102" s="1"/>
  <c r="V60" i="102" s="1"/>
  <c r="V62" i="102" s="1"/>
  <c r="V64" i="102" s="1"/>
  <c r="V65" i="102" s="1"/>
  <c r="Q57" i="102"/>
  <c r="Q59" i="102" s="1"/>
  <c r="Q60" i="102" s="1"/>
  <c r="Q62" i="102" s="1"/>
  <c r="Q64" i="102" s="1"/>
  <c r="Q65" i="102" s="1"/>
  <c r="P57" i="102"/>
  <c r="O57" i="102"/>
  <c r="O59" i="102" s="1"/>
  <c r="O60" i="102" s="1"/>
  <c r="O62" i="102" s="1"/>
  <c r="O64" i="102" s="1"/>
  <c r="O65" i="102" s="1"/>
  <c r="N57" i="102"/>
  <c r="N59" i="102" s="1"/>
  <c r="N60" i="102" s="1"/>
  <c r="N62" i="102" s="1"/>
  <c r="N64" i="102" s="1"/>
  <c r="N65" i="102" s="1"/>
  <c r="M57" i="102"/>
  <c r="M59" i="102" s="1"/>
  <c r="M60" i="102" s="1"/>
  <c r="M62" i="102" s="1"/>
  <c r="M64" i="102" s="1"/>
  <c r="M65" i="102" s="1"/>
  <c r="L57" i="102"/>
  <c r="L59" i="102" s="1"/>
  <c r="L60" i="102" s="1"/>
  <c r="L62" i="102" s="1"/>
  <c r="L64" i="102" s="1"/>
  <c r="L65" i="102" s="1"/>
  <c r="K57" i="102"/>
  <c r="K59" i="102" s="1"/>
  <c r="K60" i="102" s="1"/>
  <c r="K62" i="102" s="1"/>
  <c r="K64" i="102" s="1"/>
  <c r="K65" i="102" s="1"/>
  <c r="AC56" i="102"/>
  <c r="AC55" i="102"/>
  <c r="AC54" i="102"/>
  <c r="AC53" i="102"/>
  <c r="AC52" i="102"/>
  <c r="AC51" i="102"/>
  <c r="AC50" i="102"/>
  <c r="AC49" i="102"/>
  <c r="AC48" i="102"/>
  <c r="AC47" i="102"/>
  <c r="AB34" i="102"/>
  <c r="AA34" i="102"/>
  <c r="Z34" i="102"/>
  <c r="Y34" i="102"/>
  <c r="X34" i="102"/>
  <c r="W34" i="102"/>
  <c r="V34" i="102"/>
  <c r="U34" i="102"/>
  <c r="T34" i="102"/>
  <c r="S34" i="102"/>
  <c r="R34" i="102"/>
  <c r="Q34" i="102"/>
  <c r="P34" i="102"/>
  <c r="O34" i="102"/>
  <c r="N34" i="102"/>
  <c r="M34" i="102"/>
  <c r="L34" i="102"/>
  <c r="K34" i="102"/>
  <c r="J34" i="102"/>
  <c r="I34" i="102"/>
  <c r="H34" i="102"/>
  <c r="G34" i="102"/>
  <c r="F34" i="102"/>
  <c r="E34" i="102"/>
  <c r="AC34" i="102" s="1"/>
  <c r="AB33" i="102"/>
  <c r="AA33" i="102"/>
  <c r="Z33" i="102"/>
  <c r="Y33" i="102"/>
  <c r="X33" i="102"/>
  <c r="W33" i="102"/>
  <c r="V33" i="102"/>
  <c r="U33" i="102"/>
  <c r="T33" i="102"/>
  <c r="S33" i="102"/>
  <c r="R33" i="102"/>
  <c r="Q33" i="102"/>
  <c r="P33" i="102"/>
  <c r="O33" i="102"/>
  <c r="N33" i="102"/>
  <c r="M33" i="102"/>
  <c r="L33" i="102"/>
  <c r="K33" i="102"/>
  <c r="J33" i="102"/>
  <c r="I33" i="102"/>
  <c r="H33" i="102"/>
  <c r="G33" i="102"/>
  <c r="F33" i="102"/>
  <c r="E33" i="102"/>
  <c r="AC33" i="102" s="1"/>
  <c r="AC28" i="102"/>
  <c r="X26" i="102"/>
  <c r="X27" i="102" s="1"/>
  <c r="X29" i="102" s="1"/>
  <c r="X31" i="102" s="1"/>
  <c r="X32" i="102" s="1"/>
  <c r="W26" i="102"/>
  <c r="W27" i="102" s="1"/>
  <c r="W29" i="102" s="1"/>
  <c r="W31" i="102" s="1"/>
  <c r="W32" i="102" s="1"/>
  <c r="P26" i="102"/>
  <c r="P27" i="102" s="1"/>
  <c r="P29" i="102" s="1"/>
  <c r="P31" i="102" s="1"/>
  <c r="P32" i="102" s="1"/>
  <c r="O26" i="102"/>
  <c r="O27" i="102" s="1"/>
  <c r="O29" i="102" s="1"/>
  <c r="O31" i="102" s="1"/>
  <c r="O32" i="102" s="1"/>
  <c r="H26" i="102"/>
  <c r="H27" i="102" s="1"/>
  <c r="H29" i="102" s="1"/>
  <c r="H31" i="102" s="1"/>
  <c r="H32" i="102" s="1"/>
  <c r="G26" i="102"/>
  <c r="G27" i="102" s="1"/>
  <c r="G29" i="102" s="1"/>
  <c r="G31" i="102" s="1"/>
  <c r="G32" i="102" s="1"/>
  <c r="AB25" i="102"/>
  <c r="AA25" i="102"/>
  <c r="Z25" i="102"/>
  <c r="Y25" i="102"/>
  <c r="X25" i="102"/>
  <c r="W25" i="102"/>
  <c r="V25" i="102"/>
  <c r="U25" i="102"/>
  <c r="T25" i="102"/>
  <c r="S25" i="102"/>
  <c r="R25" i="102"/>
  <c r="Q25" i="102"/>
  <c r="P25" i="102"/>
  <c r="O25" i="102"/>
  <c r="N25" i="102"/>
  <c r="M25" i="102"/>
  <c r="L25" i="102"/>
  <c r="K25" i="102"/>
  <c r="J25" i="102"/>
  <c r="I25" i="102"/>
  <c r="H25" i="102"/>
  <c r="G25" i="102"/>
  <c r="F25" i="102"/>
  <c r="E25" i="102"/>
  <c r="AC25" i="102" s="1"/>
  <c r="AB24" i="102"/>
  <c r="AB26" i="102" s="1"/>
  <c r="AB27" i="102" s="1"/>
  <c r="AB29" i="102" s="1"/>
  <c r="AB31" i="102" s="1"/>
  <c r="AB32" i="102" s="1"/>
  <c r="AA24" i="102"/>
  <c r="AA26" i="102" s="1"/>
  <c r="AA27" i="102" s="1"/>
  <c r="AA29" i="102" s="1"/>
  <c r="AA31" i="102" s="1"/>
  <c r="AA32" i="102" s="1"/>
  <c r="Z24" i="102"/>
  <c r="Z26" i="102" s="1"/>
  <c r="Z27" i="102" s="1"/>
  <c r="Z29" i="102" s="1"/>
  <c r="Z31" i="102" s="1"/>
  <c r="Z32" i="102" s="1"/>
  <c r="Y24" i="102"/>
  <c r="Y26" i="102" s="1"/>
  <c r="Y27" i="102" s="1"/>
  <c r="Y29" i="102" s="1"/>
  <c r="Y31" i="102" s="1"/>
  <c r="Y32" i="102" s="1"/>
  <c r="X24" i="102"/>
  <c r="W24" i="102"/>
  <c r="V24" i="102"/>
  <c r="V26" i="102" s="1"/>
  <c r="V27" i="102" s="1"/>
  <c r="V29" i="102" s="1"/>
  <c r="V31" i="102" s="1"/>
  <c r="V32" i="102" s="1"/>
  <c r="U24" i="102"/>
  <c r="U26" i="102" s="1"/>
  <c r="U27" i="102" s="1"/>
  <c r="U29" i="102" s="1"/>
  <c r="U31" i="102" s="1"/>
  <c r="U32" i="102" s="1"/>
  <c r="T24" i="102"/>
  <c r="T26" i="102" s="1"/>
  <c r="T27" i="102" s="1"/>
  <c r="T29" i="102" s="1"/>
  <c r="T31" i="102" s="1"/>
  <c r="T32" i="102" s="1"/>
  <c r="S24" i="102"/>
  <c r="S26" i="102" s="1"/>
  <c r="S27" i="102" s="1"/>
  <c r="S29" i="102" s="1"/>
  <c r="S31" i="102" s="1"/>
  <c r="S32" i="102" s="1"/>
  <c r="R24" i="102"/>
  <c r="R26" i="102" s="1"/>
  <c r="R27" i="102" s="1"/>
  <c r="R29" i="102" s="1"/>
  <c r="R31" i="102" s="1"/>
  <c r="R32" i="102" s="1"/>
  <c r="Q24" i="102"/>
  <c r="Q26" i="102" s="1"/>
  <c r="Q27" i="102" s="1"/>
  <c r="Q29" i="102" s="1"/>
  <c r="Q31" i="102" s="1"/>
  <c r="Q32" i="102" s="1"/>
  <c r="P24" i="102"/>
  <c r="O24" i="102"/>
  <c r="N24" i="102"/>
  <c r="N26" i="102" s="1"/>
  <c r="N27" i="102" s="1"/>
  <c r="N29" i="102" s="1"/>
  <c r="N31" i="102" s="1"/>
  <c r="N32" i="102" s="1"/>
  <c r="M24" i="102"/>
  <c r="M26" i="102" s="1"/>
  <c r="M27" i="102" s="1"/>
  <c r="M29" i="102" s="1"/>
  <c r="M31" i="102" s="1"/>
  <c r="M32" i="102" s="1"/>
  <c r="L24" i="102"/>
  <c r="L26" i="102" s="1"/>
  <c r="L27" i="102" s="1"/>
  <c r="L29" i="102" s="1"/>
  <c r="L31" i="102" s="1"/>
  <c r="L32" i="102" s="1"/>
  <c r="K24" i="102"/>
  <c r="K26" i="102" s="1"/>
  <c r="K27" i="102" s="1"/>
  <c r="K29" i="102" s="1"/>
  <c r="K31" i="102" s="1"/>
  <c r="K32" i="102" s="1"/>
  <c r="J24" i="102"/>
  <c r="J26" i="102" s="1"/>
  <c r="J27" i="102" s="1"/>
  <c r="J29" i="102" s="1"/>
  <c r="J31" i="102" s="1"/>
  <c r="J32" i="102" s="1"/>
  <c r="I24" i="102"/>
  <c r="I26" i="102" s="1"/>
  <c r="I27" i="102" s="1"/>
  <c r="I29" i="102" s="1"/>
  <c r="I31" i="102" s="1"/>
  <c r="I32" i="102" s="1"/>
  <c r="H24" i="102"/>
  <c r="G24" i="102"/>
  <c r="F24" i="102"/>
  <c r="F26" i="102" s="1"/>
  <c r="F27" i="102" s="1"/>
  <c r="F29" i="102" s="1"/>
  <c r="F31" i="102" s="1"/>
  <c r="F32" i="102" s="1"/>
  <c r="E24" i="102"/>
  <c r="AC24" i="102" s="1"/>
  <c r="AC23" i="102"/>
  <c r="AC22" i="102"/>
  <c r="AC21" i="102"/>
  <c r="AC20" i="102"/>
  <c r="AC19" i="102"/>
  <c r="AC18" i="102"/>
  <c r="AC17" i="102"/>
  <c r="AC16" i="102"/>
  <c r="AC15" i="102"/>
  <c r="AC14" i="102"/>
  <c r="AB66" i="135"/>
  <c r="AA66" i="135"/>
  <c r="Z66" i="135"/>
  <c r="Y66" i="135"/>
  <c r="X66" i="135"/>
  <c r="W66" i="135"/>
  <c r="V66" i="135"/>
  <c r="U66" i="135"/>
  <c r="Q66" i="135"/>
  <c r="P66" i="135"/>
  <c r="O66" i="135"/>
  <c r="N66" i="135"/>
  <c r="M66" i="135"/>
  <c r="L66" i="135"/>
  <c r="F66" i="135"/>
  <c r="E66" i="135"/>
  <c r="AB65" i="135"/>
  <c r="AA65" i="135"/>
  <c r="Z65" i="135"/>
  <c r="Y65" i="135"/>
  <c r="X65" i="135"/>
  <c r="W65" i="135"/>
  <c r="V65" i="135"/>
  <c r="U65" i="135"/>
  <c r="Q65" i="135"/>
  <c r="P65" i="135"/>
  <c r="O65" i="135"/>
  <c r="N65" i="135"/>
  <c r="M65" i="135"/>
  <c r="L65" i="135"/>
  <c r="F65" i="135"/>
  <c r="AC65" i="135"/>
  <c r="AC60" i="135"/>
  <c r="W58" i="135"/>
  <c r="W59" i="135" s="1"/>
  <c r="W61" i="135" s="1"/>
  <c r="W63" i="135" s="1"/>
  <c r="W64" i="135" s="1"/>
  <c r="AB57" i="135"/>
  <c r="AA57" i="135"/>
  <c r="Z57" i="135"/>
  <c r="Y57" i="135"/>
  <c r="X57" i="135"/>
  <c r="W57" i="135"/>
  <c r="V57" i="135"/>
  <c r="U57" i="135"/>
  <c r="Q57" i="135"/>
  <c r="P57" i="135"/>
  <c r="O57" i="135"/>
  <c r="N57" i="135"/>
  <c r="M57" i="135"/>
  <c r="L57" i="135"/>
  <c r="F57" i="135"/>
  <c r="E57" i="135"/>
  <c r="AB56" i="135"/>
  <c r="AB58" i="135" s="1"/>
  <c r="AB59" i="135" s="1"/>
  <c r="AB61" i="135" s="1"/>
  <c r="AB63" i="135" s="1"/>
  <c r="AB64" i="135" s="1"/>
  <c r="AA56" i="135"/>
  <c r="AA58" i="135" s="1"/>
  <c r="AA59" i="135" s="1"/>
  <c r="AA61" i="135" s="1"/>
  <c r="AA63" i="135" s="1"/>
  <c r="AA64" i="135" s="1"/>
  <c r="Z56" i="135"/>
  <c r="Z58" i="135" s="1"/>
  <c r="Z59" i="135" s="1"/>
  <c r="Z61" i="135" s="1"/>
  <c r="Z63" i="135" s="1"/>
  <c r="Z64" i="135" s="1"/>
  <c r="Y56" i="135"/>
  <c r="Y58" i="135" s="1"/>
  <c r="Y59" i="135" s="1"/>
  <c r="Y61" i="135" s="1"/>
  <c r="Y63" i="135" s="1"/>
  <c r="Y64" i="135" s="1"/>
  <c r="X56" i="135"/>
  <c r="X58" i="135" s="1"/>
  <c r="X59" i="135" s="1"/>
  <c r="X61" i="135" s="1"/>
  <c r="X63" i="135" s="1"/>
  <c r="X64" i="135" s="1"/>
  <c r="W56" i="135"/>
  <c r="V56" i="135"/>
  <c r="V58" i="135" s="1"/>
  <c r="V59" i="135" s="1"/>
  <c r="V61" i="135" s="1"/>
  <c r="V63" i="135" s="1"/>
  <c r="V64" i="135" s="1"/>
  <c r="U56" i="135"/>
  <c r="U58" i="135" s="1"/>
  <c r="U59" i="135" s="1"/>
  <c r="U61" i="135" s="1"/>
  <c r="U63" i="135" s="1"/>
  <c r="U64" i="135" s="1"/>
  <c r="Q56" i="135"/>
  <c r="Q58" i="135" s="1"/>
  <c r="Q59" i="135" s="1"/>
  <c r="Q61" i="135" s="1"/>
  <c r="Q63" i="135" s="1"/>
  <c r="Q64" i="135" s="1"/>
  <c r="P56" i="135"/>
  <c r="P58" i="135" s="1"/>
  <c r="P59" i="135" s="1"/>
  <c r="P61" i="135" s="1"/>
  <c r="P63" i="135" s="1"/>
  <c r="P64" i="135" s="1"/>
  <c r="O56" i="135"/>
  <c r="O58" i="135" s="1"/>
  <c r="O59" i="135" s="1"/>
  <c r="O61" i="135" s="1"/>
  <c r="O63" i="135" s="1"/>
  <c r="O64" i="135" s="1"/>
  <c r="N56" i="135"/>
  <c r="N58" i="135" s="1"/>
  <c r="N59" i="135" s="1"/>
  <c r="N61" i="135" s="1"/>
  <c r="N63" i="135" s="1"/>
  <c r="N64" i="135" s="1"/>
  <c r="M56" i="135"/>
  <c r="M58" i="135" s="1"/>
  <c r="M59" i="135" s="1"/>
  <c r="M61" i="135" s="1"/>
  <c r="M63" i="135" s="1"/>
  <c r="M64" i="135" s="1"/>
  <c r="L56" i="135"/>
  <c r="L58" i="135" s="1"/>
  <c r="L59" i="135" s="1"/>
  <c r="L61" i="135" s="1"/>
  <c r="L63" i="135" s="1"/>
  <c r="L64" i="135" s="1"/>
  <c r="F56" i="135"/>
  <c r="F58" i="135" s="1"/>
  <c r="F59" i="135" s="1"/>
  <c r="F61" i="135" s="1"/>
  <c r="F63" i="135" s="1"/>
  <c r="F64" i="135" s="1"/>
  <c r="E56" i="135"/>
  <c r="AC55" i="135"/>
  <c r="AC54" i="135"/>
  <c r="AC53" i="135"/>
  <c r="AC52" i="135"/>
  <c r="AC47" i="135"/>
  <c r="AC46" i="135"/>
  <c r="AB33" i="135"/>
  <c r="AA33" i="135"/>
  <c r="Z33" i="135"/>
  <c r="Y33" i="135"/>
  <c r="X33" i="135"/>
  <c r="W33" i="135"/>
  <c r="V33" i="135"/>
  <c r="U33" i="135"/>
  <c r="T33" i="135"/>
  <c r="S33" i="135"/>
  <c r="R33" i="135"/>
  <c r="Q33" i="135"/>
  <c r="P33" i="135"/>
  <c r="O33" i="135"/>
  <c r="N33" i="135"/>
  <c r="M33" i="135"/>
  <c r="L33" i="135"/>
  <c r="K33" i="135"/>
  <c r="J33" i="135"/>
  <c r="I33" i="135"/>
  <c r="H33" i="135"/>
  <c r="G33" i="135"/>
  <c r="F33" i="135"/>
  <c r="E33" i="135"/>
  <c r="AB32" i="135"/>
  <c r="AA32" i="135"/>
  <c r="Z32" i="135"/>
  <c r="Y32" i="135"/>
  <c r="X32" i="135"/>
  <c r="W32" i="135"/>
  <c r="V32" i="135"/>
  <c r="U32" i="135"/>
  <c r="T32" i="135"/>
  <c r="S32" i="135"/>
  <c r="R32" i="135"/>
  <c r="Q32" i="135"/>
  <c r="P32" i="135"/>
  <c r="O32" i="135"/>
  <c r="N32" i="135"/>
  <c r="M32" i="135"/>
  <c r="L32" i="135"/>
  <c r="K32" i="135"/>
  <c r="J32" i="135"/>
  <c r="I32" i="135"/>
  <c r="H32" i="135"/>
  <c r="G32" i="135"/>
  <c r="F32" i="135"/>
  <c r="E32" i="135"/>
  <c r="AC27" i="135"/>
  <c r="W25" i="135"/>
  <c r="W26" i="135" s="1"/>
  <c r="W28" i="135" s="1"/>
  <c r="W30" i="135" s="1"/>
  <c r="W31" i="135" s="1"/>
  <c r="V25" i="135"/>
  <c r="V26" i="135" s="1"/>
  <c r="V28" i="135" s="1"/>
  <c r="V30" i="135" s="1"/>
  <c r="V31" i="135" s="1"/>
  <c r="O25" i="135"/>
  <c r="O26" i="135" s="1"/>
  <c r="O28" i="135" s="1"/>
  <c r="O30" i="135" s="1"/>
  <c r="O31" i="135" s="1"/>
  <c r="N25" i="135"/>
  <c r="N26" i="135" s="1"/>
  <c r="N28" i="135" s="1"/>
  <c r="N30" i="135" s="1"/>
  <c r="N31" i="135" s="1"/>
  <c r="G25" i="135"/>
  <c r="G26" i="135" s="1"/>
  <c r="G28" i="135" s="1"/>
  <c r="G30" i="135" s="1"/>
  <c r="G31" i="135" s="1"/>
  <c r="F25" i="135"/>
  <c r="F26" i="135" s="1"/>
  <c r="F28" i="135" s="1"/>
  <c r="F30" i="135" s="1"/>
  <c r="F31" i="135" s="1"/>
  <c r="AB24" i="135"/>
  <c r="AA24" i="135"/>
  <c r="Z24" i="135"/>
  <c r="Y24" i="135"/>
  <c r="X24" i="135"/>
  <c r="W24" i="135"/>
  <c r="V24" i="135"/>
  <c r="U24" i="135"/>
  <c r="T24" i="135"/>
  <c r="S24" i="135"/>
  <c r="R24" i="135"/>
  <c r="Q24" i="135"/>
  <c r="P24" i="135"/>
  <c r="O24" i="135"/>
  <c r="N24" i="135"/>
  <c r="M24" i="135"/>
  <c r="L24" i="135"/>
  <c r="K24" i="135"/>
  <c r="J24" i="135"/>
  <c r="I24" i="135"/>
  <c r="H24" i="135"/>
  <c r="G24" i="135"/>
  <c r="F24" i="135"/>
  <c r="E24" i="135"/>
  <c r="AC24" i="135" s="1"/>
  <c r="AB23" i="135"/>
  <c r="AB25" i="135" s="1"/>
  <c r="AB26" i="135" s="1"/>
  <c r="AB28" i="135" s="1"/>
  <c r="AB30" i="135" s="1"/>
  <c r="AB31" i="135" s="1"/>
  <c r="AA23" i="135"/>
  <c r="AA25" i="135" s="1"/>
  <c r="AA26" i="135" s="1"/>
  <c r="AA28" i="135" s="1"/>
  <c r="AA30" i="135" s="1"/>
  <c r="AA31" i="135" s="1"/>
  <c r="Z23" i="135"/>
  <c r="Z25" i="135" s="1"/>
  <c r="Z26" i="135" s="1"/>
  <c r="Z28" i="135" s="1"/>
  <c r="Z30" i="135" s="1"/>
  <c r="Z31" i="135" s="1"/>
  <c r="Y23" i="135"/>
  <c r="Y25" i="135" s="1"/>
  <c r="Y26" i="135" s="1"/>
  <c r="Y28" i="135" s="1"/>
  <c r="Y30" i="135" s="1"/>
  <c r="Y31" i="135" s="1"/>
  <c r="X23" i="135"/>
  <c r="X25" i="135" s="1"/>
  <c r="X26" i="135" s="1"/>
  <c r="X28" i="135" s="1"/>
  <c r="X30" i="135" s="1"/>
  <c r="X31" i="135" s="1"/>
  <c r="W23" i="135"/>
  <c r="V23" i="135"/>
  <c r="U23" i="135"/>
  <c r="U25" i="135" s="1"/>
  <c r="U26" i="135" s="1"/>
  <c r="U28" i="135" s="1"/>
  <c r="U30" i="135" s="1"/>
  <c r="U31" i="135" s="1"/>
  <c r="T23" i="135"/>
  <c r="T25" i="135" s="1"/>
  <c r="T26" i="135" s="1"/>
  <c r="T28" i="135" s="1"/>
  <c r="T30" i="135" s="1"/>
  <c r="T31" i="135" s="1"/>
  <c r="S23" i="135"/>
  <c r="S25" i="135" s="1"/>
  <c r="S26" i="135" s="1"/>
  <c r="S28" i="135" s="1"/>
  <c r="S30" i="135" s="1"/>
  <c r="S31" i="135" s="1"/>
  <c r="R23" i="135"/>
  <c r="R25" i="135" s="1"/>
  <c r="R26" i="135" s="1"/>
  <c r="R28" i="135" s="1"/>
  <c r="R30" i="135" s="1"/>
  <c r="R31" i="135" s="1"/>
  <c r="Q23" i="135"/>
  <c r="Q25" i="135" s="1"/>
  <c r="Q26" i="135" s="1"/>
  <c r="Q28" i="135" s="1"/>
  <c r="Q30" i="135" s="1"/>
  <c r="Q31" i="135" s="1"/>
  <c r="P23" i="135"/>
  <c r="P25" i="135" s="1"/>
  <c r="P26" i="135" s="1"/>
  <c r="P28" i="135" s="1"/>
  <c r="P30" i="135" s="1"/>
  <c r="P31" i="135" s="1"/>
  <c r="O23" i="135"/>
  <c r="N23" i="135"/>
  <c r="M23" i="135"/>
  <c r="M25" i="135" s="1"/>
  <c r="M26" i="135" s="1"/>
  <c r="M28" i="135" s="1"/>
  <c r="M30" i="135" s="1"/>
  <c r="M31" i="135" s="1"/>
  <c r="L23" i="135"/>
  <c r="L25" i="135" s="1"/>
  <c r="L26" i="135" s="1"/>
  <c r="L28" i="135" s="1"/>
  <c r="L30" i="135" s="1"/>
  <c r="L31" i="135" s="1"/>
  <c r="K23" i="135"/>
  <c r="K25" i="135" s="1"/>
  <c r="K26" i="135" s="1"/>
  <c r="K28" i="135" s="1"/>
  <c r="K30" i="135" s="1"/>
  <c r="K31" i="135" s="1"/>
  <c r="J23" i="135"/>
  <c r="J25" i="135" s="1"/>
  <c r="J26" i="135" s="1"/>
  <c r="J28" i="135" s="1"/>
  <c r="J30" i="135" s="1"/>
  <c r="J31" i="135" s="1"/>
  <c r="I23" i="135"/>
  <c r="I25" i="135" s="1"/>
  <c r="I26" i="135" s="1"/>
  <c r="I28" i="135" s="1"/>
  <c r="I30" i="135" s="1"/>
  <c r="I31" i="135" s="1"/>
  <c r="H23" i="135"/>
  <c r="H25" i="135" s="1"/>
  <c r="H26" i="135" s="1"/>
  <c r="H28" i="135" s="1"/>
  <c r="H30" i="135" s="1"/>
  <c r="H31" i="135" s="1"/>
  <c r="G23" i="135"/>
  <c r="F23" i="135"/>
  <c r="E23" i="135"/>
  <c r="AC23" i="135" s="1"/>
  <c r="AC22" i="135"/>
  <c r="AC21" i="135"/>
  <c r="AC20" i="135"/>
  <c r="AC19" i="135"/>
  <c r="AC18" i="135"/>
  <c r="AC17" i="135"/>
  <c r="AC16" i="135"/>
  <c r="AC15" i="135"/>
  <c r="AC14" i="135"/>
  <c r="AC13" i="135"/>
  <c r="E32" i="80"/>
  <c r="J65" i="80"/>
  <c r="K65" i="80"/>
  <c r="L65" i="80"/>
  <c r="M65" i="80"/>
  <c r="J66" i="80"/>
  <c r="K66" i="80"/>
  <c r="L66" i="80"/>
  <c r="M66" i="80"/>
  <c r="J56" i="80"/>
  <c r="K56" i="80"/>
  <c r="K58" i="80" s="1"/>
  <c r="K59" i="80" s="1"/>
  <c r="K61" i="80" s="1"/>
  <c r="K63" i="80" s="1"/>
  <c r="K64" i="80" s="1"/>
  <c r="L56" i="80"/>
  <c r="L58" i="80" s="1"/>
  <c r="L59" i="80" s="1"/>
  <c r="L61" i="80" s="1"/>
  <c r="L63" i="80" s="1"/>
  <c r="L64" i="80" s="1"/>
  <c r="M56" i="80"/>
  <c r="J57" i="80"/>
  <c r="K57" i="80"/>
  <c r="L57" i="80"/>
  <c r="M57" i="80"/>
  <c r="J58" i="80"/>
  <c r="J59" i="80" s="1"/>
  <c r="J61" i="80" s="1"/>
  <c r="J63" i="80" s="1"/>
  <c r="J64" i="80" s="1"/>
  <c r="M58" i="80"/>
  <c r="M59" i="80"/>
  <c r="M61" i="80" s="1"/>
  <c r="M63" i="80" s="1"/>
  <c r="M64" i="80" s="1"/>
  <c r="R32" i="80"/>
  <c r="S32" i="80"/>
  <c r="T32" i="80"/>
  <c r="U32" i="80"/>
  <c r="V32" i="80"/>
  <c r="W32" i="80"/>
  <c r="X32" i="80"/>
  <c r="Y32" i="80"/>
  <c r="Z32" i="80"/>
  <c r="AA32" i="80"/>
  <c r="AB32" i="80"/>
  <c r="R33" i="80"/>
  <c r="S33" i="80"/>
  <c r="T33" i="80"/>
  <c r="U33" i="80"/>
  <c r="V33" i="80"/>
  <c r="W33" i="80"/>
  <c r="X33" i="80"/>
  <c r="Y33" i="80"/>
  <c r="Z33" i="80"/>
  <c r="AA33" i="80"/>
  <c r="AB33" i="80"/>
  <c r="R23" i="80"/>
  <c r="S23" i="80"/>
  <c r="S25" i="80" s="1"/>
  <c r="S26" i="80" s="1"/>
  <c r="S28" i="80" s="1"/>
  <c r="S30" i="80" s="1"/>
  <c r="S31" i="80" s="1"/>
  <c r="T23" i="80"/>
  <c r="T25" i="80" s="1"/>
  <c r="T26" i="80" s="1"/>
  <c r="T28" i="80" s="1"/>
  <c r="T30" i="80" s="1"/>
  <c r="T31" i="80" s="1"/>
  <c r="U23" i="80"/>
  <c r="U25" i="80" s="1"/>
  <c r="U26" i="80" s="1"/>
  <c r="U28" i="80" s="1"/>
  <c r="U30" i="80" s="1"/>
  <c r="U31" i="80" s="1"/>
  <c r="V23" i="80"/>
  <c r="W23" i="80"/>
  <c r="X23" i="80"/>
  <c r="X25" i="80" s="1"/>
  <c r="X26" i="80" s="1"/>
  <c r="X28" i="80" s="1"/>
  <c r="X30" i="80" s="1"/>
  <c r="X31" i="80" s="1"/>
  <c r="Y23" i="80"/>
  <c r="Y25" i="80" s="1"/>
  <c r="Y26" i="80" s="1"/>
  <c r="Y28" i="80" s="1"/>
  <c r="Y30" i="80" s="1"/>
  <c r="Y31" i="80" s="1"/>
  <c r="Z23" i="80"/>
  <c r="AA23" i="80"/>
  <c r="AA25" i="80" s="1"/>
  <c r="AA26" i="80" s="1"/>
  <c r="AA28" i="80" s="1"/>
  <c r="AA30" i="80" s="1"/>
  <c r="AA31" i="80" s="1"/>
  <c r="AB23" i="80"/>
  <c r="AB25" i="80" s="1"/>
  <c r="AB26" i="80" s="1"/>
  <c r="AB28" i="80" s="1"/>
  <c r="AB30" i="80" s="1"/>
  <c r="AB31" i="80" s="1"/>
  <c r="R24" i="80"/>
  <c r="S24" i="80"/>
  <c r="T24" i="80"/>
  <c r="U24" i="80"/>
  <c r="V24" i="80"/>
  <c r="W24" i="80"/>
  <c r="X24" i="80"/>
  <c r="Y24" i="80"/>
  <c r="Z24" i="80"/>
  <c r="AA24" i="80"/>
  <c r="AB24" i="80"/>
  <c r="R25" i="80"/>
  <c r="R26" i="80" s="1"/>
  <c r="R28" i="80" s="1"/>
  <c r="R30" i="80" s="1"/>
  <c r="R31" i="80" s="1"/>
  <c r="V25" i="80"/>
  <c r="V26" i="80" s="1"/>
  <c r="V28" i="80" s="1"/>
  <c r="V30" i="80" s="1"/>
  <c r="V31" i="80" s="1"/>
  <c r="W25" i="80"/>
  <c r="W26" i="80" s="1"/>
  <c r="W28" i="80" s="1"/>
  <c r="W30" i="80" s="1"/>
  <c r="W31" i="80" s="1"/>
  <c r="Z25" i="80"/>
  <c r="Z26" i="80" s="1"/>
  <c r="Z28" i="80" s="1"/>
  <c r="Z30" i="80" s="1"/>
  <c r="Z31" i="80" s="1"/>
  <c r="BW32" i="52"/>
  <c r="BY32" i="52"/>
  <c r="CA32" i="52"/>
  <c r="CB32" i="52"/>
  <c r="BW33" i="52"/>
  <c r="BX33" i="52" s="1"/>
  <c r="BY33" i="52"/>
  <c r="BZ33" i="52" s="1"/>
  <c r="CA33" i="52"/>
  <c r="CB33" i="52"/>
  <c r="BW34" i="52"/>
  <c r="BX34" i="52" s="1"/>
  <c r="BY34" i="52"/>
  <c r="CC34" i="52" s="1"/>
  <c r="CA34" i="52"/>
  <c r="CB34" i="52"/>
  <c r="O32" i="129"/>
  <c r="P32" i="129"/>
  <c r="Q32" i="129"/>
  <c r="R32" i="129"/>
  <c r="S32" i="129"/>
  <c r="T32" i="129"/>
  <c r="U32" i="129"/>
  <c r="V32" i="129"/>
  <c r="W32" i="129"/>
  <c r="X32" i="129"/>
  <c r="Y32" i="129"/>
  <c r="Z32" i="129"/>
  <c r="AA32" i="129"/>
  <c r="AB32" i="129"/>
  <c r="O33" i="129"/>
  <c r="P33" i="129"/>
  <c r="Q33" i="129"/>
  <c r="R33" i="129"/>
  <c r="S33" i="129"/>
  <c r="T33" i="129"/>
  <c r="U33" i="129"/>
  <c r="V33" i="129"/>
  <c r="W33" i="129"/>
  <c r="X33" i="129"/>
  <c r="Y33" i="129"/>
  <c r="Z33" i="129"/>
  <c r="AA33" i="129"/>
  <c r="AB33" i="129"/>
  <c r="E32" i="129"/>
  <c r="F32" i="129"/>
  <c r="G32" i="129"/>
  <c r="H32" i="129"/>
  <c r="I32" i="129"/>
  <c r="J32" i="129"/>
  <c r="K32" i="129"/>
  <c r="L32" i="129"/>
  <c r="M32" i="129"/>
  <c r="E33" i="129"/>
  <c r="F33" i="129"/>
  <c r="G33" i="129"/>
  <c r="H33" i="129"/>
  <c r="I33" i="129"/>
  <c r="J33" i="129"/>
  <c r="K33" i="129"/>
  <c r="L33" i="129"/>
  <c r="M33" i="129"/>
  <c r="R23" i="129"/>
  <c r="S23" i="129"/>
  <c r="T23" i="129"/>
  <c r="U23" i="129"/>
  <c r="U25" i="129" s="1"/>
  <c r="U26" i="129" s="1"/>
  <c r="U28" i="129" s="1"/>
  <c r="U30" i="129" s="1"/>
  <c r="U31" i="129" s="1"/>
  <c r="V23" i="129"/>
  <c r="W23" i="129"/>
  <c r="X23" i="129"/>
  <c r="Y23" i="129"/>
  <c r="Y25" i="129" s="1"/>
  <c r="Y26" i="129" s="1"/>
  <c r="Y28" i="129" s="1"/>
  <c r="Y30" i="129" s="1"/>
  <c r="Y31" i="129" s="1"/>
  <c r="Z23" i="129"/>
  <c r="AA23" i="129"/>
  <c r="AB23" i="129"/>
  <c r="R24" i="129"/>
  <c r="S24" i="129"/>
  <c r="T24" i="129"/>
  <c r="U24" i="129"/>
  <c r="V24" i="129"/>
  <c r="W24" i="129"/>
  <c r="X24" i="129"/>
  <c r="Y24" i="129"/>
  <c r="Z24" i="129"/>
  <c r="AA24" i="129"/>
  <c r="AB24" i="129"/>
  <c r="R25" i="129"/>
  <c r="R26" i="129" s="1"/>
  <c r="R28" i="129" s="1"/>
  <c r="R30" i="129" s="1"/>
  <c r="R31" i="129" s="1"/>
  <c r="S25" i="129"/>
  <c r="S26" i="129" s="1"/>
  <c r="S28" i="129" s="1"/>
  <c r="S30" i="129" s="1"/>
  <c r="S31" i="129" s="1"/>
  <c r="T25" i="129"/>
  <c r="V25" i="129"/>
  <c r="V26" i="129" s="1"/>
  <c r="V28" i="129" s="1"/>
  <c r="V30" i="129" s="1"/>
  <c r="V31" i="129" s="1"/>
  <c r="W25" i="129"/>
  <c r="W26" i="129" s="1"/>
  <c r="W28" i="129" s="1"/>
  <c r="W30" i="129" s="1"/>
  <c r="W31" i="129" s="1"/>
  <c r="X25" i="129"/>
  <c r="Z25" i="129"/>
  <c r="Z26" i="129" s="1"/>
  <c r="Z28" i="129" s="1"/>
  <c r="Z30" i="129" s="1"/>
  <c r="Z31" i="129" s="1"/>
  <c r="AA25" i="129"/>
  <c r="AA26" i="129" s="1"/>
  <c r="AA28" i="129" s="1"/>
  <c r="AA30" i="129" s="1"/>
  <c r="AA31" i="129" s="1"/>
  <c r="AB25" i="129"/>
  <c r="T26" i="129"/>
  <c r="T28" i="129" s="1"/>
  <c r="T30" i="129" s="1"/>
  <c r="T31" i="129" s="1"/>
  <c r="X26" i="129"/>
  <c r="X28" i="129" s="1"/>
  <c r="X30" i="129" s="1"/>
  <c r="X31" i="129" s="1"/>
  <c r="AB26" i="129"/>
  <c r="AB28" i="129" s="1"/>
  <c r="AB30" i="129" s="1"/>
  <c r="AB31" i="129" s="1"/>
  <c r="E23" i="129"/>
  <c r="F23" i="129"/>
  <c r="G23" i="129"/>
  <c r="G25" i="129" s="1"/>
  <c r="G26" i="129" s="1"/>
  <c r="G28" i="129" s="1"/>
  <c r="G30" i="129" s="1"/>
  <c r="G31" i="129" s="1"/>
  <c r="H23" i="129"/>
  <c r="H25" i="129" s="1"/>
  <c r="H26" i="129" s="1"/>
  <c r="H28" i="129" s="1"/>
  <c r="H30" i="129" s="1"/>
  <c r="H31" i="129" s="1"/>
  <c r="I23" i="129"/>
  <c r="J23" i="129"/>
  <c r="K23" i="129"/>
  <c r="K25" i="129" s="1"/>
  <c r="K26" i="129" s="1"/>
  <c r="K28" i="129" s="1"/>
  <c r="K30" i="129" s="1"/>
  <c r="K31" i="129" s="1"/>
  <c r="L23" i="129"/>
  <c r="L25" i="129" s="1"/>
  <c r="L26" i="129" s="1"/>
  <c r="L28" i="129" s="1"/>
  <c r="L30" i="129" s="1"/>
  <c r="L31" i="129" s="1"/>
  <c r="M23" i="129"/>
  <c r="E24" i="129"/>
  <c r="F24" i="129"/>
  <c r="G24" i="129"/>
  <c r="H24" i="129"/>
  <c r="I24" i="129"/>
  <c r="J24" i="129"/>
  <c r="K24" i="129"/>
  <c r="L24" i="129"/>
  <c r="M24" i="129"/>
  <c r="E25" i="129"/>
  <c r="F25" i="129"/>
  <c r="F26" i="129" s="1"/>
  <c r="F28" i="129" s="1"/>
  <c r="F30" i="129" s="1"/>
  <c r="F31" i="129" s="1"/>
  <c r="I25" i="129"/>
  <c r="J25" i="129"/>
  <c r="J26" i="129" s="1"/>
  <c r="J28" i="129" s="1"/>
  <c r="J30" i="129" s="1"/>
  <c r="J31" i="129" s="1"/>
  <c r="M25" i="129"/>
  <c r="E26" i="129"/>
  <c r="E28" i="129" s="1"/>
  <c r="E30" i="129" s="1"/>
  <c r="E31" i="129" s="1"/>
  <c r="I26" i="129"/>
  <c r="I28" i="129" s="1"/>
  <c r="I30" i="129" s="1"/>
  <c r="I31" i="129" s="1"/>
  <c r="M26" i="129"/>
  <c r="M28" i="129" s="1"/>
  <c r="M30" i="129" s="1"/>
  <c r="M31" i="129" s="1"/>
  <c r="E33" i="128"/>
  <c r="F33" i="128"/>
  <c r="G33" i="128"/>
  <c r="H33" i="128"/>
  <c r="I33" i="128"/>
  <c r="J33" i="128"/>
  <c r="K33" i="128"/>
  <c r="E34" i="128"/>
  <c r="F34" i="128"/>
  <c r="G34" i="128"/>
  <c r="H34" i="128"/>
  <c r="I34" i="128"/>
  <c r="J34" i="128"/>
  <c r="K34" i="128"/>
  <c r="E24" i="128"/>
  <c r="F24" i="128"/>
  <c r="G24" i="128"/>
  <c r="G26" i="128" s="1"/>
  <c r="G27" i="128" s="1"/>
  <c r="G29" i="128" s="1"/>
  <c r="G31" i="128" s="1"/>
  <c r="G32" i="128" s="1"/>
  <c r="H24" i="128"/>
  <c r="H26" i="128" s="1"/>
  <c r="H27" i="128" s="1"/>
  <c r="H29" i="128" s="1"/>
  <c r="H31" i="128" s="1"/>
  <c r="H32" i="128" s="1"/>
  <c r="I24" i="128"/>
  <c r="J24" i="128"/>
  <c r="K24" i="128"/>
  <c r="K26" i="128" s="1"/>
  <c r="K27" i="128" s="1"/>
  <c r="K29" i="128" s="1"/>
  <c r="K31" i="128" s="1"/>
  <c r="K32" i="128" s="1"/>
  <c r="E25" i="128"/>
  <c r="F25" i="128"/>
  <c r="G25" i="128"/>
  <c r="H25" i="128"/>
  <c r="I25" i="128"/>
  <c r="J25" i="128"/>
  <c r="K25" i="128"/>
  <c r="E26" i="128"/>
  <c r="E27" i="128" s="1"/>
  <c r="E29" i="128" s="1"/>
  <c r="E31" i="128" s="1"/>
  <c r="E32" i="128" s="1"/>
  <c r="F26" i="128"/>
  <c r="F27" i="128" s="1"/>
  <c r="F29" i="128" s="1"/>
  <c r="F31" i="128" s="1"/>
  <c r="F32" i="128" s="1"/>
  <c r="I26" i="128"/>
  <c r="I27" i="128" s="1"/>
  <c r="I29" i="128" s="1"/>
  <c r="I31" i="128" s="1"/>
  <c r="I32" i="128" s="1"/>
  <c r="J26" i="128"/>
  <c r="J27" i="128" s="1"/>
  <c r="J29" i="128" s="1"/>
  <c r="J31" i="128" s="1"/>
  <c r="J32" i="128" s="1"/>
  <c r="E32" i="126"/>
  <c r="F32" i="126"/>
  <c r="G32" i="126"/>
  <c r="L32" i="126"/>
  <c r="M32" i="126"/>
  <c r="N32" i="126"/>
  <c r="E33" i="126"/>
  <c r="F33" i="126"/>
  <c r="G33" i="126"/>
  <c r="L33" i="126"/>
  <c r="M33" i="126"/>
  <c r="N33" i="126"/>
  <c r="E23" i="126"/>
  <c r="F23" i="126"/>
  <c r="G23" i="126"/>
  <c r="L23" i="126"/>
  <c r="M23" i="126"/>
  <c r="N23" i="126"/>
  <c r="E24" i="126"/>
  <c r="F24" i="126"/>
  <c r="G24" i="126"/>
  <c r="L24" i="126"/>
  <c r="M24" i="126"/>
  <c r="N24" i="126"/>
  <c r="E25" i="126"/>
  <c r="F25" i="126"/>
  <c r="G25" i="126"/>
  <c r="G26" i="126" s="1"/>
  <c r="G28" i="126" s="1"/>
  <c r="G30" i="126" s="1"/>
  <c r="G31" i="126" s="1"/>
  <c r="L25" i="126"/>
  <c r="L26" i="126" s="1"/>
  <c r="L28" i="126" s="1"/>
  <c r="L30" i="126" s="1"/>
  <c r="L31" i="126" s="1"/>
  <c r="M25" i="126"/>
  <c r="N25" i="126"/>
  <c r="E26" i="126"/>
  <c r="E28" i="126" s="1"/>
  <c r="E30" i="126" s="1"/>
  <c r="E31" i="126" s="1"/>
  <c r="F26" i="126"/>
  <c r="F28" i="126" s="1"/>
  <c r="F30" i="126" s="1"/>
  <c r="F31" i="126" s="1"/>
  <c r="M26" i="126"/>
  <c r="M28" i="126" s="1"/>
  <c r="M30" i="126" s="1"/>
  <c r="M31" i="126" s="1"/>
  <c r="N26" i="126"/>
  <c r="N28" i="126" s="1"/>
  <c r="N30" i="126" s="1"/>
  <c r="N31" i="126" s="1"/>
  <c r="V66" i="126"/>
  <c r="W66" i="126"/>
  <c r="X66" i="126"/>
  <c r="Y66" i="126"/>
  <c r="Z66" i="126"/>
  <c r="AA66" i="126"/>
  <c r="AB66" i="126"/>
  <c r="V67" i="126"/>
  <c r="W67" i="126"/>
  <c r="X67" i="126"/>
  <c r="Y67" i="126"/>
  <c r="Z67" i="126"/>
  <c r="AA67" i="126"/>
  <c r="AB67" i="126"/>
  <c r="V57" i="126"/>
  <c r="W57" i="126"/>
  <c r="X57" i="126"/>
  <c r="Y57" i="126"/>
  <c r="Y59" i="126" s="1"/>
  <c r="Y60" i="126" s="1"/>
  <c r="Y62" i="126" s="1"/>
  <c r="Y64" i="126" s="1"/>
  <c r="Y65" i="126" s="1"/>
  <c r="Z57" i="126"/>
  <c r="AA57" i="126"/>
  <c r="AB57" i="126"/>
  <c r="V58" i="126"/>
  <c r="W58" i="126"/>
  <c r="X58" i="126"/>
  <c r="Y58" i="126"/>
  <c r="Z58" i="126"/>
  <c r="AA58" i="126"/>
  <c r="AB58" i="126"/>
  <c r="V59" i="126"/>
  <c r="V60" i="126" s="1"/>
  <c r="V62" i="126" s="1"/>
  <c r="V64" i="126" s="1"/>
  <c r="V65" i="126" s="1"/>
  <c r="W59" i="126"/>
  <c r="W60" i="126" s="1"/>
  <c r="W62" i="126" s="1"/>
  <c r="W64" i="126" s="1"/>
  <c r="W65" i="126" s="1"/>
  <c r="X59" i="126"/>
  <c r="Z59" i="126"/>
  <c r="Z60" i="126" s="1"/>
  <c r="Z62" i="126" s="1"/>
  <c r="Z64" i="126" s="1"/>
  <c r="Z65" i="126" s="1"/>
  <c r="AA59" i="126"/>
  <c r="AA60" i="126" s="1"/>
  <c r="AA62" i="126" s="1"/>
  <c r="AA64" i="126" s="1"/>
  <c r="AA65" i="126" s="1"/>
  <c r="AB59" i="126"/>
  <c r="X60" i="126"/>
  <c r="X62" i="126" s="1"/>
  <c r="X64" i="126" s="1"/>
  <c r="X65" i="126" s="1"/>
  <c r="AB60" i="126"/>
  <c r="AB62" i="126" s="1"/>
  <c r="AB64" i="126" s="1"/>
  <c r="AB65" i="126" s="1"/>
  <c r="O32" i="126"/>
  <c r="O33" i="126"/>
  <c r="AC60" i="122"/>
  <c r="AC47" i="125"/>
  <c r="AC14" i="125"/>
  <c r="BZ34" i="52" l="1"/>
  <c r="E94" i="117"/>
  <c r="AC94" i="117" s="1"/>
  <c r="AC93" i="117"/>
  <c r="E95" i="117"/>
  <c r="AC30" i="116"/>
  <c r="E31" i="116"/>
  <c r="AC31" i="116" s="1"/>
  <c r="E95" i="109"/>
  <c r="AC95" i="109" s="1"/>
  <c r="AC94" i="109"/>
  <c r="E62" i="109"/>
  <c r="AC62" i="109" s="1"/>
  <c r="AC61" i="109"/>
  <c r="AC66" i="135"/>
  <c r="AC32" i="135"/>
  <c r="AC33" i="135"/>
  <c r="AC31" i="105"/>
  <c r="AC32" i="105"/>
  <c r="AC56" i="105"/>
  <c r="AC23" i="105"/>
  <c r="AC57" i="105"/>
  <c r="AC55" i="105"/>
  <c r="E25" i="105"/>
  <c r="AC24" i="105"/>
  <c r="AC22" i="105"/>
  <c r="AC57" i="102"/>
  <c r="AC58" i="102"/>
  <c r="E26" i="102"/>
  <c r="AC56" i="135"/>
  <c r="AC57" i="135"/>
  <c r="E58" i="135"/>
  <c r="E25" i="135"/>
  <c r="CC32" i="52"/>
  <c r="CC33" i="52"/>
  <c r="F66" i="125"/>
  <c r="AC66" i="125"/>
  <c r="F65" i="125"/>
  <c r="AC60" i="125"/>
  <c r="AC57" i="125"/>
  <c r="G57" i="125"/>
  <c r="F57" i="125"/>
  <c r="G56" i="125"/>
  <c r="G58" i="125" s="1"/>
  <c r="G59" i="125" s="1"/>
  <c r="G61" i="125" s="1"/>
  <c r="G63" i="125" s="1"/>
  <c r="G64" i="125" s="1"/>
  <c r="F56" i="125"/>
  <c r="F58" i="125" s="1"/>
  <c r="F59" i="125" s="1"/>
  <c r="F61" i="125" s="1"/>
  <c r="F63" i="125" s="1"/>
  <c r="F64" i="125" s="1"/>
  <c r="AC55" i="125"/>
  <c r="AC54" i="125"/>
  <c r="AC53" i="125"/>
  <c r="AC52" i="125"/>
  <c r="AC51" i="125"/>
  <c r="AC50" i="125"/>
  <c r="AC49" i="125"/>
  <c r="AC48" i="125"/>
  <c r="AC46" i="125"/>
  <c r="AB65" i="125" s="1"/>
  <c r="BW26" i="52"/>
  <c r="BY26" i="52"/>
  <c r="CC26" i="52" s="1"/>
  <c r="CA26" i="52"/>
  <c r="CB26" i="52"/>
  <c r="CA24" i="52"/>
  <c r="CA25" i="52"/>
  <c r="CA27" i="52"/>
  <c r="CA28" i="52"/>
  <c r="CA29" i="52"/>
  <c r="CA30" i="52"/>
  <c r="CA31" i="52"/>
  <c r="BW24" i="52"/>
  <c r="BY24" i="52"/>
  <c r="CB24" i="52"/>
  <c r="W32" i="124"/>
  <c r="X32" i="124"/>
  <c r="Y32" i="124"/>
  <c r="Z32" i="124"/>
  <c r="AA32" i="124"/>
  <c r="AB32" i="124"/>
  <c r="W33" i="124"/>
  <c r="X33" i="124"/>
  <c r="Y33" i="124"/>
  <c r="Z33" i="124"/>
  <c r="AA33" i="124"/>
  <c r="AB33" i="124"/>
  <c r="W23" i="124"/>
  <c r="X23" i="124"/>
  <c r="Y23" i="124"/>
  <c r="Z23" i="124"/>
  <c r="AA23" i="124"/>
  <c r="AB23" i="124"/>
  <c r="W24" i="124"/>
  <c r="X24" i="124"/>
  <c r="Y24" i="124"/>
  <c r="Z24" i="124"/>
  <c r="AA24" i="124"/>
  <c r="AB24" i="124"/>
  <c r="W25" i="124"/>
  <c r="X25" i="124"/>
  <c r="X26" i="124" s="1"/>
  <c r="X28" i="124" s="1"/>
  <c r="X30" i="124" s="1"/>
  <c r="X31" i="124" s="1"/>
  <c r="Y25" i="124"/>
  <c r="Z25" i="124"/>
  <c r="Z26" i="124" s="1"/>
  <c r="Z28" i="124" s="1"/>
  <c r="Z30" i="124" s="1"/>
  <c r="Z31" i="124" s="1"/>
  <c r="AA25" i="124"/>
  <c r="AB25" i="124"/>
  <c r="AB26" i="124" s="1"/>
  <c r="AB28" i="124" s="1"/>
  <c r="AB30" i="124" s="1"/>
  <c r="AB31" i="124" s="1"/>
  <c r="W26" i="124"/>
  <c r="W28" i="124" s="1"/>
  <c r="W30" i="124" s="1"/>
  <c r="W31" i="124" s="1"/>
  <c r="Y26" i="124"/>
  <c r="Y28" i="124" s="1"/>
  <c r="Y30" i="124" s="1"/>
  <c r="Y31" i="124" s="1"/>
  <c r="AA26" i="124"/>
  <c r="AA28" i="124"/>
  <c r="AA30" i="124" s="1"/>
  <c r="AA31" i="124" s="1"/>
  <c r="E32" i="124"/>
  <c r="F32" i="124"/>
  <c r="G32" i="124"/>
  <c r="H32" i="124"/>
  <c r="I32" i="124"/>
  <c r="J32" i="124"/>
  <c r="K32" i="124"/>
  <c r="L32" i="124"/>
  <c r="E33" i="124"/>
  <c r="F33" i="124"/>
  <c r="G33" i="124"/>
  <c r="H33" i="124"/>
  <c r="I33" i="124"/>
  <c r="J33" i="124"/>
  <c r="K33" i="124"/>
  <c r="L33" i="124"/>
  <c r="E23" i="124"/>
  <c r="F23" i="124"/>
  <c r="G23" i="124"/>
  <c r="H23" i="124"/>
  <c r="I23" i="124"/>
  <c r="J23" i="124"/>
  <c r="K23" i="124"/>
  <c r="L23" i="124"/>
  <c r="E24" i="124"/>
  <c r="F24" i="124"/>
  <c r="G24" i="124"/>
  <c r="H24" i="124"/>
  <c r="I24" i="124"/>
  <c r="J24" i="124"/>
  <c r="K24" i="124"/>
  <c r="L24" i="124"/>
  <c r="E25" i="124"/>
  <c r="F25" i="124"/>
  <c r="G25" i="124"/>
  <c r="H25" i="124"/>
  <c r="I25" i="124"/>
  <c r="J25" i="124"/>
  <c r="K25" i="124"/>
  <c r="L25" i="124"/>
  <c r="E26" i="124"/>
  <c r="F26" i="124"/>
  <c r="G26" i="124"/>
  <c r="H26" i="124"/>
  <c r="I26" i="124"/>
  <c r="J26" i="124"/>
  <c r="K26" i="124"/>
  <c r="L26" i="124"/>
  <c r="E28" i="124"/>
  <c r="E30" i="124" s="1"/>
  <c r="E31" i="124" s="1"/>
  <c r="F28" i="124"/>
  <c r="F30" i="124" s="1"/>
  <c r="F31" i="124" s="1"/>
  <c r="G28" i="124"/>
  <c r="G30" i="124" s="1"/>
  <c r="G31" i="124" s="1"/>
  <c r="H28" i="124"/>
  <c r="H30" i="124" s="1"/>
  <c r="H31" i="124" s="1"/>
  <c r="I28" i="124"/>
  <c r="I30" i="124" s="1"/>
  <c r="I31" i="124" s="1"/>
  <c r="J28" i="124"/>
  <c r="J30" i="124" s="1"/>
  <c r="J31" i="124" s="1"/>
  <c r="K28" i="124"/>
  <c r="K30" i="124" s="1"/>
  <c r="K31" i="124" s="1"/>
  <c r="L28" i="124"/>
  <c r="L30" i="124" s="1"/>
  <c r="L31" i="124" s="1"/>
  <c r="P65" i="124"/>
  <c r="V65" i="124"/>
  <c r="W65" i="124"/>
  <c r="P66" i="124"/>
  <c r="V66" i="124"/>
  <c r="W66" i="124"/>
  <c r="P56" i="124"/>
  <c r="V56" i="124"/>
  <c r="W56" i="124"/>
  <c r="W58" i="124" s="1"/>
  <c r="W59" i="124" s="1"/>
  <c r="W63" i="124" s="1"/>
  <c r="W64" i="124" s="1"/>
  <c r="P57" i="124"/>
  <c r="V57" i="124"/>
  <c r="W57" i="124"/>
  <c r="P58" i="124"/>
  <c r="V58" i="124"/>
  <c r="V59" i="124" s="1"/>
  <c r="P59" i="124"/>
  <c r="P61" i="124" s="1"/>
  <c r="P63" i="124" s="1"/>
  <c r="P64" i="124" s="1"/>
  <c r="E22" i="123"/>
  <c r="F22" i="123"/>
  <c r="G22" i="123"/>
  <c r="H22" i="123"/>
  <c r="I22" i="123"/>
  <c r="J22" i="123"/>
  <c r="K22" i="123"/>
  <c r="L22" i="123"/>
  <c r="M22" i="123"/>
  <c r="N22" i="123"/>
  <c r="E23" i="123"/>
  <c r="F23" i="123"/>
  <c r="G23" i="123"/>
  <c r="H23" i="123"/>
  <c r="I23" i="123"/>
  <c r="J23" i="123"/>
  <c r="K23" i="123"/>
  <c r="L23" i="123"/>
  <c r="M23" i="123"/>
  <c r="N23" i="123"/>
  <c r="E24" i="123"/>
  <c r="F24" i="123"/>
  <c r="G24" i="123"/>
  <c r="H24" i="123"/>
  <c r="H25" i="123" s="1"/>
  <c r="H27" i="123" s="1"/>
  <c r="H29" i="123" s="1"/>
  <c r="H30" i="123" s="1"/>
  <c r="I24" i="123"/>
  <c r="J24" i="123"/>
  <c r="K24" i="123"/>
  <c r="L24" i="123"/>
  <c r="L25" i="123" s="1"/>
  <c r="L27" i="123" s="1"/>
  <c r="L29" i="123" s="1"/>
  <c r="L30" i="123" s="1"/>
  <c r="M24" i="123"/>
  <c r="N24" i="123"/>
  <c r="E25" i="123"/>
  <c r="F25" i="123"/>
  <c r="F27" i="123" s="1"/>
  <c r="F29" i="123" s="1"/>
  <c r="F30" i="123" s="1"/>
  <c r="G25" i="123"/>
  <c r="I25" i="123"/>
  <c r="J25" i="123"/>
  <c r="J27" i="123" s="1"/>
  <c r="J29" i="123" s="1"/>
  <c r="J30" i="123" s="1"/>
  <c r="K25" i="123"/>
  <c r="K27" i="123" s="1"/>
  <c r="K29" i="123" s="1"/>
  <c r="K30" i="123" s="1"/>
  <c r="M25" i="123"/>
  <c r="N25" i="123"/>
  <c r="N27" i="123" s="1"/>
  <c r="N29" i="123" s="1"/>
  <c r="N30" i="123" s="1"/>
  <c r="E27" i="123"/>
  <c r="G27" i="123"/>
  <c r="G29" i="123" s="1"/>
  <c r="G30" i="123" s="1"/>
  <c r="I27" i="123"/>
  <c r="I29" i="123" s="1"/>
  <c r="I30" i="123" s="1"/>
  <c r="M27" i="123"/>
  <c r="M29" i="123" s="1"/>
  <c r="M30" i="123" s="1"/>
  <c r="E29" i="123"/>
  <c r="E30" i="123" s="1"/>
  <c r="E31" i="123"/>
  <c r="F31" i="123"/>
  <c r="G31" i="123"/>
  <c r="H31" i="123"/>
  <c r="I31" i="123"/>
  <c r="J31" i="123"/>
  <c r="K31" i="123"/>
  <c r="L31" i="123"/>
  <c r="M31" i="123"/>
  <c r="N31" i="123"/>
  <c r="O31" i="123"/>
  <c r="E32" i="123"/>
  <c r="F32" i="123"/>
  <c r="G32" i="123"/>
  <c r="H32" i="123"/>
  <c r="I32" i="123"/>
  <c r="J32" i="123"/>
  <c r="K32" i="123"/>
  <c r="L32" i="123"/>
  <c r="M32" i="123"/>
  <c r="N32" i="123"/>
  <c r="O32" i="123"/>
  <c r="R31" i="123"/>
  <c r="S31" i="123"/>
  <c r="T31" i="123"/>
  <c r="U31" i="123"/>
  <c r="V31" i="123"/>
  <c r="W31" i="123"/>
  <c r="X31" i="123"/>
  <c r="Y31" i="123"/>
  <c r="Z31" i="123"/>
  <c r="AA31" i="123"/>
  <c r="AB31" i="123"/>
  <c r="R32" i="123"/>
  <c r="S32" i="123"/>
  <c r="T32" i="123"/>
  <c r="U32" i="123"/>
  <c r="V32" i="123"/>
  <c r="W32" i="123"/>
  <c r="X32" i="123"/>
  <c r="Y32" i="123"/>
  <c r="Z32" i="123"/>
  <c r="AA32" i="123"/>
  <c r="AB32" i="123"/>
  <c r="R22" i="123"/>
  <c r="S22" i="123"/>
  <c r="S24" i="123" s="1"/>
  <c r="S25" i="123" s="1"/>
  <c r="S27" i="123" s="1"/>
  <c r="S29" i="123" s="1"/>
  <c r="S30" i="123" s="1"/>
  <c r="T22" i="123"/>
  <c r="U22" i="123"/>
  <c r="V22" i="123"/>
  <c r="W22" i="123"/>
  <c r="W24" i="123" s="1"/>
  <c r="W25" i="123" s="1"/>
  <c r="W27" i="123" s="1"/>
  <c r="W29" i="123" s="1"/>
  <c r="W30" i="123" s="1"/>
  <c r="X22" i="123"/>
  <c r="Y22" i="123"/>
  <c r="Z22" i="123"/>
  <c r="AA22" i="123"/>
  <c r="AA24" i="123" s="1"/>
  <c r="AA25" i="123" s="1"/>
  <c r="AA27" i="123" s="1"/>
  <c r="AA29" i="123" s="1"/>
  <c r="AA30" i="123" s="1"/>
  <c r="AB22" i="123"/>
  <c r="R23" i="123"/>
  <c r="S23" i="123"/>
  <c r="T23" i="123"/>
  <c r="U23" i="123"/>
  <c r="V23" i="123"/>
  <c r="W23" i="123"/>
  <c r="X23" i="123"/>
  <c r="Y23" i="123"/>
  <c r="Z23" i="123"/>
  <c r="AA23" i="123"/>
  <c r="AB23" i="123"/>
  <c r="R24" i="123"/>
  <c r="T24" i="123"/>
  <c r="T25" i="123" s="1"/>
  <c r="T27" i="123" s="1"/>
  <c r="T29" i="123" s="1"/>
  <c r="T30" i="123" s="1"/>
  <c r="U24" i="123"/>
  <c r="U25" i="123" s="1"/>
  <c r="U27" i="123" s="1"/>
  <c r="U29" i="123" s="1"/>
  <c r="U30" i="123" s="1"/>
  <c r="V24" i="123"/>
  <c r="X24" i="123"/>
  <c r="X25" i="123" s="1"/>
  <c r="X27" i="123" s="1"/>
  <c r="X29" i="123" s="1"/>
  <c r="X30" i="123" s="1"/>
  <c r="Y24" i="123"/>
  <c r="Y25" i="123" s="1"/>
  <c r="Y27" i="123" s="1"/>
  <c r="Y29" i="123" s="1"/>
  <c r="Y30" i="123" s="1"/>
  <c r="Z24" i="123"/>
  <c r="AB24" i="123"/>
  <c r="AB25" i="123" s="1"/>
  <c r="AB27" i="123" s="1"/>
  <c r="AB29" i="123" s="1"/>
  <c r="AB30" i="123" s="1"/>
  <c r="R25" i="123"/>
  <c r="R27" i="123" s="1"/>
  <c r="R29" i="123" s="1"/>
  <c r="R30" i="123" s="1"/>
  <c r="V25" i="123"/>
  <c r="V27" i="123" s="1"/>
  <c r="V29" i="123" s="1"/>
  <c r="V30" i="123" s="1"/>
  <c r="Z25" i="123"/>
  <c r="Z27" i="123" s="1"/>
  <c r="Z29" i="123" s="1"/>
  <c r="Z30" i="123" s="1"/>
  <c r="AC66" i="122"/>
  <c r="P66" i="122"/>
  <c r="O66" i="122"/>
  <c r="N66" i="122"/>
  <c r="M66" i="122"/>
  <c r="L66" i="122"/>
  <c r="P65" i="122"/>
  <c r="O65" i="122"/>
  <c r="N65" i="122"/>
  <c r="M65" i="122"/>
  <c r="L65" i="122"/>
  <c r="AC65" i="122"/>
  <c r="O58" i="122"/>
  <c r="O59" i="122" s="1"/>
  <c r="O61" i="122" s="1"/>
  <c r="O63" i="122" s="1"/>
  <c r="O64" i="122" s="1"/>
  <c r="P57" i="122"/>
  <c r="O57" i="122"/>
  <c r="N57" i="122"/>
  <c r="M57" i="122"/>
  <c r="L57" i="122"/>
  <c r="AC57" i="122"/>
  <c r="P56" i="122"/>
  <c r="P58" i="122" s="1"/>
  <c r="P59" i="122" s="1"/>
  <c r="P61" i="122" s="1"/>
  <c r="P63" i="122" s="1"/>
  <c r="P64" i="122" s="1"/>
  <c r="O56" i="122"/>
  <c r="N56" i="122"/>
  <c r="N58" i="122" s="1"/>
  <c r="N59" i="122" s="1"/>
  <c r="N61" i="122" s="1"/>
  <c r="N63" i="122" s="1"/>
  <c r="N64" i="122" s="1"/>
  <c r="M56" i="122"/>
  <c r="M58" i="122" s="1"/>
  <c r="M59" i="122" s="1"/>
  <c r="M61" i="122" s="1"/>
  <c r="M63" i="122" s="1"/>
  <c r="M64" i="122" s="1"/>
  <c r="L56" i="122"/>
  <c r="L58" i="122" s="1"/>
  <c r="L59" i="122" s="1"/>
  <c r="L61" i="122" s="1"/>
  <c r="L63" i="122" s="1"/>
  <c r="L64" i="122" s="1"/>
  <c r="AC55" i="122"/>
  <c r="AC54" i="122"/>
  <c r="AC53" i="122"/>
  <c r="AC52" i="122"/>
  <c r="AC51" i="122"/>
  <c r="AC50" i="122"/>
  <c r="AC49" i="122"/>
  <c r="AC48" i="122"/>
  <c r="AC47" i="122"/>
  <c r="AC46" i="122"/>
  <c r="V66" i="121"/>
  <c r="U66" i="121"/>
  <c r="O66" i="121"/>
  <c r="N66" i="121"/>
  <c r="M66" i="121"/>
  <c r="L66" i="121"/>
  <c r="V65" i="121"/>
  <c r="U65" i="121"/>
  <c r="O65" i="121"/>
  <c r="N65" i="121"/>
  <c r="M65" i="121"/>
  <c r="L65" i="121"/>
  <c r="AC60" i="121"/>
  <c r="V58" i="121"/>
  <c r="V59" i="121" s="1"/>
  <c r="V61" i="121" s="1"/>
  <c r="V63" i="121" s="1"/>
  <c r="V64" i="121" s="1"/>
  <c r="U58" i="121"/>
  <c r="U59" i="121" s="1"/>
  <c r="U61" i="121" s="1"/>
  <c r="U63" i="121" s="1"/>
  <c r="U64" i="121" s="1"/>
  <c r="O58" i="121"/>
  <c r="O59" i="121" s="1"/>
  <c r="O61" i="121" s="1"/>
  <c r="O63" i="121" s="1"/>
  <c r="O64" i="121" s="1"/>
  <c r="N58" i="121"/>
  <c r="N59" i="121" s="1"/>
  <c r="N61" i="121" s="1"/>
  <c r="N63" i="121" s="1"/>
  <c r="N64" i="121" s="1"/>
  <c r="M58" i="121"/>
  <c r="M59" i="121" s="1"/>
  <c r="M61" i="121" s="1"/>
  <c r="M63" i="121" s="1"/>
  <c r="M64" i="121" s="1"/>
  <c r="L58" i="121"/>
  <c r="L59" i="121" s="1"/>
  <c r="L61" i="121" s="1"/>
  <c r="L63" i="121" s="1"/>
  <c r="L64" i="121" s="1"/>
  <c r="V57" i="121"/>
  <c r="U57" i="121"/>
  <c r="O57" i="121"/>
  <c r="N57" i="121"/>
  <c r="M57" i="121"/>
  <c r="L57" i="121"/>
  <c r="AC57" i="121" s="1"/>
  <c r="AC56" i="121"/>
  <c r="AC55" i="121"/>
  <c r="AC54" i="121"/>
  <c r="AC53" i="121"/>
  <c r="AC52" i="121"/>
  <c r="AC49" i="121"/>
  <c r="AC48" i="121"/>
  <c r="AC47" i="121"/>
  <c r="AC46" i="121"/>
  <c r="V61" i="124" l="1"/>
  <c r="V63" i="124" s="1"/>
  <c r="V64" i="124" s="1"/>
  <c r="CC24" i="52"/>
  <c r="AC65" i="121"/>
  <c r="AC66" i="121"/>
  <c r="AC95" i="117"/>
  <c r="E96" i="117"/>
  <c r="AC96" i="117" s="1"/>
  <c r="AC96" i="109"/>
  <c r="AC97" i="109"/>
  <c r="AC64" i="109"/>
  <c r="AC63" i="109"/>
  <c r="AC58" i="105"/>
  <c r="AC25" i="105"/>
  <c r="E27" i="105"/>
  <c r="AC59" i="102"/>
  <c r="E27" i="102"/>
  <c r="AC26" i="102"/>
  <c r="E59" i="135"/>
  <c r="AC58" i="135"/>
  <c r="E26" i="135"/>
  <c r="AC25" i="135"/>
  <c r="AC65" i="125"/>
  <c r="AC58" i="125"/>
  <c r="AC56" i="125"/>
  <c r="AC58" i="122"/>
  <c r="AC56" i="122"/>
  <c r="AC59" i="121"/>
  <c r="AC58" i="121"/>
  <c r="E61" i="105" l="1"/>
  <c r="AC61" i="105" s="1"/>
  <c r="AC60" i="105"/>
  <c r="E29" i="105"/>
  <c r="E28" i="105"/>
  <c r="AC28" i="105" s="1"/>
  <c r="AC27" i="105"/>
  <c r="AC60" i="102"/>
  <c r="AC27" i="102"/>
  <c r="E29" i="102"/>
  <c r="AC59" i="135"/>
  <c r="E61" i="135"/>
  <c r="AC26" i="135"/>
  <c r="E28" i="135"/>
  <c r="AC59" i="125"/>
  <c r="AC59" i="122"/>
  <c r="E62" i="121"/>
  <c r="AC62" i="121" s="1"/>
  <c r="AC61" i="121"/>
  <c r="AC62" i="105" l="1"/>
  <c r="AC63" i="105"/>
  <c r="E30" i="105"/>
  <c r="AC30" i="105" s="1"/>
  <c r="AC29" i="105"/>
  <c r="E63" i="102"/>
  <c r="AC63" i="102" s="1"/>
  <c r="AC62" i="102"/>
  <c r="AC29" i="102"/>
  <c r="E30" i="102"/>
  <c r="AC30" i="102" s="1"/>
  <c r="E31" i="102"/>
  <c r="E62" i="135"/>
  <c r="AC62" i="135" s="1"/>
  <c r="E63" i="135"/>
  <c r="AC61" i="135"/>
  <c r="E29" i="135"/>
  <c r="AC29" i="135" s="1"/>
  <c r="AC28" i="135"/>
  <c r="E30" i="135"/>
  <c r="AC61" i="125"/>
  <c r="E62" i="125" s="1"/>
  <c r="AC62" i="125" s="1"/>
  <c r="AC61" i="122"/>
  <c r="E62" i="122" s="1"/>
  <c r="AC62" i="122" s="1"/>
  <c r="AC63" i="121"/>
  <c r="AC64" i="121"/>
  <c r="AC65" i="102" l="1"/>
  <c r="AC64" i="102"/>
  <c r="E32" i="102"/>
  <c r="AC32" i="102" s="1"/>
  <c r="AC31" i="102"/>
  <c r="E64" i="135"/>
  <c r="AC64" i="135" s="1"/>
  <c r="AC63" i="135"/>
  <c r="AC30" i="135"/>
  <c r="E31" i="135"/>
  <c r="AC31" i="135" s="1"/>
  <c r="AC63" i="125"/>
  <c r="AC64" i="125"/>
  <c r="AC63" i="122"/>
  <c r="AC64" i="122"/>
  <c r="AC16" i="120" l="1"/>
  <c r="Q68" i="120"/>
  <c r="P68" i="120"/>
  <c r="O68" i="120"/>
  <c r="N68" i="120"/>
  <c r="M68" i="120"/>
  <c r="L68" i="120"/>
  <c r="AC68" i="120"/>
  <c r="Q67" i="120"/>
  <c r="P67" i="120"/>
  <c r="O67" i="120"/>
  <c r="N67" i="120"/>
  <c r="M67" i="120"/>
  <c r="L67" i="120"/>
  <c r="AC67" i="120"/>
  <c r="AC62" i="120"/>
  <c r="O60" i="120"/>
  <c r="O61" i="120" s="1"/>
  <c r="O63" i="120" s="1"/>
  <c r="O65" i="120" s="1"/>
  <c r="O66" i="120" s="1"/>
  <c r="Q59" i="120"/>
  <c r="P59" i="120"/>
  <c r="O59" i="120"/>
  <c r="N59" i="120"/>
  <c r="M59" i="120"/>
  <c r="L59" i="120"/>
  <c r="AC59" i="120"/>
  <c r="Q58" i="120"/>
  <c r="Q60" i="120" s="1"/>
  <c r="Q61" i="120" s="1"/>
  <c r="Q63" i="120" s="1"/>
  <c r="Q65" i="120" s="1"/>
  <c r="Q66" i="120" s="1"/>
  <c r="P58" i="120"/>
  <c r="P60" i="120" s="1"/>
  <c r="P61" i="120" s="1"/>
  <c r="P63" i="120" s="1"/>
  <c r="P65" i="120" s="1"/>
  <c r="P66" i="120" s="1"/>
  <c r="O58" i="120"/>
  <c r="N58" i="120"/>
  <c r="N60" i="120" s="1"/>
  <c r="N61" i="120" s="1"/>
  <c r="N63" i="120" s="1"/>
  <c r="N65" i="120" s="1"/>
  <c r="N66" i="120" s="1"/>
  <c r="M58" i="120"/>
  <c r="M60" i="120" s="1"/>
  <c r="M61" i="120" s="1"/>
  <c r="M63" i="120" s="1"/>
  <c r="M65" i="120" s="1"/>
  <c r="M66" i="120" s="1"/>
  <c r="L58" i="120"/>
  <c r="L60" i="120" s="1"/>
  <c r="L61" i="120" s="1"/>
  <c r="L63" i="120" s="1"/>
  <c r="L65" i="120" s="1"/>
  <c r="L66" i="120" s="1"/>
  <c r="AC58" i="120"/>
  <c r="AC57" i="120"/>
  <c r="AC56" i="120"/>
  <c r="AC55" i="120"/>
  <c r="AC54" i="120"/>
  <c r="AC49" i="120"/>
  <c r="AC48" i="120"/>
  <c r="AC60" i="120" l="1"/>
  <c r="AC61" i="120" l="1"/>
  <c r="E64" i="120" l="1"/>
  <c r="AC64" i="120" s="1"/>
  <c r="AC63" i="120"/>
  <c r="AC65" i="120" l="1"/>
  <c r="AC66" i="120"/>
  <c r="AC61" i="119" l="1"/>
  <c r="AC49" i="119"/>
  <c r="AC50" i="119"/>
  <c r="AC51" i="119"/>
  <c r="AC52" i="119"/>
  <c r="AC53" i="119"/>
  <c r="AC54" i="119"/>
  <c r="AC55" i="119"/>
  <c r="AC56" i="119"/>
  <c r="U57" i="119"/>
  <c r="V57" i="119"/>
  <c r="W57" i="119"/>
  <c r="AC57" i="119" s="1"/>
  <c r="U58" i="119"/>
  <c r="V58" i="119"/>
  <c r="W58" i="119"/>
  <c r="AC58" i="119"/>
  <c r="U59" i="119"/>
  <c r="V59" i="119"/>
  <c r="W59" i="119"/>
  <c r="AC59" i="119"/>
  <c r="U60" i="119"/>
  <c r="U62" i="119" s="1"/>
  <c r="V60" i="119"/>
  <c r="W60" i="119"/>
  <c r="W62" i="119" s="1"/>
  <c r="W64" i="119" s="1"/>
  <c r="W65" i="119" s="1"/>
  <c r="V62" i="119"/>
  <c r="V64" i="119" s="1"/>
  <c r="V65" i="119" s="1"/>
  <c r="U66" i="119"/>
  <c r="V66" i="119"/>
  <c r="W66" i="119"/>
  <c r="U67" i="119"/>
  <c r="V67" i="119"/>
  <c r="W67" i="119"/>
  <c r="AC60" i="119" l="1"/>
  <c r="AC67" i="119"/>
  <c r="AC66" i="119"/>
  <c r="AC62" i="119"/>
  <c r="E63" i="119"/>
  <c r="AC63" i="119" s="1"/>
  <c r="U64" i="119"/>
  <c r="AC64" i="119" l="1"/>
  <c r="U65" i="119"/>
  <c r="AC65" i="119" s="1"/>
  <c r="E32" i="119" l="1"/>
  <c r="F32" i="119"/>
  <c r="G32" i="119"/>
  <c r="H32" i="119"/>
  <c r="I32" i="119"/>
  <c r="J32" i="119"/>
  <c r="K32" i="119"/>
  <c r="L32" i="119"/>
  <c r="M32" i="119"/>
  <c r="N32" i="119"/>
  <c r="O32" i="119"/>
  <c r="P32" i="119"/>
  <c r="E33" i="119"/>
  <c r="F33" i="119"/>
  <c r="G33" i="119"/>
  <c r="H33" i="119"/>
  <c r="I33" i="119"/>
  <c r="J33" i="119"/>
  <c r="K33" i="119"/>
  <c r="L33" i="119"/>
  <c r="M33" i="119"/>
  <c r="N33" i="119"/>
  <c r="O33" i="119"/>
  <c r="P33" i="119"/>
  <c r="E23" i="119"/>
  <c r="F23" i="119"/>
  <c r="G23" i="119"/>
  <c r="H23" i="119"/>
  <c r="I23" i="119"/>
  <c r="J23" i="119"/>
  <c r="K23" i="119"/>
  <c r="L23" i="119"/>
  <c r="M23" i="119"/>
  <c r="N23" i="119"/>
  <c r="O23" i="119"/>
  <c r="P23" i="119"/>
  <c r="E24" i="119"/>
  <c r="F24" i="119"/>
  <c r="G24" i="119"/>
  <c r="H24" i="119"/>
  <c r="I24" i="119"/>
  <c r="J24" i="119"/>
  <c r="K24" i="119"/>
  <c r="L24" i="119"/>
  <c r="M24" i="119"/>
  <c r="N24" i="119"/>
  <c r="O24" i="119"/>
  <c r="P24" i="119"/>
  <c r="E25" i="119"/>
  <c r="F25" i="119"/>
  <c r="G25" i="119"/>
  <c r="H25" i="119"/>
  <c r="I25" i="119"/>
  <c r="J25" i="119"/>
  <c r="K25" i="119"/>
  <c r="L25" i="119"/>
  <c r="M25" i="119"/>
  <c r="N25" i="119"/>
  <c r="O25" i="119"/>
  <c r="P25" i="119"/>
  <c r="P26" i="119" s="1"/>
  <c r="P28" i="119" s="1"/>
  <c r="P30" i="119" s="1"/>
  <c r="P31" i="119" s="1"/>
  <c r="E26" i="119"/>
  <c r="F26" i="119"/>
  <c r="F28" i="119" s="1"/>
  <c r="F30" i="119" s="1"/>
  <c r="F31" i="119" s="1"/>
  <c r="G26" i="119"/>
  <c r="G28" i="119" s="1"/>
  <c r="G30" i="119" s="1"/>
  <c r="G31" i="119" s="1"/>
  <c r="H26" i="119"/>
  <c r="H28" i="119" s="1"/>
  <c r="H30" i="119" s="1"/>
  <c r="H31" i="119" s="1"/>
  <c r="I26" i="119"/>
  <c r="J26" i="119"/>
  <c r="J28" i="119" s="1"/>
  <c r="J30" i="119" s="1"/>
  <c r="J31" i="119" s="1"/>
  <c r="K26" i="119"/>
  <c r="K28" i="119" s="1"/>
  <c r="K30" i="119" s="1"/>
  <c r="K31" i="119" s="1"/>
  <c r="L26" i="119"/>
  <c r="L28" i="119" s="1"/>
  <c r="L30" i="119" s="1"/>
  <c r="L31" i="119" s="1"/>
  <c r="M26" i="119"/>
  <c r="N26" i="119"/>
  <c r="N28" i="119" s="1"/>
  <c r="N30" i="119" s="1"/>
  <c r="N31" i="119" s="1"/>
  <c r="O26" i="119"/>
  <c r="O28" i="119" s="1"/>
  <c r="O30" i="119" s="1"/>
  <c r="O31" i="119" s="1"/>
  <c r="E28" i="119"/>
  <c r="E30" i="119" s="1"/>
  <c r="E31" i="119" s="1"/>
  <c r="I28" i="119"/>
  <c r="I30" i="119" s="1"/>
  <c r="I31" i="119" s="1"/>
  <c r="M28" i="119"/>
  <c r="M30" i="119" s="1"/>
  <c r="M31" i="119" s="1"/>
  <c r="AC66" i="130"/>
  <c r="AC65" i="130"/>
  <c r="AC60" i="130"/>
  <c r="AC57" i="130"/>
  <c r="AC56" i="130"/>
  <c r="AC55" i="130"/>
  <c r="AC54" i="130"/>
  <c r="AC53" i="130"/>
  <c r="AC52" i="130"/>
  <c r="AC51" i="130"/>
  <c r="AC50" i="130"/>
  <c r="AC49" i="130"/>
  <c r="AC48" i="130"/>
  <c r="AC47" i="130"/>
  <c r="AC46" i="130"/>
  <c r="AC65" i="117"/>
  <c r="AC59" i="117"/>
  <c r="AC56" i="117"/>
  <c r="AC55" i="117"/>
  <c r="AC54" i="117"/>
  <c r="AC53" i="117"/>
  <c r="AC52" i="117"/>
  <c r="AC51" i="117"/>
  <c r="AC50" i="117"/>
  <c r="AC49" i="117"/>
  <c r="AC48" i="117"/>
  <c r="AC47" i="117"/>
  <c r="AC46" i="117"/>
  <c r="AC45" i="117"/>
  <c r="AC64" i="117" l="1"/>
  <c r="AC58" i="130" l="1"/>
  <c r="AC57" i="117"/>
  <c r="AC59" i="130" l="1"/>
  <c r="AC58" i="117"/>
  <c r="E62" i="130" l="1"/>
  <c r="AC62" i="130" s="1"/>
  <c r="AC61" i="130"/>
  <c r="E61" i="117"/>
  <c r="AC61" i="117" s="1"/>
  <c r="AC60" i="117"/>
  <c r="AC64" i="130" l="1"/>
  <c r="AC63" i="130"/>
  <c r="AC62" i="117"/>
  <c r="AC63" i="117"/>
  <c r="AC67" i="116" l="1"/>
  <c r="AC66" i="116"/>
  <c r="AC61" i="116"/>
  <c r="AC58" i="116"/>
  <c r="AC56" i="116"/>
  <c r="AC55" i="116"/>
  <c r="AC54" i="116"/>
  <c r="AC53" i="116"/>
  <c r="AC52" i="116"/>
  <c r="AC51" i="116"/>
  <c r="AC50" i="116"/>
  <c r="AC49" i="116"/>
  <c r="AC48" i="116"/>
  <c r="AC47" i="116"/>
  <c r="AC59" i="116" l="1"/>
  <c r="AC57" i="116"/>
  <c r="AC60" i="116" l="1"/>
  <c r="E63" i="116" l="1"/>
  <c r="AC63" i="116" s="1"/>
  <c r="AC62" i="116"/>
  <c r="AC64" i="116" l="1"/>
  <c r="AC65" i="116"/>
  <c r="O66" i="115" l="1"/>
  <c r="AC66" i="115"/>
  <c r="O65" i="115"/>
  <c r="AC60" i="115"/>
  <c r="O57" i="115"/>
  <c r="AC57" i="115"/>
  <c r="O56" i="115"/>
  <c r="O58" i="115" s="1"/>
  <c r="O59" i="115" s="1"/>
  <c r="O61" i="115" s="1"/>
  <c r="O63" i="115" s="1"/>
  <c r="O64" i="115" s="1"/>
  <c r="AC56" i="115"/>
  <c r="AC55" i="115"/>
  <c r="AC54" i="115"/>
  <c r="AC53" i="115"/>
  <c r="AC52" i="115"/>
  <c r="AC51" i="115"/>
  <c r="AC50" i="115"/>
  <c r="AC49" i="115"/>
  <c r="AC48" i="115"/>
  <c r="AC47" i="115"/>
  <c r="AC46" i="115"/>
  <c r="AC65" i="115" l="1"/>
  <c r="AC59" i="115"/>
  <c r="AC58" i="115"/>
  <c r="G63" i="114"/>
  <c r="G64" i="114"/>
  <c r="G54" i="114"/>
  <c r="G56" i="114" s="1"/>
  <c r="G57" i="114" s="1"/>
  <c r="G59" i="114" s="1"/>
  <c r="G61" i="114" s="1"/>
  <c r="G62" i="114" s="1"/>
  <c r="G55" i="114"/>
  <c r="G31" i="114"/>
  <c r="L31" i="114"/>
  <c r="M31" i="114"/>
  <c r="N31" i="114"/>
  <c r="O31" i="114"/>
  <c r="P31" i="114"/>
  <c r="Q31" i="114"/>
  <c r="R31" i="114"/>
  <c r="S31" i="114"/>
  <c r="T31" i="114"/>
  <c r="U31" i="114"/>
  <c r="V31" i="114"/>
  <c r="W31" i="114"/>
  <c r="X31" i="114"/>
  <c r="Y31" i="114"/>
  <c r="Z31" i="114"/>
  <c r="AA31" i="114"/>
  <c r="AB31" i="114"/>
  <c r="G32" i="114"/>
  <c r="L32" i="114"/>
  <c r="M32" i="114"/>
  <c r="N32" i="114"/>
  <c r="O32" i="114"/>
  <c r="P32" i="114"/>
  <c r="Q32" i="114"/>
  <c r="R32" i="114"/>
  <c r="S32" i="114"/>
  <c r="T32" i="114"/>
  <c r="U32" i="114"/>
  <c r="V32" i="114"/>
  <c r="W32" i="114"/>
  <c r="X32" i="114"/>
  <c r="Y32" i="114"/>
  <c r="Z32" i="114"/>
  <c r="AA32" i="114"/>
  <c r="AB32" i="114"/>
  <c r="G22" i="114"/>
  <c r="L22" i="114"/>
  <c r="M22" i="114"/>
  <c r="N22" i="114"/>
  <c r="O22" i="114"/>
  <c r="P22" i="114"/>
  <c r="Q22" i="114"/>
  <c r="R22" i="114"/>
  <c r="S22" i="114"/>
  <c r="T22" i="114"/>
  <c r="U22" i="114"/>
  <c r="V22" i="114"/>
  <c r="W22" i="114"/>
  <c r="X22" i="114"/>
  <c r="Y22" i="114"/>
  <c r="Z22" i="114"/>
  <c r="AA22" i="114"/>
  <c r="AB22" i="114"/>
  <c r="G23" i="114"/>
  <c r="L23" i="114"/>
  <c r="M23" i="114"/>
  <c r="N23" i="114"/>
  <c r="O23" i="114"/>
  <c r="P23" i="114"/>
  <c r="Q23" i="114"/>
  <c r="R23" i="114"/>
  <c r="S23" i="114"/>
  <c r="T23" i="114"/>
  <c r="U23" i="114"/>
  <c r="V23" i="114"/>
  <c r="W23" i="114"/>
  <c r="X23" i="114"/>
  <c r="Y23" i="114"/>
  <c r="Z23" i="114"/>
  <c r="AA23" i="114"/>
  <c r="AB23" i="114"/>
  <c r="G24" i="114"/>
  <c r="L24" i="114"/>
  <c r="M24" i="114"/>
  <c r="N24" i="114"/>
  <c r="O24" i="114"/>
  <c r="P24" i="114"/>
  <c r="Q24" i="114"/>
  <c r="R24" i="114"/>
  <c r="S24" i="114"/>
  <c r="T24" i="114"/>
  <c r="U24" i="114"/>
  <c r="V24" i="114"/>
  <c r="W24" i="114"/>
  <c r="X24" i="114"/>
  <c r="Y24" i="114"/>
  <c r="Z24" i="114"/>
  <c r="AA24" i="114"/>
  <c r="AB24" i="114"/>
  <c r="G25" i="114"/>
  <c r="L25" i="114"/>
  <c r="M25" i="114"/>
  <c r="N25" i="114"/>
  <c r="O25" i="114"/>
  <c r="P25" i="114"/>
  <c r="Q25" i="114"/>
  <c r="R25" i="114"/>
  <c r="S25" i="114"/>
  <c r="T25" i="114"/>
  <c r="U25" i="114"/>
  <c r="V25" i="114"/>
  <c r="W25" i="114"/>
  <c r="X25" i="114"/>
  <c r="Y25" i="114"/>
  <c r="Z25" i="114"/>
  <c r="AA25" i="114"/>
  <c r="AB25" i="114"/>
  <c r="G27" i="114"/>
  <c r="G29" i="114" s="1"/>
  <c r="G30" i="114" s="1"/>
  <c r="L27" i="114"/>
  <c r="L29" i="114" s="1"/>
  <c r="L30" i="114" s="1"/>
  <c r="M27" i="114"/>
  <c r="M29" i="114" s="1"/>
  <c r="M30" i="114" s="1"/>
  <c r="N27" i="114"/>
  <c r="N29" i="114" s="1"/>
  <c r="N30" i="114" s="1"/>
  <c r="O27" i="114"/>
  <c r="O29" i="114" s="1"/>
  <c r="O30" i="114" s="1"/>
  <c r="P27" i="114"/>
  <c r="P29" i="114" s="1"/>
  <c r="P30" i="114" s="1"/>
  <c r="Q27" i="114"/>
  <c r="Q29" i="114" s="1"/>
  <c r="Q30" i="114" s="1"/>
  <c r="R27" i="114"/>
  <c r="R29" i="114" s="1"/>
  <c r="R30" i="114" s="1"/>
  <c r="S27" i="114"/>
  <c r="S29" i="114" s="1"/>
  <c r="S30" i="114" s="1"/>
  <c r="T27" i="114"/>
  <c r="T29" i="114" s="1"/>
  <c r="T30" i="114" s="1"/>
  <c r="U27" i="114"/>
  <c r="U29" i="114" s="1"/>
  <c r="U30" i="114" s="1"/>
  <c r="V27" i="114"/>
  <c r="V29" i="114" s="1"/>
  <c r="V30" i="114" s="1"/>
  <c r="W27" i="114"/>
  <c r="W29" i="114" s="1"/>
  <c r="W30" i="114" s="1"/>
  <c r="X27" i="114"/>
  <c r="X29" i="114" s="1"/>
  <c r="X30" i="114" s="1"/>
  <c r="Y27" i="114"/>
  <c r="Y29" i="114" s="1"/>
  <c r="Y30" i="114" s="1"/>
  <c r="Z27" i="114"/>
  <c r="Z29" i="114" s="1"/>
  <c r="Z30" i="114" s="1"/>
  <c r="AA27" i="114"/>
  <c r="AA29" i="114" s="1"/>
  <c r="AA30" i="114" s="1"/>
  <c r="AB27" i="114"/>
  <c r="AB29" i="114" s="1"/>
  <c r="AB30" i="114" s="1"/>
  <c r="M66" i="112"/>
  <c r="N66" i="112"/>
  <c r="O66" i="112"/>
  <c r="P66" i="112"/>
  <c r="M67" i="112"/>
  <c r="N67" i="112"/>
  <c r="O67" i="112"/>
  <c r="P67" i="112"/>
  <c r="M57" i="112"/>
  <c r="O64" i="112"/>
  <c r="O65" i="112" s="1"/>
  <c r="P64" i="112"/>
  <c r="P65" i="112" s="1"/>
  <c r="M58" i="112"/>
  <c r="M59" i="112"/>
  <c r="N64" i="112"/>
  <c r="N65" i="112" s="1"/>
  <c r="M60" i="112"/>
  <c r="M62" i="112" s="1"/>
  <c r="T33" i="112"/>
  <c r="U33" i="112"/>
  <c r="V33" i="112"/>
  <c r="W33" i="112"/>
  <c r="X33" i="112"/>
  <c r="Y33" i="112"/>
  <c r="Z33" i="112"/>
  <c r="AA33" i="112"/>
  <c r="AB33" i="112"/>
  <c r="T34" i="112"/>
  <c r="U34" i="112"/>
  <c r="V34" i="112"/>
  <c r="W34" i="112"/>
  <c r="X34" i="112"/>
  <c r="Y34" i="112"/>
  <c r="Z34" i="112"/>
  <c r="AA34" i="112"/>
  <c r="AB34" i="112"/>
  <c r="T24" i="112"/>
  <c r="U24" i="112"/>
  <c r="V24" i="112"/>
  <c r="V26" i="112" s="1"/>
  <c r="V27" i="112" s="1"/>
  <c r="V29" i="112" s="1"/>
  <c r="V31" i="112" s="1"/>
  <c r="V32" i="112" s="1"/>
  <c r="W24" i="112"/>
  <c r="W26" i="112" s="1"/>
  <c r="W27" i="112" s="1"/>
  <c r="W29" i="112" s="1"/>
  <c r="W31" i="112" s="1"/>
  <c r="W32" i="112" s="1"/>
  <c r="X24" i="112"/>
  <c r="Y24" i="112"/>
  <c r="Z24" i="112"/>
  <c r="Z26" i="112" s="1"/>
  <c r="Z27" i="112" s="1"/>
  <c r="Z29" i="112" s="1"/>
  <c r="Z31" i="112" s="1"/>
  <c r="Z32" i="112" s="1"/>
  <c r="AA24" i="112"/>
  <c r="AA26" i="112" s="1"/>
  <c r="AA27" i="112" s="1"/>
  <c r="AA29" i="112" s="1"/>
  <c r="AA31" i="112" s="1"/>
  <c r="AA32" i="112" s="1"/>
  <c r="AB24" i="112"/>
  <c r="T25" i="112"/>
  <c r="U25" i="112"/>
  <c r="V25" i="112"/>
  <c r="W25" i="112"/>
  <c r="X25" i="112"/>
  <c r="Y25" i="112"/>
  <c r="Z25" i="112"/>
  <c r="AA25" i="112"/>
  <c r="AB25" i="112"/>
  <c r="T26" i="112"/>
  <c r="U26" i="112"/>
  <c r="U27" i="112" s="1"/>
  <c r="U29" i="112" s="1"/>
  <c r="U31" i="112" s="1"/>
  <c r="U32" i="112" s="1"/>
  <c r="X26" i="112"/>
  <c r="Y26" i="112"/>
  <c r="Y27" i="112" s="1"/>
  <c r="Y29" i="112" s="1"/>
  <c r="Y31" i="112" s="1"/>
  <c r="Y32" i="112" s="1"/>
  <c r="AB26" i="112"/>
  <c r="T27" i="112"/>
  <c r="T29" i="112" s="1"/>
  <c r="T31" i="112" s="1"/>
  <c r="T32" i="112" s="1"/>
  <c r="X27" i="112"/>
  <c r="X29" i="112" s="1"/>
  <c r="X31" i="112" s="1"/>
  <c r="X32" i="112" s="1"/>
  <c r="AB27" i="112"/>
  <c r="AB29" i="112" s="1"/>
  <c r="AB31" i="112" s="1"/>
  <c r="AB32" i="112" s="1"/>
  <c r="BW14" i="52"/>
  <c r="BY14" i="52"/>
  <c r="CA14" i="52"/>
  <c r="CB14" i="52"/>
  <c r="AC61" i="115" l="1"/>
  <c r="E62" i="115"/>
  <c r="AC62" i="115" s="1"/>
  <c r="M64" i="112"/>
  <c r="M65" i="112" s="1"/>
  <c r="E63" i="112"/>
  <c r="CC14" i="52"/>
  <c r="AC64" i="115" l="1"/>
  <c r="AC63" i="115"/>
  <c r="AC17" i="113"/>
  <c r="AC20" i="113"/>
  <c r="AC21" i="113"/>
  <c r="AC22" i="113"/>
  <c r="AC23" i="113"/>
  <c r="AC24" i="113"/>
  <c r="M24" i="113"/>
  <c r="N24" i="113"/>
  <c r="O24" i="113"/>
  <c r="P24" i="113"/>
  <c r="P26" i="113" s="1"/>
  <c r="P27" i="113" s="1"/>
  <c r="P29" i="113" s="1"/>
  <c r="P31" i="113" s="1"/>
  <c r="P32" i="113" s="1"/>
  <c r="Q24" i="113"/>
  <c r="R24" i="113"/>
  <c r="S24" i="113"/>
  <c r="T24" i="113"/>
  <c r="T26" i="113" s="1"/>
  <c r="T27" i="113" s="1"/>
  <c r="T29" i="113" s="1"/>
  <c r="T31" i="113" s="1"/>
  <c r="T32" i="113" s="1"/>
  <c r="U24" i="113"/>
  <c r="V24" i="113"/>
  <c r="W24" i="113"/>
  <c r="X24" i="113"/>
  <c r="X26" i="113" s="1"/>
  <c r="X27" i="113" s="1"/>
  <c r="X29" i="113" s="1"/>
  <c r="X31" i="113" s="1"/>
  <c r="X32" i="113" s="1"/>
  <c r="Y24" i="113"/>
  <c r="Z24" i="113"/>
  <c r="AA24" i="113"/>
  <c r="AB24" i="113"/>
  <c r="AB26" i="113" s="1"/>
  <c r="AB27" i="113" s="1"/>
  <c r="AB29" i="113" s="1"/>
  <c r="AB31" i="113" s="1"/>
  <c r="AB32" i="113" s="1"/>
  <c r="AC25" i="113"/>
  <c r="M25" i="113"/>
  <c r="N25" i="113"/>
  <c r="O25" i="113"/>
  <c r="P25" i="113"/>
  <c r="Q25" i="113"/>
  <c r="R25" i="113"/>
  <c r="S25" i="113"/>
  <c r="T25" i="113"/>
  <c r="U25" i="113"/>
  <c r="V25" i="113"/>
  <c r="W25" i="113"/>
  <c r="X25" i="113"/>
  <c r="Y25" i="113"/>
  <c r="Z25" i="113"/>
  <c r="AA25" i="113"/>
  <c r="AB25" i="113"/>
  <c r="M26" i="113"/>
  <c r="N26" i="113"/>
  <c r="N27" i="113" s="1"/>
  <c r="N29" i="113" s="1"/>
  <c r="N31" i="113" s="1"/>
  <c r="N32" i="113" s="1"/>
  <c r="O26" i="113"/>
  <c r="Q26" i="113"/>
  <c r="R26" i="113"/>
  <c r="R27" i="113" s="1"/>
  <c r="R29" i="113" s="1"/>
  <c r="R31" i="113" s="1"/>
  <c r="R32" i="113" s="1"/>
  <c r="S26" i="113"/>
  <c r="U26" i="113"/>
  <c r="V26" i="113"/>
  <c r="V27" i="113" s="1"/>
  <c r="V29" i="113" s="1"/>
  <c r="V31" i="113" s="1"/>
  <c r="V32" i="113" s="1"/>
  <c r="W26" i="113"/>
  <c r="Y26" i="113"/>
  <c r="Z26" i="113"/>
  <c r="Z27" i="113" s="1"/>
  <c r="Z29" i="113" s="1"/>
  <c r="Z31" i="113" s="1"/>
  <c r="Z32" i="113" s="1"/>
  <c r="AA26" i="113"/>
  <c r="M27" i="113"/>
  <c r="M29" i="113" s="1"/>
  <c r="M31" i="113" s="1"/>
  <c r="M32" i="113" s="1"/>
  <c r="O27" i="113"/>
  <c r="O29" i="113" s="1"/>
  <c r="O31" i="113" s="1"/>
  <c r="O32" i="113" s="1"/>
  <c r="Q27" i="113"/>
  <c r="Q29" i="113" s="1"/>
  <c r="Q31" i="113" s="1"/>
  <c r="Q32" i="113" s="1"/>
  <c r="S27" i="113"/>
  <c r="S29" i="113" s="1"/>
  <c r="S31" i="113" s="1"/>
  <c r="S32" i="113" s="1"/>
  <c r="U27" i="113"/>
  <c r="U29" i="113" s="1"/>
  <c r="U31" i="113" s="1"/>
  <c r="U32" i="113" s="1"/>
  <c r="W27" i="113"/>
  <c r="Y27" i="113"/>
  <c r="Y29" i="113" s="1"/>
  <c r="Y31" i="113" s="1"/>
  <c r="Y32" i="113" s="1"/>
  <c r="AA27" i="113"/>
  <c r="AA29" i="113" s="1"/>
  <c r="AA31" i="113" s="1"/>
  <c r="AA32" i="113" s="1"/>
  <c r="AC28" i="113"/>
  <c r="W29" i="113"/>
  <c r="W31" i="113" s="1"/>
  <c r="W32" i="113" s="1"/>
  <c r="M33" i="113"/>
  <c r="N33" i="113"/>
  <c r="O33" i="113"/>
  <c r="P33" i="113"/>
  <c r="Q33" i="113"/>
  <c r="R33" i="113"/>
  <c r="S33" i="113"/>
  <c r="T33" i="113"/>
  <c r="U33" i="113"/>
  <c r="V33" i="113"/>
  <c r="W33" i="113"/>
  <c r="X33" i="113"/>
  <c r="Y33" i="113"/>
  <c r="Z33" i="113"/>
  <c r="AA33" i="113"/>
  <c r="AB33" i="113"/>
  <c r="M34" i="113"/>
  <c r="N34" i="113"/>
  <c r="O34" i="113"/>
  <c r="P34" i="113"/>
  <c r="Q34" i="113"/>
  <c r="R34" i="113"/>
  <c r="S34" i="113"/>
  <c r="T34" i="113"/>
  <c r="U34" i="113"/>
  <c r="V34" i="113"/>
  <c r="W34" i="113"/>
  <c r="X34" i="113"/>
  <c r="Y34" i="113"/>
  <c r="Z34" i="113"/>
  <c r="AA34" i="113"/>
  <c r="AB34" i="113"/>
  <c r="AC34" i="113" l="1"/>
  <c r="AC33" i="113"/>
  <c r="AC29" i="113"/>
  <c r="AC31" i="113" l="1"/>
  <c r="AC32" i="113"/>
  <c r="AC26" i="113"/>
  <c r="E30" i="113"/>
  <c r="AC30" i="113" s="1"/>
  <c r="AC27" i="113"/>
  <c r="N67" i="113" l="1"/>
  <c r="M67" i="113"/>
  <c r="N66" i="113"/>
  <c r="M66" i="113"/>
  <c r="AC66" i="113" s="1"/>
  <c r="AC61" i="113"/>
  <c r="M58" i="113"/>
  <c r="AC58" i="113"/>
  <c r="N64" i="113"/>
  <c r="N65" i="113" s="1"/>
  <c r="M57" i="113"/>
  <c r="M59" i="113" s="1"/>
  <c r="M60" i="113" s="1"/>
  <c r="M62" i="113" s="1"/>
  <c r="M64" i="113" s="1"/>
  <c r="M65" i="113" s="1"/>
  <c r="AC57" i="113"/>
  <c r="AC56" i="113"/>
  <c r="AC55" i="113"/>
  <c r="AC54" i="113"/>
  <c r="AC53" i="113"/>
  <c r="AC52" i="113"/>
  <c r="AC51" i="113"/>
  <c r="AC50" i="113"/>
  <c r="AC49" i="113"/>
  <c r="AC48" i="113"/>
  <c r="AC47" i="113"/>
  <c r="H33" i="111"/>
  <c r="I33" i="111"/>
  <c r="J33" i="111"/>
  <c r="K33" i="111"/>
  <c r="L33" i="111"/>
  <c r="M33" i="111"/>
  <c r="N33" i="111"/>
  <c r="O33" i="111"/>
  <c r="P33" i="111"/>
  <c r="Q33" i="111"/>
  <c r="R33" i="111"/>
  <c r="S33" i="111"/>
  <c r="T33" i="111"/>
  <c r="U33" i="111"/>
  <c r="V33" i="111"/>
  <c r="W33" i="111"/>
  <c r="X33" i="111"/>
  <c r="Y33" i="111"/>
  <c r="Z33" i="111"/>
  <c r="AA33" i="111"/>
  <c r="AB33" i="111"/>
  <c r="H34" i="111"/>
  <c r="I34" i="111"/>
  <c r="J34" i="111"/>
  <c r="K34" i="111"/>
  <c r="L34" i="111"/>
  <c r="M34" i="111"/>
  <c r="N34" i="111"/>
  <c r="O34" i="111"/>
  <c r="P34" i="111"/>
  <c r="Q34" i="111"/>
  <c r="R34" i="111"/>
  <c r="S34" i="111"/>
  <c r="T34" i="111"/>
  <c r="U34" i="111"/>
  <c r="V34" i="111"/>
  <c r="W34" i="111"/>
  <c r="X34" i="111"/>
  <c r="Y34" i="111"/>
  <c r="Z34" i="111"/>
  <c r="AA34" i="111"/>
  <c r="AB34" i="111"/>
  <c r="H24" i="111"/>
  <c r="I24" i="111"/>
  <c r="I26" i="111" s="1"/>
  <c r="I27" i="111" s="1"/>
  <c r="I29" i="111" s="1"/>
  <c r="I31" i="111" s="1"/>
  <c r="I32" i="111" s="1"/>
  <c r="J24" i="111"/>
  <c r="J26" i="111" s="1"/>
  <c r="J27" i="111" s="1"/>
  <c r="J29" i="111" s="1"/>
  <c r="J31" i="111" s="1"/>
  <c r="J32" i="111" s="1"/>
  <c r="K24" i="111"/>
  <c r="L24" i="111"/>
  <c r="M24" i="111"/>
  <c r="N24" i="111"/>
  <c r="O24" i="111"/>
  <c r="P24" i="111"/>
  <c r="Q24" i="111"/>
  <c r="R24" i="111"/>
  <c r="S24" i="111"/>
  <c r="T24" i="111"/>
  <c r="U24" i="111"/>
  <c r="V24" i="111"/>
  <c r="W24" i="111"/>
  <c r="X24" i="111"/>
  <c r="Y24" i="111"/>
  <c r="Z24" i="111"/>
  <c r="AA24" i="111"/>
  <c r="AB24" i="111"/>
  <c r="H25" i="111"/>
  <c r="I25" i="111"/>
  <c r="J25" i="111"/>
  <c r="K25" i="111"/>
  <c r="L25" i="111"/>
  <c r="M25" i="111"/>
  <c r="N25" i="111"/>
  <c r="O25" i="111"/>
  <c r="P25" i="111"/>
  <c r="Q25" i="111"/>
  <c r="R25" i="111"/>
  <c r="S25" i="111"/>
  <c r="T25" i="111"/>
  <c r="U25" i="111"/>
  <c r="V25" i="111"/>
  <c r="W25" i="111"/>
  <c r="X25" i="111"/>
  <c r="Y25" i="111"/>
  <c r="Z25" i="111"/>
  <c r="AA25" i="111"/>
  <c r="AB25" i="111"/>
  <c r="H26" i="111"/>
  <c r="K26" i="111"/>
  <c r="L26" i="111"/>
  <c r="M26" i="111"/>
  <c r="M27" i="111" s="1"/>
  <c r="M29" i="111" s="1"/>
  <c r="M31" i="111" s="1"/>
  <c r="M32" i="111" s="1"/>
  <c r="N26" i="111"/>
  <c r="O26" i="111"/>
  <c r="P26" i="111"/>
  <c r="Q26" i="111"/>
  <c r="Q27" i="111" s="1"/>
  <c r="Q29" i="111" s="1"/>
  <c r="Q31" i="111" s="1"/>
  <c r="Q32" i="111" s="1"/>
  <c r="R26" i="111"/>
  <c r="S26" i="111"/>
  <c r="T26" i="111"/>
  <c r="U26" i="111"/>
  <c r="U27" i="111" s="1"/>
  <c r="U29" i="111" s="1"/>
  <c r="U31" i="111" s="1"/>
  <c r="U32" i="111" s="1"/>
  <c r="V26" i="111"/>
  <c r="W26" i="111"/>
  <c r="X26" i="111"/>
  <c r="Y26" i="111"/>
  <c r="Y27" i="111" s="1"/>
  <c r="Y29" i="111" s="1"/>
  <c r="Y31" i="111" s="1"/>
  <c r="Y32" i="111" s="1"/>
  <c r="Z26" i="111"/>
  <c r="AA26" i="111"/>
  <c r="AB26" i="111"/>
  <c r="H27" i="111"/>
  <c r="H29" i="111" s="1"/>
  <c r="H31" i="111" s="1"/>
  <c r="H32" i="111" s="1"/>
  <c r="K27" i="111"/>
  <c r="K29" i="111" s="1"/>
  <c r="K31" i="111" s="1"/>
  <c r="K32" i="111" s="1"/>
  <c r="L27" i="111"/>
  <c r="L29" i="111" s="1"/>
  <c r="L31" i="111" s="1"/>
  <c r="L32" i="111" s="1"/>
  <c r="N27" i="111"/>
  <c r="N29" i="111" s="1"/>
  <c r="N31" i="111" s="1"/>
  <c r="N32" i="111" s="1"/>
  <c r="O27" i="111"/>
  <c r="O29" i="111" s="1"/>
  <c r="O31" i="111" s="1"/>
  <c r="O32" i="111" s="1"/>
  <c r="P27" i="111"/>
  <c r="P29" i="111" s="1"/>
  <c r="P31" i="111" s="1"/>
  <c r="P32" i="111" s="1"/>
  <c r="R27" i="111"/>
  <c r="R29" i="111" s="1"/>
  <c r="R31" i="111" s="1"/>
  <c r="R32" i="111" s="1"/>
  <c r="S27" i="111"/>
  <c r="T27" i="111"/>
  <c r="T29" i="111" s="1"/>
  <c r="T31" i="111" s="1"/>
  <c r="T32" i="111" s="1"/>
  <c r="V27" i="111"/>
  <c r="V29" i="111" s="1"/>
  <c r="V31" i="111" s="1"/>
  <c r="V32" i="111" s="1"/>
  <c r="W27" i="111"/>
  <c r="W29" i="111" s="1"/>
  <c r="W31" i="111" s="1"/>
  <c r="W32" i="111" s="1"/>
  <c r="X27" i="111"/>
  <c r="X29" i="111" s="1"/>
  <c r="X31" i="111" s="1"/>
  <c r="X32" i="111" s="1"/>
  <c r="Z27" i="111"/>
  <c r="Z29" i="111" s="1"/>
  <c r="Z31" i="111" s="1"/>
  <c r="Z32" i="111" s="1"/>
  <c r="AA27" i="111"/>
  <c r="AA29" i="111" s="1"/>
  <c r="AA31" i="111" s="1"/>
  <c r="AA32" i="111" s="1"/>
  <c r="AB27" i="111"/>
  <c r="AB29" i="111" s="1"/>
  <c r="AB31" i="111" s="1"/>
  <c r="AB32" i="111" s="1"/>
  <c r="S29" i="111"/>
  <c r="S31" i="111" s="1"/>
  <c r="S32" i="111" s="1"/>
  <c r="AC60" i="110"/>
  <c r="N65" i="110"/>
  <c r="O65" i="110"/>
  <c r="P65" i="110"/>
  <c r="N66" i="110"/>
  <c r="O66" i="110"/>
  <c r="P66" i="110"/>
  <c r="AC67" i="113" l="1"/>
  <c r="AC66" i="110"/>
  <c r="AC65" i="110"/>
  <c r="O58" i="110"/>
  <c r="O59" i="110" s="1"/>
  <c r="O61" i="110" s="1"/>
  <c r="O63" i="110" s="1"/>
  <c r="O64" i="110" s="1"/>
  <c r="P57" i="110"/>
  <c r="AC57" i="110" s="1"/>
  <c r="O57" i="110"/>
  <c r="N57" i="110"/>
  <c r="P56" i="110"/>
  <c r="P58" i="110" s="1"/>
  <c r="P59" i="110" s="1"/>
  <c r="P61" i="110" s="1"/>
  <c r="AC61" i="110" s="1"/>
  <c r="O56" i="110"/>
  <c r="N56" i="110"/>
  <c r="N58" i="110" s="1"/>
  <c r="N59" i="110" s="1"/>
  <c r="N61" i="110" s="1"/>
  <c r="N63" i="110" s="1"/>
  <c r="N64" i="110" s="1"/>
  <c r="AC55" i="110"/>
  <c r="AC54" i="110"/>
  <c r="AC53" i="110"/>
  <c r="AC52" i="110"/>
  <c r="AC51" i="110"/>
  <c r="AC50" i="110"/>
  <c r="AC49" i="110"/>
  <c r="AC48" i="110"/>
  <c r="AC47" i="110"/>
  <c r="AC46" i="110"/>
  <c r="E62" i="110" l="1"/>
  <c r="AC62" i="110" s="1"/>
  <c r="AC56" i="110"/>
  <c r="P63" i="110"/>
  <c r="P64" i="110" s="1"/>
  <c r="AC64" i="110" s="1"/>
  <c r="AC59" i="113"/>
  <c r="AC63" i="110" l="1"/>
  <c r="AC60" i="113"/>
  <c r="AC58" i="110"/>
  <c r="E63" i="113" l="1"/>
  <c r="AC63" i="113" s="1"/>
  <c r="AC62" i="113"/>
  <c r="AC59" i="110"/>
  <c r="AC65" i="113" l="1"/>
  <c r="AC64" i="113"/>
  <c r="O66" i="108" l="1"/>
  <c r="N66" i="108"/>
  <c r="M66" i="108"/>
  <c r="L66" i="108"/>
  <c r="K66" i="108"/>
  <c r="J66" i="108"/>
  <c r="O65" i="108"/>
  <c r="N65" i="108"/>
  <c r="M65" i="108"/>
  <c r="L65" i="108"/>
  <c r="K65" i="108"/>
  <c r="J65" i="108"/>
  <c r="AC60" i="108"/>
  <c r="K58" i="108"/>
  <c r="K59" i="108" s="1"/>
  <c r="K61" i="108" s="1"/>
  <c r="K63" i="108" s="1"/>
  <c r="K64" i="108" s="1"/>
  <c r="O57" i="108"/>
  <c r="N57" i="108"/>
  <c r="M57" i="108"/>
  <c r="L57" i="108"/>
  <c r="K57" i="108"/>
  <c r="J57" i="108"/>
  <c r="AC57" i="108"/>
  <c r="O56" i="108"/>
  <c r="O58" i="108" s="1"/>
  <c r="O59" i="108" s="1"/>
  <c r="O61" i="108" s="1"/>
  <c r="O63" i="108" s="1"/>
  <c r="O64" i="108" s="1"/>
  <c r="N56" i="108"/>
  <c r="N58" i="108" s="1"/>
  <c r="N59" i="108" s="1"/>
  <c r="N61" i="108" s="1"/>
  <c r="N63" i="108" s="1"/>
  <c r="N64" i="108" s="1"/>
  <c r="M56" i="108"/>
  <c r="M58" i="108" s="1"/>
  <c r="M59" i="108" s="1"/>
  <c r="M61" i="108" s="1"/>
  <c r="M63" i="108" s="1"/>
  <c r="M64" i="108" s="1"/>
  <c r="L56" i="108"/>
  <c r="L58" i="108" s="1"/>
  <c r="L59" i="108" s="1"/>
  <c r="L61" i="108" s="1"/>
  <c r="L63" i="108" s="1"/>
  <c r="L64" i="108" s="1"/>
  <c r="K56" i="108"/>
  <c r="J56" i="108"/>
  <c r="J58" i="108" s="1"/>
  <c r="J59" i="108" s="1"/>
  <c r="J61" i="108" s="1"/>
  <c r="J63" i="108" s="1"/>
  <c r="J64" i="108" s="1"/>
  <c r="AC55" i="108"/>
  <c r="AC54" i="108"/>
  <c r="AC53" i="108"/>
  <c r="AC52" i="108"/>
  <c r="AC51" i="108"/>
  <c r="AC50" i="108"/>
  <c r="AC49" i="108"/>
  <c r="AC48" i="108"/>
  <c r="AC47" i="108"/>
  <c r="AC46" i="108"/>
  <c r="AC66" i="108" l="1"/>
  <c r="AC65" i="108"/>
  <c r="AC58" i="108"/>
  <c r="AC56" i="108"/>
  <c r="AC59" i="108" l="1"/>
  <c r="E62" i="108" l="1"/>
  <c r="AC62" i="108" s="1"/>
  <c r="AC61" i="108"/>
  <c r="AC64" i="108" l="1"/>
  <c r="AC63" i="108"/>
  <c r="O67" i="107" l="1"/>
  <c r="N67" i="107"/>
  <c r="M67" i="107"/>
  <c r="L67" i="107"/>
  <c r="E67" i="107"/>
  <c r="O66" i="107"/>
  <c r="N66" i="107"/>
  <c r="M66" i="107"/>
  <c r="L66" i="107"/>
  <c r="E66" i="107"/>
  <c r="AC61" i="107"/>
  <c r="N60" i="107"/>
  <c r="N62" i="107" s="1"/>
  <c r="N64" i="107" s="1"/>
  <c r="N65" i="107" s="1"/>
  <c r="O59" i="107"/>
  <c r="O60" i="107" s="1"/>
  <c r="O62" i="107" s="1"/>
  <c r="O64" i="107" s="1"/>
  <c r="O65" i="107" s="1"/>
  <c r="N59" i="107"/>
  <c r="O58" i="107"/>
  <c r="N58" i="107"/>
  <c r="M58" i="107"/>
  <c r="L58" i="107"/>
  <c r="E58" i="107"/>
  <c r="O57" i="107"/>
  <c r="N57" i="107"/>
  <c r="M57" i="107"/>
  <c r="M59" i="107" s="1"/>
  <c r="M60" i="107" s="1"/>
  <c r="M62" i="107" s="1"/>
  <c r="M64" i="107" s="1"/>
  <c r="M65" i="107" s="1"/>
  <c r="L57" i="107"/>
  <c r="L59" i="107" s="1"/>
  <c r="L60" i="107" s="1"/>
  <c r="L62" i="107" s="1"/>
  <c r="L64" i="107" s="1"/>
  <c r="L65" i="107" s="1"/>
  <c r="E57" i="107"/>
  <c r="E59" i="107" s="1"/>
  <c r="AC56" i="107"/>
  <c r="AC55" i="107"/>
  <c r="AC54" i="107"/>
  <c r="AC53" i="107"/>
  <c r="AC52" i="107"/>
  <c r="AC51" i="107"/>
  <c r="AC50" i="107"/>
  <c r="AC49" i="107"/>
  <c r="AC48" i="107"/>
  <c r="AC47" i="107"/>
  <c r="AC61" i="106"/>
  <c r="AC58" i="106"/>
  <c r="AC57" i="106"/>
  <c r="AC56" i="106"/>
  <c r="AC55" i="106"/>
  <c r="AC54" i="106"/>
  <c r="AC53" i="106"/>
  <c r="AC52" i="106"/>
  <c r="AC49" i="106"/>
  <c r="AC48" i="106"/>
  <c r="AC47" i="106"/>
  <c r="AC47" i="80"/>
  <c r="AC48" i="80"/>
  <c r="AC46" i="80"/>
  <c r="AC67" i="107" l="1"/>
  <c r="AC66" i="107"/>
  <c r="AC59" i="107"/>
  <c r="AC57" i="107"/>
  <c r="AC58" i="107"/>
  <c r="E60" i="107"/>
  <c r="AC66" i="106"/>
  <c r="AC67" i="106"/>
  <c r="AC60" i="106"/>
  <c r="AC59" i="106"/>
  <c r="Z66" i="80"/>
  <c r="Y66" i="80"/>
  <c r="X66" i="80"/>
  <c r="W66" i="80"/>
  <c r="V66" i="80"/>
  <c r="U66" i="80"/>
  <c r="P66" i="80"/>
  <c r="O66" i="80"/>
  <c r="N66" i="80"/>
  <c r="Z65" i="80"/>
  <c r="Y65" i="80"/>
  <c r="X65" i="80"/>
  <c r="W65" i="80"/>
  <c r="V65" i="80"/>
  <c r="U65" i="80"/>
  <c r="P65" i="80"/>
  <c r="O65" i="80"/>
  <c r="N65" i="80"/>
  <c r="AC60" i="80"/>
  <c r="Z57" i="80"/>
  <c r="Y57" i="80"/>
  <c r="X57" i="80"/>
  <c r="W57" i="80"/>
  <c r="V57" i="80"/>
  <c r="U57" i="80"/>
  <c r="P57" i="80"/>
  <c r="O57" i="80"/>
  <c r="N57" i="80"/>
  <c r="AC57" i="80" s="1"/>
  <c r="Z56" i="80"/>
  <c r="Z58" i="80" s="1"/>
  <c r="Z59" i="80" s="1"/>
  <c r="Z61" i="80" s="1"/>
  <c r="Z63" i="80" s="1"/>
  <c r="Z64" i="80" s="1"/>
  <c r="Y56" i="80"/>
  <c r="Y58" i="80" s="1"/>
  <c r="Y59" i="80" s="1"/>
  <c r="Y61" i="80" s="1"/>
  <c r="Y63" i="80" s="1"/>
  <c r="Y64" i="80" s="1"/>
  <c r="X56" i="80"/>
  <c r="X58" i="80" s="1"/>
  <c r="X59" i="80" s="1"/>
  <c r="X61" i="80" s="1"/>
  <c r="X63" i="80" s="1"/>
  <c r="X64" i="80" s="1"/>
  <c r="W56" i="80"/>
  <c r="W58" i="80" s="1"/>
  <c r="W59" i="80" s="1"/>
  <c r="W61" i="80" s="1"/>
  <c r="W63" i="80" s="1"/>
  <c r="W64" i="80" s="1"/>
  <c r="V56" i="80"/>
  <c r="V58" i="80" s="1"/>
  <c r="V59" i="80" s="1"/>
  <c r="V61" i="80" s="1"/>
  <c r="V63" i="80" s="1"/>
  <c r="V64" i="80" s="1"/>
  <c r="U56" i="80"/>
  <c r="U58" i="80" s="1"/>
  <c r="U59" i="80" s="1"/>
  <c r="U61" i="80" s="1"/>
  <c r="U63" i="80" s="1"/>
  <c r="U64" i="80" s="1"/>
  <c r="P56" i="80"/>
  <c r="P58" i="80" s="1"/>
  <c r="P59" i="80" s="1"/>
  <c r="P61" i="80" s="1"/>
  <c r="P63" i="80" s="1"/>
  <c r="P64" i="80" s="1"/>
  <c r="O56" i="80"/>
  <c r="O58" i="80" s="1"/>
  <c r="O59" i="80" s="1"/>
  <c r="O61" i="80" s="1"/>
  <c r="O63" i="80" s="1"/>
  <c r="O64" i="80" s="1"/>
  <c r="N56" i="80"/>
  <c r="N58" i="80" s="1"/>
  <c r="N59" i="80" s="1"/>
  <c r="N61" i="80" s="1"/>
  <c r="N63" i="80" s="1"/>
  <c r="N64" i="80" s="1"/>
  <c r="AC55" i="80"/>
  <c r="AC54" i="80"/>
  <c r="AC53" i="80"/>
  <c r="AC52" i="80"/>
  <c r="AC51" i="80"/>
  <c r="AC50" i="80"/>
  <c r="AC49" i="80"/>
  <c r="BV35" i="52"/>
  <c r="BU35" i="52"/>
  <c r="BT35" i="52"/>
  <c r="BS35" i="52"/>
  <c r="BR35" i="52"/>
  <c r="BQ35" i="52"/>
  <c r="BP35" i="52"/>
  <c r="BO35" i="52"/>
  <c r="BN35" i="52"/>
  <c r="BM35" i="52"/>
  <c r="BL35" i="52"/>
  <c r="BK35" i="52"/>
  <c r="BJ35" i="52"/>
  <c r="BI35" i="52"/>
  <c r="BH35" i="52"/>
  <c r="BG35" i="52"/>
  <c r="BF35" i="52"/>
  <c r="BE35" i="52"/>
  <c r="BD35" i="52"/>
  <c r="BC35" i="52"/>
  <c r="BB35" i="52"/>
  <c r="BA35" i="52"/>
  <c r="AZ35" i="52"/>
  <c r="AY35" i="52"/>
  <c r="AX35" i="52"/>
  <c r="AW35" i="52"/>
  <c r="AV35" i="52"/>
  <c r="AU35" i="52"/>
  <c r="AT35" i="52"/>
  <c r="AS35" i="52"/>
  <c r="AR35" i="52"/>
  <c r="AQ35" i="52"/>
  <c r="AP35" i="52"/>
  <c r="AO35" i="52"/>
  <c r="AN35" i="52"/>
  <c r="AM35" i="52"/>
  <c r="AL35" i="52"/>
  <c r="AK35" i="52"/>
  <c r="AJ35" i="52"/>
  <c r="AI35" i="52"/>
  <c r="AH35" i="52"/>
  <c r="AG35" i="52"/>
  <c r="AF35" i="52"/>
  <c r="AE35" i="52"/>
  <c r="AD35" i="52"/>
  <c r="AC35" i="52"/>
  <c r="AB35" i="52"/>
  <c r="AA35" i="52"/>
  <c r="Z35" i="52"/>
  <c r="Y35" i="52"/>
  <c r="X35" i="52"/>
  <c r="W35" i="52"/>
  <c r="V35" i="52"/>
  <c r="U35" i="52"/>
  <c r="T35" i="52"/>
  <c r="S35" i="52"/>
  <c r="Q35" i="52"/>
  <c r="K35" i="52"/>
  <c r="J35" i="52"/>
  <c r="L35" i="52"/>
  <c r="E62" i="107" l="1"/>
  <c r="AC60" i="107"/>
  <c r="AC62" i="106"/>
  <c r="AC63" i="106"/>
  <c r="AC66" i="80"/>
  <c r="AC65" i="80"/>
  <c r="AC58" i="80"/>
  <c r="AC56" i="80"/>
  <c r="I35" i="52"/>
  <c r="H35" i="52"/>
  <c r="G35" i="52"/>
  <c r="F35" i="52"/>
  <c r="B35" i="52"/>
  <c r="C35" i="52"/>
  <c r="D35" i="52"/>
  <c r="E35" i="52"/>
  <c r="E63" i="107" l="1"/>
  <c r="AC63" i="107" s="1"/>
  <c r="AC62" i="107"/>
  <c r="E64" i="107"/>
  <c r="AC65" i="106"/>
  <c r="AC64" i="106"/>
  <c r="AC59" i="80"/>
  <c r="L24" i="128"/>
  <c r="L26" i="128" s="1"/>
  <c r="L27" i="128" s="1"/>
  <c r="L29" i="128" s="1"/>
  <c r="L25" i="128"/>
  <c r="O66" i="128"/>
  <c r="N66" i="128"/>
  <c r="M66" i="128"/>
  <c r="L66" i="128"/>
  <c r="K66" i="128"/>
  <c r="J66" i="128"/>
  <c r="O65" i="128"/>
  <c r="N65" i="128"/>
  <c r="M65" i="128"/>
  <c r="L65" i="128"/>
  <c r="K65" i="128"/>
  <c r="J65" i="128"/>
  <c r="AC60" i="128"/>
  <c r="O63" i="128"/>
  <c r="O64" i="128" s="1"/>
  <c r="K63" i="128"/>
  <c r="K64" i="128" s="1"/>
  <c r="J57" i="128"/>
  <c r="AC57" i="128"/>
  <c r="N63" i="128"/>
  <c r="N64" i="128" s="1"/>
  <c r="M63" i="128"/>
  <c r="M64" i="128" s="1"/>
  <c r="L63" i="128"/>
  <c r="L64" i="128" s="1"/>
  <c r="J56" i="128"/>
  <c r="J58" i="128" s="1"/>
  <c r="J59" i="128" s="1"/>
  <c r="J61" i="128" s="1"/>
  <c r="J63" i="128" s="1"/>
  <c r="J64" i="128" s="1"/>
  <c r="AC56" i="128"/>
  <c r="AC55" i="128"/>
  <c r="AC54" i="128"/>
  <c r="AC53" i="128"/>
  <c r="AC52" i="128"/>
  <c r="AC51" i="128"/>
  <c r="AC50" i="128"/>
  <c r="AC49" i="128"/>
  <c r="AC48" i="128"/>
  <c r="AC47" i="128"/>
  <c r="AC46" i="128"/>
  <c r="E65" i="107" l="1"/>
  <c r="AC65" i="107" s="1"/>
  <c r="AC64" i="107"/>
  <c r="E62" i="80"/>
  <c r="AC62" i="80" s="1"/>
  <c r="AC61" i="80"/>
  <c r="AC65" i="128"/>
  <c r="AC66" i="128"/>
  <c r="AC64" i="80" l="1"/>
  <c r="AC63" i="80"/>
  <c r="AC58" i="128"/>
  <c r="AC15" i="126"/>
  <c r="AC13" i="126"/>
  <c r="E67" i="126"/>
  <c r="F67" i="126"/>
  <c r="L67" i="126"/>
  <c r="E66" i="126"/>
  <c r="F66" i="126"/>
  <c r="L66" i="126"/>
  <c r="F58" i="126"/>
  <c r="E58" i="126"/>
  <c r="L64" i="126"/>
  <c r="L65" i="126" s="1"/>
  <c r="F57" i="126"/>
  <c r="F59" i="126" s="1"/>
  <c r="F60" i="126" s="1"/>
  <c r="F62" i="126" s="1"/>
  <c r="F64" i="126" s="1"/>
  <c r="F65" i="126" s="1"/>
  <c r="E57" i="126"/>
  <c r="E59" i="126" s="1"/>
  <c r="E60" i="126" s="1"/>
  <c r="E62" i="126" s="1"/>
  <c r="E64" i="126" s="1"/>
  <c r="E65" i="126" s="1"/>
  <c r="AC59" i="128" l="1"/>
  <c r="W33" i="125"/>
  <c r="V33" i="125"/>
  <c r="U33" i="125"/>
  <c r="T33" i="125"/>
  <c r="S33" i="125"/>
  <c r="R33" i="125"/>
  <c r="Q33" i="125"/>
  <c r="P33" i="125"/>
  <c r="O33" i="125"/>
  <c r="N33" i="125"/>
  <c r="M33" i="125"/>
  <c r="L33" i="125"/>
  <c r="K33" i="125"/>
  <c r="J33" i="125"/>
  <c r="I33" i="125"/>
  <c r="H33" i="125"/>
  <c r="G33" i="125"/>
  <c r="F33" i="125"/>
  <c r="E33" i="125"/>
  <c r="W32" i="125"/>
  <c r="V32" i="125"/>
  <c r="U32" i="125"/>
  <c r="T32" i="125"/>
  <c r="S32" i="125"/>
  <c r="R32" i="125"/>
  <c r="Q32" i="125"/>
  <c r="P32" i="125"/>
  <c r="O32" i="125"/>
  <c r="N32" i="125"/>
  <c r="M32" i="125"/>
  <c r="L32" i="125"/>
  <c r="K32" i="125"/>
  <c r="J32" i="125"/>
  <c r="I32" i="125"/>
  <c r="H32" i="125"/>
  <c r="G32" i="125"/>
  <c r="F32" i="125"/>
  <c r="E32" i="125"/>
  <c r="AC27" i="125"/>
  <c r="S25" i="125"/>
  <c r="S26" i="125" s="1"/>
  <c r="S28" i="125" s="1"/>
  <c r="S30" i="125" s="1"/>
  <c r="S31" i="125" s="1"/>
  <c r="W24" i="125"/>
  <c r="V24" i="125"/>
  <c r="U24" i="125"/>
  <c r="T24" i="125"/>
  <c r="S24" i="125"/>
  <c r="R24" i="125"/>
  <c r="Q24" i="125"/>
  <c r="P24" i="125"/>
  <c r="O24" i="125"/>
  <c r="N24" i="125"/>
  <c r="M24" i="125"/>
  <c r="L24" i="125"/>
  <c r="K24" i="125"/>
  <c r="J24" i="125"/>
  <c r="I24" i="125"/>
  <c r="H24" i="125"/>
  <c r="G24" i="125"/>
  <c r="F24" i="125"/>
  <c r="E24" i="125"/>
  <c r="W23" i="125"/>
  <c r="W25" i="125" s="1"/>
  <c r="W26" i="125" s="1"/>
  <c r="W28" i="125" s="1"/>
  <c r="W30" i="125" s="1"/>
  <c r="W31" i="125" s="1"/>
  <c r="V23" i="125"/>
  <c r="V25" i="125" s="1"/>
  <c r="V26" i="125" s="1"/>
  <c r="V28" i="125" s="1"/>
  <c r="V30" i="125" s="1"/>
  <c r="V31" i="125" s="1"/>
  <c r="U23" i="125"/>
  <c r="U25" i="125" s="1"/>
  <c r="U26" i="125" s="1"/>
  <c r="U28" i="125" s="1"/>
  <c r="U30" i="125" s="1"/>
  <c r="U31" i="125" s="1"/>
  <c r="T23" i="125"/>
  <c r="T25" i="125" s="1"/>
  <c r="T26" i="125" s="1"/>
  <c r="T28" i="125" s="1"/>
  <c r="T30" i="125" s="1"/>
  <c r="T31" i="125" s="1"/>
  <c r="S23" i="125"/>
  <c r="R23" i="125"/>
  <c r="R25" i="125" s="1"/>
  <c r="R26" i="125" s="1"/>
  <c r="R28" i="125" s="1"/>
  <c r="R30" i="125" s="1"/>
  <c r="R31" i="125" s="1"/>
  <c r="Q23" i="125"/>
  <c r="Q25" i="125" s="1"/>
  <c r="Q26" i="125" s="1"/>
  <c r="Q28" i="125" s="1"/>
  <c r="Q30" i="125" s="1"/>
  <c r="Q31" i="125" s="1"/>
  <c r="P23" i="125"/>
  <c r="P25" i="125" s="1"/>
  <c r="P26" i="125" s="1"/>
  <c r="P28" i="125" s="1"/>
  <c r="P30" i="125" s="1"/>
  <c r="P31" i="125" s="1"/>
  <c r="O23" i="125"/>
  <c r="O25" i="125" s="1"/>
  <c r="O26" i="125" s="1"/>
  <c r="O28" i="125" s="1"/>
  <c r="O30" i="125" s="1"/>
  <c r="O31" i="125" s="1"/>
  <c r="N23" i="125"/>
  <c r="N25" i="125" s="1"/>
  <c r="N26" i="125" s="1"/>
  <c r="N28" i="125" s="1"/>
  <c r="N30" i="125" s="1"/>
  <c r="N31" i="125" s="1"/>
  <c r="M23" i="125"/>
  <c r="M25" i="125" s="1"/>
  <c r="M26" i="125" s="1"/>
  <c r="M28" i="125" s="1"/>
  <c r="M30" i="125" s="1"/>
  <c r="M31" i="125" s="1"/>
  <c r="L23" i="125"/>
  <c r="L25" i="125" s="1"/>
  <c r="L26" i="125" s="1"/>
  <c r="L28" i="125" s="1"/>
  <c r="L30" i="125" s="1"/>
  <c r="L31" i="125" s="1"/>
  <c r="K23" i="125"/>
  <c r="K25" i="125" s="1"/>
  <c r="K26" i="125" s="1"/>
  <c r="K28" i="125" s="1"/>
  <c r="K30" i="125" s="1"/>
  <c r="K31" i="125" s="1"/>
  <c r="J23" i="125"/>
  <c r="J25" i="125" s="1"/>
  <c r="J26" i="125" s="1"/>
  <c r="J28" i="125" s="1"/>
  <c r="J30" i="125" s="1"/>
  <c r="J31" i="125" s="1"/>
  <c r="I23" i="125"/>
  <c r="I25" i="125" s="1"/>
  <c r="I26" i="125" s="1"/>
  <c r="I28" i="125" s="1"/>
  <c r="I30" i="125" s="1"/>
  <c r="I31" i="125" s="1"/>
  <c r="H23" i="125"/>
  <c r="H25" i="125" s="1"/>
  <c r="H26" i="125" s="1"/>
  <c r="H28" i="125" s="1"/>
  <c r="H30" i="125" s="1"/>
  <c r="H31" i="125" s="1"/>
  <c r="G23" i="125"/>
  <c r="G25" i="125" s="1"/>
  <c r="G26" i="125" s="1"/>
  <c r="G28" i="125" s="1"/>
  <c r="G30" i="125" s="1"/>
  <c r="G31" i="125" s="1"/>
  <c r="F23" i="125"/>
  <c r="F25" i="125" s="1"/>
  <c r="F26" i="125" s="1"/>
  <c r="F28" i="125" s="1"/>
  <c r="F30" i="125" s="1"/>
  <c r="F31" i="125" s="1"/>
  <c r="E23" i="125"/>
  <c r="E25" i="125" s="1"/>
  <c r="AC22" i="125"/>
  <c r="AC21" i="125"/>
  <c r="AC20" i="125"/>
  <c r="AC19" i="125"/>
  <c r="AC18" i="125"/>
  <c r="AC17" i="125"/>
  <c r="AC16" i="125"/>
  <c r="AC15" i="125"/>
  <c r="AC13" i="125"/>
  <c r="AB32" i="125" s="1"/>
  <c r="AC24" i="125" l="1"/>
  <c r="AC61" i="128"/>
  <c r="E62" i="128" s="1"/>
  <c r="AC62" i="128" s="1"/>
  <c r="AC33" i="125"/>
  <c r="AC32" i="125"/>
  <c r="E26" i="125"/>
  <c r="AC25" i="125"/>
  <c r="AC23" i="125"/>
  <c r="E65" i="124"/>
  <c r="F65" i="124"/>
  <c r="E66" i="124"/>
  <c r="F66" i="124"/>
  <c r="E56" i="124"/>
  <c r="F56" i="124"/>
  <c r="E57" i="124"/>
  <c r="F57" i="124"/>
  <c r="E58" i="124"/>
  <c r="E59" i="124" s="1"/>
  <c r="E61" i="124" s="1"/>
  <c r="E63" i="124" s="1"/>
  <c r="E64" i="124" s="1"/>
  <c r="F58" i="124"/>
  <c r="F59" i="124" s="1"/>
  <c r="F61" i="124" s="1"/>
  <c r="F63" i="124" s="1"/>
  <c r="F64" i="124" s="1"/>
  <c r="AC63" i="128" l="1"/>
  <c r="AC64" i="128"/>
  <c r="AC26" i="125"/>
  <c r="E28" i="125"/>
  <c r="AC28" i="125" l="1"/>
  <c r="E29" i="125" s="1"/>
  <c r="AC29" i="125" s="1"/>
  <c r="E30" i="125"/>
  <c r="E31" i="125" l="1"/>
  <c r="AC31" i="125" s="1"/>
  <c r="AC30" i="125"/>
  <c r="E64" i="123" l="1"/>
  <c r="F64" i="123"/>
  <c r="G64" i="123"/>
  <c r="E65" i="123"/>
  <c r="F65" i="123"/>
  <c r="G65" i="123"/>
  <c r="E55" i="123"/>
  <c r="F55" i="123"/>
  <c r="G55" i="123"/>
  <c r="E56" i="123"/>
  <c r="F56" i="123"/>
  <c r="G56" i="123"/>
  <c r="E57" i="123"/>
  <c r="F57" i="123"/>
  <c r="G57" i="123"/>
  <c r="E58" i="123"/>
  <c r="E60" i="123" s="1"/>
  <c r="E62" i="123" s="1"/>
  <c r="E63" i="123" s="1"/>
  <c r="F58" i="123"/>
  <c r="F60" i="123" s="1"/>
  <c r="F62" i="123" s="1"/>
  <c r="F63" i="123" s="1"/>
  <c r="G58" i="123"/>
  <c r="G60" i="123" s="1"/>
  <c r="G62" i="123" s="1"/>
  <c r="G63" i="123" s="1"/>
  <c r="E33" i="121" l="1"/>
  <c r="F33" i="121"/>
  <c r="E32" i="121"/>
  <c r="F32" i="121"/>
  <c r="F25" i="121"/>
  <c r="F26" i="121" s="1"/>
  <c r="F28" i="121" s="1"/>
  <c r="F30" i="121" s="1"/>
  <c r="F31" i="121" s="1"/>
  <c r="E25" i="121"/>
  <c r="E26" i="121" s="1"/>
  <c r="E28" i="121" s="1"/>
  <c r="E30" i="121" s="1"/>
  <c r="E31" i="121" s="1"/>
  <c r="F24" i="121"/>
  <c r="E24" i="121"/>
  <c r="E35" i="120" l="1"/>
  <c r="E34" i="120"/>
  <c r="E26" i="120"/>
  <c r="E25" i="120"/>
  <c r="E27" i="120" s="1"/>
  <c r="E28" i="120" s="1"/>
  <c r="E30" i="120" s="1"/>
  <c r="E32" i="120" s="1"/>
  <c r="E33" i="120" s="1"/>
  <c r="U32" i="119" l="1"/>
  <c r="V32" i="119"/>
  <c r="W32" i="119"/>
  <c r="X32" i="119"/>
  <c r="Y32" i="119"/>
  <c r="Z32" i="119"/>
  <c r="AA32" i="119"/>
  <c r="AB32" i="119"/>
  <c r="U33" i="119"/>
  <c r="V33" i="119"/>
  <c r="W33" i="119"/>
  <c r="X33" i="119"/>
  <c r="Y33" i="119"/>
  <c r="Z33" i="119"/>
  <c r="AA33" i="119"/>
  <c r="AB33" i="119"/>
  <c r="U23" i="119"/>
  <c r="V23" i="119"/>
  <c r="W23" i="119"/>
  <c r="X23" i="119"/>
  <c r="Y23" i="119"/>
  <c r="Z23" i="119"/>
  <c r="AA23" i="119"/>
  <c r="AB23" i="119"/>
  <c r="U24" i="119"/>
  <c r="V24" i="119"/>
  <c r="W24" i="119"/>
  <c r="X24" i="119"/>
  <c r="Y24" i="119"/>
  <c r="Z24" i="119"/>
  <c r="AA24" i="119"/>
  <c r="AB24" i="119"/>
  <c r="U25" i="119"/>
  <c r="V25" i="119"/>
  <c r="W25" i="119"/>
  <c r="X25" i="119"/>
  <c r="X26" i="119" s="1"/>
  <c r="X28" i="119" s="1"/>
  <c r="X30" i="119" s="1"/>
  <c r="X31" i="119" s="1"/>
  <c r="Y25" i="119"/>
  <c r="Z25" i="119"/>
  <c r="Z26" i="119" s="1"/>
  <c r="Z28" i="119" s="1"/>
  <c r="Z30" i="119" s="1"/>
  <c r="Z31" i="119" s="1"/>
  <c r="AA25" i="119"/>
  <c r="AB25" i="119"/>
  <c r="AB26" i="119" s="1"/>
  <c r="AB28" i="119" s="1"/>
  <c r="AB30" i="119" s="1"/>
  <c r="AB31" i="119" s="1"/>
  <c r="U26" i="119"/>
  <c r="U28" i="119" s="1"/>
  <c r="U30" i="119" s="1"/>
  <c r="U31" i="119" s="1"/>
  <c r="V26" i="119"/>
  <c r="V28" i="119" s="1"/>
  <c r="V30" i="119" s="1"/>
  <c r="V31" i="119" s="1"/>
  <c r="W26" i="119"/>
  <c r="W28" i="119" s="1"/>
  <c r="W30" i="119" s="1"/>
  <c r="W31" i="119" s="1"/>
  <c r="Y26" i="119"/>
  <c r="Y28" i="119" s="1"/>
  <c r="Y30" i="119" s="1"/>
  <c r="Y31" i="119" s="1"/>
  <c r="AA26" i="119"/>
  <c r="AA28" i="119" s="1"/>
  <c r="AA30" i="119" s="1"/>
  <c r="AA31" i="119" s="1"/>
  <c r="U32" i="130" l="1"/>
  <c r="V32" i="130"/>
  <c r="W32" i="130"/>
  <c r="X32" i="130"/>
  <c r="Y32" i="130"/>
  <c r="Z32" i="130"/>
  <c r="AA32" i="130"/>
  <c r="AB32" i="130"/>
  <c r="U33" i="130"/>
  <c r="V33" i="130"/>
  <c r="W33" i="130"/>
  <c r="X33" i="130"/>
  <c r="Y33" i="130"/>
  <c r="Z33" i="130"/>
  <c r="AA33" i="130"/>
  <c r="AB33" i="130"/>
  <c r="U23" i="130"/>
  <c r="V23" i="130"/>
  <c r="W23" i="130"/>
  <c r="X23" i="130"/>
  <c r="Y23" i="130"/>
  <c r="Z23" i="130"/>
  <c r="AA23" i="130"/>
  <c r="AB23" i="130"/>
  <c r="U24" i="130"/>
  <c r="V24" i="130"/>
  <c r="W24" i="130"/>
  <c r="X24" i="130"/>
  <c r="Y24" i="130"/>
  <c r="Z24" i="130"/>
  <c r="AA24" i="130"/>
  <c r="AB24" i="130"/>
  <c r="U25" i="130"/>
  <c r="V25" i="130"/>
  <c r="W25" i="130"/>
  <c r="X25" i="130"/>
  <c r="Y25" i="130"/>
  <c r="Z25" i="130"/>
  <c r="AA25" i="130"/>
  <c r="AB25" i="130"/>
  <c r="AB26" i="130" s="1"/>
  <c r="AB28" i="130" s="1"/>
  <c r="AB30" i="130" s="1"/>
  <c r="AB31" i="130" s="1"/>
  <c r="U26" i="130"/>
  <c r="U28" i="130" s="1"/>
  <c r="U30" i="130" s="1"/>
  <c r="U31" i="130" s="1"/>
  <c r="V26" i="130"/>
  <c r="V28" i="130" s="1"/>
  <c r="V30" i="130" s="1"/>
  <c r="V31" i="130" s="1"/>
  <c r="W26" i="130"/>
  <c r="W28" i="130" s="1"/>
  <c r="W30" i="130" s="1"/>
  <c r="W31" i="130" s="1"/>
  <c r="X26" i="130"/>
  <c r="X28" i="130" s="1"/>
  <c r="X30" i="130" s="1"/>
  <c r="X31" i="130" s="1"/>
  <c r="Y26" i="130"/>
  <c r="Z26" i="130"/>
  <c r="Z28" i="130" s="1"/>
  <c r="Z30" i="130" s="1"/>
  <c r="Z31" i="130" s="1"/>
  <c r="AA26" i="130"/>
  <c r="AA28" i="130" s="1"/>
  <c r="AA30" i="130" s="1"/>
  <c r="AA31" i="130" s="1"/>
  <c r="Y28" i="130"/>
  <c r="Y30" i="130" s="1"/>
  <c r="Y31" i="130" s="1"/>
  <c r="AC26" i="114" l="1"/>
  <c r="AC58" i="114"/>
  <c r="Y54" i="114"/>
  <c r="Y55" i="114"/>
  <c r="Y56" i="114"/>
  <c r="Y57" i="114" s="1"/>
  <c r="Y59" i="114" s="1"/>
  <c r="Y61" i="114" s="1"/>
  <c r="Y62" i="114" s="1"/>
  <c r="E33" i="111" l="1"/>
  <c r="F33" i="111"/>
  <c r="G33" i="111"/>
  <c r="E34" i="111"/>
  <c r="F34" i="111"/>
  <c r="G34" i="111"/>
  <c r="E24" i="111"/>
  <c r="F24" i="111"/>
  <c r="G24" i="111"/>
  <c r="E25" i="111"/>
  <c r="F25" i="111"/>
  <c r="G25" i="111"/>
  <c r="E26" i="111"/>
  <c r="F26" i="111"/>
  <c r="G26" i="111"/>
  <c r="G27" i="111" s="1"/>
  <c r="G29" i="111" s="1"/>
  <c r="G31" i="111" s="1"/>
  <c r="G32" i="111" s="1"/>
  <c r="E27" i="111"/>
  <c r="E29" i="111" s="1"/>
  <c r="E31" i="111" s="1"/>
  <c r="E32" i="111" s="1"/>
  <c r="F27" i="111"/>
  <c r="F29" i="111" s="1"/>
  <c r="F31" i="111" s="1"/>
  <c r="F32" i="111" s="1"/>
  <c r="R33" i="110" l="1"/>
  <c r="S33" i="110"/>
  <c r="T33" i="110"/>
  <c r="U33" i="110"/>
  <c r="V33" i="110"/>
  <c r="W33" i="110"/>
  <c r="X33" i="110"/>
  <c r="Y33" i="110"/>
  <c r="Z33" i="110"/>
  <c r="AA33" i="110"/>
  <c r="AB33" i="110"/>
  <c r="R32" i="110"/>
  <c r="S32" i="110"/>
  <c r="T32" i="110"/>
  <c r="U32" i="110"/>
  <c r="V32" i="110"/>
  <c r="W32" i="110"/>
  <c r="X32" i="110"/>
  <c r="Y32" i="110"/>
  <c r="Z32" i="110"/>
  <c r="AA32" i="110"/>
  <c r="AB32" i="110"/>
  <c r="AB24" i="110"/>
  <c r="AA24" i="110"/>
  <c r="Z24" i="110"/>
  <c r="Y24" i="110"/>
  <c r="X24" i="110"/>
  <c r="W24" i="110"/>
  <c r="V24" i="110"/>
  <c r="U24" i="110"/>
  <c r="T24" i="110"/>
  <c r="S24" i="110"/>
  <c r="R24" i="110"/>
  <c r="AB23" i="110"/>
  <c r="AB25" i="110" s="1"/>
  <c r="AB26" i="110" s="1"/>
  <c r="AB28" i="110" s="1"/>
  <c r="AB30" i="110" s="1"/>
  <c r="AB31" i="110" s="1"/>
  <c r="AA23" i="110"/>
  <c r="AA25" i="110" s="1"/>
  <c r="AA26" i="110" s="1"/>
  <c r="AA28" i="110" s="1"/>
  <c r="AA30" i="110" s="1"/>
  <c r="AA31" i="110" s="1"/>
  <c r="Z23" i="110"/>
  <c r="Z25" i="110" s="1"/>
  <c r="Z26" i="110" s="1"/>
  <c r="Z28" i="110" s="1"/>
  <c r="Z30" i="110" s="1"/>
  <c r="Z31" i="110" s="1"/>
  <c r="Y23" i="110"/>
  <c r="Y25" i="110" s="1"/>
  <c r="Y26" i="110" s="1"/>
  <c r="Y28" i="110" s="1"/>
  <c r="Y30" i="110" s="1"/>
  <c r="Y31" i="110" s="1"/>
  <c r="X23" i="110"/>
  <c r="X25" i="110" s="1"/>
  <c r="X26" i="110" s="1"/>
  <c r="X28" i="110" s="1"/>
  <c r="X30" i="110" s="1"/>
  <c r="X31" i="110" s="1"/>
  <c r="W23" i="110"/>
  <c r="W25" i="110" s="1"/>
  <c r="W26" i="110" s="1"/>
  <c r="W28" i="110" s="1"/>
  <c r="W30" i="110" s="1"/>
  <c r="W31" i="110" s="1"/>
  <c r="V23" i="110"/>
  <c r="V25" i="110" s="1"/>
  <c r="V26" i="110" s="1"/>
  <c r="V28" i="110" s="1"/>
  <c r="V30" i="110" s="1"/>
  <c r="V31" i="110" s="1"/>
  <c r="U23" i="110"/>
  <c r="U25" i="110" s="1"/>
  <c r="U26" i="110" s="1"/>
  <c r="U28" i="110" s="1"/>
  <c r="U30" i="110" s="1"/>
  <c r="U31" i="110" s="1"/>
  <c r="T23" i="110"/>
  <c r="T25" i="110" s="1"/>
  <c r="T26" i="110" s="1"/>
  <c r="T28" i="110" s="1"/>
  <c r="T30" i="110" s="1"/>
  <c r="T31" i="110" s="1"/>
  <c r="S23" i="110"/>
  <c r="S25" i="110" s="1"/>
  <c r="S26" i="110" s="1"/>
  <c r="S28" i="110" s="1"/>
  <c r="S30" i="110" s="1"/>
  <c r="S31" i="110" s="1"/>
  <c r="R23" i="110"/>
  <c r="R25" i="110" s="1"/>
  <c r="R26" i="110" s="1"/>
  <c r="R28" i="110" s="1"/>
  <c r="R30" i="110" s="1"/>
  <c r="R31" i="110" s="1"/>
  <c r="E33" i="109" l="1"/>
  <c r="F33" i="109"/>
  <c r="G33" i="109"/>
  <c r="H33" i="109"/>
  <c r="I33" i="109"/>
  <c r="J33" i="109"/>
  <c r="E32" i="109"/>
  <c r="F32" i="109"/>
  <c r="G32" i="109"/>
  <c r="H32" i="109"/>
  <c r="I32" i="109"/>
  <c r="J32" i="109"/>
  <c r="E25" i="109"/>
  <c r="E26" i="109" s="1"/>
  <c r="E28" i="109" s="1"/>
  <c r="E30" i="109" s="1"/>
  <c r="E31" i="109" s="1"/>
  <c r="J24" i="109"/>
  <c r="I24" i="109"/>
  <c r="H24" i="109"/>
  <c r="G24" i="109"/>
  <c r="F24" i="109"/>
  <c r="E24" i="109"/>
  <c r="J23" i="109"/>
  <c r="J25" i="109" s="1"/>
  <c r="J26" i="109" s="1"/>
  <c r="J28" i="109" s="1"/>
  <c r="J30" i="109" s="1"/>
  <c r="J31" i="109" s="1"/>
  <c r="I23" i="109"/>
  <c r="I25" i="109" s="1"/>
  <c r="I26" i="109" s="1"/>
  <c r="I28" i="109" s="1"/>
  <c r="I30" i="109" s="1"/>
  <c r="I31" i="109" s="1"/>
  <c r="H23" i="109"/>
  <c r="H25" i="109" s="1"/>
  <c r="H26" i="109" s="1"/>
  <c r="H28" i="109" s="1"/>
  <c r="H30" i="109" s="1"/>
  <c r="H31" i="109" s="1"/>
  <c r="G23" i="109"/>
  <c r="G25" i="109" s="1"/>
  <c r="G26" i="109" s="1"/>
  <c r="G28" i="109" s="1"/>
  <c r="G30" i="109" s="1"/>
  <c r="G31" i="109" s="1"/>
  <c r="F23" i="109"/>
  <c r="F25" i="109" s="1"/>
  <c r="F26" i="109" s="1"/>
  <c r="F28" i="109" s="1"/>
  <c r="F30" i="109" s="1"/>
  <c r="F31" i="109" s="1"/>
  <c r="E23" i="109"/>
  <c r="Q33" i="106" l="1"/>
  <c r="R33" i="106"/>
  <c r="S33" i="106"/>
  <c r="T33" i="106"/>
  <c r="U33" i="106"/>
  <c r="Q34" i="106"/>
  <c r="R34" i="106"/>
  <c r="S34" i="106"/>
  <c r="T34" i="106"/>
  <c r="U34" i="106"/>
  <c r="Q29" i="106"/>
  <c r="Q31" i="106" s="1"/>
  <c r="Q32" i="106" s="1"/>
  <c r="T29" i="106"/>
  <c r="T31" i="106" s="1"/>
  <c r="T32" i="106" s="1"/>
  <c r="R29" i="106"/>
  <c r="R31" i="106" s="1"/>
  <c r="R32" i="106" s="1"/>
  <c r="S29" i="106"/>
  <c r="S31" i="106" s="1"/>
  <c r="S32" i="106" s="1"/>
  <c r="U29" i="106"/>
  <c r="U31" i="106" s="1"/>
  <c r="U32" i="106" s="1"/>
  <c r="K67" i="129" l="1"/>
  <c r="K66" i="129"/>
  <c r="AC61" i="129"/>
  <c r="K58" i="129"/>
  <c r="K57" i="129"/>
  <c r="K59" i="129" s="1"/>
  <c r="K60" i="129" s="1"/>
  <c r="K62" i="129" s="1"/>
  <c r="K64" i="129" s="1"/>
  <c r="K65" i="129" s="1"/>
  <c r="AC56" i="129"/>
  <c r="AC55" i="129"/>
  <c r="AC54" i="129"/>
  <c r="AC53" i="129"/>
  <c r="AC52" i="129"/>
  <c r="AC51" i="129"/>
  <c r="AC50" i="129"/>
  <c r="AC49" i="129"/>
  <c r="AC48" i="129"/>
  <c r="AC47" i="129"/>
  <c r="AC58" i="129" l="1"/>
  <c r="AC57" i="129"/>
  <c r="AC67" i="129"/>
  <c r="AC66" i="129"/>
  <c r="AC59" i="129" l="1"/>
  <c r="AC60" i="129" l="1"/>
  <c r="AC62" i="129" l="1"/>
  <c r="E63" i="129" s="1"/>
  <c r="AC63" i="129" s="1"/>
  <c r="AC27" i="124"/>
  <c r="M32" i="124"/>
  <c r="N32" i="124"/>
  <c r="O32" i="124"/>
  <c r="P32" i="124"/>
  <c r="Q32" i="124"/>
  <c r="R32" i="124"/>
  <c r="S32" i="124"/>
  <c r="T32" i="124"/>
  <c r="U32" i="124"/>
  <c r="V32" i="124"/>
  <c r="M33" i="124"/>
  <c r="N33" i="124"/>
  <c r="O33" i="124"/>
  <c r="P33" i="124"/>
  <c r="Q33" i="124"/>
  <c r="R33" i="124"/>
  <c r="S33" i="124"/>
  <c r="T33" i="124"/>
  <c r="U33" i="124"/>
  <c r="V33" i="124"/>
  <c r="AC46" i="124"/>
  <c r="AC47" i="124"/>
  <c r="AC48" i="124"/>
  <c r="AC49" i="124"/>
  <c r="AC50" i="124"/>
  <c r="U23" i="124"/>
  <c r="U25" i="124" s="1"/>
  <c r="U26" i="124" s="1"/>
  <c r="U28" i="124" s="1"/>
  <c r="U30" i="124" s="1"/>
  <c r="U31" i="124" s="1"/>
  <c r="V23" i="124"/>
  <c r="V25" i="124" s="1"/>
  <c r="V26" i="124" s="1"/>
  <c r="V28" i="124" s="1"/>
  <c r="V30" i="124" s="1"/>
  <c r="V31" i="124" s="1"/>
  <c r="U24" i="124"/>
  <c r="V24" i="124"/>
  <c r="AC33" i="124" l="1"/>
  <c r="AC32" i="124"/>
  <c r="AC64" i="129"/>
  <c r="AC65" i="129"/>
  <c r="AC59" i="123" l="1"/>
  <c r="AC56" i="123"/>
  <c r="AC54" i="123"/>
  <c r="AC53" i="123"/>
  <c r="AC52" i="123"/>
  <c r="AC51" i="123"/>
  <c r="AC46" i="123"/>
  <c r="AC45" i="123"/>
  <c r="AC64" i="123" l="1"/>
  <c r="AC65" i="123"/>
  <c r="AC57" i="123"/>
  <c r="AC55" i="123"/>
  <c r="AC27" i="122"/>
  <c r="E32" i="122"/>
  <c r="F32" i="122"/>
  <c r="G32" i="122"/>
  <c r="H32" i="122"/>
  <c r="I32" i="122"/>
  <c r="J32" i="122"/>
  <c r="K32" i="122"/>
  <c r="L32" i="122"/>
  <c r="M32" i="122"/>
  <c r="N32" i="122"/>
  <c r="O32" i="122"/>
  <c r="P32" i="122"/>
  <c r="Q32" i="122"/>
  <c r="R32" i="122"/>
  <c r="S32" i="122"/>
  <c r="T32" i="122"/>
  <c r="U32" i="122"/>
  <c r="V32" i="122"/>
  <c r="W32" i="122"/>
  <c r="X32" i="122"/>
  <c r="Y32" i="122"/>
  <c r="Z32" i="122"/>
  <c r="AA32" i="122"/>
  <c r="AB32" i="122"/>
  <c r="E33" i="122"/>
  <c r="F33" i="122"/>
  <c r="G33" i="122"/>
  <c r="H33" i="122"/>
  <c r="I33" i="122"/>
  <c r="J33" i="122"/>
  <c r="K33" i="122"/>
  <c r="L33" i="122"/>
  <c r="M33" i="122"/>
  <c r="N33" i="122"/>
  <c r="O33" i="122"/>
  <c r="P33" i="122"/>
  <c r="Q33" i="122"/>
  <c r="R33" i="122"/>
  <c r="S33" i="122"/>
  <c r="T33" i="122"/>
  <c r="U33" i="122"/>
  <c r="V33" i="122"/>
  <c r="W33" i="122"/>
  <c r="X33" i="122"/>
  <c r="Y33" i="122"/>
  <c r="Z33" i="122"/>
  <c r="AA33" i="122"/>
  <c r="AB33" i="122"/>
  <c r="AC33" i="122" l="1"/>
  <c r="AC32" i="122"/>
  <c r="AC58" i="123"/>
  <c r="AC60" i="123" l="1"/>
  <c r="E61" i="123" s="1"/>
  <c r="AC61" i="123" s="1"/>
  <c r="E23" i="122"/>
  <c r="F23" i="122"/>
  <c r="G23" i="122"/>
  <c r="H23" i="122"/>
  <c r="I23" i="122"/>
  <c r="J23" i="122"/>
  <c r="K23" i="122"/>
  <c r="L23" i="122"/>
  <c r="M23" i="122"/>
  <c r="N23" i="122"/>
  <c r="E24" i="122"/>
  <c r="F24" i="122"/>
  <c r="G24" i="122"/>
  <c r="H24" i="122"/>
  <c r="I24" i="122"/>
  <c r="J24" i="122"/>
  <c r="K24" i="122"/>
  <c r="L24" i="122"/>
  <c r="M24" i="122"/>
  <c r="N24" i="122"/>
  <c r="E25" i="122"/>
  <c r="E26" i="122" s="1"/>
  <c r="E28" i="122" s="1"/>
  <c r="F25" i="122"/>
  <c r="F26" i="122" s="1"/>
  <c r="F28" i="122" s="1"/>
  <c r="F30" i="122" s="1"/>
  <c r="F31" i="122" s="1"/>
  <c r="G25" i="122"/>
  <c r="H25" i="122"/>
  <c r="H26" i="122" s="1"/>
  <c r="H28" i="122" s="1"/>
  <c r="H30" i="122" s="1"/>
  <c r="H31" i="122" s="1"/>
  <c r="I25" i="122"/>
  <c r="I26" i="122" s="1"/>
  <c r="I28" i="122" s="1"/>
  <c r="I30" i="122" s="1"/>
  <c r="I31" i="122" s="1"/>
  <c r="J25" i="122"/>
  <c r="J26" i="122" s="1"/>
  <c r="J28" i="122" s="1"/>
  <c r="J30" i="122" s="1"/>
  <c r="J31" i="122" s="1"/>
  <c r="K25" i="122"/>
  <c r="K26" i="122" s="1"/>
  <c r="K28" i="122" s="1"/>
  <c r="K30" i="122" s="1"/>
  <c r="K31" i="122" s="1"/>
  <c r="L25" i="122"/>
  <c r="L26" i="122" s="1"/>
  <c r="L28" i="122" s="1"/>
  <c r="L30" i="122" s="1"/>
  <c r="L31" i="122" s="1"/>
  <c r="M25" i="122"/>
  <c r="M26" i="122" s="1"/>
  <c r="M28" i="122" s="1"/>
  <c r="M30" i="122" s="1"/>
  <c r="M31" i="122" s="1"/>
  <c r="N25" i="122"/>
  <c r="N26" i="122" s="1"/>
  <c r="N28" i="122" s="1"/>
  <c r="N30" i="122" s="1"/>
  <c r="N31" i="122" s="1"/>
  <c r="G26" i="122"/>
  <c r="G28" i="122" s="1"/>
  <c r="G30" i="122" s="1"/>
  <c r="G31" i="122" s="1"/>
  <c r="E30" i="122" l="1"/>
  <c r="AC63" i="123"/>
  <c r="AC62" i="123"/>
  <c r="E31" i="122" l="1"/>
  <c r="AB35" i="120" l="1"/>
  <c r="AA35" i="120"/>
  <c r="Z35" i="120"/>
  <c r="Y35" i="120"/>
  <c r="X35" i="120"/>
  <c r="W35" i="120"/>
  <c r="V35" i="120"/>
  <c r="U35" i="120"/>
  <c r="T35" i="120"/>
  <c r="S35" i="120"/>
  <c r="R35" i="120"/>
  <c r="Q35" i="120"/>
  <c r="P35" i="120"/>
  <c r="O35" i="120"/>
  <c r="N35" i="120"/>
  <c r="M35" i="120"/>
  <c r="L35" i="120"/>
  <c r="K35" i="120"/>
  <c r="J35" i="120"/>
  <c r="I35" i="120"/>
  <c r="H35" i="120"/>
  <c r="G35" i="120"/>
  <c r="F35" i="120"/>
  <c r="AB34" i="120"/>
  <c r="AA34" i="120"/>
  <c r="Z34" i="120"/>
  <c r="Y34" i="120"/>
  <c r="X34" i="120"/>
  <c r="W34" i="120"/>
  <c r="V34" i="120"/>
  <c r="U34" i="120"/>
  <c r="T34" i="120"/>
  <c r="S34" i="120"/>
  <c r="R34" i="120"/>
  <c r="Q34" i="120"/>
  <c r="P34" i="120"/>
  <c r="O34" i="120"/>
  <c r="N34" i="120"/>
  <c r="M34" i="120"/>
  <c r="L34" i="120"/>
  <c r="K34" i="120"/>
  <c r="J34" i="120"/>
  <c r="I34" i="120"/>
  <c r="H34" i="120"/>
  <c r="G34" i="120"/>
  <c r="F34" i="120"/>
  <c r="AC29" i="120"/>
  <c r="AB26" i="120"/>
  <c r="AA26" i="120"/>
  <c r="Z26" i="120"/>
  <c r="Y26" i="120"/>
  <c r="X26" i="120"/>
  <c r="W26" i="120"/>
  <c r="V26" i="120"/>
  <c r="U26" i="120"/>
  <c r="T26" i="120"/>
  <c r="S26" i="120"/>
  <c r="R26" i="120"/>
  <c r="Q26" i="120"/>
  <c r="P26" i="120"/>
  <c r="O26" i="120"/>
  <c r="N26" i="120"/>
  <c r="M26" i="120"/>
  <c r="L26" i="120"/>
  <c r="K26" i="120"/>
  <c r="J26" i="120"/>
  <c r="I26" i="120"/>
  <c r="H26" i="120"/>
  <c r="G26" i="120"/>
  <c r="F26" i="120"/>
  <c r="AB25" i="120"/>
  <c r="AB27" i="120" s="1"/>
  <c r="AB28" i="120" s="1"/>
  <c r="AB30" i="120" s="1"/>
  <c r="AB32" i="120" s="1"/>
  <c r="AB33" i="120" s="1"/>
  <c r="AA25" i="120"/>
  <c r="AA27" i="120" s="1"/>
  <c r="AA28" i="120" s="1"/>
  <c r="AA30" i="120" s="1"/>
  <c r="AA32" i="120" s="1"/>
  <c r="AA33" i="120" s="1"/>
  <c r="Z25" i="120"/>
  <c r="Z27" i="120" s="1"/>
  <c r="Z28" i="120" s="1"/>
  <c r="Z30" i="120" s="1"/>
  <c r="Z32" i="120" s="1"/>
  <c r="Z33" i="120" s="1"/>
  <c r="Y25" i="120"/>
  <c r="Y27" i="120" s="1"/>
  <c r="Y28" i="120" s="1"/>
  <c r="Y30" i="120" s="1"/>
  <c r="Y32" i="120" s="1"/>
  <c r="Y33" i="120" s="1"/>
  <c r="X25" i="120"/>
  <c r="X27" i="120" s="1"/>
  <c r="X28" i="120" s="1"/>
  <c r="X30" i="120" s="1"/>
  <c r="X32" i="120" s="1"/>
  <c r="X33" i="120" s="1"/>
  <c r="W25" i="120"/>
  <c r="W27" i="120" s="1"/>
  <c r="W28" i="120" s="1"/>
  <c r="W30" i="120" s="1"/>
  <c r="W32" i="120" s="1"/>
  <c r="W33" i="120" s="1"/>
  <c r="V25" i="120"/>
  <c r="V27" i="120" s="1"/>
  <c r="V28" i="120" s="1"/>
  <c r="V30" i="120" s="1"/>
  <c r="V32" i="120" s="1"/>
  <c r="V33" i="120" s="1"/>
  <c r="U25" i="120"/>
  <c r="U27" i="120" s="1"/>
  <c r="U28" i="120" s="1"/>
  <c r="U30" i="120" s="1"/>
  <c r="U32" i="120" s="1"/>
  <c r="U33" i="120" s="1"/>
  <c r="T25" i="120"/>
  <c r="T27" i="120" s="1"/>
  <c r="T28" i="120" s="1"/>
  <c r="T30" i="120" s="1"/>
  <c r="T32" i="120" s="1"/>
  <c r="T33" i="120" s="1"/>
  <c r="S25" i="120"/>
  <c r="S27" i="120" s="1"/>
  <c r="S28" i="120" s="1"/>
  <c r="S30" i="120" s="1"/>
  <c r="S32" i="120" s="1"/>
  <c r="S33" i="120" s="1"/>
  <c r="R25" i="120"/>
  <c r="R27" i="120" s="1"/>
  <c r="R28" i="120" s="1"/>
  <c r="R30" i="120" s="1"/>
  <c r="R32" i="120" s="1"/>
  <c r="R33" i="120" s="1"/>
  <c r="Q25" i="120"/>
  <c r="Q27" i="120" s="1"/>
  <c r="Q28" i="120" s="1"/>
  <c r="Q30" i="120" s="1"/>
  <c r="Q32" i="120" s="1"/>
  <c r="Q33" i="120" s="1"/>
  <c r="P25" i="120"/>
  <c r="P27" i="120" s="1"/>
  <c r="P28" i="120" s="1"/>
  <c r="P30" i="120" s="1"/>
  <c r="P32" i="120" s="1"/>
  <c r="P33" i="120" s="1"/>
  <c r="O25" i="120"/>
  <c r="O27" i="120" s="1"/>
  <c r="O28" i="120" s="1"/>
  <c r="O30" i="120" s="1"/>
  <c r="O32" i="120" s="1"/>
  <c r="O33" i="120" s="1"/>
  <c r="N25" i="120"/>
  <c r="N27" i="120" s="1"/>
  <c r="N28" i="120" s="1"/>
  <c r="N30" i="120" s="1"/>
  <c r="N32" i="120" s="1"/>
  <c r="N33" i="120" s="1"/>
  <c r="M25" i="120"/>
  <c r="M27" i="120" s="1"/>
  <c r="M28" i="120" s="1"/>
  <c r="M30" i="120" s="1"/>
  <c r="M32" i="120" s="1"/>
  <c r="M33" i="120" s="1"/>
  <c r="L25" i="120"/>
  <c r="L27" i="120" s="1"/>
  <c r="L28" i="120" s="1"/>
  <c r="L30" i="120" s="1"/>
  <c r="L32" i="120" s="1"/>
  <c r="L33" i="120" s="1"/>
  <c r="K25" i="120"/>
  <c r="K27" i="120" s="1"/>
  <c r="K28" i="120" s="1"/>
  <c r="K30" i="120" s="1"/>
  <c r="K32" i="120" s="1"/>
  <c r="K33" i="120" s="1"/>
  <c r="J25" i="120"/>
  <c r="J27" i="120" s="1"/>
  <c r="J28" i="120" s="1"/>
  <c r="J30" i="120" s="1"/>
  <c r="J32" i="120" s="1"/>
  <c r="J33" i="120" s="1"/>
  <c r="I25" i="120"/>
  <c r="I27" i="120" s="1"/>
  <c r="I28" i="120" s="1"/>
  <c r="I30" i="120" s="1"/>
  <c r="I32" i="120" s="1"/>
  <c r="I33" i="120" s="1"/>
  <c r="H25" i="120"/>
  <c r="H27" i="120" s="1"/>
  <c r="H28" i="120" s="1"/>
  <c r="H30" i="120" s="1"/>
  <c r="H32" i="120" s="1"/>
  <c r="H33" i="120" s="1"/>
  <c r="G25" i="120"/>
  <c r="G27" i="120" s="1"/>
  <c r="G28" i="120" s="1"/>
  <c r="G30" i="120" s="1"/>
  <c r="G32" i="120" s="1"/>
  <c r="G33" i="120" s="1"/>
  <c r="F25" i="120"/>
  <c r="F27" i="120" s="1"/>
  <c r="F28" i="120" s="1"/>
  <c r="F30" i="120" s="1"/>
  <c r="F32" i="120" s="1"/>
  <c r="F33" i="120" s="1"/>
  <c r="AC24" i="120"/>
  <c r="AC23" i="120"/>
  <c r="AC22" i="120"/>
  <c r="AC21" i="120"/>
  <c r="AC15" i="120"/>
  <c r="AC34" i="120" l="1"/>
  <c r="AC26" i="120"/>
  <c r="AC35" i="120"/>
  <c r="AC27" i="120"/>
  <c r="AC25" i="120"/>
  <c r="AC48" i="119"/>
  <c r="AC47" i="119"/>
  <c r="AC28" i="120" l="1"/>
  <c r="E31" i="120" l="1"/>
  <c r="AC31" i="120" s="1"/>
  <c r="AC30" i="120"/>
  <c r="AC32" i="120" l="1"/>
  <c r="AC33" i="120"/>
  <c r="E32" i="115" l="1"/>
  <c r="F32" i="115"/>
  <c r="K32" i="115"/>
  <c r="L32" i="115"/>
  <c r="E33" i="115"/>
  <c r="F33" i="115"/>
  <c r="K33" i="115"/>
  <c r="L33" i="115"/>
  <c r="E23" i="115"/>
  <c r="F23" i="115"/>
  <c r="K23" i="115"/>
  <c r="L23" i="115"/>
  <c r="E24" i="115"/>
  <c r="F24" i="115"/>
  <c r="K24" i="115"/>
  <c r="L24" i="115"/>
  <c r="E25" i="115"/>
  <c r="F25" i="115"/>
  <c r="K25" i="115"/>
  <c r="L25" i="115"/>
  <c r="L26" i="115" s="1"/>
  <c r="L28" i="115" s="1"/>
  <c r="L30" i="115" s="1"/>
  <c r="L31" i="115" s="1"/>
  <c r="E26" i="115"/>
  <c r="F26" i="115"/>
  <c r="K26" i="115"/>
  <c r="E28" i="115"/>
  <c r="E30" i="115" s="1"/>
  <c r="E31" i="115" s="1"/>
  <c r="F28" i="115"/>
  <c r="F30" i="115" s="1"/>
  <c r="F31" i="115" s="1"/>
  <c r="K28" i="115"/>
  <c r="K30" i="115" s="1"/>
  <c r="K31" i="115" s="1"/>
  <c r="N64" i="114" l="1"/>
  <c r="N63" i="114"/>
  <c r="P55" i="114"/>
  <c r="O55" i="114"/>
  <c r="N55" i="114"/>
  <c r="AC55" i="114"/>
  <c r="P54" i="114"/>
  <c r="P56" i="114" s="1"/>
  <c r="P57" i="114" s="1"/>
  <c r="P59" i="114" s="1"/>
  <c r="P61" i="114" s="1"/>
  <c r="P62" i="114" s="1"/>
  <c r="O54" i="114"/>
  <c r="O56" i="114" s="1"/>
  <c r="O57" i="114" s="1"/>
  <c r="O59" i="114" s="1"/>
  <c r="O61" i="114" s="1"/>
  <c r="O62" i="114" s="1"/>
  <c r="N54" i="114"/>
  <c r="N56" i="114" s="1"/>
  <c r="N57" i="114" s="1"/>
  <c r="N59" i="114" s="1"/>
  <c r="N61" i="114" s="1"/>
  <c r="N62" i="114" s="1"/>
  <c r="AC53" i="114"/>
  <c r="AC52" i="114"/>
  <c r="AC51" i="114"/>
  <c r="AC50" i="114"/>
  <c r="AC49" i="114"/>
  <c r="AC48" i="114"/>
  <c r="AC47" i="114"/>
  <c r="AC46" i="114"/>
  <c r="AC45" i="114"/>
  <c r="AC44" i="114"/>
  <c r="E32" i="114"/>
  <c r="F32" i="114"/>
  <c r="E31" i="114"/>
  <c r="F31" i="114"/>
  <c r="E22" i="114"/>
  <c r="F22" i="114"/>
  <c r="E23" i="114"/>
  <c r="F23" i="114"/>
  <c r="E24" i="114"/>
  <c r="F24" i="114"/>
  <c r="E25" i="114"/>
  <c r="E27" i="114" s="1"/>
  <c r="E29" i="114" s="1"/>
  <c r="E30" i="114" s="1"/>
  <c r="F25" i="114"/>
  <c r="F27" i="114" s="1"/>
  <c r="F29" i="114" s="1"/>
  <c r="F30" i="114" s="1"/>
  <c r="AC64" i="114" l="1"/>
  <c r="AC63" i="114"/>
  <c r="AC56" i="114"/>
  <c r="AC54" i="114"/>
  <c r="E34" i="112"/>
  <c r="E33" i="112"/>
  <c r="E25" i="112"/>
  <c r="E24" i="112"/>
  <c r="E26" i="112" s="1"/>
  <c r="E27" i="112" s="1"/>
  <c r="E29" i="112" s="1"/>
  <c r="E31" i="112" s="1"/>
  <c r="E32" i="112" s="1"/>
  <c r="AC61" i="112"/>
  <c r="AC58" i="112"/>
  <c r="AC56" i="112"/>
  <c r="AC55" i="112"/>
  <c r="AC54" i="112"/>
  <c r="AC53" i="112"/>
  <c r="AC52" i="112"/>
  <c r="AC51" i="112"/>
  <c r="AC50" i="112"/>
  <c r="AC49" i="112"/>
  <c r="AC48" i="112"/>
  <c r="AC47" i="112"/>
  <c r="AC57" i="114" l="1"/>
  <c r="AC67" i="112"/>
  <c r="AC66" i="112"/>
  <c r="AC57" i="112"/>
  <c r="AC15" i="113"/>
  <c r="AC14" i="113"/>
  <c r="E60" i="114" l="1"/>
  <c r="AC60" i="114" s="1"/>
  <c r="AC59" i="114"/>
  <c r="AC59" i="112"/>
  <c r="AC60" i="112"/>
  <c r="AC62" i="111"/>
  <c r="AC57" i="111"/>
  <c r="AC56" i="111"/>
  <c r="AC55" i="111"/>
  <c r="AC54" i="111"/>
  <c r="AC53" i="111"/>
  <c r="AC52" i="111"/>
  <c r="AC51" i="111"/>
  <c r="AC50" i="111"/>
  <c r="AC49" i="111"/>
  <c r="AC48" i="111"/>
  <c r="AC59" i="111" l="1"/>
  <c r="AC61" i="114"/>
  <c r="AC62" i="114"/>
  <c r="AC63" i="112"/>
  <c r="AC62" i="112"/>
  <c r="AC68" i="111"/>
  <c r="AC67" i="111"/>
  <c r="AC60" i="111"/>
  <c r="AC58" i="111"/>
  <c r="AC64" i="112" l="1"/>
  <c r="AC65" i="112"/>
  <c r="AC61" i="111"/>
  <c r="S33" i="108"/>
  <c r="T33" i="108"/>
  <c r="U33" i="108"/>
  <c r="V33" i="108"/>
  <c r="W33" i="108"/>
  <c r="X33" i="108"/>
  <c r="Y33" i="108"/>
  <c r="Z33" i="108"/>
  <c r="AA33" i="108"/>
  <c r="AB33" i="108"/>
  <c r="S32" i="108"/>
  <c r="T32" i="108"/>
  <c r="U32" i="108"/>
  <c r="V32" i="108"/>
  <c r="W32" i="108"/>
  <c r="X32" i="108"/>
  <c r="Y32" i="108"/>
  <c r="Z32" i="108"/>
  <c r="AA32" i="108"/>
  <c r="AB32" i="108"/>
  <c r="S23" i="108"/>
  <c r="S25" i="108" s="1"/>
  <c r="S26" i="108" s="1"/>
  <c r="S28" i="108" s="1"/>
  <c r="S30" i="108" s="1"/>
  <c r="S31" i="108" s="1"/>
  <c r="T23" i="108"/>
  <c r="T25" i="108" s="1"/>
  <c r="T26" i="108" s="1"/>
  <c r="T28" i="108" s="1"/>
  <c r="T30" i="108" s="1"/>
  <c r="T31" i="108" s="1"/>
  <c r="U23" i="108"/>
  <c r="U25" i="108" s="1"/>
  <c r="U26" i="108" s="1"/>
  <c r="U28" i="108" s="1"/>
  <c r="U30" i="108" s="1"/>
  <c r="U31" i="108" s="1"/>
  <c r="V23" i="108"/>
  <c r="V25" i="108" s="1"/>
  <c r="V26" i="108" s="1"/>
  <c r="V28" i="108" s="1"/>
  <c r="V30" i="108" s="1"/>
  <c r="V31" i="108" s="1"/>
  <c r="W23" i="108"/>
  <c r="W25" i="108" s="1"/>
  <c r="W26" i="108" s="1"/>
  <c r="W28" i="108" s="1"/>
  <c r="W30" i="108" s="1"/>
  <c r="W31" i="108" s="1"/>
  <c r="X23" i="108"/>
  <c r="X25" i="108" s="1"/>
  <c r="X26" i="108" s="1"/>
  <c r="X28" i="108" s="1"/>
  <c r="X30" i="108" s="1"/>
  <c r="X31" i="108" s="1"/>
  <c r="Y23" i="108"/>
  <c r="Y25" i="108" s="1"/>
  <c r="Y26" i="108" s="1"/>
  <c r="Y28" i="108" s="1"/>
  <c r="Y30" i="108" s="1"/>
  <c r="Y31" i="108" s="1"/>
  <c r="Z23" i="108"/>
  <c r="Z25" i="108" s="1"/>
  <c r="Z26" i="108" s="1"/>
  <c r="Z28" i="108" s="1"/>
  <c r="Z30" i="108" s="1"/>
  <c r="Z31" i="108" s="1"/>
  <c r="AA23" i="108"/>
  <c r="AA25" i="108" s="1"/>
  <c r="AA26" i="108" s="1"/>
  <c r="AA28" i="108" s="1"/>
  <c r="AA30" i="108" s="1"/>
  <c r="AA31" i="108" s="1"/>
  <c r="AB23" i="108"/>
  <c r="AB25" i="108" s="1"/>
  <c r="AB26" i="108" s="1"/>
  <c r="AB28" i="108" s="1"/>
  <c r="AB30" i="108" s="1"/>
  <c r="AB31" i="108" s="1"/>
  <c r="S24" i="108"/>
  <c r="T24" i="108"/>
  <c r="U24" i="108"/>
  <c r="V24" i="108"/>
  <c r="W24" i="108"/>
  <c r="X24" i="108"/>
  <c r="Y24" i="108"/>
  <c r="Z24" i="108"/>
  <c r="AA24" i="108"/>
  <c r="AB24" i="108"/>
  <c r="E64" i="111" l="1"/>
  <c r="AC64" i="111" s="1"/>
  <c r="AC63" i="111"/>
  <c r="K33" i="109"/>
  <c r="L33" i="109"/>
  <c r="M33" i="109"/>
  <c r="N33" i="109"/>
  <c r="O33" i="109"/>
  <c r="P33" i="109"/>
  <c r="Q33" i="109"/>
  <c r="R33" i="109"/>
  <c r="S33" i="109"/>
  <c r="T33" i="109"/>
  <c r="U33" i="109"/>
  <c r="V33" i="109"/>
  <c r="W33" i="109"/>
  <c r="X33" i="109"/>
  <c r="Y33" i="109"/>
  <c r="Z33" i="109"/>
  <c r="AA33" i="109"/>
  <c r="AB33" i="109"/>
  <c r="K32" i="109"/>
  <c r="L32" i="109"/>
  <c r="M32" i="109"/>
  <c r="N32" i="109"/>
  <c r="O32" i="109"/>
  <c r="P32" i="109"/>
  <c r="Q32" i="109"/>
  <c r="R32" i="109"/>
  <c r="S32" i="109"/>
  <c r="T32" i="109"/>
  <c r="U32" i="109"/>
  <c r="V32" i="109"/>
  <c r="W32" i="109"/>
  <c r="X32" i="109"/>
  <c r="Y32" i="109"/>
  <c r="Z32" i="109"/>
  <c r="AA32" i="109"/>
  <c r="AB32" i="109"/>
  <c r="L24" i="109"/>
  <c r="M24" i="109"/>
  <c r="N24" i="109"/>
  <c r="O24" i="109"/>
  <c r="P24" i="109"/>
  <c r="Q24" i="109"/>
  <c r="R24" i="109"/>
  <c r="S24" i="109"/>
  <c r="T24" i="109"/>
  <c r="U24" i="109"/>
  <c r="V24" i="109"/>
  <c r="W24" i="109"/>
  <c r="X24" i="109"/>
  <c r="Y24" i="109"/>
  <c r="Z24" i="109"/>
  <c r="AA24" i="109"/>
  <c r="AB24" i="109"/>
  <c r="L23" i="109"/>
  <c r="L25" i="109" s="1"/>
  <c r="L26" i="109" s="1"/>
  <c r="L28" i="109" s="1"/>
  <c r="L30" i="109" s="1"/>
  <c r="L31" i="109" s="1"/>
  <c r="M23" i="109"/>
  <c r="M25" i="109" s="1"/>
  <c r="M26" i="109" s="1"/>
  <c r="M28" i="109" s="1"/>
  <c r="M30" i="109" s="1"/>
  <c r="M31" i="109" s="1"/>
  <c r="N23" i="109"/>
  <c r="N25" i="109" s="1"/>
  <c r="N26" i="109" s="1"/>
  <c r="N28" i="109" s="1"/>
  <c r="N30" i="109" s="1"/>
  <c r="N31" i="109" s="1"/>
  <c r="O23" i="109"/>
  <c r="O25" i="109" s="1"/>
  <c r="O26" i="109" s="1"/>
  <c r="O28" i="109" s="1"/>
  <c r="O30" i="109" s="1"/>
  <c r="O31" i="109" s="1"/>
  <c r="P23" i="109"/>
  <c r="P25" i="109" s="1"/>
  <c r="P26" i="109" s="1"/>
  <c r="P28" i="109" s="1"/>
  <c r="P30" i="109" s="1"/>
  <c r="P31" i="109" s="1"/>
  <c r="Q23" i="109"/>
  <c r="Q25" i="109" s="1"/>
  <c r="Q26" i="109" s="1"/>
  <c r="Q28" i="109" s="1"/>
  <c r="Q30" i="109" s="1"/>
  <c r="Q31" i="109" s="1"/>
  <c r="R23" i="109"/>
  <c r="R25" i="109" s="1"/>
  <c r="R26" i="109" s="1"/>
  <c r="R28" i="109" s="1"/>
  <c r="R30" i="109" s="1"/>
  <c r="R31" i="109" s="1"/>
  <c r="S23" i="109"/>
  <c r="S25" i="109" s="1"/>
  <c r="S26" i="109" s="1"/>
  <c r="S28" i="109" s="1"/>
  <c r="S30" i="109" s="1"/>
  <c r="S31" i="109" s="1"/>
  <c r="T23" i="109"/>
  <c r="T25" i="109" s="1"/>
  <c r="T26" i="109" s="1"/>
  <c r="T28" i="109" s="1"/>
  <c r="T30" i="109" s="1"/>
  <c r="T31" i="109" s="1"/>
  <c r="U23" i="109"/>
  <c r="U25" i="109" s="1"/>
  <c r="U26" i="109" s="1"/>
  <c r="U28" i="109" s="1"/>
  <c r="U30" i="109" s="1"/>
  <c r="U31" i="109" s="1"/>
  <c r="V23" i="109"/>
  <c r="V25" i="109" s="1"/>
  <c r="V26" i="109" s="1"/>
  <c r="V28" i="109" s="1"/>
  <c r="V30" i="109" s="1"/>
  <c r="V31" i="109" s="1"/>
  <c r="W23" i="109"/>
  <c r="W25" i="109" s="1"/>
  <c r="W26" i="109" s="1"/>
  <c r="W28" i="109" s="1"/>
  <c r="W30" i="109" s="1"/>
  <c r="W31" i="109" s="1"/>
  <c r="X23" i="109"/>
  <c r="X25" i="109" s="1"/>
  <c r="X26" i="109" s="1"/>
  <c r="X28" i="109" s="1"/>
  <c r="X30" i="109" s="1"/>
  <c r="X31" i="109" s="1"/>
  <c r="Y23" i="109"/>
  <c r="Y25" i="109" s="1"/>
  <c r="Y26" i="109" s="1"/>
  <c r="Y28" i="109" s="1"/>
  <c r="Y30" i="109" s="1"/>
  <c r="Y31" i="109" s="1"/>
  <c r="Z23" i="109"/>
  <c r="Z25" i="109" s="1"/>
  <c r="Z26" i="109" s="1"/>
  <c r="Z28" i="109" s="1"/>
  <c r="Z30" i="109" s="1"/>
  <c r="Z31" i="109" s="1"/>
  <c r="AA23" i="109"/>
  <c r="AA25" i="109" s="1"/>
  <c r="AA26" i="109" s="1"/>
  <c r="AA28" i="109" s="1"/>
  <c r="AA30" i="109" s="1"/>
  <c r="AA31" i="109" s="1"/>
  <c r="AB23" i="109"/>
  <c r="AB25" i="109" s="1"/>
  <c r="AB26" i="109" s="1"/>
  <c r="AB28" i="109" s="1"/>
  <c r="AB30" i="109" s="1"/>
  <c r="AB31" i="109" s="1"/>
  <c r="AC65" i="111" l="1"/>
  <c r="AC66" i="111"/>
  <c r="K33" i="106" l="1"/>
  <c r="L33" i="106"/>
  <c r="M33" i="106"/>
  <c r="N33" i="106"/>
  <c r="O33" i="106"/>
  <c r="P33" i="106"/>
  <c r="K34" i="106"/>
  <c r="L34" i="106"/>
  <c r="M34" i="106"/>
  <c r="N34" i="106"/>
  <c r="O34" i="106"/>
  <c r="P34" i="106"/>
  <c r="K29" i="106"/>
  <c r="K31" i="106" s="1"/>
  <c r="K32" i="106" s="1"/>
  <c r="L29" i="106"/>
  <c r="L31" i="106" s="1"/>
  <c r="L32" i="106" s="1"/>
  <c r="N29" i="106"/>
  <c r="N31" i="106" s="1"/>
  <c r="N32" i="106" s="1"/>
  <c r="O29" i="106"/>
  <c r="O31" i="106" s="1"/>
  <c r="O32" i="106" s="1"/>
  <c r="P29" i="106"/>
  <c r="P31" i="106" s="1"/>
  <c r="P32" i="106" s="1"/>
  <c r="M29" i="106"/>
  <c r="M31" i="106" s="1"/>
  <c r="M32" i="106" s="1"/>
  <c r="Q33" i="80" l="1"/>
  <c r="P33" i="80"/>
  <c r="O33" i="80"/>
  <c r="N33" i="80"/>
  <c r="M33" i="80"/>
  <c r="L33" i="80"/>
  <c r="K33" i="80"/>
  <c r="J33" i="80"/>
  <c r="I33" i="80"/>
  <c r="H33" i="80"/>
  <c r="G33" i="80"/>
  <c r="F33" i="80"/>
  <c r="E33" i="80"/>
  <c r="Q32" i="80"/>
  <c r="P32" i="80"/>
  <c r="O32" i="80"/>
  <c r="N32" i="80"/>
  <c r="M32" i="80"/>
  <c r="L32" i="80"/>
  <c r="K32" i="80"/>
  <c r="J32" i="80"/>
  <c r="I32" i="80"/>
  <c r="H32" i="80"/>
  <c r="G32" i="80"/>
  <c r="F32" i="80"/>
  <c r="AC27" i="80"/>
  <c r="Q24" i="80"/>
  <c r="P24" i="80"/>
  <c r="O24" i="80"/>
  <c r="N24" i="80"/>
  <c r="M24" i="80"/>
  <c r="L24" i="80"/>
  <c r="K24" i="80"/>
  <c r="J24" i="80"/>
  <c r="I24" i="80"/>
  <c r="H24" i="80"/>
  <c r="G24" i="80"/>
  <c r="F24" i="80"/>
  <c r="E24" i="80"/>
  <c r="Q23" i="80"/>
  <c r="Q25" i="80" s="1"/>
  <c r="Q26" i="80" s="1"/>
  <c r="Q28" i="80" s="1"/>
  <c r="Q30" i="80" s="1"/>
  <c r="Q31" i="80" s="1"/>
  <c r="P23" i="80"/>
  <c r="P25" i="80" s="1"/>
  <c r="P26" i="80" s="1"/>
  <c r="P28" i="80" s="1"/>
  <c r="P30" i="80" s="1"/>
  <c r="P31" i="80" s="1"/>
  <c r="O23" i="80"/>
  <c r="O25" i="80" s="1"/>
  <c r="O26" i="80" s="1"/>
  <c r="O28" i="80" s="1"/>
  <c r="O30" i="80" s="1"/>
  <c r="O31" i="80" s="1"/>
  <c r="N23" i="80"/>
  <c r="N25" i="80" s="1"/>
  <c r="N26" i="80" s="1"/>
  <c r="N28" i="80" s="1"/>
  <c r="N30" i="80" s="1"/>
  <c r="N31" i="80" s="1"/>
  <c r="M23" i="80"/>
  <c r="M25" i="80" s="1"/>
  <c r="M26" i="80" s="1"/>
  <c r="M28" i="80" s="1"/>
  <c r="M30" i="80" s="1"/>
  <c r="M31" i="80" s="1"/>
  <c r="L23" i="80"/>
  <c r="L25" i="80" s="1"/>
  <c r="L26" i="80" s="1"/>
  <c r="L28" i="80" s="1"/>
  <c r="L30" i="80" s="1"/>
  <c r="L31" i="80" s="1"/>
  <c r="K23" i="80"/>
  <c r="K25" i="80" s="1"/>
  <c r="K26" i="80" s="1"/>
  <c r="K28" i="80" s="1"/>
  <c r="K30" i="80" s="1"/>
  <c r="K31" i="80" s="1"/>
  <c r="J23" i="80"/>
  <c r="J25" i="80" s="1"/>
  <c r="J26" i="80" s="1"/>
  <c r="J28" i="80" s="1"/>
  <c r="J30" i="80" s="1"/>
  <c r="J31" i="80" s="1"/>
  <c r="I23" i="80"/>
  <c r="I25" i="80" s="1"/>
  <c r="I26" i="80" s="1"/>
  <c r="I28" i="80" s="1"/>
  <c r="I30" i="80" s="1"/>
  <c r="I31" i="80" s="1"/>
  <c r="H23" i="80"/>
  <c r="H25" i="80" s="1"/>
  <c r="H26" i="80" s="1"/>
  <c r="H28" i="80" s="1"/>
  <c r="H30" i="80" s="1"/>
  <c r="H31" i="80" s="1"/>
  <c r="G23" i="80"/>
  <c r="G25" i="80" s="1"/>
  <c r="G26" i="80" s="1"/>
  <c r="G28" i="80" s="1"/>
  <c r="G30" i="80" s="1"/>
  <c r="G31" i="80" s="1"/>
  <c r="F23" i="80"/>
  <c r="F25" i="80" s="1"/>
  <c r="F26" i="80" s="1"/>
  <c r="F28" i="80" s="1"/>
  <c r="F30" i="80" s="1"/>
  <c r="F31" i="80" s="1"/>
  <c r="E23" i="80"/>
  <c r="AC22" i="80"/>
  <c r="AC21" i="80"/>
  <c r="AC20" i="80"/>
  <c r="AC19" i="80"/>
  <c r="AC18" i="80"/>
  <c r="AC17" i="80"/>
  <c r="AC16" i="80"/>
  <c r="AC15" i="80"/>
  <c r="AC14" i="80"/>
  <c r="AC13" i="80"/>
  <c r="AC23" i="80" l="1"/>
  <c r="AC24" i="80"/>
  <c r="AC33" i="80"/>
  <c r="AC32" i="80"/>
  <c r="E25" i="80"/>
  <c r="E26" i="80" l="1"/>
  <c r="AC25" i="80"/>
  <c r="AC26" i="80" l="1"/>
  <c r="E28" i="80"/>
  <c r="E29" i="80" l="1"/>
  <c r="AC29" i="80" s="1"/>
  <c r="AC28" i="80"/>
  <c r="E30" i="80"/>
  <c r="AC30" i="80" l="1"/>
  <c r="E31" i="80"/>
  <c r="AC31" i="80" s="1"/>
  <c r="N65" i="124" l="1"/>
  <c r="O65" i="124"/>
  <c r="N66" i="124"/>
  <c r="O66" i="124"/>
  <c r="N56" i="124"/>
  <c r="O56" i="124"/>
  <c r="N57" i="124"/>
  <c r="O57" i="124"/>
  <c r="N58" i="124"/>
  <c r="O58" i="124"/>
  <c r="N59" i="124"/>
  <c r="N61" i="124" s="1"/>
  <c r="N63" i="124" s="1"/>
  <c r="N64" i="124" s="1"/>
  <c r="O59" i="124"/>
  <c r="O61" i="124" s="1"/>
  <c r="O63" i="124" s="1"/>
  <c r="O64" i="124" s="1"/>
  <c r="M23" i="124"/>
  <c r="M25" i="124" s="1"/>
  <c r="M26" i="124" s="1"/>
  <c r="M28" i="124" s="1"/>
  <c r="M30" i="124" s="1"/>
  <c r="M31" i="124" s="1"/>
  <c r="N23" i="124"/>
  <c r="N25" i="124" s="1"/>
  <c r="N26" i="124" s="1"/>
  <c r="N28" i="124" s="1"/>
  <c r="N30" i="124" s="1"/>
  <c r="N31" i="124" s="1"/>
  <c r="O23" i="124"/>
  <c r="M24" i="124"/>
  <c r="N24" i="124"/>
  <c r="O24" i="124"/>
  <c r="O25" i="124"/>
  <c r="O26" i="124" s="1"/>
  <c r="O28" i="124" s="1"/>
  <c r="O30" i="124" s="1"/>
  <c r="O31" i="124" s="1"/>
  <c r="V24" i="122" l="1"/>
  <c r="W24" i="122"/>
  <c r="X24" i="122"/>
  <c r="Y24" i="122"/>
  <c r="Z24" i="122"/>
  <c r="AA24" i="122"/>
  <c r="AB24" i="122"/>
  <c r="V23" i="122"/>
  <c r="V25" i="122" s="1"/>
  <c r="V26" i="122" s="1"/>
  <c r="V28" i="122" s="1"/>
  <c r="V30" i="122" s="1"/>
  <c r="V31" i="122" s="1"/>
  <c r="W23" i="122"/>
  <c r="W25" i="122" s="1"/>
  <c r="W26" i="122" s="1"/>
  <c r="W28" i="122" s="1"/>
  <c r="W30" i="122" s="1"/>
  <c r="W31" i="122" s="1"/>
  <c r="X23" i="122"/>
  <c r="X25" i="122" s="1"/>
  <c r="X26" i="122" s="1"/>
  <c r="X28" i="122" s="1"/>
  <c r="X30" i="122" s="1"/>
  <c r="X31" i="122" s="1"/>
  <c r="Y23" i="122"/>
  <c r="Y25" i="122" s="1"/>
  <c r="Y26" i="122" s="1"/>
  <c r="Y28" i="122" s="1"/>
  <c r="Y30" i="122" s="1"/>
  <c r="Y31" i="122" s="1"/>
  <c r="Z23" i="122"/>
  <c r="Z25" i="122" s="1"/>
  <c r="Z26" i="122" s="1"/>
  <c r="Z28" i="122" s="1"/>
  <c r="Z30" i="122" s="1"/>
  <c r="Z31" i="122" s="1"/>
  <c r="AA23" i="122"/>
  <c r="AA25" i="122" s="1"/>
  <c r="AA26" i="122" s="1"/>
  <c r="AA28" i="122" s="1"/>
  <c r="AA30" i="122" s="1"/>
  <c r="AA31" i="122" s="1"/>
  <c r="AB23" i="122"/>
  <c r="AB25" i="122" s="1"/>
  <c r="AB26" i="122" s="1"/>
  <c r="AB28" i="122" s="1"/>
  <c r="AB30" i="122" s="1"/>
  <c r="AB31" i="122" s="1"/>
  <c r="Q33" i="119" l="1"/>
  <c r="R33" i="119"/>
  <c r="S33" i="119"/>
  <c r="T33" i="119"/>
  <c r="Q32" i="119"/>
  <c r="R32" i="119"/>
  <c r="S32" i="119"/>
  <c r="T32" i="119"/>
  <c r="E33" i="130" l="1"/>
  <c r="F33" i="130"/>
  <c r="G33" i="130"/>
  <c r="E32" i="130"/>
  <c r="F32" i="130"/>
  <c r="G32" i="130"/>
  <c r="E24" i="130"/>
  <c r="F24" i="130"/>
  <c r="G24" i="130"/>
  <c r="E23" i="130"/>
  <c r="E25" i="130" s="1"/>
  <c r="E26" i="130" s="1"/>
  <c r="E28" i="130" s="1"/>
  <c r="E30" i="130" s="1"/>
  <c r="E31" i="130" s="1"/>
  <c r="F23" i="130"/>
  <c r="F25" i="130" s="1"/>
  <c r="F26" i="130" s="1"/>
  <c r="F28" i="130" s="1"/>
  <c r="F30" i="130" s="1"/>
  <c r="F31" i="130" s="1"/>
  <c r="G23" i="130"/>
  <c r="G25" i="130" s="1"/>
  <c r="G26" i="130" s="1"/>
  <c r="G28" i="130" s="1"/>
  <c r="G30" i="130" s="1"/>
  <c r="G31" i="130" s="1"/>
  <c r="F32" i="117" l="1"/>
  <c r="G32" i="117"/>
  <c r="H32" i="117"/>
  <c r="I32" i="117"/>
  <c r="J32" i="117"/>
  <c r="K32" i="117"/>
  <c r="L32" i="117"/>
  <c r="M32" i="117"/>
  <c r="N32" i="117"/>
  <c r="O32" i="117"/>
  <c r="P32" i="117"/>
  <c r="Q32" i="117"/>
  <c r="R32" i="117"/>
  <c r="S32" i="117"/>
  <c r="T32" i="117"/>
  <c r="U32" i="117"/>
  <c r="V32" i="117"/>
  <c r="F31" i="117"/>
  <c r="G31" i="117"/>
  <c r="H31" i="117"/>
  <c r="I31" i="117"/>
  <c r="J31" i="117"/>
  <c r="K31" i="117"/>
  <c r="L31" i="117"/>
  <c r="M31" i="117"/>
  <c r="N31" i="117"/>
  <c r="O31" i="117"/>
  <c r="P31" i="117"/>
  <c r="Q31" i="117"/>
  <c r="R31" i="117"/>
  <c r="S31" i="117"/>
  <c r="T31" i="117"/>
  <c r="U31" i="117"/>
  <c r="V31" i="117"/>
  <c r="H24" i="117"/>
  <c r="H25" i="117" s="1"/>
  <c r="H27" i="117" s="1"/>
  <c r="H29" i="117" s="1"/>
  <c r="H30" i="117" s="1"/>
  <c r="L24" i="117"/>
  <c r="L25" i="117" s="1"/>
  <c r="L27" i="117" s="1"/>
  <c r="L29" i="117" s="1"/>
  <c r="L30" i="117" s="1"/>
  <c r="F23" i="117"/>
  <c r="G23" i="117"/>
  <c r="H23" i="117"/>
  <c r="I23" i="117"/>
  <c r="J23" i="117"/>
  <c r="K23" i="117"/>
  <c r="L23" i="117"/>
  <c r="M23" i="117"/>
  <c r="N23" i="117"/>
  <c r="O23" i="117"/>
  <c r="P23" i="117"/>
  <c r="Q23" i="117"/>
  <c r="R23" i="117"/>
  <c r="S23" i="117"/>
  <c r="T23" i="117"/>
  <c r="U23" i="117"/>
  <c r="V23" i="117"/>
  <c r="F22" i="117"/>
  <c r="F24" i="117" s="1"/>
  <c r="F25" i="117" s="1"/>
  <c r="F27" i="117" s="1"/>
  <c r="F29" i="117" s="1"/>
  <c r="F30" i="117" s="1"/>
  <c r="G22" i="117"/>
  <c r="G24" i="117" s="1"/>
  <c r="G25" i="117" s="1"/>
  <c r="G27" i="117" s="1"/>
  <c r="G29" i="117" s="1"/>
  <c r="G30" i="117" s="1"/>
  <c r="H22" i="117"/>
  <c r="I22" i="117"/>
  <c r="I24" i="117" s="1"/>
  <c r="I25" i="117" s="1"/>
  <c r="I27" i="117" s="1"/>
  <c r="I29" i="117" s="1"/>
  <c r="I30" i="117" s="1"/>
  <c r="J22" i="117"/>
  <c r="J24" i="117" s="1"/>
  <c r="J25" i="117" s="1"/>
  <c r="J27" i="117" s="1"/>
  <c r="J29" i="117" s="1"/>
  <c r="J30" i="117" s="1"/>
  <c r="K22" i="117"/>
  <c r="K24" i="117" s="1"/>
  <c r="K25" i="117" s="1"/>
  <c r="K27" i="117" s="1"/>
  <c r="K29" i="117" s="1"/>
  <c r="K30" i="117" s="1"/>
  <c r="L22" i="117"/>
  <c r="M22" i="117"/>
  <c r="M24" i="117" s="1"/>
  <c r="M25" i="117" s="1"/>
  <c r="M27" i="117" s="1"/>
  <c r="M29" i="117" s="1"/>
  <c r="M30" i="117" s="1"/>
  <c r="N22" i="117"/>
  <c r="N24" i="117" s="1"/>
  <c r="N25" i="117" s="1"/>
  <c r="N27" i="117" s="1"/>
  <c r="N29" i="117" s="1"/>
  <c r="N30" i="117" s="1"/>
  <c r="O22" i="117"/>
  <c r="O24" i="117" s="1"/>
  <c r="O25" i="117" s="1"/>
  <c r="O27" i="117" s="1"/>
  <c r="O29" i="117" s="1"/>
  <c r="O30" i="117" s="1"/>
  <c r="P22" i="117"/>
  <c r="P24" i="117" s="1"/>
  <c r="P25" i="117" s="1"/>
  <c r="P27" i="117" s="1"/>
  <c r="P29" i="117" s="1"/>
  <c r="P30" i="117" s="1"/>
  <c r="Q22" i="117"/>
  <c r="Q24" i="117" s="1"/>
  <c r="Q25" i="117" s="1"/>
  <c r="Q27" i="117" s="1"/>
  <c r="Q29" i="117" s="1"/>
  <c r="Q30" i="117" s="1"/>
  <c r="R22" i="117"/>
  <c r="R24" i="117" s="1"/>
  <c r="R25" i="117" s="1"/>
  <c r="R27" i="117" s="1"/>
  <c r="R29" i="117" s="1"/>
  <c r="R30" i="117" s="1"/>
  <c r="S22" i="117"/>
  <c r="S24" i="117" s="1"/>
  <c r="S25" i="117" s="1"/>
  <c r="S27" i="117" s="1"/>
  <c r="S29" i="117" s="1"/>
  <c r="S30" i="117" s="1"/>
  <c r="T22" i="117"/>
  <c r="T24" i="117" s="1"/>
  <c r="T25" i="117" s="1"/>
  <c r="T27" i="117" s="1"/>
  <c r="T29" i="117" s="1"/>
  <c r="T30" i="117" s="1"/>
  <c r="U22" i="117"/>
  <c r="U24" i="117" s="1"/>
  <c r="U25" i="117" s="1"/>
  <c r="U27" i="117" s="1"/>
  <c r="U29" i="117" s="1"/>
  <c r="U30" i="117" s="1"/>
  <c r="V22" i="117"/>
  <c r="V24" i="117" s="1"/>
  <c r="V25" i="117" s="1"/>
  <c r="V27" i="117" s="1"/>
  <c r="V29" i="117" s="1"/>
  <c r="V30" i="117" s="1"/>
  <c r="M32" i="115" l="1"/>
  <c r="M33" i="115" l="1"/>
  <c r="N33" i="115"/>
  <c r="O33" i="115"/>
  <c r="P33" i="115"/>
  <c r="Q33" i="115"/>
  <c r="R33" i="115"/>
  <c r="S33" i="115"/>
  <c r="T33" i="115"/>
  <c r="U33" i="115"/>
  <c r="V33" i="115"/>
  <c r="W33" i="115"/>
  <c r="X33" i="115"/>
  <c r="Y33" i="115"/>
  <c r="Z33" i="115"/>
  <c r="AA33" i="115"/>
  <c r="AB33" i="115"/>
  <c r="N32" i="115"/>
  <c r="O32" i="115"/>
  <c r="P32" i="115"/>
  <c r="Q32" i="115"/>
  <c r="R32" i="115"/>
  <c r="S32" i="115"/>
  <c r="T32" i="115"/>
  <c r="U32" i="115"/>
  <c r="V32" i="115"/>
  <c r="W32" i="115"/>
  <c r="X32" i="115"/>
  <c r="Y32" i="115"/>
  <c r="Z32" i="115"/>
  <c r="AA32" i="115"/>
  <c r="AB32" i="115"/>
  <c r="M24" i="115"/>
  <c r="N24" i="115"/>
  <c r="O24" i="115"/>
  <c r="P24" i="115"/>
  <c r="Q24" i="115"/>
  <c r="R24" i="115"/>
  <c r="S24" i="115"/>
  <c r="T24" i="115"/>
  <c r="U24" i="115"/>
  <c r="V24" i="115"/>
  <c r="W24" i="115"/>
  <c r="X24" i="115"/>
  <c r="Y24" i="115"/>
  <c r="Z24" i="115"/>
  <c r="AA24" i="115"/>
  <c r="AB24" i="115"/>
  <c r="M23" i="115"/>
  <c r="M25" i="115" s="1"/>
  <c r="M26" i="115" s="1"/>
  <c r="N23" i="115"/>
  <c r="N25" i="115" s="1"/>
  <c r="N26" i="115" s="1"/>
  <c r="N28" i="115" s="1"/>
  <c r="N30" i="115" s="1"/>
  <c r="N31" i="115" s="1"/>
  <c r="O23" i="115"/>
  <c r="O25" i="115" s="1"/>
  <c r="O26" i="115" s="1"/>
  <c r="O28" i="115" s="1"/>
  <c r="O30" i="115" s="1"/>
  <c r="O31" i="115" s="1"/>
  <c r="P23" i="115"/>
  <c r="P25" i="115" s="1"/>
  <c r="P26" i="115" s="1"/>
  <c r="P28" i="115" s="1"/>
  <c r="P30" i="115" s="1"/>
  <c r="P31" i="115" s="1"/>
  <c r="Q23" i="115"/>
  <c r="Q25" i="115" s="1"/>
  <c r="Q26" i="115" s="1"/>
  <c r="Q28" i="115" s="1"/>
  <c r="Q30" i="115" s="1"/>
  <c r="Q31" i="115" s="1"/>
  <c r="R23" i="115"/>
  <c r="R25" i="115" s="1"/>
  <c r="R26" i="115" s="1"/>
  <c r="R28" i="115" s="1"/>
  <c r="R30" i="115" s="1"/>
  <c r="R31" i="115" s="1"/>
  <c r="S23" i="115"/>
  <c r="S25" i="115" s="1"/>
  <c r="S26" i="115" s="1"/>
  <c r="S28" i="115" s="1"/>
  <c r="S30" i="115" s="1"/>
  <c r="S31" i="115" s="1"/>
  <c r="T23" i="115"/>
  <c r="T25" i="115" s="1"/>
  <c r="T26" i="115" s="1"/>
  <c r="T28" i="115" s="1"/>
  <c r="T30" i="115" s="1"/>
  <c r="T31" i="115" s="1"/>
  <c r="U23" i="115"/>
  <c r="U25" i="115" s="1"/>
  <c r="U26" i="115" s="1"/>
  <c r="U28" i="115" s="1"/>
  <c r="U30" i="115" s="1"/>
  <c r="U31" i="115" s="1"/>
  <c r="V23" i="115"/>
  <c r="V25" i="115" s="1"/>
  <c r="V26" i="115" s="1"/>
  <c r="V28" i="115" s="1"/>
  <c r="V30" i="115" s="1"/>
  <c r="V31" i="115" s="1"/>
  <c r="W23" i="115"/>
  <c r="W25" i="115" s="1"/>
  <c r="W26" i="115" s="1"/>
  <c r="W28" i="115" s="1"/>
  <c r="W30" i="115" s="1"/>
  <c r="W31" i="115" s="1"/>
  <c r="X23" i="115"/>
  <c r="X25" i="115" s="1"/>
  <c r="X26" i="115" s="1"/>
  <c r="X28" i="115" s="1"/>
  <c r="X30" i="115" s="1"/>
  <c r="X31" i="115" s="1"/>
  <c r="Y23" i="115"/>
  <c r="Y25" i="115" s="1"/>
  <c r="Y26" i="115" s="1"/>
  <c r="Y28" i="115" s="1"/>
  <c r="Y30" i="115" s="1"/>
  <c r="Y31" i="115" s="1"/>
  <c r="Z23" i="115"/>
  <c r="Z25" i="115" s="1"/>
  <c r="Z26" i="115" s="1"/>
  <c r="Z28" i="115" s="1"/>
  <c r="Z30" i="115" s="1"/>
  <c r="Z31" i="115" s="1"/>
  <c r="AA23" i="115"/>
  <c r="AA25" i="115" s="1"/>
  <c r="AA26" i="115" s="1"/>
  <c r="AA28" i="115" s="1"/>
  <c r="AA30" i="115" s="1"/>
  <c r="AA31" i="115" s="1"/>
  <c r="AB23" i="115"/>
  <c r="AB25" i="115" s="1"/>
  <c r="AB26" i="115" s="1"/>
  <c r="AB28" i="115" s="1"/>
  <c r="AB30" i="115" s="1"/>
  <c r="AB31" i="115" s="1"/>
  <c r="M28" i="115" l="1"/>
  <c r="M30" i="115" s="1"/>
  <c r="M31" i="115" s="1"/>
  <c r="AC28" i="111" l="1"/>
  <c r="AC34" i="111" l="1"/>
  <c r="AC33" i="111"/>
  <c r="E32" i="110" l="1"/>
  <c r="F32" i="110"/>
  <c r="G32" i="110"/>
  <c r="H32" i="110"/>
  <c r="I32" i="110"/>
  <c r="J32" i="110"/>
  <c r="K32" i="110"/>
  <c r="E33" i="110"/>
  <c r="F33" i="110"/>
  <c r="G33" i="110"/>
  <c r="H33" i="110"/>
  <c r="I33" i="110"/>
  <c r="J33" i="110"/>
  <c r="K33" i="110"/>
  <c r="E23" i="110"/>
  <c r="E25" i="110" s="1"/>
  <c r="E26" i="110" s="1"/>
  <c r="E28" i="110" s="1"/>
  <c r="E30" i="110" s="1"/>
  <c r="E31" i="110" s="1"/>
  <c r="F23" i="110"/>
  <c r="F25" i="110" s="1"/>
  <c r="F26" i="110" s="1"/>
  <c r="F28" i="110" s="1"/>
  <c r="F30" i="110" s="1"/>
  <c r="F31" i="110" s="1"/>
  <c r="G23" i="110"/>
  <c r="H23" i="110"/>
  <c r="H25" i="110" s="1"/>
  <c r="H26" i="110" s="1"/>
  <c r="H28" i="110" s="1"/>
  <c r="H30" i="110" s="1"/>
  <c r="H31" i="110" s="1"/>
  <c r="I23" i="110"/>
  <c r="J23" i="110"/>
  <c r="J25" i="110" s="1"/>
  <c r="J26" i="110" s="1"/>
  <c r="J28" i="110" s="1"/>
  <c r="J30" i="110" s="1"/>
  <c r="J31" i="110" s="1"/>
  <c r="K23" i="110"/>
  <c r="K25" i="110" s="1"/>
  <c r="K26" i="110" s="1"/>
  <c r="K28" i="110" s="1"/>
  <c r="K30" i="110" s="1"/>
  <c r="K31" i="110" s="1"/>
  <c r="E24" i="110"/>
  <c r="F24" i="110"/>
  <c r="G24" i="110"/>
  <c r="H24" i="110"/>
  <c r="I24" i="110"/>
  <c r="J24" i="110"/>
  <c r="K24" i="110"/>
  <c r="G25" i="110"/>
  <c r="G26" i="110" s="1"/>
  <c r="G28" i="110" s="1"/>
  <c r="G30" i="110" s="1"/>
  <c r="G31" i="110" s="1"/>
  <c r="I25" i="110"/>
  <c r="I26" i="110" s="1"/>
  <c r="I28" i="110" s="1"/>
  <c r="I30" i="110" s="1"/>
  <c r="I31" i="110" s="1"/>
  <c r="CA5" i="52" l="1"/>
  <c r="CB4" i="52" l="1"/>
  <c r="CB5" i="52"/>
  <c r="CB6" i="52"/>
  <c r="CB7" i="52"/>
  <c r="CB8" i="52"/>
  <c r="CB9" i="52"/>
  <c r="CB10" i="52"/>
  <c r="CB11" i="52"/>
  <c r="CB12" i="52"/>
  <c r="CB13" i="52"/>
  <c r="CB15" i="52"/>
  <c r="CB16" i="52"/>
  <c r="CB17" i="52"/>
  <c r="CB18" i="52"/>
  <c r="CB19" i="52"/>
  <c r="CB20" i="52"/>
  <c r="CB21" i="52"/>
  <c r="CB22" i="52"/>
  <c r="CB23" i="52"/>
  <c r="CB25" i="52"/>
  <c r="CB27" i="52"/>
  <c r="CB28" i="52"/>
  <c r="CB29" i="52"/>
  <c r="CB30" i="52"/>
  <c r="CB31" i="52"/>
  <c r="R35" i="52"/>
  <c r="P35" i="52"/>
  <c r="O35" i="52"/>
  <c r="N35" i="52"/>
  <c r="M35" i="52"/>
  <c r="CB35" i="52" l="1"/>
  <c r="U23" i="122" l="1"/>
  <c r="U25" i="122" s="1"/>
  <c r="U26" i="122" s="1"/>
  <c r="U28" i="122" s="1"/>
  <c r="U30" i="122" s="1"/>
  <c r="U31" i="122" s="1"/>
  <c r="U24" i="122"/>
  <c r="AC15" i="130" l="1"/>
  <c r="AC16" i="130"/>
  <c r="AC17" i="130"/>
  <c r="AC18" i="130"/>
  <c r="AC19" i="130"/>
  <c r="AC20" i="130"/>
  <c r="AC21" i="130"/>
  <c r="AC22" i="130"/>
  <c r="H23" i="130"/>
  <c r="I23" i="130"/>
  <c r="I25" i="130" s="1"/>
  <c r="I26" i="130" s="1"/>
  <c r="I28" i="130" s="1"/>
  <c r="I30" i="130" s="1"/>
  <c r="I31" i="130" s="1"/>
  <c r="J23" i="130"/>
  <c r="K23" i="130"/>
  <c r="K25" i="130" s="1"/>
  <c r="K26" i="130" s="1"/>
  <c r="K28" i="130" s="1"/>
  <c r="K30" i="130" s="1"/>
  <c r="K31" i="130" s="1"/>
  <c r="L23" i="130"/>
  <c r="L25" i="130" s="1"/>
  <c r="L26" i="130" s="1"/>
  <c r="L28" i="130" s="1"/>
  <c r="L30" i="130" s="1"/>
  <c r="L31" i="130" s="1"/>
  <c r="M23" i="130"/>
  <c r="M25" i="130" s="1"/>
  <c r="M26" i="130" s="1"/>
  <c r="M28" i="130" s="1"/>
  <c r="M30" i="130" s="1"/>
  <c r="M31" i="130" s="1"/>
  <c r="N23" i="130"/>
  <c r="N25" i="130" s="1"/>
  <c r="N26" i="130" s="1"/>
  <c r="N28" i="130" s="1"/>
  <c r="N30" i="130" s="1"/>
  <c r="N31" i="130" s="1"/>
  <c r="O23" i="130"/>
  <c r="O25" i="130" s="1"/>
  <c r="O26" i="130" s="1"/>
  <c r="O28" i="130" s="1"/>
  <c r="O30" i="130" s="1"/>
  <c r="O31" i="130" s="1"/>
  <c r="P23" i="130"/>
  <c r="P25" i="130" s="1"/>
  <c r="P26" i="130" s="1"/>
  <c r="P28" i="130" s="1"/>
  <c r="P30" i="130" s="1"/>
  <c r="P31" i="130" s="1"/>
  <c r="Q23" i="130"/>
  <c r="Q25" i="130" s="1"/>
  <c r="Q26" i="130" s="1"/>
  <c r="Q28" i="130" s="1"/>
  <c r="Q30" i="130" s="1"/>
  <c r="Q31" i="130" s="1"/>
  <c r="R23" i="130"/>
  <c r="S23" i="130"/>
  <c r="S25" i="130" s="1"/>
  <c r="S26" i="130" s="1"/>
  <c r="S28" i="130" s="1"/>
  <c r="S30" i="130" s="1"/>
  <c r="S31" i="130" s="1"/>
  <c r="T23" i="130"/>
  <c r="T25" i="130" s="1"/>
  <c r="T26" i="130" s="1"/>
  <c r="T28" i="130" s="1"/>
  <c r="T30" i="130" s="1"/>
  <c r="T31" i="130" s="1"/>
  <c r="H24" i="130"/>
  <c r="I24" i="130"/>
  <c r="J24" i="130"/>
  <c r="K24" i="130"/>
  <c r="L24" i="130"/>
  <c r="M24" i="130"/>
  <c r="N24" i="130"/>
  <c r="O24" i="130"/>
  <c r="P24" i="130"/>
  <c r="Q24" i="130"/>
  <c r="R24" i="130"/>
  <c r="S24" i="130"/>
  <c r="T24" i="130"/>
  <c r="J25" i="130"/>
  <c r="J26" i="130" s="1"/>
  <c r="J28" i="130" s="1"/>
  <c r="J30" i="130" s="1"/>
  <c r="J31" i="130" s="1"/>
  <c r="R25" i="130"/>
  <c r="R26" i="130" s="1"/>
  <c r="R28" i="130" s="1"/>
  <c r="R30" i="130" s="1"/>
  <c r="R31" i="130" s="1"/>
  <c r="AC27" i="130"/>
  <c r="H32" i="130"/>
  <c r="I32" i="130"/>
  <c r="J32" i="130"/>
  <c r="K32" i="130"/>
  <c r="L32" i="130"/>
  <c r="M32" i="130"/>
  <c r="N32" i="130"/>
  <c r="O32" i="130"/>
  <c r="P32" i="130"/>
  <c r="Q32" i="130"/>
  <c r="R32" i="130"/>
  <c r="S32" i="130"/>
  <c r="T32" i="130"/>
  <c r="H33" i="130"/>
  <c r="I33" i="130"/>
  <c r="J33" i="130"/>
  <c r="K33" i="130"/>
  <c r="L33" i="130"/>
  <c r="M33" i="130"/>
  <c r="N33" i="130"/>
  <c r="O33" i="130"/>
  <c r="P33" i="130"/>
  <c r="Q33" i="130"/>
  <c r="R33" i="130"/>
  <c r="S33" i="130"/>
  <c r="T33" i="130"/>
  <c r="AC24" i="130" l="1"/>
  <c r="AC23" i="130"/>
  <c r="AC33" i="130"/>
  <c r="AC32" i="130"/>
  <c r="H25" i="130"/>
  <c r="H26" i="130" s="1"/>
  <c r="H28" i="130" s="1"/>
  <c r="H30" i="130" s="1"/>
  <c r="H31" i="130" s="1"/>
  <c r="AC25" i="130" l="1"/>
  <c r="AC26" i="130"/>
  <c r="AC28" i="130" l="1"/>
  <c r="E29" i="130"/>
  <c r="AC29" i="130" s="1"/>
  <c r="AC30" i="130" l="1"/>
  <c r="AC31" i="130"/>
  <c r="Q33" i="110" l="1"/>
  <c r="P33" i="110"/>
  <c r="O33" i="110"/>
  <c r="N33" i="110"/>
  <c r="M33" i="110"/>
  <c r="L33" i="110"/>
  <c r="Q32" i="110"/>
  <c r="P32" i="110"/>
  <c r="O32" i="110"/>
  <c r="N32" i="110"/>
  <c r="M32" i="110"/>
  <c r="L32" i="110"/>
  <c r="AC27" i="110"/>
  <c r="Q24" i="110"/>
  <c r="P24" i="110"/>
  <c r="O24" i="110"/>
  <c r="N24" i="110"/>
  <c r="M24" i="110"/>
  <c r="L24" i="110"/>
  <c r="Q23" i="110"/>
  <c r="Q25" i="110" s="1"/>
  <c r="Q26" i="110" s="1"/>
  <c r="Q28" i="110" s="1"/>
  <c r="Q30" i="110" s="1"/>
  <c r="Q31" i="110" s="1"/>
  <c r="P23" i="110"/>
  <c r="P25" i="110" s="1"/>
  <c r="P26" i="110" s="1"/>
  <c r="P28" i="110" s="1"/>
  <c r="P30" i="110" s="1"/>
  <c r="P31" i="110" s="1"/>
  <c r="O23" i="110"/>
  <c r="O25" i="110" s="1"/>
  <c r="O26" i="110" s="1"/>
  <c r="O28" i="110" s="1"/>
  <c r="O30" i="110" s="1"/>
  <c r="O31" i="110" s="1"/>
  <c r="N23" i="110"/>
  <c r="N25" i="110" s="1"/>
  <c r="N26" i="110" s="1"/>
  <c r="N28" i="110" s="1"/>
  <c r="N30" i="110" s="1"/>
  <c r="N31" i="110" s="1"/>
  <c r="M23" i="110"/>
  <c r="M25" i="110" s="1"/>
  <c r="M26" i="110" s="1"/>
  <c r="M28" i="110" s="1"/>
  <c r="M30" i="110" s="1"/>
  <c r="M31" i="110" s="1"/>
  <c r="L23" i="110"/>
  <c r="L25" i="110" s="1"/>
  <c r="L26" i="110" s="1"/>
  <c r="L28" i="110" s="1"/>
  <c r="L30" i="110" s="1"/>
  <c r="L31" i="110" s="1"/>
  <c r="AC22" i="110"/>
  <c r="AC21" i="110"/>
  <c r="AC20" i="110"/>
  <c r="AC19" i="110"/>
  <c r="AC18" i="110"/>
  <c r="AC17" i="110"/>
  <c r="AC16" i="110"/>
  <c r="AC15" i="110"/>
  <c r="AC14" i="110"/>
  <c r="AC13" i="110"/>
  <c r="AC24" i="110" l="1"/>
  <c r="AC33" i="110"/>
  <c r="AC32" i="110"/>
  <c r="AC25" i="110"/>
  <c r="AC23" i="110"/>
  <c r="AC27" i="108"/>
  <c r="N32" i="108"/>
  <c r="O32" i="108"/>
  <c r="P32" i="108"/>
  <c r="Q32" i="108"/>
  <c r="R32" i="108"/>
  <c r="N33" i="108"/>
  <c r="O33" i="108"/>
  <c r="P33" i="108"/>
  <c r="Q33" i="108"/>
  <c r="R33" i="108"/>
  <c r="AC33" i="108" l="1"/>
  <c r="AC32" i="108"/>
  <c r="AC26" i="110"/>
  <c r="E29" i="110" l="1"/>
  <c r="AC29" i="110" s="1"/>
  <c r="AC28" i="110"/>
  <c r="AC30" i="110" l="1"/>
  <c r="AC31" i="110"/>
  <c r="AB34" i="107" l="1"/>
  <c r="AA34" i="107"/>
  <c r="Z34" i="107"/>
  <c r="Y34" i="107"/>
  <c r="X34" i="107"/>
  <c r="W34" i="107"/>
  <c r="V34" i="107"/>
  <c r="U34" i="107"/>
  <c r="T34" i="107"/>
  <c r="S34" i="107"/>
  <c r="R34" i="107"/>
  <c r="Q34" i="107"/>
  <c r="P34" i="107"/>
  <c r="O34" i="107"/>
  <c r="N34" i="107"/>
  <c r="AB33" i="107"/>
  <c r="AA33" i="107"/>
  <c r="Z33" i="107"/>
  <c r="Y33" i="107"/>
  <c r="X33" i="107"/>
  <c r="W33" i="107"/>
  <c r="V33" i="107"/>
  <c r="U33" i="107"/>
  <c r="T33" i="107"/>
  <c r="S33" i="107"/>
  <c r="R33" i="107"/>
  <c r="Q33" i="107"/>
  <c r="P33" i="107"/>
  <c r="O33" i="107"/>
  <c r="N33" i="107"/>
  <c r="AC28" i="107"/>
  <c r="AB25" i="107"/>
  <c r="AA25" i="107"/>
  <c r="Z25" i="107"/>
  <c r="Y25" i="107"/>
  <c r="X25" i="107"/>
  <c r="W25" i="107"/>
  <c r="V25" i="107"/>
  <c r="U25" i="107"/>
  <c r="T25" i="107"/>
  <c r="S25" i="107"/>
  <c r="R25" i="107"/>
  <c r="Q25" i="107"/>
  <c r="P25" i="107"/>
  <c r="O25" i="107"/>
  <c r="N25" i="107"/>
  <c r="AC25" i="107"/>
  <c r="AB24" i="107"/>
  <c r="AB26" i="107" s="1"/>
  <c r="AB27" i="107" s="1"/>
  <c r="AB29" i="107" s="1"/>
  <c r="AB31" i="107" s="1"/>
  <c r="AB32" i="107" s="1"/>
  <c r="AA24" i="107"/>
  <c r="AA26" i="107" s="1"/>
  <c r="AA27" i="107" s="1"/>
  <c r="AA29" i="107" s="1"/>
  <c r="AA31" i="107" s="1"/>
  <c r="AA32" i="107" s="1"/>
  <c r="Z24" i="107"/>
  <c r="Z26" i="107" s="1"/>
  <c r="Z27" i="107" s="1"/>
  <c r="Z29" i="107" s="1"/>
  <c r="Z31" i="107" s="1"/>
  <c r="Z32" i="107" s="1"/>
  <c r="Y24" i="107"/>
  <c r="Y26" i="107" s="1"/>
  <c r="Y27" i="107" s="1"/>
  <c r="Y29" i="107" s="1"/>
  <c r="Y31" i="107" s="1"/>
  <c r="Y32" i="107" s="1"/>
  <c r="X24" i="107"/>
  <c r="X26" i="107" s="1"/>
  <c r="X27" i="107" s="1"/>
  <c r="X29" i="107" s="1"/>
  <c r="X31" i="107" s="1"/>
  <c r="X32" i="107" s="1"/>
  <c r="W24" i="107"/>
  <c r="W26" i="107" s="1"/>
  <c r="W27" i="107" s="1"/>
  <c r="W29" i="107" s="1"/>
  <c r="W31" i="107" s="1"/>
  <c r="W32" i="107" s="1"/>
  <c r="V24" i="107"/>
  <c r="V26" i="107" s="1"/>
  <c r="V27" i="107" s="1"/>
  <c r="V29" i="107" s="1"/>
  <c r="V31" i="107" s="1"/>
  <c r="V32" i="107" s="1"/>
  <c r="U24" i="107"/>
  <c r="U26" i="107" s="1"/>
  <c r="U27" i="107" s="1"/>
  <c r="U29" i="107" s="1"/>
  <c r="U31" i="107" s="1"/>
  <c r="U32" i="107" s="1"/>
  <c r="T24" i="107"/>
  <c r="T26" i="107" s="1"/>
  <c r="T27" i="107" s="1"/>
  <c r="T29" i="107" s="1"/>
  <c r="T31" i="107" s="1"/>
  <c r="T32" i="107" s="1"/>
  <c r="S24" i="107"/>
  <c r="S26" i="107" s="1"/>
  <c r="S27" i="107" s="1"/>
  <c r="S29" i="107" s="1"/>
  <c r="S31" i="107" s="1"/>
  <c r="S32" i="107" s="1"/>
  <c r="R24" i="107"/>
  <c r="R26" i="107" s="1"/>
  <c r="R27" i="107" s="1"/>
  <c r="R29" i="107" s="1"/>
  <c r="R31" i="107" s="1"/>
  <c r="R32" i="107" s="1"/>
  <c r="Q24" i="107"/>
  <c r="Q26" i="107" s="1"/>
  <c r="Q27" i="107" s="1"/>
  <c r="Q29" i="107" s="1"/>
  <c r="Q31" i="107" s="1"/>
  <c r="Q32" i="107" s="1"/>
  <c r="P24" i="107"/>
  <c r="P26" i="107" s="1"/>
  <c r="P27" i="107" s="1"/>
  <c r="P29" i="107" s="1"/>
  <c r="P31" i="107" s="1"/>
  <c r="P32" i="107" s="1"/>
  <c r="O24" i="107"/>
  <c r="O26" i="107" s="1"/>
  <c r="O27" i="107" s="1"/>
  <c r="O29" i="107" s="1"/>
  <c r="O31" i="107" s="1"/>
  <c r="O32" i="107" s="1"/>
  <c r="N24" i="107"/>
  <c r="N26" i="107" s="1"/>
  <c r="N27" i="107" s="1"/>
  <c r="N29" i="107" s="1"/>
  <c r="N31" i="107" s="1"/>
  <c r="N32" i="107" s="1"/>
  <c r="AC23" i="107"/>
  <c r="AC22" i="107"/>
  <c r="AC21" i="107"/>
  <c r="AC20" i="107"/>
  <c r="AC19" i="107"/>
  <c r="AC18" i="107"/>
  <c r="AC17" i="107"/>
  <c r="AC16" i="107"/>
  <c r="AC15" i="107"/>
  <c r="AC14" i="107"/>
  <c r="AC34" i="107" l="1"/>
  <c r="AC33" i="107"/>
  <c r="AC26" i="107"/>
  <c r="AC24" i="107"/>
  <c r="AC27" i="107" l="1"/>
  <c r="E30" i="107" l="1"/>
  <c r="AC30" i="107" s="1"/>
  <c r="AC29" i="107"/>
  <c r="AC32" i="107" l="1"/>
  <c r="AC31" i="107"/>
  <c r="AC46" i="127" l="1"/>
  <c r="O24" i="122" l="1"/>
  <c r="P24" i="122"/>
  <c r="Q24" i="122"/>
  <c r="R24" i="122"/>
  <c r="S24" i="122"/>
  <c r="T24" i="122"/>
  <c r="O23" i="122"/>
  <c r="O25" i="122" s="1"/>
  <c r="O26" i="122" s="1"/>
  <c r="O28" i="122" s="1"/>
  <c r="P23" i="122"/>
  <c r="P25" i="122" s="1"/>
  <c r="P26" i="122" s="1"/>
  <c r="P28" i="122" s="1"/>
  <c r="P30" i="122" s="1"/>
  <c r="P31" i="122" s="1"/>
  <c r="Q23" i="122"/>
  <c r="Q25" i="122" s="1"/>
  <c r="Q26" i="122" s="1"/>
  <c r="Q28" i="122" s="1"/>
  <c r="Q30" i="122" s="1"/>
  <c r="Q31" i="122" s="1"/>
  <c r="R23" i="122"/>
  <c r="R25" i="122" s="1"/>
  <c r="R26" i="122" s="1"/>
  <c r="R28" i="122" s="1"/>
  <c r="R30" i="122" s="1"/>
  <c r="R31" i="122" s="1"/>
  <c r="S23" i="122"/>
  <c r="S25" i="122" s="1"/>
  <c r="S26" i="122" s="1"/>
  <c r="S28" i="122" s="1"/>
  <c r="S30" i="122" s="1"/>
  <c r="S31" i="122" s="1"/>
  <c r="T23" i="122"/>
  <c r="T25" i="122" s="1"/>
  <c r="T26" i="122" s="1"/>
  <c r="T28" i="122" s="1"/>
  <c r="T30" i="122" s="1"/>
  <c r="T31" i="122" s="1"/>
  <c r="O30" i="122" l="1"/>
  <c r="AC28" i="122"/>
  <c r="E29" i="122" s="1"/>
  <c r="AC29" i="122" s="1"/>
  <c r="AC15" i="121"/>
  <c r="AC16" i="121"/>
  <c r="AC27" i="121"/>
  <c r="AC23" i="121"/>
  <c r="AC22" i="121"/>
  <c r="AC21" i="121"/>
  <c r="AC20" i="121"/>
  <c r="AC19" i="121"/>
  <c r="AC14" i="121"/>
  <c r="AC13" i="121"/>
  <c r="O31" i="122" l="1"/>
  <c r="AC31" i="122" s="1"/>
  <c r="AC30" i="122"/>
  <c r="AC27" i="119"/>
  <c r="AC14" i="114" l="1"/>
  <c r="AC15" i="114"/>
  <c r="AC16" i="114"/>
  <c r="AC17" i="114"/>
  <c r="AC18" i="114"/>
  <c r="AC19" i="114"/>
  <c r="AC20" i="114"/>
  <c r="AC21" i="114"/>
  <c r="AC23" i="114" l="1"/>
  <c r="AC22" i="114"/>
  <c r="AC32" i="114"/>
  <c r="AC31" i="114"/>
  <c r="AC27" i="114" l="1"/>
  <c r="E28" i="114"/>
  <c r="AC28" i="114" s="1"/>
  <c r="AC24" i="114"/>
  <c r="AC25" i="114"/>
  <c r="AC29" i="114"/>
  <c r="AC30" i="114"/>
  <c r="N33" i="112" l="1"/>
  <c r="O33" i="112"/>
  <c r="P33" i="112"/>
  <c r="Q33" i="112"/>
  <c r="R33" i="112"/>
  <c r="S33" i="112"/>
  <c r="N34" i="112"/>
  <c r="O34" i="112"/>
  <c r="P34" i="112"/>
  <c r="Q34" i="112"/>
  <c r="R34" i="112"/>
  <c r="S34" i="112"/>
  <c r="F33" i="112"/>
  <c r="G33" i="112"/>
  <c r="H33" i="112"/>
  <c r="I33" i="112"/>
  <c r="J33" i="112"/>
  <c r="K33" i="112"/>
  <c r="L33" i="112"/>
  <c r="F34" i="112"/>
  <c r="G34" i="112"/>
  <c r="H34" i="112"/>
  <c r="I34" i="112"/>
  <c r="J34" i="112"/>
  <c r="K34" i="112"/>
  <c r="L34" i="112"/>
  <c r="N24" i="112"/>
  <c r="N26" i="112" s="1"/>
  <c r="N27" i="112" s="1"/>
  <c r="N29" i="112" s="1"/>
  <c r="N31" i="112" s="1"/>
  <c r="N32" i="112" s="1"/>
  <c r="O24" i="112"/>
  <c r="O26" i="112" s="1"/>
  <c r="O27" i="112" s="1"/>
  <c r="O29" i="112" s="1"/>
  <c r="O31" i="112" s="1"/>
  <c r="O32" i="112" s="1"/>
  <c r="P24" i="112"/>
  <c r="Q24" i="112"/>
  <c r="Q26" i="112" s="1"/>
  <c r="Q27" i="112" s="1"/>
  <c r="Q29" i="112" s="1"/>
  <c r="Q31" i="112" s="1"/>
  <c r="Q32" i="112" s="1"/>
  <c r="R24" i="112"/>
  <c r="R26" i="112" s="1"/>
  <c r="R27" i="112" s="1"/>
  <c r="R29" i="112" s="1"/>
  <c r="R31" i="112" s="1"/>
  <c r="R32" i="112" s="1"/>
  <c r="S24" i="112"/>
  <c r="S26" i="112" s="1"/>
  <c r="S27" i="112" s="1"/>
  <c r="S29" i="112" s="1"/>
  <c r="S31" i="112" s="1"/>
  <c r="S32" i="112" s="1"/>
  <c r="N25" i="112"/>
  <c r="O25" i="112"/>
  <c r="P25" i="112"/>
  <c r="Q25" i="112"/>
  <c r="R25" i="112"/>
  <c r="S25" i="112"/>
  <c r="P26" i="112"/>
  <c r="P27" i="112" s="1"/>
  <c r="P29" i="112" s="1"/>
  <c r="P31" i="112" s="1"/>
  <c r="P32" i="112" s="1"/>
  <c r="F24" i="112"/>
  <c r="F26" i="112" s="1"/>
  <c r="F27" i="112" s="1"/>
  <c r="F29" i="112" s="1"/>
  <c r="F31" i="112" s="1"/>
  <c r="F32" i="112" s="1"/>
  <c r="G24" i="112"/>
  <c r="G26" i="112" s="1"/>
  <c r="G27" i="112" s="1"/>
  <c r="G29" i="112" s="1"/>
  <c r="G31" i="112" s="1"/>
  <c r="G32" i="112" s="1"/>
  <c r="H24" i="112"/>
  <c r="I24" i="112"/>
  <c r="J24" i="112"/>
  <c r="J26" i="112" s="1"/>
  <c r="J27" i="112" s="1"/>
  <c r="J29" i="112" s="1"/>
  <c r="J31" i="112" s="1"/>
  <c r="J32" i="112" s="1"/>
  <c r="K24" i="112"/>
  <c r="K26" i="112" s="1"/>
  <c r="K27" i="112" s="1"/>
  <c r="K29" i="112" s="1"/>
  <c r="K31" i="112" s="1"/>
  <c r="K32" i="112" s="1"/>
  <c r="L24" i="112"/>
  <c r="L26" i="112" s="1"/>
  <c r="L27" i="112" s="1"/>
  <c r="L29" i="112" s="1"/>
  <c r="L31" i="112" s="1"/>
  <c r="L32" i="112" s="1"/>
  <c r="F25" i="112"/>
  <c r="G25" i="112"/>
  <c r="H25" i="112"/>
  <c r="I25" i="112"/>
  <c r="J25" i="112"/>
  <c r="K25" i="112"/>
  <c r="L25" i="112"/>
  <c r="H26" i="112"/>
  <c r="H27" i="112" s="1"/>
  <c r="H29" i="112" s="1"/>
  <c r="H31" i="112" s="1"/>
  <c r="H32" i="112" s="1"/>
  <c r="I26" i="112"/>
  <c r="I27" i="112" s="1"/>
  <c r="I29" i="112" s="1"/>
  <c r="I31" i="112" s="1"/>
  <c r="I32" i="112" s="1"/>
  <c r="AC15" i="108" l="1"/>
  <c r="AC16" i="108"/>
  <c r="AC17" i="108"/>
  <c r="AC18" i="108"/>
  <c r="AC19" i="108"/>
  <c r="AC20" i="108"/>
  <c r="AC21" i="108"/>
  <c r="AC22" i="108"/>
  <c r="N23" i="108"/>
  <c r="N25" i="108" s="1"/>
  <c r="N26" i="108" s="1"/>
  <c r="N28" i="108" s="1"/>
  <c r="N30" i="108" s="1"/>
  <c r="N31" i="108" s="1"/>
  <c r="O23" i="108"/>
  <c r="P23" i="108"/>
  <c r="P25" i="108" s="1"/>
  <c r="P26" i="108" s="1"/>
  <c r="P28" i="108" s="1"/>
  <c r="P30" i="108" s="1"/>
  <c r="P31" i="108" s="1"/>
  <c r="Q23" i="108"/>
  <c r="Q25" i="108" s="1"/>
  <c r="Q26" i="108" s="1"/>
  <c r="Q28" i="108" s="1"/>
  <c r="Q30" i="108" s="1"/>
  <c r="Q31" i="108" s="1"/>
  <c r="R23" i="108"/>
  <c r="R25" i="108" s="1"/>
  <c r="R26" i="108" s="1"/>
  <c r="R28" i="108" s="1"/>
  <c r="R30" i="108" s="1"/>
  <c r="R31" i="108" s="1"/>
  <c r="N24" i="108"/>
  <c r="O24" i="108"/>
  <c r="P24" i="108"/>
  <c r="Q24" i="108"/>
  <c r="R24" i="108"/>
  <c r="O25" i="108"/>
  <c r="O26" i="108" s="1"/>
  <c r="O28" i="108" s="1"/>
  <c r="O30" i="108" s="1"/>
  <c r="O31" i="108" s="1"/>
  <c r="AC24" i="108" l="1"/>
  <c r="AC23" i="108"/>
  <c r="AC25" i="108"/>
  <c r="E29" i="108" l="1"/>
  <c r="AC29" i="108" s="1"/>
  <c r="AC28" i="108"/>
  <c r="AC26" i="108"/>
  <c r="AC31" i="108" l="1"/>
  <c r="AC30" i="108"/>
  <c r="AC28" i="106" l="1"/>
  <c r="AC23" i="106"/>
  <c r="AC22" i="106"/>
  <c r="AC21" i="106"/>
  <c r="AC20" i="106"/>
  <c r="AC19" i="106"/>
  <c r="AC18" i="106"/>
  <c r="AC17" i="106"/>
  <c r="AC16" i="106"/>
  <c r="AC15" i="106"/>
  <c r="AC14" i="106"/>
  <c r="AC26" i="106" l="1"/>
  <c r="E30" i="106"/>
  <c r="AC30" i="106" s="1"/>
  <c r="AC34" i="106"/>
  <c r="AC33" i="106"/>
  <c r="AC24" i="106"/>
  <c r="AC25" i="106"/>
  <c r="AC29" i="106"/>
  <c r="AC27" i="106" l="1"/>
  <c r="AC32" i="106"/>
  <c r="AC31" i="106"/>
  <c r="O24" i="126" l="1"/>
  <c r="O23" i="126"/>
  <c r="O25" i="126" s="1"/>
  <c r="O26" i="126" s="1"/>
  <c r="O28" i="126" l="1"/>
  <c r="O30" i="126" s="1"/>
  <c r="O31" i="126" s="1"/>
  <c r="P23" i="124" l="1"/>
  <c r="P25" i="124" s="1"/>
  <c r="P26" i="124" s="1"/>
  <c r="P28" i="124" s="1"/>
  <c r="Q23" i="124"/>
  <c r="Q25" i="124" s="1"/>
  <c r="Q26" i="124" s="1"/>
  <c r="Q28" i="124" s="1"/>
  <c r="Q30" i="124" s="1"/>
  <c r="Q31" i="124" s="1"/>
  <c r="R23" i="124"/>
  <c r="S23" i="124"/>
  <c r="T23" i="124"/>
  <c r="T25" i="124" s="1"/>
  <c r="T26" i="124" s="1"/>
  <c r="T28" i="124" s="1"/>
  <c r="T30" i="124" s="1"/>
  <c r="T31" i="124" s="1"/>
  <c r="P24" i="124"/>
  <c r="Q24" i="124"/>
  <c r="R24" i="124"/>
  <c r="S24" i="124"/>
  <c r="T24" i="124"/>
  <c r="R25" i="124"/>
  <c r="R26" i="124" s="1"/>
  <c r="R28" i="124" s="1"/>
  <c r="R30" i="124" s="1"/>
  <c r="R31" i="124" s="1"/>
  <c r="S25" i="124"/>
  <c r="S26" i="124" s="1"/>
  <c r="S28" i="124" s="1"/>
  <c r="S30" i="124" s="1"/>
  <c r="S31" i="124" s="1"/>
  <c r="P30" i="124" l="1"/>
  <c r="AC28" i="124"/>
  <c r="E29" i="124" s="1"/>
  <c r="AC29" i="124" s="1"/>
  <c r="P31" i="124" l="1"/>
  <c r="AC31" i="124" s="1"/>
  <c r="AC30" i="124"/>
  <c r="E32" i="117" l="1"/>
  <c r="E31" i="117"/>
  <c r="AC26" i="117"/>
  <c r="E23" i="117"/>
  <c r="E22" i="117"/>
  <c r="E24" i="117" s="1"/>
  <c r="AC21" i="117"/>
  <c r="AC20" i="117"/>
  <c r="AC19" i="117"/>
  <c r="AC18" i="117"/>
  <c r="AC17" i="117"/>
  <c r="AC16" i="117"/>
  <c r="AC15" i="117"/>
  <c r="AC14" i="117"/>
  <c r="AC13" i="117"/>
  <c r="AC12" i="117"/>
  <c r="AC23" i="117" l="1"/>
  <c r="AC32" i="117"/>
  <c r="AC31" i="117"/>
  <c r="E25" i="117"/>
  <c r="AC24" i="117"/>
  <c r="AC22" i="117"/>
  <c r="AC25" i="117" l="1"/>
  <c r="E27" i="117"/>
  <c r="E29" i="117" s="1"/>
  <c r="E28" i="117" l="1"/>
  <c r="AC28" i="117" s="1"/>
  <c r="AC27" i="117"/>
  <c r="E30" i="117" l="1"/>
  <c r="AC30" i="117" s="1"/>
  <c r="AC29" i="117"/>
  <c r="N32" i="129" l="1"/>
  <c r="N33" i="129"/>
  <c r="N23" i="129"/>
  <c r="O23" i="129"/>
  <c r="P23" i="129"/>
  <c r="P25" i="129" s="1"/>
  <c r="P26" i="129" s="1"/>
  <c r="P28" i="129" s="1"/>
  <c r="P30" i="129" s="1"/>
  <c r="P31" i="129" s="1"/>
  <c r="Q23" i="129"/>
  <c r="Q25" i="129" s="1"/>
  <c r="Q26" i="129" s="1"/>
  <c r="Q28" i="129" s="1"/>
  <c r="Q30" i="129" s="1"/>
  <c r="Q31" i="129" s="1"/>
  <c r="N24" i="129"/>
  <c r="O24" i="129"/>
  <c r="P24" i="129"/>
  <c r="Q24" i="129"/>
  <c r="N25" i="129"/>
  <c r="O25" i="129"/>
  <c r="O26" i="129" s="1"/>
  <c r="O28" i="129" s="1"/>
  <c r="O30" i="129" s="1"/>
  <c r="O31" i="129" s="1"/>
  <c r="N26" i="129"/>
  <c r="N28" i="129" s="1"/>
  <c r="N30" i="129" s="1"/>
  <c r="N31" i="129" s="1"/>
  <c r="AC28" i="128" l="1"/>
  <c r="L33" i="128"/>
  <c r="M33" i="128"/>
  <c r="N33" i="128"/>
  <c r="O33" i="128"/>
  <c r="P33" i="128"/>
  <c r="Q33" i="128"/>
  <c r="R33" i="128"/>
  <c r="S33" i="128"/>
  <c r="T33" i="128"/>
  <c r="U33" i="128"/>
  <c r="V33" i="128"/>
  <c r="W33" i="128"/>
  <c r="X33" i="128"/>
  <c r="Y33" i="128"/>
  <c r="Z33" i="128"/>
  <c r="AA33" i="128"/>
  <c r="AB33" i="128"/>
  <c r="L34" i="128"/>
  <c r="M34" i="128"/>
  <c r="N34" i="128"/>
  <c r="O34" i="128"/>
  <c r="P34" i="128"/>
  <c r="Q34" i="128"/>
  <c r="R34" i="128"/>
  <c r="S34" i="128"/>
  <c r="T34" i="128"/>
  <c r="U34" i="128"/>
  <c r="V34" i="128"/>
  <c r="W34" i="128"/>
  <c r="X34" i="128"/>
  <c r="Y34" i="128"/>
  <c r="Z34" i="128"/>
  <c r="AA34" i="128"/>
  <c r="AB34" i="128"/>
  <c r="AC34" i="128" l="1"/>
  <c r="AC33" i="128"/>
  <c r="M24" i="128" l="1"/>
  <c r="M25" i="128"/>
  <c r="M26" i="128"/>
  <c r="P24" i="128"/>
  <c r="P26" i="128" s="1"/>
  <c r="Q24" i="128"/>
  <c r="Q26" i="128" s="1"/>
  <c r="R24" i="128"/>
  <c r="S24" i="128"/>
  <c r="S26" i="128" s="1"/>
  <c r="T24" i="128"/>
  <c r="T26" i="128" s="1"/>
  <c r="U24" i="128"/>
  <c r="U26" i="128" s="1"/>
  <c r="V24" i="128"/>
  <c r="W24" i="128"/>
  <c r="W26" i="128" s="1"/>
  <c r="X24" i="128"/>
  <c r="X26" i="128" s="1"/>
  <c r="Y24" i="128"/>
  <c r="Y26" i="128" s="1"/>
  <c r="Z24" i="128"/>
  <c r="Z26" i="128" s="1"/>
  <c r="AA24" i="128"/>
  <c r="AA26" i="128" s="1"/>
  <c r="AB24" i="128"/>
  <c r="AB26" i="128" s="1"/>
  <c r="P25" i="128"/>
  <c r="Q25" i="128"/>
  <c r="R25" i="128"/>
  <c r="S25" i="128"/>
  <c r="T25" i="128"/>
  <c r="U25" i="128"/>
  <c r="V25" i="128"/>
  <c r="W25" i="128"/>
  <c r="X25" i="128"/>
  <c r="Y25" i="128"/>
  <c r="Z25" i="128"/>
  <c r="AA25" i="128"/>
  <c r="AB25" i="128"/>
  <c r="R26" i="128"/>
  <c r="V26" i="128"/>
  <c r="Z27" i="128" l="1"/>
  <c r="Z29" i="128" s="1"/>
  <c r="Z31" i="128" s="1"/>
  <c r="Z32" i="128" s="1"/>
  <c r="M27" i="128"/>
  <c r="M29" i="128" s="1"/>
  <c r="M31" i="128" s="1"/>
  <c r="M32" i="128" s="1"/>
  <c r="Q27" i="128"/>
  <c r="Q29" i="128" s="1"/>
  <c r="Q31" i="128" s="1"/>
  <c r="Q32" i="128" s="1"/>
  <c r="AB27" i="128"/>
  <c r="AB29" i="128" s="1"/>
  <c r="AB31" i="128" s="1"/>
  <c r="AB32" i="128" s="1"/>
  <c r="X27" i="128"/>
  <c r="X29" i="128" s="1"/>
  <c r="X31" i="128" s="1"/>
  <c r="X32" i="128" s="1"/>
  <c r="T27" i="128"/>
  <c r="T29" i="128" s="1"/>
  <c r="T31" i="128" s="1"/>
  <c r="T32" i="128" s="1"/>
  <c r="P27" i="128"/>
  <c r="P29" i="128" s="1"/>
  <c r="P31" i="128" s="1"/>
  <c r="P32" i="128" s="1"/>
  <c r="U27" i="128"/>
  <c r="U29" i="128" s="1"/>
  <c r="U31" i="128" s="1"/>
  <c r="U32" i="128" s="1"/>
  <c r="AA27" i="128"/>
  <c r="AA29" i="128" s="1"/>
  <c r="AA31" i="128" s="1"/>
  <c r="AA32" i="128" s="1"/>
  <c r="W27" i="128"/>
  <c r="W29" i="128" s="1"/>
  <c r="W31" i="128" s="1"/>
  <c r="W32" i="128" s="1"/>
  <c r="S27" i="128"/>
  <c r="S29" i="128" s="1"/>
  <c r="S31" i="128" s="1"/>
  <c r="S32" i="128" s="1"/>
  <c r="L31" i="128"/>
  <c r="L32" i="128" s="1"/>
  <c r="Y27" i="128"/>
  <c r="Y29" i="128" s="1"/>
  <c r="Y31" i="128" s="1"/>
  <c r="Y32" i="128" s="1"/>
  <c r="V27" i="128"/>
  <c r="V29" i="128" s="1"/>
  <c r="V31" i="128" s="1"/>
  <c r="V32" i="128" s="1"/>
  <c r="R27" i="128"/>
  <c r="R29" i="128" s="1"/>
  <c r="R31" i="128" s="1"/>
  <c r="R32" i="128" s="1"/>
  <c r="AC47" i="127" l="1"/>
  <c r="M66" i="126" l="1"/>
  <c r="N66" i="126"/>
  <c r="O66" i="126"/>
  <c r="P66" i="126"/>
  <c r="Q66" i="126"/>
  <c r="M67" i="126"/>
  <c r="N67" i="126"/>
  <c r="O67" i="126"/>
  <c r="P67" i="126"/>
  <c r="Q67" i="126"/>
  <c r="AC61" i="126" l="1"/>
  <c r="Q58" i="126"/>
  <c r="P58" i="126"/>
  <c r="O58" i="126"/>
  <c r="N58" i="126"/>
  <c r="M58" i="126"/>
  <c r="Q57" i="126"/>
  <c r="Q59" i="126" s="1"/>
  <c r="Q60" i="126" s="1"/>
  <c r="Q62" i="126" s="1"/>
  <c r="Q64" i="126" s="1"/>
  <c r="Q65" i="126" s="1"/>
  <c r="P57" i="126"/>
  <c r="P59" i="126" s="1"/>
  <c r="P60" i="126" s="1"/>
  <c r="P62" i="126" s="1"/>
  <c r="P64" i="126" s="1"/>
  <c r="P65" i="126" s="1"/>
  <c r="O57" i="126"/>
  <c r="O59" i="126" s="1"/>
  <c r="O60" i="126" s="1"/>
  <c r="O62" i="126" s="1"/>
  <c r="O64" i="126" s="1"/>
  <c r="O65" i="126" s="1"/>
  <c r="N57" i="126"/>
  <c r="N59" i="126" s="1"/>
  <c r="N60" i="126" s="1"/>
  <c r="N62" i="126" s="1"/>
  <c r="N64" i="126" s="1"/>
  <c r="N65" i="126" s="1"/>
  <c r="M57" i="126"/>
  <c r="M59" i="126" s="1"/>
  <c r="M60" i="126" s="1"/>
  <c r="M62" i="126" s="1"/>
  <c r="M64" i="126" s="1"/>
  <c r="M65" i="126" s="1"/>
  <c r="AC56" i="126"/>
  <c r="AC55" i="126"/>
  <c r="AC54" i="126"/>
  <c r="AC53" i="126"/>
  <c r="AC52" i="126"/>
  <c r="AC51" i="126"/>
  <c r="AC50" i="126"/>
  <c r="AC49" i="126"/>
  <c r="AC48" i="126"/>
  <c r="AC47" i="126"/>
  <c r="AC58" i="126" l="1"/>
  <c r="AC67" i="126"/>
  <c r="AC66" i="126"/>
  <c r="AC59" i="126"/>
  <c r="AC57" i="126"/>
  <c r="AC62" i="126" l="1"/>
  <c r="E63" i="126" s="1"/>
  <c r="AC60" i="126"/>
  <c r="AC64" i="126" l="1"/>
  <c r="AC65" i="126"/>
  <c r="AC63" i="126"/>
  <c r="AC13" i="122" l="1"/>
  <c r="AC15" i="122"/>
  <c r="AC16" i="122"/>
  <c r="AC17" i="122"/>
  <c r="AC18" i="122"/>
  <c r="Q23" i="119" l="1"/>
  <c r="Q25" i="119" s="1"/>
  <c r="Q26" i="119" s="1"/>
  <c r="Q28" i="119" s="1"/>
  <c r="Q30" i="119" s="1"/>
  <c r="Q31" i="119" s="1"/>
  <c r="R23" i="119"/>
  <c r="S23" i="119"/>
  <c r="S25" i="119" s="1"/>
  <c r="S26" i="119" s="1"/>
  <c r="S28" i="119" s="1"/>
  <c r="S30" i="119" s="1"/>
  <c r="S31" i="119" s="1"/>
  <c r="T23" i="119"/>
  <c r="T25" i="119" s="1"/>
  <c r="T26" i="119" s="1"/>
  <c r="T28" i="119" s="1"/>
  <c r="T30" i="119" s="1"/>
  <c r="T31" i="119" s="1"/>
  <c r="Q24" i="119"/>
  <c r="R24" i="119"/>
  <c r="S24" i="119"/>
  <c r="T24" i="119"/>
  <c r="R25" i="119"/>
  <c r="R26" i="119" s="1"/>
  <c r="R28" i="119" s="1"/>
  <c r="R30" i="119" s="1"/>
  <c r="R31" i="119" s="1"/>
  <c r="AC13" i="109" l="1"/>
  <c r="P32" i="123" l="1"/>
  <c r="Q32" i="123"/>
  <c r="P31" i="123"/>
  <c r="Q31" i="123"/>
  <c r="O23" i="123"/>
  <c r="P23" i="123"/>
  <c r="Q23" i="123"/>
  <c r="O22" i="123"/>
  <c r="O24" i="123" s="1"/>
  <c r="O25" i="123" s="1"/>
  <c r="O27" i="123" s="1"/>
  <c r="O29" i="123" s="1"/>
  <c r="O30" i="123" s="1"/>
  <c r="P22" i="123"/>
  <c r="P24" i="123" s="1"/>
  <c r="P25" i="123" s="1"/>
  <c r="P27" i="123" s="1"/>
  <c r="P29" i="123" s="1"/>
  <c r="P30" i="123" s="1"/>
  <c r="Q22" i="123"/>
  <c r="Q24" i="123" s="1"/>
  <c r="Q25" i="123" s="1"/>
  <c r="Q27" i="123" s="1"/>
  <c r="Q29" i="123" s="1"/>
  <c r="Q30" i="123" s="1"/>
  <c r="K23" i="109" l="1"/>
  <c r="K25" i="109" s="1"/>
  <c r="K26" i="109" s="1"/>
  <c r="K28" i="109" s="1"/>
  <c r="K30" i="109" s="1"/>
  <c r="K31" i="109" s="1"/>
  <c r="K24" i="109"/>
  <c r="AC23" i="111" l="1"/>
  <c r="AC22" i="111"/>
  <c r="AC21" i="111"/>
  <c r="AC20" i="111"/>
  <c r="AC19" i="111"/>
  <c r="AC18" i="111"/>
  <c r="AC17" i="111"/>
  <c r="AC16" i="111"/>
  <c r="AC15" i="111"/>
  <c r="AC14" i="111"/>
  <c r="AC29" i="111" l="1"/>
  <c r="E30" i="111"/>
  <c r="AC30" i="111" s="1"/>
  <c r="AC25" i="111"/>
  <c r="AC26" i="111"/>
  <c r="AC24" i="111"/>
  <c r="AC32" i="111" l="1"/>
  <c r="AC31" i="111"/>
  <c r="AC27" i="111"/>
  <c r="CA13" i="52" l="1"/>
  <c r="CA15" i="52"/>
  <c r="AC27" i="129" l="1"/>
  <c r="AC27" i="126" l="1"/>
  <c r="AC26" i="123" l="1"/>
  <c r="BW20" i="52" l="1"/>
  <c r="BY15" i="52" l="1"/>
  <c r="BW15" i="52"/>
  <c r="CC15" i="52" l="1"/>
  <c r="AC13" i="114"/>
  <c r="AC12" i="114"/>
  <c r="BX15" i="52" l="1"/>
  <c r="BW13" i="52"/>
  <c r="BX14" i="52" s="1"/>
  <c r="BY13" i="52" l="1"/>
  <c r="BZ14" i="52" s="1"/>
  <c r="AC28" i="112"/>
  <c r="BZ15" i="52" l="1"/>
  <c r="CA12" i="52" l="1"/>
  <c r="BY12" i="52"/>
  <c r="BZ13" i="52" s="1"/>
  <c r="BW12" i="52"/>
  <c r="BX13" i="52" l="1"/>
  <c r="CC12" i="52"/>
  <c r="CA8" i="52" l="1"/>
  <c r="CA7" i="52"/>
  <c r="CA6" i="52"/>
  <c r="CA4" i="52"/>
  <c r="AC14" i="119" l="1"/>
  <c r="AC15" i="119"/>
  <c r="AC16" i="119"/>
  <c r="AC17" i="119"/>
  <c r="AC18" i="119"/>
  <c r="AC33" i="121" l="1"/>
  <c r="AC32" i="121"/>
  <c r="AC14" i="130"/>
  <c r="AC13" i="130"/>
  <c r="M34" i="112" l="1"/>
  <c r="M33" i="112"/>
  <c r="M25" i="112"/>
  <c r="M24" i="112"/>
  <c r="M26" i="112" s="1"/>
  <c r="M27" i="112" s="1"/>
  <c r="M29" i="112" s="1"/>
  <c r="M31" i="112" s="1"/>
  <c r="M32" i="112" s="1"/>
  <c r="AC23" i="112"/>
  <c r="AC22" i="112"/>
  <c r="AC21" i="112"/>
  <c r="AC20" i="112"/>
  <c r="AC19" i="112"/>
  <c r="AC18" i="112"/>
  <c r="AC17" i="112"/>
  <c r="AC16" i="112"/>
  <c r="AC15" i="112"/>
  <c r="AC14" i="112"/>
  <c r="AC25" i="112" l="1"/>
  <c r="AC34" i="112"/>
  <c r="AC33" i="112"/>
  <c r="AC26" i="112"/>
  <c r="AC24" i="112"/>
  <c r="AC27" i="112" l="1"/>
  <c r="E30" i="112" l="1"/>
  <c r="AC30" i="112" s="1"/>
  <c r="AC29" i="112"/>
  <c r="AC32" i="112" l="1"/>
  <c r="AC31" i="112"/>
  <c r="AC24" i="129" l="1"/>
  <c r="AC22" i="129"/>
  <c r="AC21" i="129"/>
  <c r="AC20" i="129"/>
  <c r="AC19" i="129"/>
  <c r="AC18" i="129"/>
  <c r="AC17" i="129"/>
  <c r="AC16" i="129"/>
  <c r="AC15" i="129"/>
  <c r="AC14" i="129"/>
  <c r="AC13" i="129"/>
  <c r="AC33" i="129" l="1"/>
  <c r="AC32" i="129"/>
  <c r="AC25" i="129"/>
  <c r="AC23" i="129"/>
  <c r="AC26" i="129" l="1"/>
  <c r="AC28" i="129" l="1"/>
  <c r="E29" i="129" s="1"/>
  <c r="AC29" i="129" s="1"/>
  <c r="AC31" i="129" l="1"/>
  <c r="AC30" i="129"/>
  <c r="AC16" i="128" l="1"/>
  <c r="AC17" i="128"/>
  <c r="O25" i="128"/>
  <c r="N25" i="128"/>
  <c r="O24" i="128"/>
  <c r="O26" i="128" s="1"/>
  <c r="N24" i="128"/>
  <c r="N26" i="128" s="1"/>
  <c r="AC23" i="128"/>
  <c r="AC22" i="128"/>
  <c r="AC21" i="128"/>
  <c r="AC20" i="128"/>
  <c r="AC19" i="128"/>
  <c r="AC18" i="128"/>
  <c r="AC15" i="128"/>
  <c r="AC14" i="128"/>
  <c r="N27" i="128" l="1"/>
  <c r="N29" i="128" s="1"/>
  <c r="O27" i="128"/>
  <c r="O29" i="128" s="1"/>
  <c r="O31" i="128" s="1"/>
  <c r="O32" i="128" s="1"/>
  <c r="AC26" i="128"/>
  <c r="AC25" i="128"/>
  <c r="AC24" i="128"/>
  <c r="N31" i="128" l="1"/>
  <c r="AC29" i="128"/>
  <c r="N32" i="128"/>
  <c r="AC32" i="128" s="1"/>
  <c r="AC31" i="128"/>
  <c r="AC27" i="128"/>
  <c r="E30" i="128" l="1"/>
  <c r="AC30" i="128" s="1"/>
  <c r="AC27" i="127"/>
  <c r="AC22" i="127"/>
  <c r="AC21" i="127"/>
  <c r="AC20" i="127"/>
  <c r="AC19" i="127"/>
  <c r="AC18" i="127"/>
  <c r="AC17" i="127"/>
  <c r="AC16" i="127"/>
  <c r="AC15" i="127"/>
  <c r="AC14" i="127"/>
  <c r="AC13" i="127"/>
  <c r="AC24" i="126"/>
  <c r="AC22" i="126"/>
  <c r="AC21" i="126"/>
  <c r="AC20" i="126"/>
  <c r="AC19" i="126"/>
  <c r="AC18" i="126"/>
  <c r="AC17" i="126"/>
  <c r="AC16" i="126"/>
  <c r="AC14" i="126"/>
  <c r="AC23" i="127" l="1"/>
  <c r="AC24" i="127"/>
  <c r="AC33" i="126"/>
  <c r="AC32" i="126"/>
  <c r="AC33" i="127"/>
  <c r="AC32" i="127"/>
  <c r="AC25" i="126"/>
  <c r="AC23" i="126"/>
  <c r="AC25" i="127" l="1"/>
  <c r="AC26" i="126"/>
  <c r="AC26" i="127" l="1"/>
  <c r="AC28" i="126"/>
  <c r="E29" i="126" s="1"/>
  <c r="AC29" i="126" s="1"/>
  <c r="AC28" i="127" l="1"/>
  <c r="E29" i="127" s="1"/>
  <c r="AC29" i="127" s="1"/>
  <c r="AC31" i="126"/>
  <c r="AC30" i="126"/>
  <c r="AC30" i="127" l="1"/>
  <c r="AC31" i="127"/>
  <c r="AC51" i="124" l="1"/>
  <c r="AC52" i="124"/>
  <c r="AC53" i="124"/>
  <c r="AC54" i="124"/>
  <c r="AC55" i="124"/>
  <c r="AC15" i="124"/>
  <c r="AC16" i="124"/>
  <c r="AC17" i="124"/>
  <c r="AC18" i="124"/>
  <c r="AC19" i="124"/>
  <c r="AC20" i="124"/>
  <c r="AC21" i="124"/>
  <c r="AC22" i="124"/>
  <c r="AC60" i="124"/>
  <c r="AC57" i="124" l="1"/>
  <c r="AC58" i="124"/>
  <c r="AC56" i="124"/>
  <c r="AC66" i="124"/>
  <c r="AC65" i="124"/>
  <c r="AC59" i="124" l="1"/>
  <c r="AC61" i="124" l="1"/>
  <c r="E62" i="124" s="1"/>
  <c r="AC62" i="124" s="1"/>
  <c r="AC63" i="124" l="1"/>
  <c r="AC64" i="124"/>
  <c r="AC24" i="124" l="1"/>
  <c r="AC14" i="124"/>
  <c r="AC13" i="124"/>
  <c r="AC31" i="123"/>
  <c r="AC23" i="123"/>
  <c r="AC21" i="123"/>
  <c r="AC20" i="123"/>
  <c r="AC19" i="123"/>
  <c r="AC18" i="123"/>
  <c r="AC13" i="123"/>
  <c r="AC12" i="123"/>
  <c r="AC22" i="123" l="1"/>
  <c r="AC23" i="124"/>
  <c r="AC32" i="123"/>
  <c r="AC25" i="123"/>
  <c r="AC24" i="123"/>
  <c r="AC22" i="122"/>
  <c r="AC21" i="122"/>
  <c r="AC20" i="122"/>
  <c r="AC19" i="122"/>
  <c r="AC24" i="121" l="1"/>
  <c r="AC25" i="121"/>
  <c r="AC25" i="124"/>
  <c r="AC27" i="123"/>
  <c r="E28" i="123" s="1"/>
  <c r="AC28" i="123" s="1"/>
  <c r="AC24" i="122"/>
  <c r="AC23" i="122"/>
  <c r="AC26" i="121" l="1"/>
  <c r="AC30" i="121"/>
  <c r="AC28" i="121"/>
  <c r="AC31" i="121"/>
  <c r="AC26" i="124"/>
  <c r="AC30" i="123"/>
  <c r="AC29" i="123"/>
  <c r="AC25" i="122"/>
  <c r="AC26" i="122" l="1"/>
  <c r="E29" i="121" l="1"/>
  <c r="AC29" i="121" s="1"/>
  <c r="AC22" i="119" l="1"/>
  <c r="AC21" i="119"/>
  <c r="AC20" i="119"/>
  <c r="AC19" i="119"/>
  <c r="AC13" i="119"/>
  <c r="AC28" i="119" l="1"/>
  <c r="AC33" i="119"/>
  <c r="AC32" i="119"/>
  <c r="E29" i="119"/>
  <c r="AC29" i="119" s="1"/>
  <c r="AC25" i="119"/>
  <c r="AC23" i="119"/>
  <c r="AC24" i="119"/>
  <c r="AC26" i="119"/>
  <c r="AC30" i="119" l="1"/>
  <c r="AC31" i="119"/>
  <c r="AC16" i="116" l="1"/>
  <c r="AC15" i="116"/>
  <c r="AC14" i="116"/>
  <c r="AC13" i="116"/>
  <c r="AC27" i="115"/>
  <c r="AC24" i="115"/>
  <c r="AC22" i="115"/>
  <c r="AC21" i="115"/>
  <c r="AC20" i="115"/>
  <c r="AC19" i="115"/>
  <c r="AC18" i="115"/>
  <c r="AC17" i="115"/>
  <c r="AC16" i="115"/>
  <c r="AC15" i="115"/>
  <c r="AC14" i="115"/>
  <c r="AC13" i="115"/>
  <c r="E29" i="115" l="1"/>
  <c r="AC33" i="115"/>
  <c r="AC32" i="115"/>
  <c r="AC25" i="115"/>
  <c r="AC23" i="115"/>
  <c r="AC26" i="115" l="1"/>
  <c r="AC28" i="115" l="1"/>
  <c r="AC29" i="115"/>
  <c r="AC31" i="115" l="1"/>
  <c r="AC30" i="115"/>
  <c r="AC27" i="109" l="1"/>
  <c r="AC22" i="109"/>
  <c r="AC21" i="109"/>
  <c r="AC20" i="109"/>
  <c r="AC19" i="109"/>
  <c r="AC18" i="109"/>
  <c r="AC17" i="109"/>
  <c r="AC16" i="109"/>
  <c r="AC15" i="109"/>
  <c r="AC14" i="108"/>
  <c r="AC13" i="108"/>
  <c r="AC23" i="109" l="1"/>
  <c r="AC24" i="109"/>
  <c r="AC28" i="109"/>
  <c r="AC32" i="109"/>
  <c r="AC33" i="109"/>
  <c r="AC26" i="109"/>
  <c r="AC25" i="109"/>
  <c r="AC30" i="109" l="1"/>
  <c r="E29" i="109"/>
  <c r="AC29" i="109" s="1"/>
  <c r="AC31" i="109" l="1"/>
  <c r="BY31" i="52" l="1"/>
  <c r="BZ32" i="52" s="1"/>
  <c r="BW31" i="52"/>
  <c r="BX32" i="52" s="1"/>
  <c r="BY30" i="52"/>
  <c r="BW30" i="52"/>
  <c r="BY29" i="52"/>
  <c r="BW29" i="52"/>
  <c r="BY28" i="52"/>
  <c r="BW28" i="52"/>
  <c r="BY27" i="52"/>
  <c r="BW27" i="52"/>
  <c r="BY25" i="52"/>
  <c r="BZ26" i="52" s="1"/>
  <c r="BW25" i="52"/>
  <c r="BX26" i="52" s="1"/>
  <c r="CA23" i="52"/>
  <c r="BY23" i="52"/>
  <c r="BZ24" i="52" s="1"/>
  <c r="BW23" i="52"/>
  <c r="BX24" i="52" s="1"/>
  <c r="CA22" i="52"/>
  <c r="BY22" i="52"/>
  <c r="BW22" i="52"/>
  <c r="CA21" i="52"/>
  <c r="BY21" i="52"/>
  <c r="BW21" i="52"/>
  <c r="CA20" i="52"/>
  <c r="BY20" i="52"/>
  <c r="CA19" i="52"/>
  <c r="BY19" i="52"/>
  <c r="BW19" i="52"/>
  <c r="CA18" i="52"/>
  <c r="BY18" i="52"/>
  <c r="BW18" i="52"/>
  <c r="CA17" i="52"/>
  <c r="BY17" i="52"/>
  <c r="BW17" i="52"/>
  <c r="CA16" i="52"/>
  <c r="BY16" i="52"/>
  <c r="BZ16" i="52" s="1"/>
  <c r="BW16" i="52"/>
  <c r="CA11" i="52"/>
  <c r="BY11" i="52"/>
  <c r="BW11" i="52"/>
  <c r="CA10" i="52"/>
  <c r="BY10" i="52"/>
  <c r="BW10" i="52"/>
  <c r="CA9" i="52"/>
  <c r="BY9" i="52"/>
  <c r="BW9" i="52"/>
  <c r="BY8" i="52"/>
  <c r="BW8" i="52"/>
  <c r="BY7" i="52"/>
  <c r="BW7" i="52"/>
  <c r="BY6" i="52"/>
  <c r="BW6" i="52"/>
  <c r="BY5" i="52"/>
  <c r="BW5" i="52"/>
  <c r="BY4" i="52"/>
  <c r="BZ4" i="52" s="1"/>
  <c r="BW4" i="52"/>
  <c r="BZ17" i="52" l="1"/>
  <c r="CA35" i="52"/>
  <c r="BX12" i="52"/>
  <c r="BW35" i="52"/>
  <c r="BZ12" i="52"/>
  <c r="BY35" i="52"/>
  <c r="BX4" i="52"/>
  <c r="BZ5" i="52"/>
  <c r="BX16" i="52"/>
  <c r="BX8" i="52"/>
  <c r="BZ10" i="52"/>
  <c r="BZ25" i="52"/>
  <c r="CC28" i="52"/>
  <c r="CC29" i="52"/>
  <c r="BZ27" i="52"/>
  <c r="BZ30" i="52"/>
  <c r="BZ31" i="52"/>
  <c r="BX25" i="52"/>
  <c r="BX28" i="52"/>
  <c r="BX29" i="52"/>
  <c r="BX30" i="52"/>
  <c r="BZ22" i="52"/>
  <c r="BX20" i="52"/>
  <c r="CC22" i="52"/>
  <c r="BZ23" i="52"/>
  <c r="BX21" i="52"/>
  <c r="BZ21" i="52"/>
  <c r="BX22" i="52"/>
  <c r="BZ18" i="52"/>
  <c r="CC18" i="52"/>
  <c r="BZ19" i="52"/>
  <c r="BX18" i="52"/>
  <c r="BX17" i="52"/>
  <c r="CC10" i="52"/>
  <c r="BZ11" i="52"/>
  <c r="BX10" i="52"/>
  <c r="BX9" i="52"/>
  <c r="BZ8" i="52"/>
  <c r="BZ6" i="52"/>
  <c r="BZ7" i="52"/>
  <c r="CC6" i="52"/>
  <c r="BX6" i="52"/>
  <c r="BX5" i="52"/>
  <c r="BX7" i="52"/>
  <c r="CC8" i="52"/>
  <c r="BZ9" i="52"/>
  <c r="CC13" i="52"/>
  <c r="CC16" i="52"/>
  <c r="BX19" i="52"/>
  <c r="BX23" i="52"/>
  <c r="BX27" i="52"/>
  <c r="BZ29" i="52"/>
  <c r="BX31" i="52"/>
  <c r="CC7" i="52"/>
  <c r="CC11" i="52"/>
  <c r="CC19" i="52"/>
  <c r="BZ20" i="52"/>
  <c r="CC23" i="52"/>
  <c r="CC27" i="52"/>
  <c r="BZ28" i="52"/>
  <c r="CC31" i="52"/>
  <c r="CC30" i="52"/>
  <c r="CC4" i="52"/>
  <c r="BX11" i="52"/>
  <c r="CC20" i="52"/>
  <c r="CC5" i="52"/>
  <c r="CC9" i="52"/>
  <c r="CC17" i="52"/>
  <c r="CC21" i="52"/>
  <c r="CC25" i="52"/>
  <c r="CC35" i="52" l="1"/>
  <c r="BZ35" i="52"/>
  <c r="BX35" i="52"/>
  <c r="AC46" i="96" l="1"/>
  <c r="P65" i="96" l="1"/>
  <c r="Q65" i="96"/>
  <c r="R65" i="96"/>
  <c r="S65" i="96"/>
  <c r="T65" i="96"/>
  <c r="U65" i="96"/>
  <c r="V65" i="96"/>
  <c r="W65" i="96"/>
  <c r="X65" i="96"/>
  <c r="Y65" i="96"/>
  <c r="Z65" i="96"/>
  <c r="AA65" i="96"/>
  <c r="AB65" i="96"/>
  <c r="P66" i="96"/>
  <c r="Q66" i="96"/>
  <c r="R66" i="96"/>
  <c r="S66" i="96"/>
  <c r="T66" i="96"/>
  <c r="U66" i="96"/>
  <c r="V66" i="96"/>
  <c r="W66" i="96"/>
  <c r="X66" i="96"/>
  <c r="Y66" i="96"/>
  <c r="Z66" i="96"/>
  <c r="AA66" i="96"/>
  <c r="AB66" i="96"/>
  <c r="P56" i="96"/>
  <c r="P58" i="96" s="1"/>
  <c r="P59" i="96" s="1"/>
  <c r="P61" i="96" s="1"/>
  <c r="P63" i="96" s="1"/>
  <c r="P64" i="96" s="1"/>
  <c r="Q56" i="96"/>
  <c r="Q58" i="96" s="1"/>
  <c r="Q59" i="96" s="1"/>
  <c r="Q61" i="96" s="1"/>
  <c r="Q63" i="96" s="1"/>
  <c r="Q64" i="96" s="1"/>
  <c r="R56" i="96"/>
  <c r="S56" i="96"/>
  <c r="T56" i="96"/>
  <c r="T58" i="96" s="1"/>
  <c r="T59" i="96" s="1"/>
  <c r="T61" i="96" s="1"/>
  <c r="T63" i="96" s="1"/>
  <c r="T64" i="96" s="1"/>
  <c r="U56" i="96"/>
  <c r="U58" i="96" s="1"/>
  <c r="U59" i="96" s="1"/>
  <c r="U61" i="96" s="1"/>
  <c r="U63" i="96" s="1"/>
  <c r="U64" i="96" s="1"/>
  <c r="V56" i="96"/>
  <c r="W56" i="96"/>
  <c r="X56" i="96"/>
  <c r="X58" i="96" s="1"/>
  <c r="X59" i="96" s="1"/>
  <c r="X61" i="96" s="1"/>
  <c r="X63" i="96" s="1"/>
  <c r="X64" i="96" s="1"/>
  <c r="Y56" i="96"/>
  <c r="Y58" i="96" s="1"/>
  <c r="Y59" i="96" s="1"/>
  <c r="Y61" i="96" s="1"/>
  <c r="Y63" i="96" s="1"/>
  <c r="Y64" i="96" s="1"/>
  <c r="Z56" i="96"/>
  <c r="AA56" i="96"/>
  <c r="AB56" i="96"/>
  <c r="AB58" i="96" s="1"/>
  <c r="AB59" i="96" s="1"/>
  <c r="AB61" i="96" s="1"/>
  <c r="AB63" i="96" s="1"/>
  <c r="AB64" i="96" s="1"/>
  <c r="P57" i="96"/>
  <c r="Q57" i="96"/>
  <c r="R57" i="96"/>
  <c r="S57" i="96"/>
  <c r="T57" i="96"/>
  <c r="U57" i="96"/>
  <c r="V57" i="96"/>
  <c r="W57" i="96"/>
  <c r="X57" i="96"/>
  <c r="Y57" i="96"/>
  <c r="Z57" i="96"/>
  <c r="AA57" i="96"/>
  <c r="AB57" i="96"/>
  <c r="R58" i="96"/>
  <c r="S58" i="96"/>
  <c r="S59" i="96" s="1"/>
  <c r="S61" i="96" s="1"/>
  <c r="S63" i="96" s="1"/>
  <c r="S64" i="96" s="1"/>
  <c r="V58" i="96"/>
  <c r="W58" i="96"/>
  <c r="W59" i="96" s="1"/>
  <c r="W61" i="96" s="1"/>
  <c r="W63" i="96" s="1"/>
  <c r="W64" i="96" s="1"/>
  <c r="Z58" i="96"/>
  <c r="Z59" i="96" s="1"/>
  <c r="Z61" i="96" s="1"/>
  <c r="Z63" i="96" s="1"/>
  <c r="Z64" i="96" s="1"/>
  <c r="AA58" i="96"/>
  <c r="AA59" i="96" s="1"/>
  <c r="AA61" i="96" s="1"/>
  <c r="AA63" i="96" s="1"/>
  <c r="AA64" i="96" s="1"/>
  <c r="R59" i="96"/>
  <c r="R61" i="96" s="1"/>
  <c r="R63" i="96" s="1"/>
  <c r="R64" i="96" s="1"/>
  <c r="V59" i="96"/>
  <c r="V61" i="96"/>
  <c r="V63" i="96" s="1"/>
  <c r="V64" i="96" s="1"/>
  <c r="E32" i="96"/>
  <c r="F32" i="96"/>
  <c r="G32" i="96"/>
  <c r="H32" i="96"/>
  <c r="I32" i="96"/>
  <c r="J32" i="96"/>
  <c r="K32" i="96"/>
  <c r="L32" i="96"/>
  <c r="E33" i="96"/>
  <c r="F33" i="96"/>
  <c r="G33" i="96"/>
  <c r="H33" i="96"/>
  <c r="I33" i="96"/>
  <c r="J33" i="96"/>
  <c r="K33" i="96"/>
  <c r="L33" i="96"/>
  <c r="E23" i="96"/>
  <c r="F23" i="96"/>
  <c r="G23" i="96"/>
  <c r="H23" i="96"/>
  <c r="I23" i="96"/>
  <c r="J23" i="96"/>
  <c r="K23" i="96"/>
  <c r="L23" i="96"/>
  <c r="E24" i="96"/>
  <c r="F24" i="96"/>
  <c r="G24" i="96"/>
  <c r="H24" i="96"/>
  <c r="I24" i="96"/>
  <c r="J24" i="96"/>
  <c r="K24" i="96"/>
  <c r="L24" i="96"/>
  <c r="E25" i="96"/>
  <c r="F25" i="96"/>
  <c r="G25" i="96"/>
  <c r="H25" i="96"/>
  <c r="I25" i="96"/>
  <c r="J25" i="96"/>
  <c r="K25" i="96"/>
  <c r="L25" i="96"/>
  <c r="L26" i="96" s="1"/>
  <c r="L28" i="96" s="1"/>
  <c r="L30" i="96" s="1"/>
  <c r="L31" i="96" s="1"/>
  <c r="E26" i="96"/>
  <c r="F26" i="96"/>
  <c r="F28" i="96" s="1"/>
  <c r="F30" i="96" s="1"/>
  <c r="F31" i="96" s="1"/>
  <c r="G26" i="96"/>
  <c r="G28" i="96" s="1"/>
  <c r="G30" i="96" s="1"/>
  <c r="G31" i="96" s="1"/>
  <c r="H26" i="96"/>
  <c r="H28" i="96" s="1"/>
  <c r="H30" i="96" s="1"/>
  <c r="H31" i="96" s="1"/>
  <c r="I26" i="96"/>
  <c r="I28" i="96" s="1"/>
  <c r="I30" i="96" s="1"/>
  <c r="I31" i="96" s="1"/>
  <c r="J26" i="96"/>
  <c r="J28" i="96" s="1"/>
  <c r="J30" i="96" s="1"/>
  <c r="J31" i="96" s="1"/>
  <c r="K26" i="96"/>
  <c r="K28" i="96" s="1"/>
  <c r="K30" i="96" s="1"/>
  <c r="K31" i="96" s="1"/>
  <c r="E28" i="96"/>
  <c r="E30" i="96" s="1"/>
  <c r="E31" i="96" s="1"/>
  <c r="I100" i="64" l="1"/>
  <c r="AC100" i="64" s="1"/>
  <c r="I99" i="64"/>
  <c r="AC99" i="64" s="1"/>
  <c r="AC94" i="64"/>
  <c r="I91" i="64"/>
  <c r="AC91" i="64" s="1"/>
  <c r="I90" i="64"/>
  <c r="I92" i="64" s="1"/>
  <c r="I93" i="64" s="1"/>
  <c r="I95" i="64" s="1"/>
  <c r="I97" i="64" s="1"/>
  <c r="I98" i="64" s="1"/>
  <c r="AC89" i="64"/>
  <c r="AC88" i="64"/>
  <c r="AC87" i="64"/>
  <c r="AC86" i="64"/>
  <c r="AC85" i="64"/>
  <c r="AC84" i="64"/>
  <c r="AC83" i="64"/>
  <c r="AC82" i="64"/>
  <c r="AC81" i="64"/>
  <c r="AC80" i="64"/>
  <c r="AC90" i="64" l="1"/>
  <c r="AC92" i="64" l="1"/>
  <c r="AC93" i="64" l="1"/>
  <c r="E96" i="64" l="1"/>
  <c r="AC96" i="64" s="1"/>
  <c r="AC95" i="64"/>
  <c r="AC98" i="64" l="1"/>
  <c r="AC97" i="64"/>
  <c r="O66" i="64" l="1"/>
  <c r="N66" i="64"/>
  <c r="M66" i="64"/>
  <c r="L66" i="64"/>
  <c r="O65" i="64"/>
  <c r="N65" i="64"/>
  <c r="M65" i="64"/>
  <c r="L65" i="64"/>
  <c r="O57" i="64"/>
  <c r="N57" i="64"/>
  <c r="M57" i="64"/>
  <c r="L57" i="64"/>
  <c r="O56" i="64"/>
  <c r="O58" i="64" s="1"/>
  <c r="O59" i="64" s="1"/>
  <c r="O61" i="64" s="1"/>
  <c r="O63" i="64" s="1"/>
  <c r="O64" i="64" s="1"/>
  <c r="N56" i="64"/>
  <c r="N58" i="64" s="1"/>
  <c r="N59" i="64" s="1"/>
  <c r="N61" i="64" s="1"/>
  <c r="N63" i="64" s="1"/>
  <c r="N64" i="64" s="1"/>
  <c r="M56" i="64"/>
  <c r="M58" i="64" s="1"/>
  <c r="M59" i="64" s="1"/>
  <c r="M61" i="64" s="1"/>
  <c r="M63" i="64" s="1"/>
  <c r="M64" i="64" s="1"/>
  <c r="L56" i="64"/>
  <c r="L58" i="64" s="1"/>
  <c r="L59" i="64" s="1"/>
  <c r="L61" i="64" s="1"/>
  <c r="L63" i="64" s="1"/>
  <c r="L64" i="64" s="1"/>
  <c r="AB32" i="64"/>
  <c r="AA32" i="64"/>
  <c r="Z32" i="64"/>
  <c r="Y32" i="64"/>
  <c r="X32" i="64"/>
  <c r="W32" i="64"/>
  <c r="V32" i="64"/>
  <c r="U32" i="64"/>
  <c r="T32" i="64"/>
  <c r="S32" i="64"/>
  <c r="R32" i="64"/>
  <c r="Q32" i="64"/>
  <c r="P32" i="64"/>
  <c r="AB31" i="64"/>
  <c r="AA31" i="64"/>
  <c r="Z31" i="64"/>
  <c r="Y31" i="64"/>
  <c r="X31" i="64"/>
  <c r="W31" i="64"/>
  <c r="V31" i="64"/>
  <c r="U31" i="64"/>
  <c r="T31" i="64"/>
  <c r="S31" i="64"/>
  <c r="R31" i="64"/>
  <c r="Q31" i="64"/>
  <c r="P31" i="64"/>
  <c r="AB23" i="64"/>
  <c r="AA23" i="64"/>
  <c r="Z23" i="64"/>
  <c r="Y23" i="64"/>
  <c r="X23" i="64"/>
  <c r="W23" i="64"/>
  <c r="V23" i="64"/>
  <c r="U23" i="64"/>
  <c r="T23" i="64"/>
  <c r="S23" i="64"/>
  <c r="R23" i="64"/>
  <c r="Q23" i="64"/>
  <c r="P23" i="64"/>
  <c r="AB22" i="64"/>
  <c r="AB24" i="64" s="1"/>
  <c r="AB25" i="64" s="1"/>
  <c r="AB27" i="64" s="1"/>
  <c r="AB29" i="64" s="1"/>
  <c r="AB30" i="64" s="1"/>
  <c r="AA22" i="64"/>
  <c r="AA24" i="64" s="1"/>
  <c r="AA25" i="64" s="1"/>
  <c r="AA27" i="64" s="1"/>
  <c r="AA29" i="64" s="1"/>
  <c r="AA30" i="64" s="1"/>
  <c r="Z22" i="64"/>
  <c r="Z24" i="64" s="1"/>
  <c r="Z25" i="64" s="1"/>
  <c r="Z27" i="64" s="1"/>
  <c r="Z29" i="64" s="1"/>
  <c r="Z30" i="64" s="1"/>
  <c r="Y22" i="64"/>
  <c r="Y24" i="64" s="1"/>
  <c r="Y25" i="64" s="1"/>
  <c r="Y27" i="64" s="1"/>
  <c r="Y29" i="64" s="1"/>
  <c r="Y30" i="64" s="1"/>
  <c r="X22" i="64"/>
  <c r="X24" i="64" s="1"/>
  <c r="X25" i="64" s="1"/>
  <c r="X27" i="64" s="1"/>
  <c r="X29" i="64" s="1"/>
  <c r="X30" i="64" s="1"/>
  <c r="W22" i="64"/>
  <c r="W24" i="64" s="1"/>
  <c r="W25" i="64" s="1"/>
  <c r="W27" i="64" s="1"/>
  <c r="W29" i="64" s="1"/>
  <c r="W30" i="64" s="1"/>
  <c r="V22" i="64"/>
  <c r="V24" i="64" s="1"/>
  <c r="V25" i="64" s="1"/>
  <c r="V27" i="64" s="1"/>
  <c r="V29" i="64" s="1"/>
  <c r="V30" i="64" s="1"/>
  <c r="U22" i="64"/>
  <c r="U24" i="64" s="1"/>
  <c r="U25" i="64" s="1"/>
  <c r="U27" i="64" s="1"/>
  <c r="U29" i="64" s="1"/>
  <c r="U30" i="64" s="1"/>
  <c r="T22" i="64"/>
  <c r="T24" i="64" s="1"/>
  <c r="T25" i="64" s="1"/>
  <c r="T27" i="64" s="1"/>
  <c r="T29" i="64" s="1"/>
  <c r="T30" i="64" s="1"/>
  <c r="S22" i="64"/>
  <c r="S24" i="64" s="1"/>
  <c r="S25" i="64" s="1"/>
  <c r="S27" i="64" s="1"/>
  <c r="S29" i="64" s="1"/>
  <c r="S30" i="64" s="1"/>
  <c r="R22" i="64"/>
  <c r="R24" i="64" s="1"/>
  <c r="R25" i="64" s="1"/>
  <c r="R27" i="64" s="1"/>
  <c r="R29" i="64" s="1"/>
  <c r="R30" i="64" s="1"/>
  <c r="Q22" i="64"/>
  <c r="Q24" i="64" s="1"/>
  <c r="Q25" i="64" s="1"/>
  <c r="Q27" i="64" s="1"/>
  <c r="Q29" i="64" s="1"/>
  <c r="Q30" i="64" s="1"/>
  <c r="P22" i="64"/>
  <c r="P24" i="64" s="1"/>
  <c r="P25" i="64" s="1"/>
  <c r="P27" i="64" s="1"/>
  <c r="P29" i="64" s="1"/>
  <c r="P30" i="64" s="1"/>
  <c r="AB67" i="84" l="1"/>
  <c r="AA67" i="84"/>
  <c r="Z67" i="84"/>
  <c r="Y67" i="84"/>
  <c r="X67" i="84"/>
  <c r="W67" i="84"/>
  <c r="V67" i="84"/>
  <c r="U67" i="84"/>
  <c r="T67" i="84"/>
  <c r="S67" i="84"/>
  <c r="R67" i="84"/>
  <c r="Q67" i="84"/>
  <c r="P67" i="84"/>
  <c r="O67" i="84"/>
  <c r="N67" i="84"/>
  <c r="M67" i="84"/>
  <c r="L67" i="84"/>
  <c r="K67" i="84"/>
  <c r="J67" i="84"/>
  <c r="I67" i="84"/>
  <c r="AB66" i="84"/>
  <c r="AA66" i="84"/>
  <c r="Z66" i="84"/>
  <c r="Y66" i="84"/>
  <c r="X66" i="84"/>
  <c r="W66" i="84"/>
  <c r="V66" i="84"/>
  <c r="U66" i="84"/>
  <c r="T66" i="84"/>
  <c r="S66" i="84"/>
  <c r="R66" i="84"/>
  <c r="Q66" i="84"/>
  <c r="P66" i="84"/>
  <c r="O66" i="84"/>
  <c r="N66" i="84"/>
  <c r="M66" i="84"/>
  <c r="L66" i="84"/>
  <c r="K66" i="84"/>
  <c r="J66" i="84"/>
  <c r="I66" i="84"/>
  <c r="AB58" i="84"/>
  <c r="AA58" i="84"/>
  <c r="Z58" i="84"/>
  <c r="Y58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AB57" i="84"/>
  <c r="AB59" i="84" s="1"/>
  <c r="AB60" i="84" s="1"/>
  <c r="AB62" i="84" s="1"/>
  <c r="AB64" i="84" s="1"/>
  <c r="AB65" i="84" s="1"/>
  <c r="AA57" i="84"/>
  <c r="AA59" i="84" s="1"/>
  <c r="AA60" i="84" s="1"/>
  <c r="AA62" i="84" s="1"/>
  <c r="AA64" i="84" s="1"/>
  <c r="AA65" i="84" s="1"/>
  <c r="Z57" i="84"/>
  <c r="Z59" i="84" s="1"/>
  <c r="Z60" i="84" s="1"/>
  <c r="Z62" i="84" s="1"/>
  <c r="Z64" i="84" s="1"/>
  <c r="Z65" i="84" s="1"/>
  <c r="Y57" i="84"/>
  <c r="Y59" i="84" s="1"/>
  <c r="Y60" i="84" s="1"/>
  <c r="Y62" i="84" s="1"/>
  <c r="Y64" i="84" s="1"/>
  <c r="Y65" i="84" s="1"/>
  <c r="X57" i="84"/>
  <c r="X59" i="84" s="1"/>
  <c r="X60" i="84" s="1"/>
  <c r="X62" i="84" s="1"/>
  <c r="X64" i="84" s="1"/>
  <c r="X65" i="84" s="1"/>
  <c r="W57" i="84"/>
  <c r="W59" i="84" s="1"/>
  <c r="W60" i="84" s="1"/>
  <c r="W62" i="84" s="1"/>
  <c r="W64" i="84" s="1"/>
  <c r="W65" i="84" s="1"/>
  <c r="V57" i="84"/>
  <c r="V59" i="84" s="1"/>
  <c r="V60" i="84" s="1"/>
  <c r="V62" i="84" s="1"/>
  <c r="V64" i="84" s="1"/>
  <c r="V65" i="84" s="1"/>
  <c r="U57" i="84"/>
  <c r="U59" i="84" s="1"/>
  <c r="U60" i="84" s="1"/>
  <c r="U62" i="84" s="1"/>
  <c r="U64" i="84" s="1"/>
  <c r="U65" i="84" s="1"/>
  <c r="T57" i="84"/>
  <c r="T59" i="84" s="1"/>
  <c r="T60" i="84" s="1"/>
  <c r="T62" i="84" s="1"/>
  <c r="T64" i="84" s="1"/>
  <c r="T65" i="84" s="1"/>
  <c r="S57" i="84"/>
  <c r="S59" i="84" s="1"/>
  <c r="S60" i="84" s="1"/>
  <c r="S62" i="84" s="1"/>
  <c r="S64" i="84" s="1"/>
  <c r="S65" i="84" s="1"/>
  <c r="R57" i="84"/>
  <c r="R59" i="84" s="1"/>
  <c r="R60" i="84" s="1"/>
  <c r="R62" i="84" s="1"/>
  <c r="R64" i="84" s="1"/>
  <c r="R65" i="84" s="1"/>
  <c r="Q57" i="84"/>
  <c r="Q59" i="84" s="1"/>
  <c r="Q60" i="84" s="1"/>
  <c r="Q62" i="84" s="1"/>
  <c r="Q64" i="84" s="1"/>
  <c r="Q65" i="84" s="1"/>
  <c r="P57" i="84"/>
  <c r="P59" i="84" s="1"/>
  <c r="P60" i="84" s="1"/>
  <c r="P62" i="84" s="1"/>
  <c r="P64" i="84" s="1"/>
  <c r="P65" i="84" s="1"/>
  <c r="O57" i="84"/>
  <c r="O59" i="84" s="1"/>
  <c r="O60" i="84" s="1"/>
  <c r="O62" i="84" s="1"/>
  <c r="O64" i="84" s="1"/>
  <c r="O65" i="84" s="1"/>
  <c r="N57" i="84"/>
  <c r="N59" i="84" s="1"/>
  <c r="N60" i="84" s="1"/>
  <c r="N62" i="84" s="1"/>
  <c r="N64" i="84" s="1"/>
  <c r="N65" i="84" s="1"/>
  <c r="M57" i="84"/>
  <c r="M59" i="84" s="1"/>
  <c r="M60" i="84" s="1"/>
  <c r="M62" i="84" s="1"/>
  <c r="M64" i="84" s="1"/>
  <c r="M65" i="84" s="1"/>
  <c r="L57" i="84"/>
  <c r="L59" i="84" s="1"/>
  <c r="L60" i="84" s="1"/>
  <c r="L62" i="84" s="1"/>
  <c r="L64" i="84" s="1"/>
  <c r="L65" i="84" s="1"/>
  <c r="K57" i="84"/>
  <c r="K59" i="84" s="1"/>
  <c r="K60" i="84" s="1"/>
  <c r="K62" i="84" s="1"/>
  <c r="K64" i="84" s="1"/>
  <c r="K65" i="84" s="1"/>
  <c r="J57" i="84"/>
  <c r="J59" i="84" s="1"/>
  <c r="J60" i="84" s="1"/>
  <c r="J62" i="84" s="1"/>
  <c r="J64" i="84" s="1"/>
  <c r="J65" i="84" s="1"/>
  <c r="I57" i="84"/>
  <c r="H67" i="84"/>
  <c r="G67" i="84"/>
  <c r="H66" i="84"/>
  <c r="G66" i="84"/>
  <c r="AC61" i="84"/>
  <c r="H58" i="84"/>
  <c r="G58" i="84"/>
  <c r="AC58" i="84" s="1"/>
  <c r="H57" i="84"/>
  <c r="H59" i="84" s="1"/>
  <c r="H60" i="84" s="1"/>
  <c r="H62" i="84" s="1"/>
  <c r="H64" i="84" s="1"/>
  <c r="H65" i="84" s="1"/>
  <c r="G57" i="84"/>
  <c r="G59" i="84" s="1"/>
  <c r="G60" i="84" s="1"/>
  <c r="G62" i="84" s="1"/>
  <c r="G64" i="84" s="1"/>
  <c r="G65" i="84" s="1"/>
  <c r="AC56" i="84"/>
  <c r="AC55" i="84"/>
  <c r="AC54" i="84"/>
  <c r="AC53" i="84"/>
  <c r="AC52" i="84"/>
  <c r="AC51" i="84"/>
  <c r="AC50" i="84"/>
  <c r="AC49" i="84"/>
  <c r="AC48" i="84"/>
  <c r="AC47" i="84"/>
  <c r="AC57" i="84" l="1"/>
  <c r="AC67" i="84"/>
  <c r="I59" i="84"/>
  <c r="I60" i="84" s="1"/>
  <c r="I62" i="84" s="1"/>
  <c r="I64" i="84" s="1"/>
  <c r="I65" i="84" s="1"/>
  <c r="AC66" i="84"/>
  <c r="T63" i="83"/>
  <c r="S63" i="83"/>
  <c r="T62" i="83"/>
  <c r="S62" i="83"/>
  <c r="T54" i="83"/>
  <c r="S54" i="83"/>
  <c r="T53" i="83"/>
  <c r="T55" i="83" s="1"/>
  <c r="T56" i="83" s="1"/>
  <c r="T58" i="83" s="1"/>
  <c r="T60" i="83" s="1"/>
  <c r="T61" i="83" s="1"/>
  <c r="S53" i="83"/>
  <c r="S55" i="83" s="1"/>
  <c r="S56" i="83" s="1"/>
  <c r="S58" i="83" s="1"/>
  <c r="S60" i="83" s="1"/>
  <c r="S61" i="83" s="1"/>
  <c r="N31" i="83"/>
  <c r="M31" i="83"/>
  <c r="N30" i="83"/>
  <c r="M30" i="83"/>
  <c r="N22" i="83"/>
  <c r="M22" i="83"/>
  <c r="N21" i="83"/>
  <c r="N23" i="83" s="1"/>
  <c r="N24" i="83" s="1"/>
  <c r="N26" i="83" s="1"/>
  <c r="N28" i="83" s="1"/>
  <c r="N29" i="83" s="1"/>
  <c r="M21" i="83"/>
  <c r="M23" i="83" s="1"/>
  <c r="M24" i="83" s="1"/>
  <c r="M26" i="83" s="1"/>
  <c r="M28" i="83" s="1"/>
  <c r="M29" i="83" s="1"/>
  <c r="R31" i="83"/>
  <c r="Q31" i="83"/>
  <c r="P31" i="83"/>
  <c r="O31" i="83"/>
  <c r="R30" i="83"/>
  <c r="Q30" i="83"/>
  <c r="P30" i="83"/>
  <c r="O30" i="83"/>
  <c r="S22" i="83"/>
  <c r="T22" i="83"/>
  <c r="U22" i="83"/>
  <c r="V22" i="83"/>
  <c r="W22" i="83"/>
  <c r="X22" i="83"/>
  <c r="Y22" i="83"/>
  <c r="Z22" i="83"/>
  <c r="AA22" i="83"/>
  <c r="AB22" i="83"/>
  <c r="S21" i="83"/>
  <c r="T21" i="83"/>
  <c r="U21" i="83"/>
  <c r="V21" i="83"/>
  <c r="W21" i="83"/>
  <c r="X21" i="83"/>
  <c r="Y21" i="83"/>
  <c r="Z21" i="83"/>
  <c r="AA21" i="83"/>
  <c r="AB21" i="83"/>
  <c r="R22" i="83"/>
  <c r="Q22" i="83"/>
  <c r="P22" i="83"/>
  <c r="O22" i="83"/>
  <c r="R21" i="83"/>
  <c r="Q21" i="83"/>
  <c r="P21" i="83"/>
  <c r="O21" i="83"/>
  <c r="AC21" i="83" s="1"/>
  <c r="AC59" i="84" l="1"/>
  <c r="AC22" i="83"/>
  <c r="AB31" i="62"/>
  <c r="AA31" i="62"/>
  <c r="Z31" i="62"/>
  <c r="Y31" i="62"/>
  <c r="X31" i="62"/>
  <c r="W31" i="62"/>
  <c r="V31" i="62"/>
  <c r="U31" i="62"/>
  <c r="T31" i="62"/>
  <c r="AB30" i="62"/>
  <c r="AA30" i="62"/>
  <c r="Z30" i="62"/>
  <c r="Y30" i="62"/>
  <c r="X30" i="62"/>
  <c r="W30" i="62"/>
  <c r="V30" i="62"/>
  <c r="U30" i="62"/>
  <c r="T30" i="62"/>
  <c r="AB22" i="62"/>
  <c r="AA22" i="62"/>
  <c r="Z22" i="62"/>
  <c r="Y22" i="62"/>
  <c r="X22" i="62"/>
  <c r="W22" i="62"/>
  <c r="V22" i="62"/>
  <c r="U22" i="62"/>
  <c r="T22" i="62"/>
  <c r="AB21" i="62"/>
  <c r="AB23" i="62" s="1"/>
  <c r="AB24" i="62" s="1"/>
  <c r="AB26" i="62" s="1"/>
  <c r="AB28" i="62" s="1"/>
  <c r="AB29" i="62" s="1"/>
  <c r="AA21" i="62"/>
  <c r="AA23" i="62" s="1"/>
  <c r="AA24" i="62" s="1"/>
  <c r="AA26" i="62" s="1"/>
  <c r="AA28" i="62" s="1"/>
  <c r="AA29" i="62" s="1"/>
  <c r="Z21" i="62"/>
  <c r="Z23" i="62" s="1"/>
  <c r="Z24" i="62" s="1"/>
  <c r="Z26" i="62" s="1"/>
  <c r="Z28" i="62" s="1"/>
  <c r="Z29" i="62" s="1"/>
  <c r="Y21" i="62"/>
  <c r="Y23" i="62" s="1"/>
  <c r="Y24" i="62" s="1"/>
  <c r="Y26" i="62" s="1"/>
  <c r="Y28" i="62" s="1"/>
  <c r="Y29" i="62" s="1"/>
  <c r="X21" i="62"/>
  <c r="X23" i="62" s="1"/>
  <c r="X24" i="62" s="1"/>
  <c r="X26" i="62" s="1"/>
  <c r="X28" i="62" s="1"/>
  <c r="X29" i="62" s="1"/>
  <c r="W21" i="62"/>
  <c r="W23" i="62" s="1"/>
  <c r="W24" i="62" s="1"/>
  <c r="W26" i="62" s="1"/>
  <c r="W28" i="62" s="1"/>
  <c r="W29" i="62" s="1"/>
  <c r="V21" i="62"/>
  <c r="V23" i="62" s="1"/>
  <c r="V24" i="62" s="1"/>
  <c r="V26" i="62" s="1"/>
  <c r="V28" i="62" s="1"/>
  <c r="V29" i="62" s="1"/>
  <c r="U21" i="62"/>
  <c r="U23" i="62" s="1"/>
  <c r="U24" i="62" s="1"/>
  <c r="U26" i="62" s="1"/>
  <c r="U28" i="62" s="1"/>
  <c r="U29" i="62" s="1"/>
  <c r="T21" i="62"/>
  <c r="T23" i="62" s="1"/>
  <c r="T24" i="62" s="1"/>
  <c r="T26" i="62" s="1"/>
  <c r="T28" i="62" s="1"/>
  <c r="T29" i="62" s="1"/>
  <c r="AC60" i="84" l="1"/>
  <c r="F62" i="60"/>
  <c r="F63" i="60"/>
  <c r="F53" i="60"/>
  <c r="F55" i="60" s="1"/>
  <c r="F56" i="60" s="1"/>
  <c r="F58" i="60" s="1"/>
  <c r="F60" i="60" s="1"/>
  <c r="F61" i="60" s="1"/>
  <c r="F54" i="60"/>
  <c r="N30" i="60"/>
  <c r="N31" i="60"/>
  <c r="N21" i="60"/>
  <c r="N23" i="60" s="1"/>
  <c r="N24" i="60" s="1"/>
  <c r="N26" i="60" s="1"/>
  <c r="N28" i="60" s="1"/>
  <c r="N29" i="60" s="1"/>
  <c r="N22" i="60"/>
  <c r="T30" i="60"/>
  <c r="U30" i="60"/>
  <c r="T31" i="60"/>
  <c r="U31" i="60"/>
  <c r="AC62" i="84" l="1"/>
  <c r="E63" i="84"/>
  <c r="AC63" i="84" s="1"/>
  <c r="T22" i="60"/>
  <c r="U22" i="60"/>
  <c r="T21" i="60"/>
  <c r="T23" i="60" s="1"/>
  <c r="T24" i="60" s="1"/>
  <c r="T26" i="60" s="1"/>
  <c r="T28" i="60" s="1"/>
  <c r="T29" i="60" s="1"/>
  <c r="U21" i="60"/>
  <c r="U23" i="60" s="1"/>
  <c r="U24" i="60" s="1"/>
  <c r="U26" i="60" s="1"/>
  <c r="U28" i="60" s="1"/>
  <c r="U29" i="60" s="1"/>
  <c r="E21" i="60"/>
  <c r="E23" i="60" s="1"/>
  <c r="E24" i="60" s="1"/>
  <c r="E26" i="60" s="1"/>
  <c r="F21" i="60"/>
  <c r="G21" i="60"/>
  <c r="H21" i="60"/>
  <c r="H23" i="60" s="1"/>
  <c r="H24" i="60" s="1"/>
  <c r="H26" i="60" s="1"/>
  <c r="O21" i="60"/>
  <c r="O23" i="60" s="1"/>
  <c r="O24" i="60" s="1"/>
  <c r="O26" i="60" s="1"/>
  <c r="P21" i="60"/>
  <c r="Q21" i="60"/>
  <c r="R21" i="60"/>
  <c r="R23" i="60" s="1"/>
  <c r="R24" i="60" s="1"/>
  <c r="R26" i="60" s="1"/>
  <c r="S21" i="60"/>
  <c r="E22" i="60"/>
  <c r="F22" i="60"/>
  <c r="G22" i="60"/>
  <c r="H22" i="60"/>
  <c r="O22" i="60"/>
  <c r="P22" i="60"/>
  <c r="Q22" i="60"/>
  <c r="R22" i="60"/>
  <c r="S22" i="60"/>
  <c r="F23" i="60"/>
  <c r="F24" i="60" s="1"/>
  <c r="F26" i="60" s="1"/>
  <c r="G23" i="60"/>
  <c r="G24" i="60" s="1"/>
  <c r="G26" i="60" s="1"/>
  <c r="P23" i="60"/>
  <c r="P24" i="60" s="1"/>
  <c r="P26" i="60" s="1"/>
  <c r="Q23" i="60"/>
  <c r="Q24" i="60" s="1"/>
  <c r="Q26" i="60" s="1"/>
  <c r="S23" i="60"/>
  <c r="S24" i="60" s="1"/>
  <c r="S26" i="60" s="1"/>
  <c r="AC64" i="84" l="1"/>
  <c r="AC65" i="84"/>
  <c r="E27" i="60"/>
  <c r="U63" i="59" l="1"/>
  <c r="T63" i="59"/>
  <c r="U62" i="59"/>
  <c r="T62" i="59"/>
  <c r="U54" i="59"/>
  <c r="T54" i="59"/>
  <c r="U53" i="59"/>
  <c r="U55" i="59" s="1"/>
  <c r="U56" i="59" s="1"/>
  <c r="U58" i="59" s="1"/>
  <c r="U60" i="59" s="1"/>
  <c r="U61" i="59" s="1"/>
  <c r="T53" i="59"/>
  <c r="T55" i="59" s="1"/>
  <c r="T56" i="59" s="1"/>
  <c r="T58" i="59" s="1"/>
  <c r="T60" i="59" s="1"/>
  <c r="T61" i="59" s="1"/>
  <c r="H31" i="59"/>
  <c r="G31" i="59"/>
  <c r="H30" i="59"/>
  <c r="G30" i="59"/>
  <c r="H22" i="59"/>
  <c r="G22" i="59"/>
  <c r="H21" i="59"/>
  <c r="H23" i="59" s="1"/>
  <c r="H24" i="59" s="1"/>
  <c r="H26" i="59" s="1"/>
  <c r="H28" i="59" s="1"/>
  <c r="H29" i="59" s="1"/>
  <c r="G21" i="59"/>
  <c r="G23" i="59" s="1"/>
  <c r="G24" i="59" s="1"/>
  <c r="G26" i="59" s="1"/>
  <c r="G28" i="59" s="1"/>
  <c r="G29" i="59" s="1"/>
  <c r="U32" i="58" l="1"/>
  <c r="T32" i="58"/>
  <c r="U31" i="58"/>
  <c r="T31" i="58"/>
  <c r="U23" i="58"/>
  <c r="T23" i="58"/>
  <c r="U22" i="58"/>
  <c r="U24" i="58" s="1"/>
  <c r="U25" i="58" s="1"/>
  <c r="U27" i="58" s="1"/>
  <c r="U29" i="58" s="1"/>
  <c r="U30" i="58" s="1"/>
  <c r="T22" i="58"/>
  <c r="T24" i="58" s="1"/>
  <c r="T25" i="58" s="1"/>
  <c r="T27" i="58" s="1"/>
  <c r="T29" i="58" s="1"/>
  <c r="T30" i="58" s="1"/>
  <c r="AB65" i="95" l="1"/>
  <c r="AA65" i="95"/>
  <c r="Z65" i="95"/>
  <c r="Y65" i="95"/>
  <c r="X65" i="95"/>
  <c r="W65" i="95"/>
  <c r="V65" i="95"/>
  <c r="U65" i="95"/>
  <c r="AB64" i="95"/>
  <c r="AA64" i="95"/>
  <c r="Z64" i="95"/>
  <c r="Y64" i="95"/>
  <c r="X64" i="95"/>
  <c r="W64" i="95"/>
  <c r="V64" i="95"/>
  <c r="U64" i="95"/>
  <c r="AB56" i="95"/>
  <c r="AA56" i="95"/>
  <c r="Z56" i="95"/>
  <c r="Y56" i="95"/>
  <c r="X56" i="95"/>
  <c r="W56" i="95"/>
  <c r="V56" i="95"/>
  <c r="U56" i="95"/>
  <c r="AB55" i="95"/>
  <c r="AB57" i="95" s="1"/>
  <c r="AB58" i="95" s="1"/>
  <c r="AB60" i="95" s="1"/>
  <c r="AB62" i="95" s="1"/>
  <c r="AB63" i="95" s="1"/>
  <c r="AA55" i="95"/>
  <c r="AA57" i="95" s="1"/>
  <c r="AA58" i="95" s="1"/>
  <c r="AA60" i="95" s="1"/>
  <c r="AA62" i="95" s="1"/>
  <c r="AA63" i="95" s="1"/>
  <c r="Z55" i="95"/>
  <c r="Z57" i="95" s="1"/>
  <c r="Z58" i="95" s="1"/>
  <c r="Z60" i="95" s="1"/>
  <c r="Z62" i="95" s="1"/>
  <c r="Z63" i="95" s="1"/>
  <c r="Y55" i="95"/>
  <c r="Y57" i="95" s="1"/>
  <c r="Y58" i="95" s="1"/>
  <c r="Y60" i="95" s="1"/>
  <c r="Y62" i="95" s="1"/>
  <c r="Y63" i="95" s="1"/>
  <c r="X55" i="95"/>
  <c r="X57" i="95" s="1"/>
  <c r="X58" i="95" s="1"/>
  <c r="X60" i="95" s="1"/>
  <c r="X62" i="95" s="1"/>
  <c r="X63" i="95" s="1"/>
  <c r="W55" i="95"/>
  <c r="W57" i="95" s="1"/>
  <c r="W58" i="95" s="1"/>
  <c r="W60" i="95" s="1"/>
  <c r="W62" i="95" s="1"/>
  <c r="W63" i="95" s="1"/>
  <c r="V55" i="95"/>
  <c r="V57" i="95" s="1"/>
  <c r="V58" i="95" s="1"/>
  <c r="V60" i="95" s="1"/>
  <c r="V62" i="95" s="1"/>
  <c r="V63" i="95" s="1"/>
  <c r="U55" i="95"/>
  <c r="U57" i="95" s="1"/>
  <c r="U58" i="95" s="1"/>
  <c r="U60" i="95" s="1"/>
  <c r="U62" i="95" s="1"/>
  <c r="U63" i="95" s="1"/>
  <c r="AB32" i="92" l="1"/>
  <c r="AA32" i="92"/>
  <c r="Z32" i="92"/>
  <c r="Y32" i="92"/>
  <c r="X32" i="92"/>
  <c r="W32" i="92"/>
  <c r="V32" i="92"/>
  <c r="U32" i="92"/>
  <c r="T32" i="92"/>
  <c r="AB31" i="92"/>
  <c r="AA31" i="92"/>
  <c r="Z31" i="92"/>
  <c r="Y31" i="92"/>
  <c r="X31" i="92"/>
  <c r="W31" i="92"/>
  <c r="V31" i="92"/>
  <c r="U31" i="92"/>
  <c r="T31" i="92"/>
  <c r="AB25" i="92"/>
  <c r="AB27" i="92" s="1"/>
  <c r="AB29" i="92" s="1"/>
  <c r="AB30" i="92" s="1"/>
  <c r="AA25" i="92"/>
  <c r="AA27" i="92" s="1"/>
  <c r="AA29" i="92" s="1"/>
  <c r="AA30" i="92" s="1"/>
  <c r="Z25" i="92"/>
  <c r="Z27" i="92" s="1"/>
  <c r="Z29" i="92" s="1"/>
  <c r="Z30" i="92" s="1"/>
  <c r="Y25" i="92"/>
  <c r="Y27" i="92" s="1"/>
  <c r="Y29" i="92" s="1"/>
  <c r="Y30" i="92" s="1"/>
  <c r="X25" i="92"/>
  <c r="X27" i="92" s="1"/>
  <c r="X29" i="92" s="1"/>
  <c r="X30" i="92" s="1"/>
  <c r="W25" i="92"/>
  <c r="W27" i="92" s="1"/>
  <c r="W29" i="92" s="1"/>
  <c r="W30" i="92" s="1"/>
  <c r="V25" i="92"/>
  <c r="V27" i="92" s="1"/>
  <c r="V29" i="92" s="1"/>
  <c r="V30" i="92" s="1"/>
  <c r="U25" i="92"/>
  <c r="U27" i="92" s="1"/>
  <c r="U29" i="92" s="1"/>
  <c r="U30" i="92" s="1"/>
  <c r="T25" i="92"/>
  <c r="T27" i="92" s="1"/>
  <c r="T29" i="92" s="1"/>
  <c r="T30" i="92" s="1"/>
  <c r="L32" i="54" l="1"/>
  <c r="K32" i="54"/>
  <c r="J32" i="54"/>
  <c r="I32" i="54"/>
  <c r="H32" i="54"/>
  <c r="G32" i="54"/>
  <c r="F32" i="54"/>
  <c r="E32" i="54"/>
  <c r="L31" i="54"/>
  <c r="K31" i="54"/>
  <c r="J31" i="54"/>
  <c r="I31" i="54"/>
  <c r="H31" i="54"/>
  <c r="G31" i="54"/>
  <c r="F31" i="54"/>
  <c r="E31" i="54"/>
  <c r="L24" i="54"/>
  <c r="L25" i="54" s="1"/>
  <c r="L27" i="54" s="1"/>
  <c r="L29" i="54" s="1"/>
  <c r="L30" i="54" s="1"/>
  <c r="K24" i="54"/>
  <c r="K25" i="54" s="1"/>
  <c r="K27" i="54" s="1"/>
  <c r="K29" i="54" s="1"/>
  <c r="K30" i="54" s="1"/>
  <c r="J24" i="54"/>
  <c r="J25" i="54" s="1"/>
  <c r="J27" i="54" s="1"/>
  <c r="J29" i="54" s="1"/>
  <c r="J30" i="54" s="1"/>
  <c r="I24" i="54"/>
  <c r="I25" i="54" s="1"/>
  <c r="I27" i="54" s="1"/>
  <c r="I29" i="54" s="1"/>
  <c r="I30" i="54" s="1"/>
  <c r="H24" i="54"/>
  <c r="H25" i="54" s="1"/>
  <c r="H27" i="54" s="1"/>
  <c r="H29" i="54" s="1"/>
  <c r="H30" i="54" s="1"/>
  <c r="G24" i="54"/>
  <c r="G25" i="54" s="1"/>
  <c r="G27" i="54" s="1"/>
  <c r="G29" i="54" s="1"/>
  <c r="G30" i="54" s="1"/>
  <c r="F24" i="54"/>
  <c r="F25" i="54" s="1"/>
  <c r="F27" i="54" s="1"/>
  <c r="F29" i="54" s="1"/>
  <c r="F30" i="54" s="1"/>
  <c r="E24" i="54"/>
  <c r="E25" i="54" s="1"/>
  <c r="E27" i="54" s="1"/>
  <c r="E29" i="54" s="1"/>
  <c r="E30" i="54" s="1"/>
  <c r="O23" i="50" l="1"/>
  <c r="P23" i="50"/>
  <c r="O24" i="50"/>
  <c r="O25" i="50" s="1"/>
  <c r="O27" i="50" s="1"/>
  <c r="P24" i="50"/>
  <c r="P25" i="50" s="1"/>
  <c r="P27" i="50" s="1"/>
  <c r="F65" i="49" l="1"/>
  <c r="E65" i="49"/>
  <c r="F64" i="49"/>
  <c r="E64" i="49"/>
  <c r="G64" i="49"/>
  <c r="F57" i="49"/>
  <c r="F58" i="49" s="1"/>
  <c r="F60" i="49" s="1"/>
  <c r="F62" i="49" s="1"/>
  <c r="F63" i="49" s="1"/>
  <c r="E57" i="49"/>
  <c r="E58" i="49" s="1"/>
  <c r="E60" i="49" s="1"/>
  <c r="E62" i="49" s="1"/>
  <c r="E63" i="49" s="1"/>
  <c r="F56" i="49"/>
  <c r="E56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R64" i="49"/>
  <c r="Q64" i="49"/>
  <c r="P64" i="49"/>
  <c r="O64" i="49"/>
  <c r="N64" i="49"/>
  <c r="M64" i="49"/>
  <c r="L64" i="49"/>
  <c r="K64" i="49"/>
  <c r="J64" i="49"/>
  <c r="I64" i="49"/>
  <c r="H64" i="49"/>
  <c r="AC59" i="49"/>
  <c r="R57" i="49"/>
  <c r="R58" i="49" s="1"/>
  <c r="R60" i="49" s="1"/>
  <c r="R62" i="49" s="1"/>
  <c r="R63" i="49" s="1"/>
  <c r="Q57" i="49"/>
  <c r="Q58" i="49" s="1"/>
  <c r="Q60" i="49" s="1"/>
  <c r="Q62" i="49" s="1"/>
  <c r="Q63" i="49" s="1"/>
  <c r="P57" i="49"/>
  <c r="P58" i="49" s="1"/>
  <c r="P60" i="49" s="1"/>
  <c r="P62" i="49" s="1"/>
  <c r="P63" i="49" s="1"/>
  <c r="O57" i="49"/>
  <c r="O58" i="49" s="1"/>
  <c r="O60" i="49" s="1"/>
  <c r="O62" i="49" s="1"/>
  <c r="O63" i="49" s="1"/>
  <c r="N57" i="49"/>
  <c r="N58" i="49" s="1"/>
  <c r="N60" i="49" s="1"/>
  <c r="N62" i="49" s="1"/>
  <c r="N63" i="49" s="1"/>
  <c r="M57" i="49"/>
  <c r="M58" i="49" s="1"/>
  <c r="M60" i="49" s="1"/>
  <c r="M62" i="49" s="1"/>
  <c r="M63" i="49" s="1"/>
  <c r="L57" i="49"/>
  <c r="L58" i="49" s="1"/>
  <c r="L60" i="49" s="1"/>
  <c r="L62" i="49" s="1"/>
  <c r="L63" i="49" s="1"/>
  <c r="K57" i="49"/>
  <c r="K58" i="49" s="1"/>
  <c r="K60" i="49" s="1"/>
  <c r="K62" i="49" s="1"/>
  <c r="K63" i="49" s="1"/>
  <c r="J57" i="49"/>
  <c r="J58" i="49" s="1"/>
  <c r="J60" i="49" s="1"/>
  <c r="J62" i="49" s="1"/>
  <c r="J63" i="49" s="1"/>
  <c r="I57" i="49"/>
  <c r="I58" i="49" s="1"/>
  <c r="I60" i="49" s="1"/>
  <c r="I62" i="49" s="1"/>
  <c r="I63" i="49" s="1"/>
  <c r="H57" i="49"/>
  <c r="H58" i="49" s="1"/>
  <c r="H60" i="49" s="1"/>
  <c r="H62" i="49" s="1"/>
  <c r="H63" i="49" s="1"/>
  <c r="G57" i="49"/>
  <c r="G58" i="49" s="1"/>
  <c r="R56" i="49"/>
  <c r="Q56" i="49"/>
  <c r="P56" i="49"/>
  <c r="O56" i="49"/>
  <c r="N56" i="49"/>
  <c r="M56" i="49"/>
  <c r="L56" i="49"/>
  <c r="K56" i="49"/>
  <c r="J56" i="49"/>
  <c r="I56" i="49"/>
  <c r="H56" i="49"/>
  <c r="G56" i="49"/>
  <c r="AC55" i="49"/>
  <c r="AC54" i="49"/>
  <c r="AC53" i="49"/>
  <c r="AC52" i="49"/>
  <c r="AC51" i="49"/>
  <c r="AC50" i="49"/>
  <c r="AC49" i="49"/>
  <c r="AC48" i="49"/>
  <c r="AC47" i="49"/>
  <c r="AC46" i="49"/>
  <c r="AC45" i="49"/>
  <c r="AC14" i="49"/>
  <c r="AC15" i="49"/>
  <c r="AB32" i="49"/>
  <c r="AA32" i="49"/>
  <c r="Z32" i="49"/>
  <c r="Y32" i="49"/>
  <c r="X32" i="49"/>
  <c r="W32" i="49"/>
  <c r="V32" i="49"/>
  <c r="U32" i="49"/>
  <c r="AB31" i="49"/>
  <c r="AA31" i="49"/>
  <c r="Z31" i="49"/>
  <c r="Y31" i="49"/>
  <c r="X31" i="49"/>
  <c r="W31" i="49"/>
  <c r="V31" i="49"/>
  <c r="U31" i="49"/>
  <c r="AB24" i="49"/>
  <c r="AB25" i="49" s="1"/>
  <c r="AB27" i="49" s="1"/>
  <c r="AB29" i="49" s="1"/>
  <c r="AB30" i="49" s="1"/>
  <c r="AA24" i="49"/>
  <c r="AA25" i="49" s="1"/>
  <c r="AA27" i="49" s="1"/>
  <c r="AA29" i="49" s="1"/>
  <c r="AA30" i="49" s="1"/>
  <c r="Z24" i="49"/>
  <c r="Z25" i="49" s="1"/>
  <c r="Z27" i="49" s="1"/>
  <c r="Z29" i="49" s="1"/>
  <c r="Z30" i="49" s="1"/>
  <c r="Y24" i="49"/>
  <c r="Y25" i="49" s="1"/>
  <c r="Y27" i="49" s="1"/>
  <c r="Y29" i="49" s="1"/>
  <c r="Y30" i="49" s="1"/>
  <c r="X24" i="49"/>
  <c r="X25" i="49" s="1"/>
  <c r="X27" i="49" s="1"/>
  <c r="X29" i="49" s="1"/>
  <c r="X30" i="49" s="1"/>
  <c r="W24" i="49"/>
  <c r="W25" i="49" s="1"/>
  <c r="W27" i="49" s="1"/>
  <c r="W29" i="49" s="1"/>
  <c r="W30" i="49" s="1"/>
  <c r="V24" i="49"/>
  <c r="V25" i="49" s="1"/>
  <c r="V27" i="49" s="1"/>
  <c r="V29" i="49" s="1"/>
  <c r="V30" i="49" s="1"/>
  <c r="U24" i="49"/>
  <c r="U25" i="49" s="1"/>
  <c r="U27" i="49" s="1"/>
  <c r="U29" i="49" s="1"/>
  <c r="U30" i="49" s="1"/>
  <c r="AB23" i="49"/>
  <c r="AA23" i="49"/>
  <c r="Z23" i="49"/>
  <c r="Y23" i="49"/>
  <c r="X23" i="49"/>
  <c r="W23" i="49"/>
  <c r="V23" i="49"/>
  <c r="U23" i="49"/>
  <c r="AC64" i="49" l="1"/>
  <c r="AC65" i="49"/>
  <c r="AC56" i="49"/>
  <c r="G60" i="49"/>
  <c r="AC58" i="49"/>
  <c r="AC57" i="49"/>
  <c r="U67" i="48"/>
  <c r="U66" i="48"/>
  <c r="U60" i="48"/>
  <c r="U62" i="48"/>
  <c r="U64" i="48" s="1"/>
  <c r="U65" i="48" s="1"/>
  <c r="O67" i="48"/>
  <c r="N67" i="48"/>
  <c r="M67" i="48"/>
  <c r="L67" i="48"/>
  <c r="K67" i="48"/>
  <c r="J67" i="48"/>
  <c r="I67" i="48"/>
  <c r="H67" i="48"/>
  <c r="G67" i="48"/>
  <c r="F67" i="48"/>
  <c r="E67" i="48"/>
  <c r="O66" i="48"/>
  <c r="N66" i="48"/>
  <c r="M66" i="48"/>
  <c r="L66" i="48"/>
  <c r="K66" i="48"/>
  <c r="J66" i="48"/>
  <c r="I66" i="48"/>
  <c r="H66" i="48"/>
  <c r="G66" i="48"/>
  <c r="F66" i="48"/>
  <c r="E66" i="48"/>
  <c r="O58" i="48"/>
  <c r="N58" i="48"/>
  <c r="M58" i="48"/>
  <c r="L58" i="48"/>
  <c r="K58" i="48"/>
  <c r="J58" i="48"/>
  <c r="I58" i="48"/>
  <c r="H58" i="48"/>
  <c r="G58" i="48"/>
  <c r="F58" i="48"/>
  <c r="E58" i="48"/>
  <c r="O57" i="48"/>
  <c r="O59" i="48" s="1"/>
  <c r="O60" i="48" s="1"/>
  <c r="O62" i="48" s="1"/>
  <c r="O64" i="48" s="1"/>
  <c r="O65" i="48" s="1"/>
  <c r="N57" i="48"/>
  <c r="N59" i="48" s="1"/>
  <c r="N60" i="48" s="1"/>
  <c r="N62" i="48" s="1"/>
  <c r="N64" i="48" s="1"/>
  <c r="N65" i="48" s="1"/>
  <c r="M57" i="48"/>
  <c r="M59" i="48" s="1"/>
  <c r="M60" i="48" s="1"/>
  <c r="M62" i="48" s="1"/>
  <c r="M64" i="48" s="1"/>
  <c r="M65" i="48" s="1"/>
  <c r="L57" i="48"/>
  <c r="L59" i="48" s="1"/>
  <c r="L60" i="48" s="1"/>
  <c r="L62" i="48" s="1"/>
  <c r="L64" i="48" s="1"/>
  <c r="L65" i="48" s="1"/>
  <c r="K57" i="48"/>
  <c r="K59" i="48" s="1"/>
  <c r="K60" i="48" s="1"/>
  <c r="K62" i="48" s="1"/>
  <c r="K64" i="48" s="1"/>
  <c r="K65" i="48" s="1"/>
  <c r="J57" i="48"/>
  <c r="J59" i="48" s="1"/>
  <c r="J60" i="48" s="1"/>
  <c r="J62" i="48" s="1"/>
  <c r="J64" i="48" s="1"/>
  <c r="J65" i="48" s="1"/>
  <c r="I57" i="48"/>
  <c r="I59" i="48" s="1"/>
  <c r="I60" i="48" s="1"/>
  <c r="I62" i="48" s="1"/>
  <c r="I64" i="48" s="1"/>
  <c r="I65" i="48" s="1"/>
  <c r="H57" i="48"/>
  <c r="H59" i="48" s="1"/>
  <c r="H60" i="48" s="1"/>
  <c r="H62" i="48" s="1"/>
  <c r="H64" i="48" s="1"/>
  <c r="H65" i="48" s="1"/>
  <c r="G57" i="48"/>
  <c r="G59" i="48" s="1"/>
  <c r="G60" i="48" s="1"/>
  <c r="G62" i="48" s="1"/>
  <c r="G64" i="48" s="1"/>
  <c r="G65" i="48" s="1"/>
  <c r="F57" i="48"/>
  <c r="F59" i="48" s="1"/>
  <c r="F60" i="48" s="1"/>
  <c r="F62" i="48" s="1"/>
  <c r="F64" i="48" s="1"/>
  <c r="F65" i="48" s="1"/>
  <c r="E57" i="48"/>
  <c r="E59" i="48" s="1"/>
  <c r="E60" i="48" s="1"/>
  <c r="E62" i="48" s="1"/>
  <c r="E64" i="48" s="1"/>
  <c r="E65" i="48" s="1"/>
  <c r="AB24" i="48"/>
  <c r="AA24" i="48"/>
  <c r="Z24" i="48"/>
  <c r="Y24" i="48"/>
  <c r="X24" i="48"/>
  <c r="W24" i="48"/>
  <c r="V24" i="48"/>
  <c r="U24" i="48"/>
  <c r="T24" i="48"/>
  <c r="S24" i="48"/>
  <c r="R24" i="48"/>
  <c r="Q24" i="48"/>
  <c r="P24" i="48"/>
  <c r="O24" i="48"/>
  <c r="AB23" i="48"/>
  <c r="AB25" i="48" s="1"/>
  <c r="AA23" i="48"/>
  <c r="AA25" i="48" s="1"/>
  <c r="Z23" i="48"/>
  <c r="Z25" i="48" s="1"/>
  <c r="Y23" i="48"/>
  <c r="Y25" i="48" s="1"/>
  <c r="X23" i="48"/>
  <c r="X25" i="48" s="1"/>
  <c r="W23" i="48"/>
  <c r="W25" i="48" s="1"/>
  <c r="V23" i="48"/>
  <c r="V25" i="48" s="1"/>
  <c r="U23" i="48"/>
  <c r="U25" i="48" s="1"/>
  <c r="T23" i="48"/>
  <c r="T25" i="48" s="1"/>
  <c r="S23" i="48"/>
  <c r="S25" i="48" s="1"/>
  <c r="R23" i="48"/>
  <c r="R25" i="48" s="1"/>
  <c r="Q23" i="48"/>
  <c r="Q25" i="48" s="1"/>
  <c r="P23" i="48"/>
  <c r="P25" i="48" s="1"/>
  <c r="P26" i="48" s="1"/>
  <c r="P28" i="48" s="1"/>
  <c r="O23" i="48"/>
  <c r="O25" i="48" s="1"/>
  <c r="O26" i="48" l="1"/>
  <c r="O28" i="48" s="1"/>
  <c r="E61" i="49"/>
  <c r="AC61" i="49" s="1"/>
  <c r="AC60" i="49"/>
  <c r="G62" i="49"/>
  <c r="AC49" i="101"/>
  <c r="AC50" i="101"/>
  <c r="AB67" i="101"/>
  <c r="AA67" i="101"/>
  <c r="Z67" i="101"/>
  <c r="Y67" i="101"/>
  <c r="X67" i="101"/>
  <c r="W67" i="101"/>
  <c r="V67" i="101"/>
  <c r="U67" i="101"/>
  <c r="T67" i="101"/>
  <c r="S67" i="101"/>
  <c r="R67" i="101"/>
  <c r="Q67" i="101"/>
  <c r="P67" i="101"/>
  <c r="O67" i="101"/>
  <c r="N67" i="101"/>
  <c r="M67" i="101"/>
  <c r="L67" i="101"/>
  <c r="K67" i="101"/>
  <c r="J67" i="101"/>
  <c r="AB66" i="101"/>
  <c r="AA66" i="101"/>
  <c r="Z66" i="101"/>
  <c r="Y66" i="101"/>
  <c r="X66" i="101"/>
  <c r="W66" i="101"/>
  <c r="V66" i="101"/>
  <c r="U66" i="101"/>
  <c r="T66" i="101"/>
  <c r="S66" i="101"/>
  <c r="R66" i="101"/>
  <c r="Q66" i="101"/>
  <c r="P66" i="101"/>
  <c r="O66" i="101"/>
  <c r="N66" i="101"/>
  <c r="M66" i="101"/>
  <c r="L66" i="101"/>
  <c r="K66" i="101"/>
  <c r="J66" i="101"/>
  <c r="AC61" i="101"/>
  <c r="AB58" i="101"/>
  <c r="AA58" i="101"/>
  <c r="Z58" i="101"/>
  <c r="Y58" i="101"/>
  <c r="X58" i="101"/>
  <c r="W58" i="101"/>
  <c r="V58" i="101"/>
  <c r="U58" i="101"/>
  <c r="T58" i="101"/>
  <c r="S58" i="101"/>
  <c r="R58" i="101"/>
  <c r="Q58" i="101"/>
  <c r="P58" i="101"/>
  <c r="O58" i="101"/>
  <c r="N58" i="101"/>
  <c r="M58" i="101"/>
  <c r="L58" i="101"/>
  <c r="K58" i="101"/>
  <c r="J58" i="101"/>
  <c r="AB57" i="101"/>
  <c r="AB59" i="101" s="1"/>
  <c r="AB60" i="101" s="1"/>
  <c r="AB62" i="101" s="1"/>
  <c r="AB64" i="101" s="1"/>
  <c r="AB65" i="101" s="1"/>
  <c r="AA57" i="101"/>
  <c r="AA59" i="101" s="1"/>
  <c r="AA60" i="101" s="1"/>
  <c r="AA62" i="101" s="1"/>
  <c r="AA64" i="101" s="1"/>
  <c r="AA65" i="101" s="1"/>
  <c r="Z57" i="101"/>
  <c r="Z59" i="101" s="1"/>
  <c r="Z60" i="101" s="1"/>
  <c r="Z62" i="101" s="1"/>
  <c r="Z64" i="101" s="1"/>
  <c r="Z65" i="101" s="1"/>
  <c r="Y57" i="101"/>
  <c r="Y59" i="101" s="1"/>
  <c r="Y60" i="101" s="1"/>
  <c r="Y62" i="101" s="1"/>
  <c r="Y64" i="101" s="1"/>
  <c r="Y65" i="101" s="1"/>
  <c r="X57" i="101"/>
  <c r="X59" i="101" s="1"/>
  <c r="X60" i="101" s="1"/>
  <c r="X62" i="101" s="1"/>
  <c r="X64" i="101" s="1"/>
  <c r="X65" i="101" s="1"/>
  <c r="W57" i="101"/>
  <c r="W59" i="101" s="1"/>
  <c r="W60" i="101" s="1"/>
  <c r="W62" i="101" s="1"/>
  <c r="W64" i="101" s="1"/>
  <c r="W65" i="101" s="1"/>
  <c r="V57" i="101"/>
  <c r="V59" i="101" s="1"/>
  <c r="V60" i="101" s="1"/>
  <c r="V62" i="101" s="1"/>
  <c r="V64" i="101" s="1"/>
  <c r="V65" i="101" s="1"/>
  <c r="U57" i="101"/>
  <c r="U59" i="101" s="1"/>
  <c r="U60" i="101" s="1"/>
  <c r="U62" i="101" s="1"/>
  <c r="U64" i="101" s="1"/>
  <c r="U65" i="101" s="1"/>
  <c r="T57" i="101"/>
  <c r="T59" i="101" s="1"/>
  <c r="T60" i="101" s="1"/>
  <c r="T62" i="101" s="1"/>
  <c r="T64" i="101" s="1"/>
  <c r="T65" i="101" s="1"/>
  <c r="S57" i="101"/>
  <c r="S59" i="101" s="1"/>
  <c r="S60" i="101" s="1"/>
  <c r="S62" i="101" s="1"/>
  <c r="S64" i="101" s="1"/>
  <c r="S65" i="101" s="1"/>
  <c r="R57" i="101"/>
  <c r="R59" i="101" s="1"/>
  <c r="R60" i="101" s="1"/>
  <c r="R62" i="101" s="1"/>
  <c r="R64" i="101" s="1"/>
  <c r="R65" i="101" s="1"/>
  <c r="Q57" i="101"/>
  <c r="Q59" i="101" s="1"/>
  <c r="Q60" i="101" s="1"/>
  <c r="Q62" i="101" s="1"/>
  <c r="Q64" i="101" s="1"/>
  <c r="Q65" i="101" s="1"/>
  <c r="P57" i="101"/>
  <c r="P59" i="101" s="1"/>
  <c r="P60" i="101" s="1"/>
  <c r="P62" i="101" s="1"/>
  <c r="P64" i="101" s="1"/>
  <c r="P65" i="101" s="1"/>
  <c r="O57" i="101"/>
  <c r="O59" i="101" s="1"/>
  <c r="O60" i="101" s="1"/>
  <c r="O62" i="101" s="1"/>
  <c r="O64" i="101" s="1"/>
  <c r="O65" i="101" s="1"/>
  <c r="N57" i="101"/>
  <c r="N59" i="101" s="1"/>
  <c r="N60" i="101" s="1"/>
  <c r="N62" i="101" s="1"/>
  <c r="N64" i="101" s="1"/>
  <c r="N65" i="101" s="1"/>
  <c r="M57" i="101"/>
  <c r="M59" i="101" s="1"/>
  <c r="M60" i="101" s="1"/>
  <c r="M62" i="101" s="1"/>
  <c r="M64" i="101" s="1"/>
  <c r="M65" i="101" s="1"/>
  <c r="L57" i="101"/>
  <c r="L59" i="101" s="1"/>
  <c r="L60" i="101" s="1"/>
  <c r="L62" i="101" s="1"/>
  <c r="L64" i="101" s="1"/>
  <c r="L65" i="101" s="1"/>
  <c r="K57" i="101"/>
  <c r="K59" i="101" s="1"/>
  <c r="K60" i="101" s="1"/>
  <c r="K62" i="101" s="1"/>
  <c r="K64" i="101" s="1"/>
  <c r="K65" i="101" s="1"/>
  <c r="J57" i="101"/>
  <c r="J59" i="101" s="1"/>
  <c r="J60" i="101" s="1"/>
  <c r="J62" i="101" s="1"/>
  <c r="J64" i="101" s="1"/>
  <c r="J65" i="101" s="1"/>
  <c r="AC56" i="101"/>
  <c r="AC55" i="101"/>
  <c r="AC54" i="101"/>
  <c r="AC53" i="101"/>
  <c r="AC52" i="101"/>
  <c r="AC51" i="101"/>
  <c r="AC48" i="101"/>
  <c r="AC47" i="101"/>
  <c r="G63" i="49" l="1"/>
  <c r="AC63" i="49" s="1"/>
  <c r="AC62" i="49"/>
  <c r="AC67" i="101"/>
  <c r="AC66" i="101"/>
  <c r="AC59" i="101"/>
  <c r="AC57" i="101"/>
  <c r="AC58" i="101"/>
  <c r="R22" i="100"/>
  <c r="S22" i="100"/>
  <c r="R23" i="100"/>
  <c r="S23" i="100"/>
  <c r="R24" i="100"/>
  <c r="R25" i="100" s="1"/>
  <c r="R27" i="100" s="1"/>
  <c r="R29" i="100" s="1"/>
  <c r="R30" i="100" s="1"/>
  <c r="S24" i="100"/>
  <c r="O102" i="100"/>
  <c r="N102" i="100"/>
  <c r="M102" i="100"/>
  <c r="O101" i="100"/>
  <c r="N101" i="100"/>
  <c r="M101" i="100"/>
  <c r="L102" i="100"/>
  <c r="K102" i="100"/>
  <c r="L101" i="100"/>
  <c r="K101" i="100"/>
  <c r="AC101" i="100" s="1"/>
  <c r="O93" i="100"/>
  <c r="N93" i="100"/>
  <c r="M93" i="100"/>
  <c r="L93" i="100"/>
  <c r="K93" i="100"/>
  <c r="O92" i="100"/>
  <c r="O94" i="100" s="1"/>
  <c r="O95" i="100" s="1"/>
  <c r="O97" i="100" s="1"/>
  <c r="O99" i="100" s="1"/>
  <c r="O100" i="100" s="1"/>
  <c r="N92" i="100"/>
  <c r="N94" i="100" s="1"/>
  <c r="N95" i="100" s="1"/>
  <c r="N97" i="100" s="1"/>
  <c r="N99" i="100" s="1"/>
  <c r="N100" i="100" s="1"/>
  <c r="M92" i="100"/>
  <c r="M94" i="100" s="1"/>
  <c r="M95" i="100" s="1"/>
  <c r="M97" i="100" s="1"/>
  <c r="M99" i="100" s="1"/>
  <c r="M100" i="100" s="1"/>
  <c r="L92" i="100"/>
  <c r="L94" i="100" s="1"/>
  <c r="L95" i="100" s="1"/>
  <c r="L97" i="100" s="1"/>
  <c r="L99" i="100" s="1"/>
  <c r="L100" i="100" s="1"/>
  <c r="K92" i="100"/>
  <c r="K94" i="100" s="1"/>
  <c r="K95" i="100" s="1"/>
  <c r="K97" i="100" s="1"/>
  <c r="K99" i="100" s="1"/>
  <c r="K100" i="100" s="1"/>
  <c r="F65" i="100"/>
  <c r="E65" i="100"/>
  <c r="F64" i="100"/>
  <c r="E64" i="100"/>
  <c r="F56" i="100"/>
  <c r="E56" i="100"/>
  <c r="F55" i="100"/>
  <c r="F57" i="100" s="1"/>
  <c r="F58" i="100" s="1"/>
  <c r="F60" i="100" s="1"/>
  <c r="F62" i="100" s="1"/>
  <c r="F63" i="100" s="1"/>
  <c r="E55" i="100"/>
  <c r="E57" i="100" s="1"/>
  <c r="E58" i="100" s="1"/>
  <c r="E60" i="100" s="1"/>
  <c r="E62" i="100" s="1"/>
  <c r="E63" i="100" s="1"/>
  <c r="AB32" i="100"/>
  <c r="AA32" i="100"/>
  <c r="Z32" i="100"/>
  <c r="Y32" i="100"/>
  <c r="X32" i="100"/>
  <c r="W32" i="100"/>
  <c r="V32" i="100"/>
  <c r="AB31" i="100"/>
  <c r="AA31" i="100"/>
  <c r="Z31" i="100"/>
  <c r="Y31" i="100"/>
  <c r="X31" i="100"/>
  <c r="W31" i="100"/>
  <c r="V31" i="100"/>
  <c r="AB23" i="100"/>
  <c r="AA23" i="100"/>
  <c r="Z23" i="100"/>
  <c r="Y23" i="100"/>
  <c r="X23" i="100"/>
  <c r="W23" i="100"/>
  <c r="V23" i="100"/>
  <c r="AB22" i="100"/>
  <c r="AB24" i="100" s="1"/>
  <c r="AB25" i="100" s="1"/>
  <c r="AB27" i="100" s="1"/>
  <c r="AB29" i="100" s="1"/>
  <c r="AB30" i="100" s="1"/>
  <c r="AA22" i="100"/>
  <c r="AA24" i="100" s="1"/>
  <c r="AA25" i="100" s="1"/>
  <c r="AA27" i="100" s="1"/>
  <c r="AA29" i="100" s="1"/>
  <c r="AA30" i="100" s="1"/>
  <c r="Z22" i="100"/>
  <c r="Z24" i="100" s="1"/>
  <c r="Z25" i="100" s="1"/>
  <c r="Z27" i="100" s="1"/>
  <c r="Z29" i="100" s="1"/>
  <c r="Z30" i="100" s="1"/>
  <c r="Y22" i="100"/>
  <c r="Y24" i="100" s="1"/>
  <c r="Y25" i="100" s="1"/>
  <c r="Y27" i="100" s="1"/>
  <c r="Y29" i="100" s="1"/>
  <c r="Y30" i="100" s="1"/>
  <c r="X22" i="100"/>
  <c r="X24" i="100" s="1"/>
  <c r="X25" i="100" s="1"/>
  <c r="X27" i="100" s="1"/>
  <c r="X29" i="100" s="1"/>
  <c r="X30" i="100" s="1"/>
  <c r="W22" i="100"/>
  <c r="W24" i="100" s="1"/>
  <c r="W25" i="100" s="1"/>
  <c r="W27" i="100" s="1"/>
  <c r="W29" i="100" s="1"/>
  <c r="W30" i="100" s="1"/>
  <c r="V22" i="100"/>
  <c r="V24" i="100" s="1"/>
  <c r="V25" i="100" s="1"/>
  <c r="V27" i="100" s="1"/>
  <c r="V29" i="100" s="1"/>
  <c r="V30" i="100" s="1"/>
  <c r="AC96" i="100"/>
  <c r="AC91" i="100"/>
  <c r="AC90" i="100"/>
  <c r="AC89" i="100"/>
  <c r="AC88" i="100"/>
  <c r="AC87" i="100"/>
  <c r="AC86" i="100"/>
  <c r="AC85" i="100"/>
  <c r="AC84" i="100"/>
  <c r="AC83" i="100"/>
  <c r="AC82" i="100"/>
  <c r="U65" i="100"/>
  <c r="T65" i="100"/>
  <c r="S65" i="100"/>
  <c r="R65" i="100"/>
  <c r="Q65" i="100"/>
  <c r="L65" i="100"/>
  <c r="K65" i="100"/>
  <c r="J65" i="100"/>
  <c r="I65" i="100"/>
  <c r="H65" i="100"/>
  <c r="G65" i="100"/>
  <c r="U64" i="100"/>
  <c r="T64" i="100"/>
  <c r="S64" i="100"/>
  <c r="R64" i="100"/>
  <c r="Q64" i="100"/>
  <c r="L64" i="100"/>
  <c r="K64" i="100"/>
  <c r="J64" i="100"/>
  <c r="I64" i="100"/>
  <c r="H64" i="100"/>
  <c r="G64" i="100"/>
  <c r="AC59" i="100"/>
  <c r="U56" i="100"/>
  <c r="T56" i="100"/>
  <c r="S56" i="100"/>
  <c r="R56" i="100"/>
  <c r="Q56" i="100"/>
  <c r="L56" i="100"/>
  <c r="K56" i="100"/>
  <c r="J56" i="100"/>
  <c r="I56" i="100"/>
  <c r="H56" i="100"/>
  <c r="G56" i="100"/>
  <c r="U55" i="100"/>
  <c r="U57" i="100" s="1"/>
  <c r="U58" i="100" s="1"/>
  <c r="U60" i="100" s="1"/>
  <c r="U62" i="100" s="1"/>
  <c r="U63" i="100" s="1"/>
  <c r="T55" i="100"/>
  <c r="T57" i="100" s="1"/>
  <c r="T58" i="100" s="1"/>
  <c r="T60" i="100" s="1"/>
  <c r="T62" i="100" s="1"/>
  <c r="T63" i="100" s="1"/>
  <c r="S55" i="100"/>
  <c r="S57" i="100" s="1"/>
  <c r="S58" i="100" s="1"/>
  <c r="S60" i="100" s="1"/>
  <c r="S62" i="100" s="1"/>
  <c r="S63" i="100" s="1"/>
  <c r="R55" i="100"/>
  <c r="R57" i="100" s="1"/>
  <c r="R58" i="100" s="1"/>
  <c r="R60" i="100" s="1"/>
  <c r="R62" i="100" s="1"/>
  <c r="R63" i="100" s="1"/>
  <c r="Q55" i="100"/>
  <c r="Q57" i="100" s="1"/>
  <c r="Q58" i="100" s="1"/>
  <c r="Q60" i="100" s="1"/>
  <c r="Q62" i="100" s="1"/>
  <c r="Q63" i="100" s="1"/>
  <c r="L55" i="100"/>
  <c r="L57" i="100" s="1"/>
  <c r="L58" i="100" s="1"/>
  <c r="L60" i="100" s="1"/>
  <c r="L62" i="100" s="1"/>
  <c r="L63" i="100" s="1"/>
  <c r="K55" i="100"/>
  <c r="K57" i="100" s="1"/>
  <c r="K58" i="100" s="1"/>
  <c r="K60" i="100" s="1"/>
  <c r="K62" i="100" s="1"/>
  <c r="K63" i="100" s="1"/>
  <c r="J55" i="100"/>
  <c r="J57" i="100" s="1"/>
  <c r="J58" i="100" s="1"/>
  <c r="J60" i="100" s="1"/>
  <c r="J62" i="100" s="1"/>
  <c r="J63" i="100" s="1"/>
  <c r="I55" i="100"/>
  <c r="I57" i="100" s="1"/>
  <c r="I58" i="100" s="1"/>
  <c r="I60" i="100" s="1"/>
  <c r="I62" i="100" s="1"/>
  <c r="I63" i="100" s="1"/>
  <c r="H55" i="100"/>
  <c r="H57" i="100" s="1"/>
  <c r="H58" i="100" s="1"/>
  <c r="H60" i="100" s="1"/>
  <c r="H62" i="100" s="1"/>
  <c r="H63" i="100" s="1"/>
  <c r="G55" i="100"/>
  <c r="G57" i="100" s="1"/>
  <c r="G58" i="100" s="1"/>
  <c r="AC54" i="100"/>
  <c r="AC53" i="100"/>
  <c r="AC52" i="100"/>
  <c r="AC51" i="100"/>
  <c r="AC50" i="100"/>
  <c r="AC49" i="100"/>
  <c r="AC48" i="100"/>
  <c r="AC47" i="100"/>
  <c r="AC46" i="100"/>
  <c r="AC45" i="100"/>
  <c r="U32" i="100"/>
  <c r="T32" i="100"/>
  <c r="S32" i="100"/>
  <c r="R32" i="100"/>
  <c r="U31" i="100"/>
  <c r="T31" i="100"/>
  <c r="S31" i="100"/>
  <c r="R31" i="100"/>
  <c r="AC26" i="100"/>
  <c r="S25" i="100"/>
  <c r="S27" i="100" s="1"/>
  <c r="S29" i="100" s="1"/>
  <c r="S30" i="100" s="1"/>
  <c r="U23" i="100"/>
  <c r="T23" i="100"/>
  <c r="U22" i="100"/>
  <c r="U24" i="100" s="1"/>
  <c r="U25" i="100" s="1"/>
  <c r="U27" i="100" s="1"/>
  <c r="U29" i="100" s="1"/>
  <c r="U30" i="100" s="1"/>
  <c r="T22" i="100"/>
  <c r="T24" i="100" s="1"/>
  <c r="T25" i="100" s="1"/>
  <c r="T27" i="100" s="1"/>
  <c r="T29" i="100" s="1"/>
  <c r="T30" i="100" s="1"/>
  <c r="AC21" i="100"/>
  <c r="AC20" i="100"/>
  <c r="AC19" i="100"/>
  <c r="AC18" i="100"/>
  <c r="AC17" i="100"/>
  <c r="AC16" i="100"/>
  <c r="AC15" i="100"/>
  <c r="AC14" i="100"/>
  <c r="AC13" i="100"/>
  <c r="AC12" i="100"/>
  <c r="AC102" i="100" l="1"/>
  <c r="AC31" i="100"/>
  <c r="AC60" i="101"/>
  <c r="AC32" i="100"/>
  <c r="AC93" i="100"/>
  <c r="AC56" i="100"/>
  <c r="AC65" i="100"/>
  <c r="AC64" i="100"/>
  <c r="AC58" i="100"/>
  <c r="G60" i="100"/>
  <c r="AC24" i="100"/>
  <c r="AC57" i="100"/>
  <c r="AC55" i="100"/>
  <c r="AC22" i="100"/>
  <c r="AC23" i="100"/>
  <c r="AC92" i="100"/>
  <c r="F102" i="99"/>
  <c r="E102" i="99"/>
  <c r="F101" i="99"/>
  <c r="E101" i="99"/>
  <c r="F93" i="99"/>
  <c r="E93" i="99"/>
  <c r="F92" i="99"/>
  <c r="F94" i="99" s="1"/>
  <c r="F95" i="99" s="1"/>
  <c r="F97" i="99" s="1"/>
  <c r="F99" i="99" s="1"/>
  <c r="F100" i="99" s="1"/>
  <c r="E92" i="99"/>
  <c r="E94" i="99" s="1"/>
  <c r="E95" i="99" s="1"/>
  <c r="E97" i="99" s="1"/>
  <c r="E99" i="99" s="1"/>
  <c r="E100" i="99" s="1"/>
  <c r="P65" i="99"/>
  <c r="O65" i="99"/>
  <c r="N65" i="99"/>
  <c r="M65" i="99"/>
  <c r="L65" i="99"/>
  <c r="K65" i="99"/>
  <c r="J65" i="99"/>
  <c r="I65" i="99"/>
  <c r="H65" i="99"/>
  <c r="G65" i="99"/>
  <c r="P64" i="99"/>
  <c r="O64" i="99"/>
  <c r="N64" i="99"/>
  <c r="M64" i="99"/>
  <c r="L64" i="99"/>
  <c r="K64" i="99"/>
  <c r="J64" i="99"/>
  <c r="I64" i="99"/>
  <c r="H64" i="99"/>
  <c r="G64" i="99"/>
  <c r="P56" i="99"/>
  <c r="O56" i="99"/>
  <c r="N56" i="99"/>
  <c r="M56" i="99"/>
  <c r="L56" i="99"/>
  <c r="K56" i="99"/>
  <c r="J56" i="99"/>
  <c r="I56" i="99"/>
  <c r="H56" i="99"/>
  <c r="G56" i="99"/>
  <c r="P55" i="99"/>
  <c r="P57" i="99" s="1"/>
  <c r="P58" i="99" s="1"/>
  <c r="P60" i="99" s="1"/>
  <c r="P62" i="99" s="1"/>
  <c r="P63" i="99" s="1"/>
  <c r="O55" i="99"/>
  <c r="O57" i="99" s="1"/>
  <c r="O58" i="99" s="1"/>
  <c r="O60" i="99" s="1"/>
  <c r="O62" i="99" s="1"/>
  <c r="O63" i="99" s="1"/>
  <c r="N55" i="99"/>
  <c r="N57" i="99" s="1"/>
  <c r="N58" i="99" s="1"/>
  <c r="N60" i="99" s="1"/>
  <c r="N62" i="99" s="1"/>
  <c r="N63" i="99" s="1"/>
  <c r="M55" i="99"/>
  <c r="M57" i="99" s="1"/>
  <c r="M58" i="99" s="1"/>
  <c r="M60" i="99" s="1"/>
  <c r="M62" i="99" s="1"/>
  <c r="M63" i="99" s="1"/>
  <c r="L55" i="99"/>
  <c r="L57" i="99" s="1"/>
  <c r="L58" i="99" s="1"/>
  <c r="L60" i="99" s="1"/>
  <c r="L62" i="99" s="1"/>
  <c r="L63" i="99" s="1"/>
  <c r="K55" i="99"/>
  <c r="K57" i="99" s="1"/>
  <c r="K58" i="99" s="1"/>
  <c r="K60" i="99" s="1"/>
  <c r="K62" i="99" s="1"/>
  <c r="K63" i="99" s="1"/>
  <c r="J55" i="99"/>
  <c r="J57" i="99" s="1"/>
  <c r="J58" i="99" s="1"/>
  <c r="J60" i="99" s="1"/>
  <c r="J62" i="99" s="1"/>
  <c r="J63" i="99" s="1"/>
  <c r="I55" i="99"/>
  <c r="I57" i="99" s="1"/>
  <c r="I58" i="99" s="1"/>
  <c r="I60" i="99" s="1"/>
  <c r="I62" i="99" s="1"/>
  <c r="I63" i="99" s="1"/>
  <c r="H55" i="99"/>
  <c r="H57" i="99" s="1"/>
  <c r="H58" i="99" s="1"/>
  <c r="H60" i="99" s="1"/>
  <c r="H62" i="99" s="1"/>
  <c r="H63" i="99" s="1"/>
  <c r="G55" i="99"/>
  <c r="G57" i="99" s="1"/>
  <c r="G58" i="99" s="1"/>
  <c r="G60" i="99" s="1"/>
  <c r="G62" i="99" s="1"/>
  <c r="G63" i="99" s="1"/>
  <c r="Q55" i="99"/>
  <c r="R55" i="99"/>
  <c r="S55" i="99"/>
  <c r="T55" i="99"/>
  <c r="U55" i="99"/>
  <c r="V55" i="99"/>
  <c r="W55" i="99"/>
  <c r="X55" i="99"/>
  <c r="Y55" i="99"/>
  <c r="Z55" i="99"/>
  <c r="AA55" i="99"/>
  <c r="AB55" i="99"/>
  <c r="Q56" i="99"/>
  <c r="R56" i="99"/>
  <c r="S56" i="99"/>
  <c r="T56" i="99"/>
  <c r="U56" i="99"/>
  <c r="V56" i="99"/>
  <c r="W56" i="99"/>
  <c r="X56" i="99"/>
  <c r="Y56" i="99"/>
  <c r="Z56" i="99"/>
  <c r="AA56" i="99"/>
  <c r="AB56" i="99"/>
  <c r="Q57" i="99"/>
  <c r="R57" i="99"/>
  <c r="S57" i="99"/>
  <c r="T57" i="99"/>
  <c r="U57" i="99"/>
  <c r="V57" i="99"/>
  <c r="W57" i="99"/>
  <c r="X57" i="99"/>
  <c r="Y57" i="99"/>
  <c r="Z57" i="99"/>
  <c r="AA57" i="99"/>
  <c r="AB57" i="99"/>
  <c r="Q58" i="99"/>
  <c r="R58" i="99"/>
  <c r="S58" i="99"/>
  <c r="T58" i="99"/>
  <c r="U58" i="99"/>
  <c r="V58" i="99"/>
  <c r="W58" i="99"/>
  <c r="X58" i="99"/>
  <c r="Y58" i="99"/>
  <c r="Z58" i="99"/>
  <c r="AA58" i="99"/>
  <c r="AB58" i="99"/>
  <c r="Q60" i="99"/>
  <c r="R60" i="99"/>
  <c r="S60" i="99"/>
  <c r="S62" i="99" s="1"/>
  <c r="S63" i="99" s="1"/>
  <c r="T60" i="99"/>
  <c r="T62" i="99" s="1"/>
  <c r="T63" i="99" s="1"/>
  <c r="U60" i="99"/>
  <c r="U62" i="99" s="1"/>
  <c r="U63" i="99" s="1"/>
  <c r="V60" i="99"/>
  <c r="V62" i="99" s="1"/>
  <c r="V63" i="99" s="1"/>
  <c r="W60" i="99"/>
  <c r="W62" i="99" s="1"/>
  <c r="W63" i="99" s="1"/>
  <c r="X60" i="99"/>
  <c r="X62" i="99" s="1"/>
  <c r="X63" i="99" s="1"/>
  <c r="Y60" i="99"/>
  <c r="Y62" i="99" s="1"/>
  <c r="Y63" i="99" s="1"/>
  <c r="Z60" i="99"/>
  <c r="Z62" i="99" s="1"/>
  <c r="Z63" i="99" s="1"/>
  <c r="AA60" i="99"/>
  <c r="AA62" i="99" s="1"/>
  <c r="AA63" i="99" s="1"/>
  <c r="AB60" i="99"/>
  <c r="AB62" i="99" s="1"/>
  <c r="AB63" i="99" s="1"/>
  <c r="Q62" i="99"/>
  <c r="Q63" i="99" s="1"/>
  <c r="Q64" i="99"/>
  <c r="R64" i="99"/>
  <c r="S64" i="99"/>
  <c r="T64" i="99"/>
  <c r="U64" i="99"/>
  <c r="V64" i="99"/>
  <c r="W64" i="99"/>
  <c r="X64" i="99"/>
  <c r="Y64" i="99"/>
  <c r="Z64" i="99"/>
  <c r="AA64" i="99"/>
  <c r="AB64" i="99"/>
  <c r="Q65" i="99"/>
  <c r="R65" i="99"/>
  <c r="S65" i="99"/>
  <c r="T65" i="99"/>
  <c r="U65" i="99"/>
  <c r="V65" i="99"/>
  <c r="W65" i="99"/>
  <c r="X65" i="99"/>
  <c r="Y65" i="99"/>
  <c r="Z65" i="99"/>
  <c r="AA65" i="99"/>
  <c r="AB65" i="99"/>
  <c r="U32" i="99"/>
  <c r="T32" i="99"/>
  <c r="S32" i="99"/>
  <c r="U31" i="99"/>
  <c r="T31" i="99"/>
  <c r="S31" i="99"/>
  <c r="U23" i="99"/>
  <c r="T23" i="99"/>
  <c r="S23" i="99"/>
  <c r="U22" i="99"/>
  <c r="U24" i="99" s="1"/>
  <c r="U25" i="99" s="1"/>
  <c r="U27" i="99" s="1"/>
  <c r="U29" i="99" s="1"/>
  <c r="U30" i="99" s="1"/>
  <c r="T22" i="99"/>
  <c r="T24" i="99" s="1"/>
  <c r="T25" i="99" s="1"/>
  <c r="T27" i="99" s="1"/>
  <c r="T29" i="99" s="1"/>
  <c r="T30" i="99" s="1"/>
  <c r="S22" i="99"/>
  <c r="S24" i="99" s="1"/>
  <c r="S25" i="99" s="1"/>
  <c r="AC102" i="99"/>
  <c r="AC96" i="99"/>
  <c r="AC92" i="99"/>
  <c r="AC91" i="99"/>
  <c r="AC90" i="99"/>
  <c r="AC89" i="99"/>
  <c r="AC88" i="99"/>
  <c r="AC87" i="99"/>
  <c r="AC86" i="99"/>
  <c r="AC85" i="99"/>
  <c r="AC84" i="99"/>
  <c r="AC83" i="99"/>
  <c r="AC82" i="99"/>
  <c r="AC101" i="99" l="1"/>
  <c r="E63" i="101"/>
  <c r="AC63" i="101" s="1"/>
  <c r="AC62" i="101"/>
  <c r="AC94" i="100"/>
  <c r="AC25" i="100"/>
  <c r="AC60" i="100"/>
  <c r="G62" i="100"/>
  <c r="E61" i="100"/>
  <c r="AC61" i="100" s="1"/>
  <c r="S27" i="99"/>
  <c r="S29" i="99" s="1"/>
  <c r="S30" i="99" s="1"/>
  <c r="AC93" i="99"/>
  <c r="E61" i="99"/>
  <c r="R62" i="99"/>
  <c r="R63" i="99" s="1"/>
  <c r="AB34" i="98"/>
  <c r="AA34" i="98"/>
  <c r="Z34" i="98"/>
  <c r="Y34" i="98"/>
  <c r="X34" i="98"/>
  <c r="W34" i="98"/>
  <c r="V34" i="98"/>
  <c r="U34" i="98"/>
  <c r="T34" i="98"/>
  <c r="AB33" i="98"/>
  <c r="AA33" i="98"/>
  <c r="Z33" i="98"/>
  <c r="Y33" i="98"/>
  <c r="X33" i="98"/>
  <c r="W33" i="98"/>
  <c r="V33" i="98"/>
  <c r="U33" i="98"/>
  <c r="T33" i="98"/>
  <c r="AB25" i="98"/>
  <c r="AA25" i="98"/>
  <c r="Z25" i="98"/>
  <c r="Y25" i="98"/>
  <c r="X25" i="98"/>
  <c r="W25" i="98"/>
  <c r="V25" i="98"/>
  <c r="U25" i="98"/>
  <c r="T25" i="98"/>
  <c r="AB24" i="98"/>
  <c r="AB26" i="98" s="1"/>
  <c r="AB29" i="98" s="1"/>
  <c r="AB31" i="98" s="1"/>
  <c r="AB32" i="98" s="1"/>
  <c r="AA24" i="98"/>
  <c r="AA26" i="98" s="1"/>
  <c r="AA29" i="98" s="1"/>
  <c r="AA31" i="98" s="1"/>
  <c r="AA32" i="98" s="1"/>
  <c r="Z24" i="98"/>
  <c r="Z26" i="98" s="1"/>
  <c r="Z29" i="98" s="1"/>
  <c r="Z31" i="98" s="1"/>
  <c r="Z32" i="98" s="1"/>
  <c r="Y24" i="98"/>
  <c r="Y26" i="98" s="1"/>
  <c r="Y29" i="98" s="1"/>
  <c r="Y31" i="98" s="1"/>
  <c r="Y32" i="98" s="1"/>
  <c r="X24" i="98"/>
  <c r="X26" i="98" s="1"/>
  <c r="X29" i="98" s="1"/>
  <c r="X31" i="98" s="1"/>
  <c r="X32" i="98" s="1"/>
  <c r="W24" i="98"/>
  <c r="W26" i="98" s="1"/>
  <c r="W29" i="98" s="1"/>
  <c r="W31" i="98" s="1"/>
  <c r="W32" i="98" s="1"/>
  <c r="V24" i="98"/>
  <c r="V26" i="98" s="1"/>
  <c r="V29" i="98" s="1"/>
  <c r="V31" i="98" s="1"/>
  <c r="V32" i="98" s="1"/>
  <c r="U24" i="98"/>
  <c r="U26" i="98" s="1"/>
  <c r="U29" i="98" s="1"/>
  <c r="U31" i="98" s="1"/>
  <c r="U32" i="98" s="1"/>
  <c r="T24" i="98"/>
  <c r="T26" i="98" s="1"/>
  <c r="T29" i="98" s="1"/>
  <c r="T31" i="98" s="1"/>
  <c r="T32" i="98" s="1"/>
  <c r="AC65" i="101" l="1"/>
  <c r="AC64" i="101"/>
  <c r="AC95" i="100"/>
  <c r="AC27" i="100"/>
  <c r="E28" i="100"/>
  <c r="AC28" i="100" s="1"/>
  <c r="G63" i="100"/>
  <c r="AC63" i="100" s="1"/>
  <c r="AC62" i="100"/>
  <c r="AC94" i="99"/>
  <c r="AB32" i="45"/>
  <c r="AA32" i="45"/>
  <c r="Z32" i="45"/>
  <c r="Y32" i="45"/>
  <c r="X32" i="45"/>
  <c r="W32" i="45"/>
  <c r="V32" i="45"/>
  <c r="U32" i="45"/>
  <c r="T32" i="45"/>
  <c r="S32" i="45"/>
  <c r="AB31" i="45"/>
  <c r="AA31" i="45"/>
  <c r="Z31" i="45"/>
  <c r="Y31" i="45"/>
  <c r="X31" i="45"/>
  <c r="W31" i="45"/>
  <c r="V31" i="45"/>
  <c r="U31" i="45"/>
  <c r="T31" i="45"/>
  <c r="S31" i="45"/>
  <c r="P32" i="45"/>
  <c r="O32" i="45"/>
  <c r="N32" i="45"/>
  <c r="M32" i="45"/>
  <c r="L32" i="45"/>
  <c r="K32" i="45"/>
  <c r="J32" i="45"/>
  <c r="I32" i="45"/>
  <c r="H32" i="45"/>
  <c r="G32" i="45"/>
  <c r="F32" i="45"/>
  <c r="E32" i="45"/>
  <c r="P31" i="45"/>
  <c r="O31" i="45"/>
  <c r="N31" i="45"/>
  <c r="M31" i="45"/>
  <c r="L31" i="45"/>
  <c r="K31" i="45"/>
  <c r="J31" i="45"/>
  <c r="I31" i="45"/>
  <c r="H31" i="45"/>
  <c r="G31" i="45"/>
  <c r="F31" i="45"/>
  <c r="E31" i="45"/>
  <c r="AB23" i="45"/>
  <c r="AA23" i="45"/>
  <c r="Z23" i="45"/>
  <c r="Y23" i="45"/>
  <c r="X23" i="45"/>
  <c r="W23" i="45"/>
  <c r="V23" i="45"/>
  <c r="U23" i="45"/>
  <c r="T23" i="45"/>
  <c r="S23" i="45"/>
  <c r="AB22" i="45"/>
  <c r="AB24" i="45" s="1"/>
  <c r="AB27" i="45" s="1"/>
  <c r="AB29" i="45" s="1"/>
  <c r="AB30" i="45" s="1"/>
  <c r="AA22" i="45"/>
  <c r="AA24" i="45" s="1"/>
  <c r="AA27" i="45" s="1"/>
  <c r="AA29" i="45" s="1"/>
  <c r="AA30" i="45" s="1"/>
  <c r="Z22" i="45"/>
  <c r="Z24" i="45" s="1"/>
  <c r="Z27" i="45" s="1"/>
  <c r="Z29" i="45" s="1"/>
  <c r="Z30" i="45" s="1"/>
  <c r="Y22" i="45"/>
  <c r="Y24" i="45" s="1"/>
  <c r="Y27" i="45" s="1"/>
  <c r="Y29" i="45" s="1"/>
  <c r="Y30" i="45" s="1"/>
  <c r="X22" i="45"/>
  <c r="X24" i="45" s="1"/>
  <c r="X27" i="45" s="1"/>
  <c r="X29" i="45" s="1"/>
  <c r="X30" i="45" s="1"/>
  <c r="W22" i="45"/>
  <c r="W24" i="45" s="1"/>
  <c r="W27" i="45" s="1"/>
  <c r="W29" i="45" s="1"/>
  <c r="W30" i="45" s="1"/>
  <c r="V22" i="45"/>
  <c r="V24" i="45" s="1"/>
  <c r="V27" i="45" s="1"/>
  <c r="V29" i="45" s="1"/>
  <c r="V30" i="45" s="1"/>
  <c r="U22" i="45"/>
  <c r="U24" i="45" s="1"/>
  <c r="U27" i="45" s="1"/>
  <c r="U29" i="45" s="1"/>
  <c r="U30" i="45" s="1"/>
  <c r="T22" i="45"/>
  <c r="T24" i="45" s="1"/>
  <c r="T27" i="45" s="1"/>
  <c r="T29" i="45" s="1"/>
  <c r="T30" i="45" s="1"/>
  <c r="S22" i="45"/>
  <c r="S24" i="45" s="1"/>
  <c r="S27" i="45" s="1"/>
  <c r="S29" i="45" s="1"/>
  <c r="S30" i="45" s="1"/>
  <c r="P23" i="45"/>
  <c r="O23" i="45"/>
  <c r="N23" i="45"/>
  <c r="M23" i="45"/>
  <c r="L23" i="45"/>
  <c r="K23" i="45"/>
  <c r="J23" i="45"/>
  <c r="I23" i="45"/>
  <c r="H23" i="45"/>
  <c r="G23" i="45"/>
  <c r="F23" i="45"/>
  <c r="E23" i="45"/>
  <c r="P22" i="45"/>
  <c r="P24" i="45" s="1"/>
  <c r="P27" i="45" s="1"/>
  <c r="P29" i="45" s="1"/>
  <c r="P30" i="45" s="1"/>
  <c r="O22" i="45"/>
  <c r="O24" i="45" s="1"/>
  <c r="O27" i="45" s="1"/>
  <c r="O29" i="45" s="1"/>
  <c r="O30" i="45" s="1"/>
  <c r="N22" i="45"/>
  <c r="N24" i="45" s="1"/>
  <c r="N27" i="45" s="1"/>
  <c r="N29" i="45" s="1"/>
  <c r="N30" i="45" s="1"/>
  <c r="M22" i="45"/>
  <c r="M24" i="45" s="1"/>
  <c r="M27" i="45" s="1"/>
  <c r="M29" i="45" s="1"/>
  <c r="M30" i="45" s="1"/>
  <c r="L22" i="45"/>
  <c r="L24" i="45" s="1"/>
  <c r="L27" i="45" s="1"/>
  <c r="L29" i="45" s="1"/>
  <c r="L30" i="45" s="1"/>
  <c r="K22" i="45"/>
  <c r="K24" i="45" s="1"/>
  <c r="K27" i="45" s="1"/>
  <c r="K29" i="45" s="1"/>
  <c r="K30" i="45" s="1"/>
  <c r="J22" i="45"/>
  <c r="J24" i="45" s="1"/>
  <c r="J27" i="45" s="1"/>
  <c r="J29" i="45" s="1"/>
  <c r="J30" i="45" s="1"/>
  <c r="I22" i="45"/>
  <c r="I24" i="45" s="1"/>
  <c r="I27" i="45" s="1"/>
  <c r="I29" i="45" s="1"/>
  <c r="I30" i="45" s="1"/>
  <c r="H22" i="45"/>
  <c r="H24" i="45" s="1"/>
  <c r="H27" i="45" s="1"/>
  <c r="H29" i="45" s="1"/>
  <c r="H30" i="45" s="1"/>
  <c r="G22" i="45"/>
  <c r="G24" i="45" s="1"/>
  <c r="G27" i="45" s="1"/>
  <c r="G29" i="45" s="1"/>
  <c r="G30" i="45" s="1"/>
  <c r="F22" i="45"/>
  <c r="F24" i="45" s="1"/>
  <c r="F27" i="45" s="1"/>
  <c r="F29" i="45" s="1"/>
  <c r="F30" i="45" s="1"/>
  <c r="E22" i="45"/>
  <c r="E24" i="45" s="1"/>
  <c r="E27" i="45" s="1"/>
  <c r="E29" i="45" s="1"/>
  <c r="E30" i="45" s="1"/>
  <c r="AC30" i="100" l="1"/>
  <c r="AC29" i="100"/>
  <c r="AC97" i="100"/>
  <c r="E98" i="100"/>
  <c r="AC98" i="100" s="1"/>
  <c r="AC95" i="99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Q63" i="91"/>
  <c r="Q65" i="91" s="1"/>
  <c r="Q66" i="91" s="1"/>
  <c r="P63" i="91"/>
  <c r="P65" i="91" s="1"/>
  <c r="P66" i="91" s="1"/>
  <c r="O63" i="91"/>
  <c r="O65" i="91" s="1"/>
  <c r="O66" i="91" s="1"/>
  <c r="N63" i="91"/>
  <c r="N65" i="91" s="1"/>
  <c r="N66" i="91" s="1"/>
  <c r="M63" i="91"/>
  <c r="M65" i="91" s="1"/>
  <c r="M66" i="91" s="1"/>
  <c r="L63" i="91"/>
  <c r="L65" i="91" s="1"/>
  <c r="L66" i="91" s="1"/>
  <c r="K63" i="91"/>
  <c r="K65" i="91" s="1"/>
  <c r="K66" i="91" s="1"/>
  <c r="J63" i="91"/>
  <c r="J65" i="91" s="1"/>
  <c r="J66" i="91" s="1"/>
  <c r="I63" i="91"/>
  <c r="I65" i="91" s="1"/>
  <c r="I66" i="91" s="1"/>
  <c r="H63" i="91"/>
  <c r="H65" i="91" s="1"/>
  <c r="H66" i="91" s="1"/>
  <c r="G63" i="91"/>
  <c r="G65" i="91" s="1"/>
  <c r="G66" i="91" s="1"/>
  <c r="F63" i="91"/>
  <c r="F65" i="91" s="1"/>
  <c r="F66" i="91" s="1"/>
  <c r="E63" i="91"/>
  <c r="E65" i="91" s="1"/>
  <c r="E66" i="91" s="1"/>
  <c r="Q59" i="91"/>
  <c r="P59" i="91"/>
  <c r="Q58" i="91"/>
  <c r="Q60" i="91" s="1"/>
  <c r="P58" i="91"/>
  <c r="P60" i="91" s="1"/>
  <c r="O59" i="91"/>
  <c r="N59" i="91"/>
  <c r="M59" i="91"/>
  <c r="L59" i="91"/>
  <c r="K59" i="91"/>
  <c r="J59" i="91"/>
  <c r="I59" i="91"/>
  <c r="H59" i="91"/>
  <c r="G59" i="91"/>
  <c r="F59" i="91"/>
  <c r="E59" i="91"/>
  <c r="O58" i="91"/>
  <c r="O60" i="91" s="1"/>
  <c r="N58" i="91"/>
  <c r="N60" i="91" s="1"/>
  <c r="M58" i="91"/>
  <c r="M60" i="91" s="1"/>
  <c r="L58" i="91"/>
  <c r="L60" i="91" s="1"/>
  <c r="K58" i="91"/>
  <c r="K60" i="91" s="1"/>
  <c r="J58" i="91"/>
  <c r="J60" i="91" s="1"/>
  <c r="I58" i="91"/>
  <c r="I60" i="91" s="1"/>
  <c r="H58" i="91"/>
  <c r="H60" i="91" s="1"/>
  <c r="G58" i="91"/>
  <c r="G60" i="91" s="1"/>
  <c r="F58" i="91"/>
  <c r="F60" i="91" s="1"/>
  <c r="E58" i="91"/>
  <c r="E60" i="91" s="1"/>
  <c r="AC100" i="100" l="1"/>
  <c r="AC99" i="100"/>
  <c r="AC97" i="99"/>
  <c r="E98" i="99"/>
  <c r="AC98" i="99" s="1"/>
  <c r="G65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100" i="99" l="1"/>
  <c r="AC99" i="99"/>
  <c r="H56" i="7" l="1"/>
  <c r="G56" i="7"/>
  <c r="H55" i="7"/>
  <c r="H57" i="7" s="1"/>
  <c r="H58" i="7" s="1"/>
  <c r="H60" i="7" s="1"/>
  <c r="H62" i="7" s="1"/>
  <c r="H63" i="7" s="1"/>
  <c r="G55" i="7"/>
  <c r="G57" i="7" s="1"/>
  <c r="G58" i="7" s="1"/>
  <c r="G60" i="7" s="1"/>
  <c r="E22" i="7"/>
  <c r="E24" i="7" s="1"/>
  <c r="E25" i="7" s="1"/>
  <c r="E27" i="7" s="1"/>
  <c r="F22" i="7"/>
  <c r="G22" i="7"/>
  <c r="H22" i="7"/>
  <c r="H24" i="7" s="1"/>
  <c r="H25" i="7" s="1"/>
  <c r="H27" i="7" s="1"/>
  <c r="H29" i="7" s="1"/>
  <c r="H30" i="7" s="1"/>
  <c r="I22" i="7"/>
  <c r="I24" i="7" s="1"/>
  <c r="I25" i="7" s="1"/>
  <c r="I27" i="7" s="1"/>
  <c r="J22" i="7"/>
  <c r="K22" i="7"/>
  <c r="K24" i="7" s="1"/>
  <c r="K25" i="7" s="1"/>
  <c r="K27" i="7" s="1"/>
  <c r="K29" i="7" s="1"/>
  <c r="K30" i="7" s="1"/>
  <c r="L22" i="7"/>
  <c r="L24" i="7" s="1"/>
  <c r="L25" i="7" s="1"/>
  <c r="L27" i="7" s="1"/>
  <c r="L29" i="7" s="1"/>
  <c r="L30" i="7" s="1"/>
  <c r="M22" i="7"/>
  <c r="M24" i="7" s="1"/>
  <c r="M25" i="7" s="1"/>
  <c r="M27" i="7" s="1"/>
  <c r="M29" i="7" s="1"/>
  <c r="M30" i="7" s="1"/>
  <c r="N22" i="7"/>
  <c r="O22" i="7"/>
  <c r="P22" i="7"/>
  <c r="P24" i="7" s="1"/>
  <c r="P25" i="7" s="1"/>
  <c r="P27" i="7" s="1"/>
  <c r="P29" i="7" s="1"/>
  <c r="P30" i="7" s="1"/>
  <c r="Q22" i="7"/>
  <c r="Q24" i="7" s="1"/>
  <c r="Q25" i="7" s="1"/>
  <c r="Q27" i="7" s="1"/>
  <c r="Q29" i="7" s="1"/>
  <c r="Q30" i="7" s="1"/>
  <c r="R22" i="7"/>
  <c r="S22" i="7"/>
  <c r="S24" i="7" s="1"/>
  <c r="S25" i="7" s="1"/>
  <c r="S27" i="7" s="1"/>
  <c r="S29" i="7" s="1"/>
  <c r="S30" i="7" s="1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F24" i="7"/>
  <c r="F25" i="7" s="1"/>
  <c r="F27" i="7" s="1"/>
  <c r="F29" i="7" s="1"/>
  <c r="F30" i="7" s="1"/>
  <c r="G24" i="7"/>
  <c r="G25" i="7" s="1"/>
  <c r="G27" i="7" s="1"/>
  <c r="J24" i="7"/>
  <c r="J25" i="7" s="1"/>
  <c r="J27" i="7" s="1"/>
  <c r="J29" i="7" s="1"/>
  <c r="J30" i="7" s="1"/>
  <c r="N24" i="7"/>
  <c r="N25" i="7" s="1"/>
  <c r="N27" i="7" s="1"/>
  <c r="O24" i="7"/>
  <c r="O25" i="7" s="1"/>
  <c r="O27" i="7" s="1"/>
  <c r="R24" i="7"/>
  <c r="R25" i="7" s="1"/>
  <c r="R27" i="7" s="1"/>
  <c r="R29" i="7" s="1"/>
  <c r="R30" i="7" s="1"/>
  <c r="AC59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AB55" i="7"/>
  <c r="AB57" i="7" s="1"/>
  <c r="AB58" i="7" s="1"/>
  <c r="AB60" i="7" s="1"/>
  <c r="AB62" i="7" s="1"/>
  <c r="AB63" i="7" s="1"/>
  <c r="AA55" i="7"/>
  <c r="AA57" i="7" s="1"/>
  <c r="AA58" i="7" s="1"/>
  <c r="AA60" i="7" s="1"/>
  <c r="AA62" i="7" s="1"/>
  <c r="AA63" i="7" s="1"/>
  <c r="Z55" i="7"/>
  <c r="Z57" i="7" s="1"/>
  <c r="Z58" i="7" s="1"/>
  <c r="Z60" i="7" s="1"/>
  <c r="Z62" i="7" s="1"/>
  <c r="Z63" i="7" s="1"/>
  <c r="Y55" i="7"/>
  <c r="Y57" i="7" s="1"/>
  <c r="Y58" i="7" s="1"/>
  <c r="Y60" i="7" s="1"/>
  <c r="Y62" i="7" s="1"/>
  <c r="Y63" i="7" s="1"/>
  <c r="X55" i="7"/>
  <c r="X57" i="7" s="1"/>
  <c r="X58" i="7" s="1"/>
  <c r="X60" i="7" s="1"/>
  <c r="X62" i="7" s="1"/>
  <c r="X63" i="7" s="1"/>
  <c r="W55" i="7"/>
  <c r="W57" i="7" s="1"/>
  <c r="W58" i="7" s="1"/>
  <c r="W60" i="7" s="1"/>
  <c r="W62" i="7" s="1"/>
  <c r="W63" i="7" s="1"/>
  <c r="V55" i="7"/>
  <c r="V57" i="7" s="1"/>
  <c r="V58" i="7" s="1"/>
  <c r="V60" i="7" s="1"/>
  <c r="V62" i="7" s="1"/>
  <c r="V63" i="7" s="1"/>
  <c r="U55" i="7"/>
  <c r="U57" i="7" s="1"/>
  <c r="U58" i="7" s="1"/>
  <c r="U60" i="7" s="1"/>
  <c r="U62" i="7" s="1"/>
  <c r="U63" i="7" s="1"/>
  <c r="T55" i="7"/>
  <c r="T57" i="7" s="1"/>
  <c r="T58" i="7" s="1"/>
  <c r="T60" i="7" s="1"/>
  <c r="T62" i="7" s="1"/>
  <c r="T63" i="7" s="1"/>
  <c r="S55" i="7"/>
  <c r="S57" i="7" s="1"/>
  <c r="S58" i="7" s="1"/>
  <c r="S60" i="7" s="1"/>
  <c r="S62" i="7" s="1"/>
  <c r="S63" i="7" s="1"/>
  <c r="R55" i="7"/>
  <c r="R57" i="7" s="1"/>
  <c r="R58" i="7" s="1"/>
  <c r="R60" i="7" s="1"/>
  <c r="R62" i="7" s="1"/>
  <c r="R63" i="7" s="1"/>
  <c r="Q55" i="7"/>
  <c r="Q57" i="7" s="1"/>
  <c r="Q58" i="7" s="1"/>
  <c r="Q60" i="7" s="1"/>
  <c r="Q62" i="7" s="1"/>
  <c r="Q63" i="7" s="1"/>
  <c r="P55" i="7"/>
  <c r="P57" i="7" s="1"/>
  <c r="P58" i="7" s="1"/>
  <c r="P60" i="7" s="1"/>
  <c r="P62" i="7" s="1"/>
  <c r="P63" i="7" s="1"/>
  <c r="O55" i="7"/>
  <c r="O57" i="7" s="1"/>
  <c r="O58" i="7" s="1"/>
  <c r="O60" i="7" s="1"/>
  <c r="O62" i="7" s="1"/>
  <c r="O63" i="7" s="1"/>
  <c r="N55" i="7"/>
  <c r="N57" i="7" s="1"/>
  <c r="N58" i="7" s="1"/>
  <c r="N60" i="7" s="1"/>
  <c r="N62" i="7" s="1"/>
  <c r="N63" i="7" s="1"/>
  <c r="M55" i="7"/>
  <c r="M57" i="7" s="1"/>
  <c r="M58" i="7" s="1"/>
  <c r="M60" i="7" s="1"/>
  <c r="M62" i="7" s="1"/>
  <c r="M63" i="7" s="1"/>
  <c r="L55" i="7"/>
  <c r="L57" i="7" s="1"/>
  <c r="L58" i="7" s="1"/>
  <c r="L60" i="7" s="1"/>
  <c r="L62" i="7" s="1"/>
  <c r="L63" i="7" s="1"/>
  <c r="K55" i="7"/>
  <c r="K57" i="7" s="1"/>
  <c r="K58" i="7" s="1"/>
  <c r="K60" i="7" s="1"/>
  <c r="K62" i="7" s="1"/>
  <c r="K63" i="7" s="1"/>
  <c r="J55" i="7"/>
  <c r="J57" i="7" s="1"/>
  <c r="J58" i="7" s="1"/>
  <c r="J60" i="7" s="1"/>
  <c r="J62" i="7" s="1"/>
  <c r="J63" i="7" s="1"/>
  <c r="I55" i="7"/>
  <c r="I57" i="7" s="1"/>
  <c r="AC54" i="7"/>
  <c r="AC53" i="7"/>
  <c r="AC52" i="7"/>
  <c r="AC51" i="7"/>
  <c r="AC50" i="7"/>
  <c r="AC49" i="7"/>
  <c r="AC48" i="7"/>
  <c r="AC47" i="7"/>
  <c r="AC46" i="7"/>
  <c r="AC45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AC26" i="7"/>
  <c r="O29" i="7"/>
  <c r="O30" i="7" s="1"/>
  <c r="G29" i="7"/>
  <c r="G30" i="7" s="1"/>
  <c r="N29" i="7"/>
  <c r="N30" i="7" s="1"/>
  <c r="I29" i="7"/>
  <c r="I30" i="7" s="1"/>
  <c r="AC21" i="7"/>
  <c r="AC20" i="7"/>
  <c r="AC19" i="7"/>
  <c r="AC18" i="7"/>
  <c r="AC17" i="7"/>
  <c r="AC16" i="7"/>
  <c r="AC15" i="7"/>
  <c r="AC14" i="7"/>
  <c r="AC13" i="7"/>
  <c r="AC12" i="7"/>
  <c r="AC22" i="7" l="1"/>
  <c r="G62" i="7"/>
  <c r="G63" i="7" s="1"/>
  <c r="AC56" i="7"/>
  <c r="AC65" i="7"/>
  <c r="AC64" i="7"/>
  <c r="E28" i="7"/>
  <c r="AC32" i="7"/>
  <c r="AC25" i="7"/>
  <c r="I58" i="7"/>
  <c r="I60" i="7" s="1"/>
  <c r="I62" i="7" s="1"/>
  <c r="I63" i="7" s="1"/>
  <c r="AC57" i="7"/>
  <c r="AC55" i="7"/>
  <c r="AC24" i="7"/>
  <c r="AC31" i="7"/>
  <c r="AC23" i="7"/>
  <c r="AB65" i="8"/>
  <c r="AA65" i="8"/>
  <c r="Z65" i="8"/>
  <c r="Y65" i="8"/>
  <c r="X65" i="8"/>
  <c r="W65" i="8"/>
  <c r="V65" i="8"/>
  <c r="U65" i="8"/>
  <c r="T65" i="8"/>
  <c r="S65" i="8"/>
  <c r="R65" i="8"/>
  <c r="Q65" i="8"/>
  <c r="AB64" i="8"/>
  <c r="AA64" i="8"/>
  <c r="Z64" i="8"/>
  <c r="Y64" i="8"/>
  <c r="X64" i="8"/>
  <c r="W64" i="8"/>
  <c r="V64" i="8"/>
  <c r="U64" i="8"/>
  <c r="T64" i="8"/>
  <c r="S64" i="8"/>
  <c r="R64" i="8"/>
  <c r="Q64" i="8"/>
  <c r="AB56" i="8"/>
  <c r="AA56" i="8"/>
  <c r="Z56" i="8"/>
  <c r="Y56" i="8"/>
  <c r="X56" i="8"/>
  <c r="W56" i="8"/>
  <c r="V56" i="8"/>
  <c r="U56" i="8"/>
  <c r="T56" i="8"/>
  <c r="S56" i="8"/>
  <c r="R56" i="8"/>
  <c r="Q56" i="8"/>
  <c r="AB55" i="8"/>
  <c r="AB57" i="8" s="1"/>
  <c r="AB58" i="8" s="1"/>
  <c r="AB60" i="8" s="1"/>
  <c r="AB62" i="8" s="1"/>
  <c r="AB63" i="8" s="1"/>
  <c r="AA55" i="8"/>
  <c r="AA57" i="8" s="1"/>
  <c r="AA58" i="8" s="1"/>
  <c r="AA60" i="8" s="1"/>
  <c r="AA62" i="8" s="1"/>
  <c r="AA63" i="8" s="1"/>
  <c r="Z55" i="8"/>
  <c r="Z57" i="8" s="1"/>
  <c r="Z58" i="8" s="1"/>
  <c r="Z60" i="8" s="1"/>
  <c r="Z62" i="8" s="1"/>
  <c r="Z63" i="8" s="1"/>
  <c r="Y55" i="8"/>
  <c r="Y57" i="8" s="1"/>
  <c r="Y58" i="8" s="1"/>
  <c r="Y60" i="8" s="1"/>
  <c r="Y62" i="8" s="1"/>
  <c r="Y63" i="8" s="1"/>
  <c r="X55" i="8"/>
  <c r="X57" i="8" s="1"/>
  <c r="X58" i="8" s="1"/>
  <c r="X60" i="8" s="1"/>
  <c r="X62" i="8" s="1"/>
  <c r="X63" i="8" s="1"/>
  <c r="W55" i="8"/>
  <c r="W57" i="8" s="1"/>
  <c r="W58" i="8" s="1"/>
  <c r="W60" i="8" s="1"/>
  <c r="W62" i="8" s="1"/>
  <c r="W63" i="8" s="1"/>
  <c r="V55" i="8"/>
  <c r="V57" i="8" s="1"/>
  <c r="V58" i="8" s="1"/>
  <c r="V60" i="8" s="1"/>
  <c r="V62" i="8" s="1"/>
  <c r="V63" i="8" s="1"/>
  <c r="U55" i="8"/>
  <c r="U57" i="8" s="1"/>
  <c r="U58" i="8" s="1"/>
  <c r="U60" i="8" s="1"/>
  <c r="U62" i="8" s="1"/>
  <c r="U63" i="8" s="1"/>
  <c r="T55" i="8"/>
  <c r="T57" i="8" s="1"/>
  <c r="T58" i="8" s="1"/>
  <c r="T60" i="8" s="1"/>
  <c r="T62" i="8" s="1"/>
  <c r="T63" i="8" s="1"/>
  <c r="S55" i="8"/>
  <c r="S57" i="8" s="1"/>
  <c r="S58" i="8" s="1"/>
  <c r="S60" i="8" s="1"/>
  <c r="S62" i="8" s="1"/>
  <c r="S63" i="8" s="1"/>
  <c r="R55" i="8"/>
  <c r="R57" i="8" s="1"/>
  <c r="R58" i="8" s="1"/>
  <c r="R60" i="8" s="1"/>
  <c r="R62" i="8" s="1"/>
  <c r="R63" i="8" s="1"/>
  <c r="Q55" i="8"/>
  <c r="Q57" i="8" s="1"/>
  <c r="Q58" i="8" s="1"/>
  <c r="Q60" i="8" s="1"/>
  <c r="Q62" i="8" s="1"/>
  <c r="Q63" i="8" s="1"/>
  <c r="N32" i="8"/>
  <c r="M32" i="8"/>
  <c r="L32" i="8"/>
  <c r="K32" i="8"/>
  <c r="J32" i="8"/>
  <c r="I32" i="8"/>
  <c r="H32" i="8"/>
  <c r="G32" i="8"/>
  <c r="F32" i="8"/>
  <c r="E32" i="8"/>
  <c r="N31" i="8"/>
  <c r="M31" i="8"/>
  <c r="L31" i="8"/>
  <c r="K31" i="8"/>
  <c r="J31" i="8"/>
  <c r="I31" i="8"/>
  <c r="H31" i="8"/>
  <c r="G31" i="8"/>
  <c r="F31" i="8"/>
  <c r="E31" i="8"/>
  <c r="N23" i="8"/>
  <c r="M23" i="8"/>
  <c r="L23" i="8"/>
  <c r="K23" i="8"/>
  <c r="J23" i="8"/>
  <c r="I23" i="8"/>
  <c r="H23" i="8"/>
  <c r="G23" i="8"/>
  <c r="F23" i="8"/>
  <c r="E23" i="8"/>
  <c r="N22" i="8"/>
  <c r="N24" i="8" s="1"/>
  <c r="N25" i="8" s="1"/>
  <c r="N27" i="8" s="1"/>
  <c r="N29" i="8" s="1"/>
  <c r="N30" i="8" s="1"/>
  <c r="M22" i="8"/>
  <c r="M24" i="8" s="1"/>
  <c r="M25" i="8" s="1"/>
  <c r="M27" i="8" s="1"/>
  <c r="M29" i="8" s="1"/>
  <c r="M30" i="8" s="1"/>
  <c r="L22" i="8"/>
  <c r="L24" i="8" s="1"/>
  <c r="L25" i="8" s="1"/>
  <c r="L27" i="8" s="1"/>
  <c r="L29" i="8" s="1"/>
  <c r="L30" i="8" s="1"/>
  <c r="K22" i="8"/>
  <c r="K24" i="8" s="1"/>
  <c r="K25" i="8" s="1"/>
  <c r="K27" i="8" s="1"/>
  <c r="K29" i="8" s="1"/>
  <c r="K30" i="8" s="1"/>
  <c r="J22" i="8"/>
  <c r="J24" i="8" s="1"/>
  <c r="J25" i="8" s="1"/>
  <c r="J27" i="8" s="1"/>
  <c r="J29" i="8" s="1"/>
  <c r="J30" i="8" s="1"/>
  <c r="I22" i="8"/>
  <c r="I24" i="8" s="1"/>
  <c r="I25" i="8" s="1"/>
  <c r="I27" i="8" s="1"/>
  <c r="I29" i="8" s="1"/>
  <c r="I30" i="8" s="1"/>
  <c r="H22" i="8"/>
  <c r="H24" i="8" s="1"/>
  <c r="H25" i="8" s="1"/>
  <c r="H27" i="8" s="1"/>
  <c r="H29" i="8" s="1"/>
  <c r="H30" i="8" s="1"/>
  <c r="G22" i="8"/>
  <c r="G24" i="8" s="1"/>
  <c r="G25" i="8" s="1"/>
  <c r="G27" i="8" s="1"/>
  <c r="G29" i="8" s="1"/>
  <c r="G30" i="8" s="1"/>
  <c r="F22" i="8"/>
  <c r="F24" i="8" s="1"/>
  <c r="F25" i="8" s="1"/>
  <c r="F27" i="8" s="1"/>
  <c r="F29" i="8" s="1"/>
  <c r="F30" i="8" s="1"/>
  <c r="E22" i="8"/>
  <c r="E24" i="8" s="1"/>
  <c r="E25" i="8" s="1"/>
  <c r="E27" i="8" s="1"/>
  <c r="E29" i="8" s="1"/>
  <c r="E30" i="8" s="1"/>
  <c r="E61" i="7" l="1"/>
  <c r="AC58" i="7"/>
  <c r="AC28" i="7"/>
  <c r="E29" i="7"/>
  <c r="AC27" i="7"/>
  <c r="G31" i="6"/>
  <c r="H31" i="6"/>
  <c r="I31" i="6"/>
  <c r="J31" i="6"/>
  <c r="K31" i="6"/>
  <c r="L31" i="6"/>
  <c r="M31" i="6"/>
  <c r="N31" i="6"/>
  <c r="G32" i="6"/>
  <c r="H32" i="6"/>
  <c r="I32" i="6"/>
  <c r="J32" i="6"/>
  <c r="K32" i="6"/>
  <c r="L32" i="6"/>
  <c r="M32" i="6"/>
  <c r="N32" i="6"/>
  <c r="T31" i="6"/>
  <c r="U31" i="6"/>
  <c r="V31" i="6"/>
  <c r="W31" i="6"/>
  <c r="X31" i="6"/>
  <c r="Y31" i="6"/>
  <c r="Z31" i="6"/>
  <c r="AA31" i="6"/>
  <c r="AB31" i="6"/>
  <c r="T32" i="6"/>
  <c r="U32" i="6"/>
  <c r="V32" i="6"/>
  <c r="W32" i="6"/>
  <c r="X32" i="6"/>
  <c r="Y32" i="6"/>
  <c r="Z32" i="6"/>
  <c r="AA32" i="6"/>
  <c r="AB32" i="6"/>
  <c r="G25" i="6"/>
  <c r="G27" i="6" s="1"/>
  <c r="G29" i="6" s="1"/>
  <c r="G30" i="6" s="1"/>
  <c r="H25" i="6"/>
  <c r="H27" i="6" s="1"/>
  <c r="H29" i="6" s="1"/>
  <c r="H30" i="6" s="1"/>
  <c r="I25" i="6"/>
  <c r="I27" i="6" s="1"/>
  <c r="I29" i="6" s="1"/>
  <c r="I30" i="6" s="1"/>
  <c r="J25" i="6"/>
  <c r="J27" i="6" s="1"/>
  <c r="J29" i="6" s="1"/>
  <c r="J30" i="6" s="1"/>
  <c r="K25" i="6"/>
  <c r="K27" i="6" s="1"/>
  <c r="K29" i="6" s="1"/>
  <c r="K30" i="6" s="1"/>
  <c r="L25" i="6"/>
  <c r="M25" i="6"/>
  <c r="M27" i="6" s="1"/>
  <c r="M29" i="6" s="1"/>
  <c r="M30" i="6" s="1"/>
  <c r="N25" i="6"/>
  <c r="N27" i="6" s="1"/>
  <c r="N29" i="6" s="1"/>
  <c r="N30" i="6" s="1"/>
  <c r="L27" i="6"/>
  <c r="L29" i="6" s="1"/>
  <c r="L30" i="6" s="1"/>
  <c r="P25" i="6"/>
  <c r="Q25" i="6"/>
  <c r="R25" i="6"/>
  <c r="R27" i="6" s="1"/>
  <c r="S25" i="6"/>
  <c r="T25" i="6"/>
  <c r="U25" i="6"/>
  <c r="V25" i="6"/>
  <c r="V27" i="6" s="1"/>
  <c r="V29" i="6" s="1"/>
  <c r="V30" i="6" s="1"/>
  <c r="W25" i="6"/>
  <c r="W27" i="6" s="1"/>
  <c r="W29" i="6" s="1"/>
  <c r="W30" i="6" s="1"/>
  <c r="X25" i="6"/>
  <c r="X27" i="6" s="1"/>
  <c r="X29" i="6" s="1"/>
  <c r="X30" i="6" s="1"/>
  <c r="Y25" i="6"/>
  <c r="Y27" i="6" s="1"/>
  <c r="Y29" i="6" s="1"/>
  <c r="Y30" i="6" s="1"/>
  <c r="Z25" i="6"/>
  <c r="Z27" i="6" s="1"/>
  <c r="Z29" i="6" s="1"/>
  <c r="Z30" i="6" s="1"/>
  <c r="AA25" i="6"/>
  <c r="AA27" i="6" s="1"/>
  <c r="AA29" i="6" s="1"/>
  <c r="AA30" i="6" s="1"/>
  <c r="AB25" i="6"/>
  <c r="P27" i="6"/>
  <c r="Q27" i="6"/>
  <c r="S27" i="6"/>
  <c r="T27" i="6"/>
  <c r="T29" i="6" s="1"/>
  <c r="T30" i="6" s="1"/>
  <c r="U27" i="6"/>
  <c r="U29" i="6" s="1"/>
  <c r="U30" i="6" s="1"/>
  <c r="AB27" i="6"/>
  <c r="AB29" i="6" s="1"/>
  <c r="AB30" i="6" s="1"/>
  <c r="E30" i="7" l="1"/>
  <c r="AC30" i="7" s="1"/>
  <c r="AC29" i="7"/>
  <c r="AC61" i="7"/>
  <c r="AC60" i="7"/>
  <c r="U34" i="72"/>
  <c r="U33" i="72"/>
  <c r="P34" i="72"/>
  <c r="O34" i="72"/>
  <c r="N34" i="72"/>
  <c r="M34" i="72"/>
  <c r="L34" i="72"/>
  <c r="K34" i="72"/>
  <c r="P33" i="72"/>
  <c r="O33" i="72"/>
  <c r="N33" i="72"/>
  <c r="M33" i="72"/>
  <c r="L33" i="72"/>
  <c r="K33" i="72"/>
  <c r="U25" i="72"/>
  <c r="U24" i="72"/>
  <c r="U26" i="72" s="1"/>
  <c r="U27" i="72" s="1"/>
  <c r="U29" i="72" s="1"/>
  <c r="U31" i="72" s="1"/>
  <c r="U32" i="72" s="1"/>
  <c r="P25" i="72"/>
  <c r="O25" i="72"/>
  <c r="N25" i="72"/>
  <c r="M25" i="72"/>
  <c r="L25" i="72"/>
  <c r="K25" i="72"/>
  <c r="P24" i="72"/>
  <c r="P26" i="72" s="1"/>
  <c r="P27" i="72" s="1"/>
  <c r="P29" i="72" s="1"/>
  <c r="P31" i="72" s="1"/>
  <c r="P32" i="72" s="1"/>
  <c r="O24" i="72"/>
  <c r="O26" i="72" s="1"/>
  <c r="O27" i="72" s="1"/>
  <c r="O29" i="72" s="1"/>
  <c r="O31" i="72" s="1"/>
  <c r="O32" i="72" s="1"/>
  <c r="N24" i="72"/>
  <c r="N26" i="72" s="1"/>
  <c r="N27" i="72" s="1"/>
  <c r="N29" i="72" s="1"/>
  <c r="N31" i="72" s="1"/>
  <c r="N32" i="72" s="1"/>
  <c r="M24" i="72"/>
  <c r="M26" i="72" s="1"/>
  <c r="M27" i="72" s="1"/>
  <c r="M29" i="72" s="1"/>
  <c r="M31" i="72" s="1"/>
  <c r="M32" i="72" s="1"/>
  <c r="L24" i="72"/>
  <c r="L26" i="72" s="1"/>
  <c r="L27" i="72" s="1"/>
  <c r="L29" i="72" s="1"/>
  <c r="L31" i="72" s="1"/>
  <c r="L32" i="72" s="1"/>
  <c r="K24" i="72"/>
  <c r="K26" i="72" s="1"/>
  <c r="K27" i="72" s="1"/>
  <c r="K29" i="72" s="1"/>
  <c r="K31" i="72" s="1"/>
  <c r="K32" i="72" s="1"/>
  <c r="AC63" i="7" l="1"/>
  <c r="AC62" i="7"/>
  <c r="T66" i="38"/>
  <c r="U66" i="38"/>
  <c r="V66" i="38"/>
  <c r="W66" i="38"/>
  <c r="X66" i="38"/>
  <c r="Y66" i="38"/>
  <c r="Z66" i="38"/>
  <c r="AA66" i="38"/>
  <c r="AB66" i="38"/>
  <c r="T67" i="38"/>
  <c r="U67" i="38"/>
  <c r="V67" i="38"/>
  <c r="W67" i="38"/>
  <c r="X67" i="38"/>
  <c r="Y67" i="38"/>
  <c r="Z67" i="38"/>
  <c r="AA67" i="38"/>
  <c r="AB67" i="38"/>
  <c r="T57" i="38"/>
  <c r="U57" i="38"/>
  <c r="V57" i="38"/>
  <c r="V59" i="38" s="1"/>
  <c r="V60" i="38" s="1"/>
  <c r="V62" i="38" s="1"/>
  <c r="V64" i="38" s="1"/>
  <c r="V65" i="38" s="1"/>
  <c r="W57" i="38"/>
  <c r="W59" i="38" s="1"/>
  <c r="W60" i="38" s="1"/>
  <c r="W62" i="38" s="1"/>
  <c r="W64" i="38" s="1"/>
  <c r="W65" i="38" s="1"/>
  <c r="X57" i="38"/>
  <c r="Y57" i="38"/>
  <c r="Z57" i="38"/>
  <c r="Z59" i="38" s="1"/>
  <c r="Z60" i="38" s="1"/>
  <c r="Z62" i="38" s="1"/>
  <c r="Z64" i="38" s="1"/>
  <c r="Z65" i="38" s="1"/>
  <c r="AA57" i="38"/>
  <c r="AA59" i="38" s="1"/>
  <c r="AA60" i="38" s="1"/>
  <c r="AA62" i="38" s="1"/>
  <c r="AA64" i="38" s="1"/>
  <c r="AA65" i="38" s="1"/>
  <c r="AB57" i="38"/>
  <c r="T58" i="38"/>
  <c r="U58" i="38"/>
  <c r="V58" i="38"/>
  <c r="W58" i="38"/>
  <c r="X58" i="38"/>
  <c r="Y58" i="38"/>
  <c r="Z58" i="38"/>
  <c r="AA58" i="38"/>
  <c r="AB58" i="38"/>
  <c r="T59" i="38"/>
  <c r="U59" i="38"/>
  <c r="U60" i="38" s="1"/>
  <c r="U62" i="38" s="1"/>
  <c r="U64" i="38" s="1"/>
  <c r="U65" i="38" s="1"/>
  <c r="X59" i="38"/>
  <c r="Y59" i="38"/>
  <c r="Y60" i="38" s="1"/>
  <c r="Y62" i="38" s="1"/>
  <c r="Y64" i="38" s="1"/>
  <c r="Y65" i="38" s="1"/>
  <c r="AB59" i="38"/>
  <c r="AB60" i="38" s="1"/>
  <c r="AB62" i="38" s="1"/>
  <c r="AB64" i="38" s="1"/>
  <c r="AB65" i="38" s="1"/>
  <c r="T60" i="38"/>
  <c r="T62" i="38" s="1"/>
  <c r="T64" i="38" s="1"/>
  <c r="T65" i="38" s="1"/>
  <c r="X60" i="38"/>
  <c r="X62" i="38" s="1"/>
  <c r="X64" i="38" s="1"/>
  <c r="X65" i="38" s="1"/>
  <c r="L32" i="38"/>
  <c r="M32" i="38"/>
  <c r="N32" i="38"/>
  <c r="O32" i="38"/>
  <c r="L33" i="38"/>
  <c r="M33" i="38"/>
  <c r="N33" i="38"/>
  <c r="O33" i="38"/>
  <c r="L23" i="38"/>
  <c r="L25" i="38" s="1"/>
  <c r="L26" i="38" s="1"/>
  <c r="L28" i="38" s="1"/>
  <c r="L30" i="38" s="1"/>
  <c r="L31" i="38" s="1"/>
  <c r="M23" i="38"/>
  <c r="M25" i="38" s="1"/>
  <c r="M26" i="38" s="1"/>
  <c r="M28" i="38" s="1"/>
  <c r="M30" i="38" s="1"/>
  <c r="M31" i="38" s="1"/>
  <c r="N23" i="38"/>
  <c r="N25" i="38" s="1"/>
  <c r="N26" i="38" s="1"/>
  <c r="N28" i="38" s="1"/>
  <c r="N30" i="38" s="1"/>
  <c r="N31" i="38" s="1"/>
  <c r="O23" i="38"/>
  <c r="O25" i="38" s="1"/>
  <c r="O26" i="38" s="1"/>
  <c r="O28" i="38" s="1"/>
  <c r="O30" i="38" s="1"/>
  <c r="O31" i="38" s="1"/>
  <c r="L24" i="38"/>
  <c r="M24" i="38"/>
  <c r="N24" i="38"/>
  <c r="O24" i="38"/>
  <c r="G62" i="60" l="1"/>
  <c r="H62" i="60"/>
  <c r="I62" i="60"/>
  <c r="J62" i="60"/>
  <c r="K62" i="60"/>
  <c r="L62" i="60"/>
  <c r="M62" i="60"/>
  <c r="N62" i="60"/>
  <c r="O62" i="60"/>
  <c r="P62" i="60"/>
  <c r="Q62" i="60"/>
  <c r="R62" i="60"/>
  <c r="S62" i="60"/>
  <c r="T62" i="60"/>
  <c r="U62" i="60"/>
  <c r="V62" i="60"/>
  <c r="W62" i="60"/>
  <c r="X62" i="60"/>
  <c r="Y62" i="60"/>
  <c r="Z62" i="60"/>
  <c r="AA62" i="60"/>
  <c r="AB62" i="60"/>
  <c r="G63" i="60"/>
  <c r="H63" i="60"/>
  <c r="I63" i="60"/>
  <c r="J63" i="60"/>
  <c r="K63" i="60"/>
  <c r="L63" i="60"/>
  <c r="M63" i="60"/>
  <c r="N63" i="60"/>
  <c r="O63" i="60"/>
  <c r="P63" i="60"/>
  <c r="Q63" i="60"/>
  <c r="R63" i="60"/>
  <c r="S63" i="60"/>
  <c r="T63" i="60"/>
  <c r="U63" i="60"/>
  <c r="V63" i="60"/>
  <c r="W63" i="60"/>
  <c r="X63" i="60"/>
  <c r="Y63" i="60"/>
  <c r="Z63" i="60"/>
  <c r="AA63" i="60"/>
  <c r="AB63" i="60"/>
  <c r="W54" i="60" l="1"/>
  <c r="V54" i="60"/>
  <c r="W53" i="60"/>
  <c r="W55" i="60" s="1"/>
  <c r="W56" i="60" s="1"/>
  <c r="W58" i="60" s="1"/>
  <c r="W60" i="60" s="1"/>
  <c r="W61" i="60" s="1"/>
  <c r="V53" i="60"/>
  <c r="V55" i="60" s="1"/>
  <c r="V56" i="60" s="1"/>
  <c r="V58" i="60" s="1"/>
  <c r="V60" i="60" s="1"/>
  <c r="V61" i="60" s="1"/>
  <c r="M54" i="60"/>
  <c r="L54" i="60"/>
  <c r="K54" i="60"/>
  <c r="J54" i="60"/>
  <c r="I54" i="60"/>
  <c r="H54" i="60"/>
  <c r="G54" i="60"/>
  <c r="M53" i="60"/>
  <c r="M55" i="60" s="1"/>
  <c r="M56" i="60" s="1"/>
  <c r="M58" i="60" s="1"/>
  <c r="M60" i="60" s="1"/>
  <c r="M61" i="60" s="1"/>
  <c r="L53" i="60"/>
  <c r="L55" i="60" s="1"/>
  <c r="L56" i="60" s="1"/>
  <c r="L58" i="60" s="1"/>
  <c r="L60" i="60" s="1"/>
  <c r="L61" i="60" s="1"/>
  <c r="K53" i="60"/>
  <c r="K55" i="60" s="1"/>
  <c r="K56" i="60" s="1"/>
  <c r="K58" i="60" s="1"/>
  <c r="K60" i="60" s="1"/>
  <c r="K61" i="60" s="1"/>
  <c r="J53" i="60"/>
  <c r="J55" i="60" s="1"/>
  <c r="J56" i="60" s="1"/>
  <c r="J58" i="60" s="1"/>
  <c r="J60" i="60" s="1"/>
  <c r="J61" i="60" s="1"/>
  <c r="I53" i="60"/>
  <c r="I55" i="60" s="1"/>
  <c r="I56" i="60" s="1"/>
  <c r="I58" i="60" s="1"/>
  <c r="I60" i="60" s="1"/>
  <c r="I61" i="60" s="1"/>
  <c r="H53" i="60"/>
  <c r="H55" i="60" s="1"/>
  <c r="H56" i="60" s="1"/>
  <c r="H58" i="60" s="1"/>
  <c r="H60" i="60" s="1"/>
  <c r="H61" i="60" s="1"/>
  <c r="G53" i="60"/>
  <c r="G55" i="60" s="1"/>
  <c r="G56" i="60" s="1"/>
  <c r="G58" i="60" s="1"/>
  <c r="G60" i="60" s="1"/>
  <c r="G61" i="60" s="1"/>
  <c r="I30" i="59" l="1"/>
  <c r="J30" i="59"/>
  <c r="K30" i="59"/>
  <c r="I31" i="59"/>
  <c r="J31" i="59"/>
  <c r="K31" i="59"/>
  <c r="I21" i="59"/>
  <c r="I23" i="59" s="1"/>
  <c r="I24" i="59" s="1"/>
  <c r="I26" i="59" s="1"/>
  <c r="I28" i="59" s="1"/>
  <c r="I29" i="59" s="1"/>
  <c r="J21" i="59"/>
  <c r="J23" i="59" s="1"/>
  <c r="J24" i="59" s="1"/>
  <c r="J26" i="59" s="1"/>
  <c r="J28" i="59" s="1"/>
  <c r="J29" i="59" s="1"/>
  <c r="K21" i="59"/>
  <c r="K23" i="59" s="1"/>
  <c r="K24" i="59" s="1"/>
  <c r="K26" i="59" s="1"/>
  <c r="K28" i="59" s="1"/>
  <c r="K29" i="59" s="1"/>
  <c r="I22" i="59"/>
  <c r="J22" i="59"/>
  <c r="K22" i="59"/>
  <c r="E63" i="58" l="1"/>
  <c r="F63" i="58"/>
  <c r="G63" i="58"/>
  <c r="H63" i="58"/>
  <c r="I63" i="58"/>
  <c r="E64" i="58"/>
  <c r="F64" i="58"/>
  <c r="G64" i="58"/>
  <c r="H64" i="58"/>
  <c r="I64" i="58"/>
  <c r="E54" i="58"/>
  <c r="F54" i="58"/>
  <c r="F56" i="58" s="1"/>
  <c r="F57" i="58" s="1"/>
  <c r="F59" i="58" s="1"/>
  <c r="F61" i="58" s="1"/>
  <c r="F62" i="58" s="1"/>
  <c r="G54" i="58"/>
  <c r="G56" i="58" s="1"/>
  <c r="G57" i="58" s="1"/>
  <c r="G59" i="58" s="1"/>
  <c r="G61" i="58" s="1"/>
  <c r="G62" i="58" s="1"/>
  <c r="H54" i="58"/>
  <c r="H56" i="58" s="1"/>
  <c r="H57" i="58" s="1"/>
  <c r="H59" i="58" s="1"/>
  <c r="H61" i="58" s="1"/>
  <c r="H62" i="58" s="1"/>
  <c r="I54" i="58"/>
  <c r="E55" i="58"/>
  <c r="F55" i="58"/>
  <c r="G55" i="58"/>
  <c r="H55" i="58"/>
  <c r="I55" i="58"/>
  <c r="E56" i="58"/>
  <c r="E57" i="58" s="1"/>
  <c r="E59" i="58" s="1"/>
  <c r="E61" i="58" s="1"/>
  <c r="E62" i="58" s="1"/>
  <c r="I56" i="58"/>
  <c r="I57" i="58" s="1"/>
  <c r="I59" i="58" s="1"/>
  <c r="I61" i="58" s="1"/>
  <c r="I62" i="58" s="1"/>
  <c r="Q31" i="58"/>
  <c r="R31" i="58"/>
  <c r="S31" i="58"/>
  <c r="Q32" i="58"/>
  <c r="R32" i="58"/>
  <c r="S32" i="58"/>
  <c r="Q22" i="58"/>
  <c r="R22" i="58"/>
  <c r="R24" i="58" s="1"/>
  <c r="R25" i="58" s="1"/>
  <c r="R27" i="58" s="1"/>
  <c r="R29" i="58" s="1"/>
  <c r="R30" i="58" s="1"/>
  <c r="S22" i="58"/>
  <c r="S24" i="58" s="1"/>
  <c r="S25" i="58" s="1"/>
  <c r="S27" i="58" s="1"/>
  <c r="S29" i="58" s="1"/>
  <c r="S30" i="58" s="1"/>
  <c r="Q23" i="58"/>
  <c r="R23" i="58"/>
  <c r="S23" i="58"/>
  <c r="Q24" i="58"/>
  <c r="Q25" i="58" s="1"/>
  <c r="Q27" i="58" s="1"/>
  <c r="Q29" i="58" s="1"/>
  <c r="Q30" i="58" s="1"/>
  <c r="T55" i="95" l="1"/>
  <c r="T56" i="95"/>
  <c r="J57" i="95"/>
  <c r="J58" i="95" s="1"/>
  <c r="J60" i="95" s="1"/>
  <c r="J62" i="95" s="1"/>
  <c r="J63" i="95" s="1"/>
  <c r="K57" i="95"/>
  <c r="K58" i="95" s="1"/>
  <c r="K60" i="95" s="1"/>
  <c r="K62" i="95" s="1"/>
  <c r="K63" i="95" s="1"/>
  <c r="L57" i="95"/>
  <c r="M57" i="95"/>
  <c r="N57" i="95"/>
  <c r="N58" i="95" s="1"/>
  <c r="N60" i="95" s="1"/>
  <c r="N62" i="95" s="1"/>
  <c r="N63" i="95" s="1"/>
  <c r="O57" i="95"/>
  <c r="O58" i="95" s="1"/>
  <c r="O60" i="95" s="1"/>
  <c r="O62" i="95" s="1"/>
  <c r="O63" i="95" s="1"/>
  <c r="P57" i="95"/>
  <c r="Q57" i="95"/>
  <c r="Q58" i="95" s="1"/>
  <c r="Q60" i="95" s="1"/>
  <c r="Q62" i="95" s="1"/>
  <c r="Q63" i="95" s="1"/>
  <c r="R57" i="95"/>
  <c r="R58" i="95" s="1"/>
  <c r="R60" i="95" s="1"/>
  <c r="R62" i="95" s="1"/>
  <c r="R63" i="95" s="1"/>
  <c r="S57" i="95"/>
  <c r="S58" i="95" s="1"/>
  <c r="S60" i="95" s="1"/>
  <c r="S62" i="95" s="1"/>
  <c r="S63" i="95" s="1"/>
  <c r="T57" i="95"/>
  <c r="L58" i="95"/>
  <c r="L60" i="95" s="1"/>
  <c r="L62" i="95" s="1"/>
  <c r="L63" i="95" s="1"/>
  <c r="M58" i="95"/>
  <c r="M60" i="95" s="1"/>
  <c r="M62" i="95" s="1"/>
  <c r="M63" i="95" s="1"/>
  <c r="P58" i="95"/>
  <c r="P60" i="95" s="1"/>
  <c r="P62" i="95" s="1"/>
  <c r="P63" i="95" s="1"/>
  <c r="T58" i="95"/>
  <c r="T60" i="95" s="1"/>
  <c r="T62" i="95" s="1"/>
  <c r="T63" i="95" s="1"/>
  <c r="J64" i="95"/>
  <c r="K64" i="95"/>
  <c r="L64" i="95"/>
  <c r="M64" i="95"/>
  <c r="N64" i="95"/>
  <c r="O64" i="95"/>
  <c r="P64" i="95"/>
  <c r="Q64" i="95"/>
  <c r="R64" i="95"/>
  <c r="S64" i="95"/>
  <c r="T64" i="95"/>
  <c r="J65" i="95"/>
  <c r="K65" i="95"/>
  <c r="L65" i="95"/>
  <c r="M65" i="95"/>
  <c r="N65" i="95"/>
  <c r="O65" i="95"/>
  <c r="P65" i="95"/>
  <c r="Q65" i="95"/>
  <c r="R65" i="95"/>
  <c r="S65" i="95"/>
  <c r="T65" i="95"/>
  <c r="AC26" i="95"/>
  <c r="L31" i="95"/>
  <c r="M31" i="95"/>
  <c r="N31" i="95"/>
  <c r="O31" i="95"/>
  <c r="P31" i="95"/>
  <c r="Q31" i="95"/>
  <c r="R31" i="95"/>
  <c r="S31" i="95"/>
  <c r="T31" i="95"/>
  <c r="U31" i="95"/>
  <c r="L32" i="95"/>
  <c r="M32" i="95"/>
  <c r="N32" i="95"/>
  <c r="O32" i="95"/>
  <c r="P32" i="95"/>
  <c r="Q32" i="95"/>
  <c r="R32" i="95"/>
  <c r="S32" i="95"/>
  <c r="T32" i="95"/>
  <c r="U32" i="95"/>
  <c r="L23" i="95"/>
  <c r="M23" i="95"/>
  <c r="N23" i="95"/>
  <c r="O23" i="95"/>
  <c r="P23" i="95"/>
  <c r="Q23" i="95"/>
  <c r="R23" i="95"/>
  <c r="S23" i="95"/>
  <c r="T23" i="95"/>
  <c r="U23" i="95"/>
  <c r="L24" i="95"/>
  <c r="M24" i="95"/>
  <c r="N24" i="95"/>
  <c r="N25" i="95" s="1"/>
  <c r="N27" i="95" s="1"/>
  <c r="N29" i="95" s="1"/>
  <c r="N30" i="95" s="1"/>
  <c r="O24" i="95"/>
  <c r="O25" i="95" s="1"/>
  <c r="O27" i="95" s="1"/>
  <c r="O29" i="95" s="1"/>
  <c r="O30" i="95" s="1"/>
  <c r="P24" i="95"/>
  <c r="P25" i="95" s="1"/>
  <c r="P27" i="95" s="1"/>
  <c r="P29" i="95" s="1"/>
  <c r="P30" i="95" s="1"/>
  <c r="Q24" i="95"/>
  <c r="R24" i="95"/>
  <c r="R25" i="95" s="1"/>
  <c r="R27" i="95" s="1"/>
  <c r="R29" i="95" s="1"/>
  <c r="R30" i="95" s="1"/>
  <c r="S24" i="95"/>
  <c r="S25" i="95" s="1"/>
  <c r="S27" i="95" s="1"/>
  <c r="S29" i="95" s="1"/>
  <c r="S30" i="95" s="1"/>
  <c r="T24" i="95"/>
  <c r="T25" i="95" s="1"/>
  <c r="T27" i="95" s="1"/>
  <c r="T29" i="95" s="1"/>
  <c r="T30" i="95" s="1"/>
  <c r="U24" i="95"/>
  <c r="L25" i="95"/>
  <c r="L27" i="95" s="1"/>
  <c r="L29" i="95" s="1"/>
  <c r="L30" i="95" s="1"/>
  <c r="M25" i="95"/>
  <c r="M27" i="95" s="1"/>
  <c r="M29" i="95" s="1"/>
  <c r="M30" i="95" s="1"/>
  <c r="Q25" i="95"/>
  <c r="Q27" i="95" s="1"/>
  <c r="Q29" i="95" s="1"/>
  <c r="Q30" i="95" s="1"/>
  <c r="U25" i="95"/>
  <c r="U27" i="95" s="1"/>
  <c r="U29" i="95" s="1"/>
  <c r="U30" i="95" s="1"/>
  <c r="E61" i="95" l="1"/>
  <c r="F25" i="92" l="1"/>
  <c r="F27" i="92" s="1"/>
  <c r="F29" i="92" s="1"/>
  <c r="F30" i="92" s="1"/>
  <c r="G25" i="92"/>
  <c r="H25" i="92"/>
  <c r="I25" i="92"/>
  <c r="I27" i="92" s="1"/>
  <c r="I29" i="92" s="1"/>
  <c r="I30" i="92" s="1"/>
  <c r="J25" i="92"/>
  <c r="J27" i="92" s="1"/>
  <c r="J29" i="92" s="1"/>
  <c r="J30" i="92" s="1"/>
  <c r="K25" i="92"/>
  <c r="L25" i="92"/>
  <c r="L27" i="92" s="1"/>
  <c r="L29" i="92" s="1"/>
  <c r="L30" i="92" s="1"/>
  <c r="M25" i="92"/>
  <c r="M27" i="92" s="1"/>
  <c r="M29" i="92" s="1"/>
  <c r="M30" i="92" s="1"/>
  <c r="N25" i="92"/>
  <c r="N27" i="92" s="1"/>
  <c r="N29" i="92" s="1"/>
  <c r="N30" i="92" s="1"/>
  <c r="O25" i="92"/>
  <c r="P25" i="92"/>
  <c r="Q25" i="92"/>
  <c r="R25" i="92"/>
  <c r="S25" i="92"/>
  <c r="E25" i="92"/>
  <c r="E27" i="92" s="1"/>
  <c r="E29" i="92" s="1"/>
  <c r="E30" i="92" s="1"/>
  <c r="E31" i="92"/>
  <c r="F31" i="92"/>
  <c r="G31" i="92"/>
  <c r="H31" i="92"/>
  <c r="I31" i="92"/>
  <c r="J31" i="92"/>
  <c r="K31" i="92"/>
  <c r="L31" i="92"/>
  <c r="M31" i="92"/>
  <c r="N31" i="92"/>
  <c r="O31" i="92"/>
  <c r="E32" i="92"/>
  <c r="F32" i="92"/>
  <c r="G32" i="92"/>
  <c r="H32" i="92"/>
  <c r="I32" i="92"/>
  <c r="J32" i="92"/>
  <c r="K32" i="92"/>
  <c r="L32" i="92"/>
  <c r="M32" i="92"/>
  <c r="N32" i="92"/>
  <c r="O32" i="92"/>
  <c r="G27" i="92"/>
  <c r="G29" i="92" s="1"/>
  <c r="G30" i="92" s="1"/>
  <c r="H27" i="92"/>
  <c r="H29" i="92" s="1"/>
  <c r="H30" i="92" s="1"/>
  <c r="K27" i="92"/>
  <c r="K29" i="92" s="1"/>
  <c r="K30" i="92" s="1"/>
  <c r="O27" i="92"/>
  <c r="O29" i="92" s="1"/>
  <c r="O30" i="92" s="1"/>
  <c r="N64" i="54" l="1"/>
  <c r="O64" i="54"/>
  <c r="P64" i="54"/>
  <c r="Q64" i="54"/>
  <c r="R64" i="54"/>
  <c r="N65" i="54"/>
  <c r="O65" i="54"/>
  <c r="P65" i="54"/>
  <c r="Q65" i="54"/>
  <c r="R65" i="54"/>
  <c r="V31" i="54" l="1"/>
  <c r="W31" i="54"/>
  <c r="X31" i="54"/>
  <c r="Y31" i="54"/>
  <c r="Z31" i="54"/>
  <c r="AA31" i="54"/>
  <c r="AB31" i="54"/>
  <c r="V32" i="54"/>
  <c r="W32" i="54"/>
  <c r="X32" i="54"/>
  <c r="Y32" i="54"/>
  <c r="Z32" i="54"/>
  <c r="AA32" i="54"/>
  <c r="AB32" i="54"/>
  <c r="M24" i="54"/>
  <c r="N24" i="54"/>
  <c r="O24" i="54"/>
  <c r="P24" i="54"/>
  <c r="Q24" i="54"/>
  <c r="R24" i="54"/>
  <c r="S24" i="54"/>
  <c r="T24" i="54"/>
  <c r="U24" i="54"/>
  <c r="V24" i="54"/>
  <c r="W24" i="54"/>
  <c r="X24" i="54"/>
  <c r="Y24" i="54"/>
  <c r="Z24" i="54"/>
  <c r="AA24" i="54"/>
  <c r="AB24" i="54"/>
  <c r="M25" i="54"/>
  <c r="N25" i="54"/>
  <c r="O25" i="54"/>
  <c r="P25" i="54"/>
  <c r="Q25" i="54"/>
  <c r="R25" i="54"/>
  <c r="S25" i="54"/>
  <c r="T25" i="54"/>
  <c r="U25" i="54"/>
  <c r="V25" i="54"/>
  <c r="V27" i="54" s="1"/>
  <c r="V29" i="54" s="1"/>
  <c r="V30" i="54" s="1"/>
  <c r="W25" i="54"/>
  <c r="W27" i="54" s="1"/>
  <c r="W29" i="54" s="1"/>
  <c r="W30" i="54" s="1"/>
  <c r="X25" i="54"/>
  <c r="X27" i="54" s="1"/>
  <c r="X29" i="54" s="1"/>
  <c r="X30" i="54" s="1"/>
  <c r="Y25" i="54"/>
  <c r="Y27" i="54" s="1"/>
  <c r="Y29" i="54" s="1"/>
  <c r="Y30" i="54" s="1"/>
  <c r="Z25" i="54"/>
  <c r="Z27" i="54" s="1"/>
  <c r="Z29" i="54" s="1"/>
  <c r="Z30" i="54" s="1"/>
  <c r="AA25" i="54"/>
  <c r="AA27" i="54" s="1"/>
  <c r="AA29" i="54" s="1"/>
  <c r="AA30" i="54" s="1"/>
  <c r="AB25" i="54"/>
  <c r="AB27" i="54" s="1"/>
  <c r="AB29" i="54" s="1"/>
  <c r="AB30" i="54" s="1"/>
  <c r="M27" i="54"/>
  <c r="N27" i="54"/>
  <c r="O27" i="54"/>
  <c r="P27" i="54"/>
  <c r="Q27" i="54"/>
  <c r="R27" i="54"/>
  <c r="S27" i="54"/>
  <c r="T27" i="54"/>
  <c r="U27" i="54"/>
  <c r="N57" i="54"/>
  <c r="N58" i="54" s="1"/>
  <c r="N60" i="54" s="1"/>
  <c r="O57" i="54"/>
  <c r="P57" i="54"/>
  <c r="P58" i="54" s="1"/>
  <c r="P60" i="54" s="1"/>
  <c r="P62" i="54" s="1"/>
  <c r="P63" i="54" s="1"/>
  <c r="Q57" i="54"/>
  <c r="O58" i="54"/>
  <c r="O60" i="54" s="1"/>
  <c r="Q58" i="54"/>
  <c r="Q60" i="54" s="1"/>
  <c r="Q62" i="54" s="1"/>
  <c r="Q63" i="54" s="1"/>
  <c r="R57" i="54"/>
  <c r="R58" i="54" s="1"/>
  <c r="R60" i="54" s="1"/>
  <c r="R62" i="54" l="1"/>
  <c r="R63" i="54" s="1"/>
  <c r="O62" i="54"/>
  <c r="O63" i="54" s="1"/>
  <c r="N62" i="54"/>
  <c r="N63" i="54" s="1"/>
  <c r="E61" i="54"/>
  <c r="E28" i="54"/>
  <c r="O31" i="50" l="1"/>
  <c r="O32" i="50"/>
  <c r="O29" i="50"/>
  <c r="O30" i="50" s="1"/>
  <c r="E23" i="51" l="1"/>
  <c r="F23" i="51"/>
  <c r="G23" i="51"/>
  <c r="H23" i="51"/>
  <c r="I23" i="51"/>
  <c r="J23" i="51"/>
  <c r="K23" i="51"/>
  <c r="L23" i="51"/>
  <c r="M23" i="51"/>
  <c r="N23" i="51"/>
  <c r="O23" i="51"/>
  <c r="P23" i="51"/>
  <c r="Q23" i="51"/>
  <c r="R23" i="51"/>
  <c r="S23" i="51"/>
  <c r="T23" i="51"/>
  <c r="E24" i="51"/>
  <c r="E25" i="51" s="1"/>
  <c r="F24" i="51"/>
  <c r="F25" i="51" s="1"/>
  <c r="F27" i="51" s="1"/>
  <c r="F29" i="51" s="1"/>
  <c r="F30" i="51" s="1"/>
  <c r="G24" i="51"/>
  <c r="G25" i="51" s="1"/>
  <c r="G27" i="51" s="1"/>
  <c r="G29" i="51" s="1"/>
  <c r="G30" i="51" s="1"/>
  <c r="H24" i="51"/>
  <c r="H25" i="51" s="1"/>
  <c r="H27" i="51" s="1"/>
  <c r="H29" i="51" s="1"/>
  <c r="H30" i="51" s="1"/>
  <c r="I24" i="51"/>
  <c r="I25" i="51" s="1"/>
  <c r="I27" i="51" s="1"/>
  <c r="I29" i="51" s="1"/>
  <c r="I30" i="51" s="1"/>
  <c r="J24" i="51"/>
  <c r="J25" i="51" s="1"/>
  <c r="J27" i="51" s="1"/>
  <c r="J29" i="51" s="1"/>
  <c r="J30" i="51" s="1"/>
  <c r="K24" i="51"/>
  <c r="K25" i="51" s="1"/>
  <c r="K27" i="51" s="1"/>
  <c r="K29" i="51" s="1"/>
  <c r="K30" i="51" s="1"/>
  <c r="L24" i="51"/>
  <c r="L25" i="51" s="1"/>
  <c r="L27" i="51" s="1"/>
  <c r="L29" i="51" s="1"/>
  <c r="L30" i="51" s="1"/>
  <c r="M24" i="51"/>
  <c r="M25" i="51" s="1"/>
  <c r="M27" i="51" s="1"/>
  <c r="M29" i="51" s="1"/>
  <c r="M30" i="51" s="1"/>
  <c r="N24" i="51"/>
  <c r="N25" i="51" s="1"/>
  <c r="N27" i="51" s="1"/>
  <c r="N29" i="51" s="1"/>
  <c r="N30" i="51" s="1"/>
  <c r="O24" i="51"/>
  <c r="O25" i="51" s="1"/>
  <c r="O27" i="51" s="1"/>
  <c r="O29" i="51" s="1"/>
  <c r="O30" i="51" s="1"/>
  <c r="P24" i="51"/>
  <c r="P25" i="51" s="1"/>
  <c r="P27" i="51" s="1"/>
  <c r="P29" i="51" s="1"/>
  <c r="P30" i="51" s="1"/>
  <c r="Q24" i="51"/>
  <c r="Q25" i="51" s="1"/>
  <c r="Q27" i="51" s="1"/>
  <c r="Q29" i="51" s="1"/>
  <c r="Q30" i="51" s="1"/>
  <c r="R24" i="51"/>
  <c r="R25" i="51" s="1"/>
  <c r="R27" i="51" s="1"/>
  <c r="R29" i="51" s="1"/>
  <c r="R30" i="51" s="1"/>
  <c r="S24" i="51"/>
  <c r="S25" i="51" s="1"/>
  <c r="S27" i="51" s="1"/>
  <c r="S29" i="51" s="1"/>
  <c r="S30" i="51" s="1"/>
  <c r="T24" i="51"/>
  <c r="T25" i="51" s="1"/>
  <c r="T27" i="51" s="1"/>
  <c r="T29" i="51" s="1"/>
  <c r="T30" i="51" s="1"/>
  <c r="E27" i="51" l="1"/>
  <c r="E28" i="51" s="1"/>
  <c r="AC25" i="51"/>
  <c r="AC14" i="101"/>
  <c r="E29" i="51" l="1"/>
  <c r="E30" i="51" s="1"/>
  <c r="R24" i="98"/>
  <c r="S24" i="98"/>
  <c r="S26" i="98" s="1"/>
  <c r="R25" i="98"/>
  <c r="S25" i="98"/>
  <c r="R26" i="98"/>
  <c r="AC13" i="8" l="1"/>
  <c r="O22" i="8"/>
  <c r="O23" i="8"/>
  <c r="O24" i="8"/>
  <c r="O25" i="8" s="1"/>
  <c r="O27" i="8" s="1"/>
  <c r="I68" i="72" l="1"/>
  <c r="H68" i="72"/>
  <c r="G68" i="72"/>
  <c r="F68" i="72"/>
  <c r="E68" i="72"/>
  <c r="I67" i="72"/>
  <c r="H67" i="72"/>
  <c r="G67" i="72"/>
  <c r="F67" i="72"/>
  <c r="E67" i="72"/>
  <c r="AB68" i="72"/>
  <c r="AA68" i="72"/>
  <c r="Z68" i="72"/>
  <c r="Y68" i="72"/>
  <c r="X68" i="72"/>
  <c r="W68" i="72"/>
  <c r="V68" i="72"/>
  <c r="AB67" i="72"/>
  <c r="AA67" i="72"/>
  <c r="Z67" i="72"/>
  <c r="Y67" i="72"/>
  <c r="X67" i="72"/>
  <c r="W67" i="72"/>
  <c r="V67" i="72"/>
  <c r="AB59" i="72"/>
  <c r="AA59" i="72"/>
  <c r="Z59" i="72"/>
  <c r="Y59" i="72"/>
  <c r="X59" i="72"/>
  <c r="W59" i="72"/>
  <c r="V59" i="72"/>
  <c r="AB58" i="72"/>
  <c r="AB60" i="72" s="1"/>
  <c r="AB61" i="72" s="1"/>
  <c r="AB63" i="72" s="1"/>
  <c r="AB65" i="72" s="1"/>
  <c r="AB66" i="72" s="1"/>
  <c r="AA58" i="72"/>
  <c r="AA60" i="72" s="1"/>
  <c r="AA61" i="72" s="1"/>
  <c r="AA63" i="72" s="1"/>
  <c r="AA65" i="72" s="1"/>
  <c r="AA66" i="72" s="1"/>
  <c r="Z58" i="72"/>
  <c r="Z60" i="72" s="1"/>
  <c r="Z61" i="72" s="1"/>
  <c r="Z63" i="72" s="1"/>
  <c r="Z65" i="72" s="1"/>
  <c r="Z66" i="72" s="1"/>
  <c r="Y58" i="72"/>
  <c r="Y60" i="72" s="1"/>
  <c r="Y61" i="72" s="1"/>
  <c r="Y63" i="72" s="1"/>
  <c r="Y65" i="72" s="1"/>
  <c r="Y66" i="72" s="1"/>
  <c r="X58" i="72"/>
  <c r="X60" i="72" s="1"/>
  <c r="X61" i="72" s="1"/>
  <c r="X63" i="72" s="1"/>
  <c r="X65" i="72" s="1"/>
  <c r="X66" i="72" s="1"/>
  <c r="W58" i="72"/>
  <c r="W60" i="72" s="1"/>
  <c r="W61" i="72" s="1"/>
  <c r="W63" i="72" s="1"/>
  <c r="W65" i="72" s="1"/>
  <c r="W66" i="72" s="1"/>
  <c r="V58" i="72"/>
  <c r="V60" i="72" s="1"/>
  <c r="V61" i="72" s="1"/>
  <c r="V63" i="72" s="1"/>
  <c r="V65" i="72" s="1"/>
  <c r="V66" i="72" s="1"/>
  <c r="I59" i="72"/>
  <c r="H59" i="72"/>
  <c r="G59" i="72"/>
  <c r="F59" i="72"/>
  <c r="E59" i="72"/>
  <c r="I58" i="72"/>
  <c r="I60" i="72" s="1"/>
  <c r="I61" i="72" s="1"/>
  <c r="I63" i="72" s="1"/>
  <c r="I65" i="72" s="1"/>
  <c r="I66" i="72" s="1"/>
  <c r="H58" i="72"/>
  <c r="H60" i="72" s="1"/>
  <c r="H61" i="72" s="1"/>
  <c r="H63" i="72" s="1"/>
  <c r="H65" i="72" s="1"/>
  <c r="H66" i="72" s="1"/>
  <c r="G58" i="72"/>
  <c r="G60" i="72" s="1"/>
  <c r="G61" i="72" s="1"/>
  <c r="G63" i="72" s="1"/>
  <c r="G65" i="72" s="1"/>
  <c r="G66" i="72" s="1"/>
  <c r="F58" i="72"/>
  <c r="F60" i="72" s="1"/>
  <c r="F61" i="72" s="1"/>
  <c r="F63" i="72" s="1"/>
  <c r="F65" i="72" s="1"/>
  <c r="F66" i="72" s="1"/>
  <c r="E58" i="72"/>
  <c r="E60" i="72" s="1"/>
  <c r="E61" i="72" s="1"/>
  <c r="E63" i="72" s="1"/>
  <c r="E65" i="72" s="1"/>
  <c r="E66" i="72" s="1"/>
  <c r="L67" i="38" l="1"/>
  <c r="K67" i="38"/>
  <c r="J67" i="38"/>
  <c r="I67" i="38"/>
  <c r="H67" i="38"/>
  <c r="G67" i="38"/>
  <c r="F67" i="38"/>
  <c r="E67" i="38"/>
  <c r="L66" i="38"/>
  <c r="K66" i="38"/>
  <c r="J66" i="38"/>
  <c r="I66" i="38"/>
  <c r="H66" i="38"/>
  <c r="G66" i="38"/>
  <c r="F66" i="38"/>
  <c r="E66" i="38"/>
  <c r="L58" i="38"/>
  <c r="K58" i="38"/>
  <c r="J58" i="38"/>
  <c r="I58" i="38"/>
  <c r="H58" i="38"/>
  <c r="G58" i="38"/>
  <c r="F58" i="38"/>
  <c r="E58" i="38"/>
  <c r="L57" i="38"/>
  <c r="L59" i="38" s="1"/>
  <c r="L60" i="38" s="1"/>
  <c r="L62" i="38" s="1"/>
  <c r="L64" i="38" s="1"/>
  <c r="L65" i="38" s="1"/>
  <c r="K57" i="38"/>
  <c r="K59" i="38" s="1"/>
  <c r="K60" i="38" s="1"/>
  <c r="K62" i="38" s="1"/>
  <c r="K64" i="38" s="1"/>
  <c r="K65" i="38" s="1"/>
  <c r="J57" i="38"/>
  <c r="J59" i="38" s="1"/>
  <c r="J60" i="38" s="1"/>
  <c r="J62" i="38" s="1"/>
  <c r="J64" i="38" s="1"/>
  <c r="J65" i="38" s="1"/>
  <c r="I57" i="38"/>
  <c r="I59" i="38" s="1"/>
  <c r="I60" i="38" s="1"/>
  <c r="I62" i="38" s="1"/>
  <c r="I64" i="38" s="1"/>
  <c r="I65" i="38" s="1"/>
  <c r="H57" i="38"/>
  <c r="H59" i="38" s="1"/>
  <c r="H60" i="38" s="1"/>
  <c r="H62" i="38" s="1"/>
  <c r="H64" i="38" s="1"/>
  <c r="H65" i="38" s="1"/>
  <c r="G57" i="38"/>
  <c r="G59" i="38" s="1"/>
  <c r="G60" i="38" s="1"/>
  <c r="G62" i="38" s="1"/>
  <c r="G64" i="38" s="1"/>
  <c r="G65" i="38" s="1"/>
  <c r="F57" i="38"/>
  <c r="F59" i="38" s="1"/>
  <c r="F60" i="38" s="1"/>
  <c r="F62" i="38" s="1"/>
  <c r="F64" i="38" s="1"/>
  <c r="F65" i="38" s="1"/>
  <c r="E57" i="38"/>
  <c r="E59" i="38" s="1"/>
  <c r="E60" i="38" s="1"/>
  <c r="E62" i="38" s="1"/>
  <c r="E64" i="38" s="1"/>
  <c r="E65" i="38" s="1"/>
  <c r="P23" i="38"/>
  <c r="Q23" i="38"/>
  <c r="R23" i="38"/>
  <c r="S23" i="38"/>
  <c r="P24" i="38"/>
  <c r="Q24" i="38"/>
  <c r="R24" i="38"/>
  <c r="S24" i="38"/>
  <c r="P25" i="38"/>
  <c r="Q25" i="38"/>
  <c r="R25" i="38"/>
  <c r="R26" i="38" s="1"/>
  <c r="S25" i="38"/>
  <c r="P26" i="38"/>
  <c r="Q26" i="38"/>
  <c r="S26" i="38"/>
  <c r="R33" i="96" l="1"/>
  <c r="Q33" i="96"/>
  <c r="P33" i="96"/>
  <c r="O33" i="96"/>
  <c r="N33" i="96"/>
  <c r="M33" i="96"/>
  <c r="R32" i="96"/>
  <c r="Q32" i="96"/>
  <c r="P32" i="96"/>
  <c r="O32" i="96"/>
  <c r="N32" i="96"/>
  <c r="M32" i="96"/>
  <c r="R24" i="96"/>
  <c r="Q24" i="96"/>
  <c r="P24" i="96"/>
  <c r="O24" i="96"/>
  <c r="N24" i="96"/>
  <c r="M24" i="96"/>
  <c r="R23" i="96"/>
  <c r="R25" i="96" s="1"/>
  <c r="R26" i="96" s="1"/>
  <c r="R28" i="96" s="1"/>
  <c r="R30" i="96" s="1"/>
  <c r="R31" i="96" s="1"/>
  <c r="Q23" i="96"/>
  <c r="Q25" i="96" s="1"/>
  <c r="Q26" i="96" s="1"/>
  <c r="Q28" i="96" s="1"/>
  <c r="Q30" i="96" s="1"/>
  <c r="Q31" i="96" s="1"/>
  <c r="P23" i="96"/>
  <c r="P25" i="96" s="1"/>
  <c r="P26" i="96" s="1"/>
  <c r="P28" i="96" s="1"/>
  <c r="P30" i="96" s="1"/>
  <c r="P31" i="96" s="1"/>
  <c r="O23" i="96"/>
  <c r="O25" i="96" s="1"/>
  <c r="O26" i="96" s="1"/>
  <c r="O28" i="96" s="1"/>
  <c r="O30" i="96" s="1"/>
  <c r="O31" i="96" s="1"/>
  <c r="N23" i="96"/>
  <c r="N25" i="96" s="1"/>
  <c r="N26" i="96" s="1"/>
  <c r="N28" i="96" s="1"/>
  <c r="N30" i="96" s="1"/>
  <c r="N31" i="96" s="1"/>
  <c r="M23" i="96"/>
  <c r="M25" i="96" s="1"/>
  <c r="M26" i="96" s="1"/>
  <c r="M28" i="96" s="1"/>
  <c r="M30" i="96" s="1"/>
  <c r="M31" i="96" s="1"/>
  <c r="AC15" i="96"/>
  <c r="AC16" i="96"/>
  <c r="AC17" i="96"/>
  <c r="AC18" i="96"/>
  <c r="AC47" i="64" l="1"/>
  <c r="AC46" i="64"/>
  <c r="AC51" i="64"/>
  <c r="AC50" i="64"/>
  <c r="AC49" i="64"/>
  <c r="AC48" i="64"/>
  <c r="AB23" i="83" l="1"/>
  <c r="AB24" i="83" s="1"/>
  <c r="AB26" i="83" s="1"/>
  <c r="AA23" i="83"/>
  <c r="AA24" i="83" s="1"/>
  <c r="AA26" i="83" s="1"/>
  <c r="Z23" i="83"/>
  <c r="Z24" i="83" s="1"/>
  <c r="Z26" i="83" s="1"/>
  <c r="Y23" i="83"/>
  <c r="Y24" i="83" s="1"/>
  <c r="Y26" i="83" s="1"/>
  <c r="O63" i="58" l="1"/>
  <c r="O64" i="58"/>
  <c r="O54" i="58"/>
  <c r="O56" i="58" s="1"/>
  <c r="O57" i="58" s="1"/>
  <c r="O59" i="58" s="1"/>
  <c r="O61" i="58" s="1"/>
  <c r="O62" i="58" s="1"/>
  <c r="O55" i="58"/>
  <c r="AB64" i="58" l="1"/>
  <c r="AA64" i="58"/>
  <c r="Z64" i="58"/>
  <c r="Y64" i="58"/>
  <c r="X64" i="58"/>
  <c r="W64" i="58"/>
  <c r="V64" i="58"/>
  <c r="U64" i="58"/>
  <c r="T64" i="58"/>
  <c r="S64" i="58"/>
  <c r="R64" i="58"/>
  <c r="Q64" i="58"/>
  <c r="P64" i="58"/>
  <c r="AB63" i="58"/>
  <c r="AA63" i="58"/>
  <c r="Z63" i="58"/>
  <c r="Y63" i="58"/>
  <c r="X63" i="58"/>
  <c r="W63" i="58"/>
  <c r="V63" i="58"/>
  <c r="U63" i="58"/>
  <c r="T63" i="58"/>
  <c r="S63" i="58"/>
  <c r="R63" i="58"/>
  <c r="Q63" i="58"/>
  <c r="P63" i="58"/>
  <c r="AC58" i="58"/>
  <c r="AB55" i="58"/>
  <c r="AA55" i="58"/>
  <c r="Z55" i="58"/>
  <c r="Y55" i="58"/>
  <c r="X55" i="58"/>
  <c r="W55" i="58"/>
  <c r="V55" i="58"/>
  <c r="U55" i="58"/>
  <c r="T55" i="58"/>
  <c r="S55" i="58"/>
  <c r="R55" i="58"/>
  <c r="Q55" i="58"/>
  <c r="P55" i="58"/>
  <c r="AB54" i="58"/>
  <c r="AB56" i="58" s="1"/>
  <c r="AB57" i="58" s="1"/>
  <c r="AB59" i="58" s="1"/>
  <c r="AB61" i="58" s="1"/>
  <c r="AB62" i="58" s="1"/>
  <c r="AA54" i="58"/>
  <c r="AA56" i="58" s="1"/>
  <c r="AA57" i="58" s="1"/>
  <c r="AA59" i="58" s="1"/>
  <c r="AA61" i="58" s="1"/>
  <c r="AA62" i="58" s="1"/>
  <c r="Z54" i="58"/>
  <c r="Z56" i="58" s="1"/>
  <c r="Z57" i="58" s="1"/>
  <c r="Z59" i="58" s="1"/>
  <c r="Z61" i="58" s="1"/>
  <c r="Z62" i="58" s="1"/>
  <c r="Y54" i="58"/>
  <c r="Y56" i="58" s="1"/>
  <c r="Y57" i="58" s="1"/>
  <c r="Y59" i="58" s="1"/>
  <c r="Y61" i="58" s="1"/>
  <c r="Y62" i="58" s="1"/>
  <c r="X54" i="58"/>
  <c r="X56" i="58" s="1"/>
  <c r="X57" i="58" s="1"/>
  <c r="X59" i="58" s="1"/>
  <c r="X61" i="58" s="1"/>
  <c r="X62" i="58" s="1"/>
  <c r="W54" i="58"/>
  <c r="W56" i="58" s="1"/>
  <c r="W57" i="58" s="1"/>
  <c r="W59" i="58" s="1"/>
  <c r="W61" i="58" s="1"/>
  <c r="W62" i="58" s="1"/>
  <c r="V54" i="58"/>
  <c r="V56" i="58" s="1"/>
  <c r="V57" i="58" s="1"/>
  <c r="V59" i="58" s="1"/>
  <c r="V61" i="58" s="1"/>
  <c r="V62" i="58" s="1"/>
  <c r="U54" i="58"/>
  <c r="U56" i="58" s="1"/>
  <c r="U57" i="58" s="1"/>
  <c r="U59" i="58" s="1"/>
  <c r="U61" i="58" s="1"/>
  <c r="U62" i="58" s="1"/>
  <c r="T54" i="58"/>
  <c r="T56" i="58" s="1"/>
  <c r="T57" i="58" s="1"/>
  <c r="T59" i="58" s="1"/>
  <c r="T61" i="58" s="1"/>
  <c r="T62" i="58" s="1"/>
  <c r="S54" i="58"/>
  <c r="S56" i="58" s="1"/>
  <c r="S57" i="58" s="1"/>
  <c r="S59" i="58" s="1"/>
  <c r="S61" i="58" s="1"/>
  <c r="S62" i="58" s="1"/>
  <c r="R54" i="58"/>
  <c r="R56" i="58" s="1"/>
  <c r="R57" i="58" s="1"/>
  <c r="R59" i="58" s="1"/>
  <c r="R61" i="58" s="1"/>
  <c r="R62" i="58" s="1"/>
  <c r="Q54" i="58"/>
  <c r="Q56" i="58" s="1"/>
  <c r="Q57" i="58" s="1"/>
  <c r="Q59" i="58" s="1"/>
  <c r="Q61" i="58" s="1"/>
  <c r="Q62" i="58" s="1"/>
  <c r="P54" i="58"/>
  <c r="P56" i="58" s="1"/>
  <c r="P57" i="58" s="1"/>
  <c r="P59" i="58" s="1"/>
  <c r="P61" i="58" s="1"/>
  <c r="P62" i="58" s="1"/>
  <c r="AC53" i="58"/>
  <c r="AC52" i="58"/>
  <c r="AC51" i="58"/>
  <c r="AC50" i="58"/>
  <c r="AC49" i="58"/>
  <c r="AC48" i="58"/>
  <c r="AC47" i="58"/>
  <c r="AC46" i="58"/>
  <c r="AC45" i="58"/>
  <c r="AC44" i="58"/>
  <c r="AC55" i="58" l="1"/>
  <c r="AC64" i="58"/>
  <c r="AC63" i="58"/>
  <c r="AC57" i="58"/>
  <c r="AC56" i="58"/>
  <c r="AC54" i="58"/>
  <c r="E60" i="58" l="1"/>
  <c r="AC60" i="58" s="1"/>
  <c r="AC59" i="58"/>
  <c r="AC61" i="58" l="1"/>
  <c r="AC62" i="58"/>
  <c r="E64" i="50" l="1"/>
  <c r="F64" i="50"/>
  <c r="G64" i="50"/>
  <c r="H64" i="50"/>
  <c r="I64" i="50"/>
  <c r="J64" i="50"/>
  <c r="K64" i="50"/>
  <c r="L64" i="50"/>
  <c r="M64" i="50"/>
  <c r="N64" i="50"/>
  <c r="O64" i="50"/>
  <c r="P64" i="50"/>
  <c r="Q64" i="50"/>
  <c r="R64" i="50"/>
  <c r="S64" i="50"/>
  <c r="E65" i="50"/>
  <c r="F65" i="50"/>
  <c r="G65" i="50"/>
  <c r="H65" i="50"/>
  <c r="I65" i="50"/>
  <c r="J65" i="50"/>
  <c r="K65" i="50"/>
  <c r="L65" i="50"/>
  <c r="M65" i="50"/>
  <c r="N65" i="50"/>
  <c r="O65" i="50"/>
  <c r="P65" i="50"/>
  <c r="Q65" i="50"/>
  <c r="R65" i="50"/>
  <c r="S65" i="50"/>
  <c r="E31" i="51" l="1"/>
  <c r="F31" i="51"/>
  <c r="G31" i="51"/>
  <c r="H31" i="51"/>
  <c r="I31" i="51"/>
  <c r="J31" i="51"/>
  <c r="K31" i="51"/>
  <c r="L31" i="51"/>
  <c r="M31" i="51"/>
  <c r="N31" i="51"/>
  <c r="O31" i="51"/>
  <c r="P31" i="51"/>
  <c r="Q31" i="51"/>
  <c r="R31" i="51"/>
  <c r="S31" i="51"/>
  <c r="T31" i="51"/>
  <c r="E32" i="51"/>
  <c r="F32" i="51"/>
  <c r="G32" i="51"/>
  <c r="H32" i="51"/>
  <c r="I32" i="51"/>
  <c r="J32" i="51"/>
  <c r="K32" i="51"/>
  <c r="L32" i="51"/>
  <c r="M32" i="51"/>
  <c r="N32" i="51"/>
  <c r="O32" i="51"/>
  <c r="P32" i="51"/>
  <c r="Q32" i="51"/>
  <c r="R32" i="51"/>
  <c r="S32" i="51"/>
  <c r="T32" i="51"/>
  <c r="AF51" i="8" l="1"/>
  <c r="U32" i="8" l="1"/>
  <c r="T32" i="8"/>
  <c r="S32" i="8"/>
  <c r="R32" i="8"/>
  <c r="U31" i="8"/>
  <c r="T31" i="8"/>
  <c r="S31" i="8"/>
  <c r="R31" i="8"/>
  <c r="U23" i="8"/>
  <c r="T23" i="8"/>
  <c r="S23" i="8"/>
  <c r="R23" i="8"/>
  <c r="U22" i="8"/>
  <c r="U24" i="8" s="1"/>
  <c r="U25" i="8" s="1"/>
  <c r="U27" i="8" s="1"/>
  <c r="U29" i="8" s="1"/>
  <c r="U30" i="8" s="1"/>
  <c r="T22" i="8"/>
  <c r="T24" i="8" s="1"/>
  <c r="T25" i="8" s="1"/>
  <c r="T27" i="8" s="1"/>
  <c r="T29" i="8" s="1"/>
  <c r="T30" i="8" s="1"/>
  <c r="S22" i="8"/>
  <c r="S24" i="8" s="1"/>
  <c r="S25" i="8" s="1"/>
  <c r="S27" i="8" s="1"/>
  <c r="S29" i="8" s="1"/>
  <c r="S30" i="8" s="1"/>
  <c r="R22" i="8"/>
  <c r="R24" i="8" s="1"/>
  <c r="R25" i="8" s="1"/>
  <c r="R27" i="8" s="1"/>
  <c r="R29" i="8" s="1"/>
  <c r="R30" i="8" s="1"/>
  <c r="T65" i="6" l="1"/>
  <c r="S65" i="6"/>
  <c r="T64" i="6"/>
  <c r="S64" i="6"/>
  <c r="T56" i="6"/>
  <c r="S56" i="6"/>
  <c r="T55" i="6"/>
  <c r="T57" i="6" s="1"/>
  <c r="T58" i="6" s="1"/>
  <c r="T60" i="6" s="1"/>
  <c r="T62" i="6" s="1"/>
  <c r="T63" i="6" s="1"/>
  <c r="S55" i="6"/>
  <c r="S57" i="6" s="1"/>
  <c r="S58" i="6" s="1"/>
  <c r="S60" i="6" s="1"/>
  <c r="S62" i="6" s="1"/>
  <c r="S63" i="6" s="1"/>
  <c r="S33" i="38" l="1"/>
  <c r="R33" i="38"/>
  <c r="S32" i="38"/>
  <c r="R32" i="38"/>
  <c r="S28" i="38"/>
  <c r="S30" i="38" s="1"/>
  <c r="S31" i="38" s="1"/>
  <c r="R28" i="38"/>
  <c r="R30" i="38" s="1"/>
  <c r="R31" i="38" s="1"/>
  <c r="AC13" i="84" l="1"/>
  <c r="AC44" i="62" l="1"/>
  <c r="S31" i="62"/>
  <c r="R31" i="62"/>
  <c r="S30" i="62"/>
  <c r="R30" i="62"/>
  <c r="S22" i="62"/>
  <c r="R22" i="62"/>
  <c r="S21" i="62"/>
  <c r="S23" i="62" s="1"/>
  <c r="S24" i="62" s="1"/>
  <c r="S26" i="62" s="1"/>
  <c r="S28" i="62" s="1"/>
  <c r="S29" i="62" s="1"/>
  <c r="R21" i="62"/>
  <c r="R23" i="62" s="1"/>
  <c r="R24" i="62" s="1"/>
  <c r="R26" i="62" s="1"/>
  <c r="R28" i="62" s="1"/>
  <c r="R29" i="62" s="1"/>
  <c r="AC44" i="59" l="1"/>
  <c r="AC66" i="96" l="1"/>
  <c r="AC65" i="96"/>
  <c r="AC64" i="96"/>
  <c r="E62" i="96"/>
  <c r="AC62" i="96" s="1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33" i="96"/>
  <c r="AC27" i="96"/>
  <c r="AC26" i="96"/>
  <c r="AC25" i="96"/>
  <c r="AC24" i="96"/>
  <c r="AC23" i="96"/>
  <c r="AC22" i="96"/>
  <c r="AC21" i="96"/>
  <c r="AC20" i="96"/>
  <c r="AC19" i="96"/>
  <c r="AC14" i="96"/>
  <c r="AC13" i="96"/>
  <c r="U32" i="84"/>
  <c r="T32" i="84"/>
  <c r="S32" i="84"/>
  <c r="R32" i="84"/>
  <c r="Q32" i="84"/>
  <c r="H32" i="84"/>
  <c r="G32" i="84"/>
  <c r="F32" i="84"/>
  <c r="E32" i="84"/>
  <c r="U31" i="84"/>
  <c r="T31" i="84"/>
  <c r="S31" i="84"/>
  <c r="R31" i="84"/>
  <c r="Q31" i="84"/>
  <c r="H31" i="84"/>
  <c r="G31" i="84"/>
  <c r="F31" i="84"/>
  <c r="E31" i="84"/>
  <c r="AC26" i="84"/>
  <c r="U23" i="84"/>
  <c r="T23" i="84"/>
  <c r="S23" i="84"/>
  <c r="R23" i="84"/>
  <c r="Q23" i="84"/>
  <c r="H23" i="84"/>
  <c r="G23" i="84"/>
  <c r="F23" i="84"/>
  <c r="E23" i="84"/>
  <c r="U22" i="84"/>
  <c r="U24" i="84" s="1"/>
  <c r="U25" i="84" s="1"/>
  <c r="U27" i="84" s="1"/>
  <c r="U29" i="84" s="1"/>
  <c r="U30" i="84" s="1"/>
  <c r="T22" i="84"/>
  <c r="T24" i="84" s="1"/>
  <c r="T25" i="84" s="1"/>
  <c r="T27" i="84" s="1"/>
  <c r="T29" i="84" s="1"/>
  <c r="T30" i="84" s="1"/>
  <c r="S22" i="84"/>
  <c r="S24" i="84" s="1"/>
  <c r="S25" i="84" s="1"/>
  <c r="S27" i="84" s="1"/>
  <c r="S29" i="84" s="1"/>
  <c r="S30" i="84" s="1"/>
  <c r="R22" i="84"/>
  <c r="R24" i="84" s="1"/>
  <c r="R25" i="84" s="1"/>
  <c r="R27" i="84" s="1"/>
  <c r="R29" i="84" s="1"/>
  <c r="R30" i="84" s="1"/>
  <c r="Q22" i="84"/>
  <c r="Q24" i="84" s="1"/>
  <c r="Q25" i="84" s="1"/>
  <c r="Q27" i="84" s="1"/>
  <c r="Q29" i="84" s="1"/>
  <c r="Q30" i="84" s="1"/>
  <c r="H22" i="84"/>
  <c r="H24" i="84" s="1"/>
  <c r="H25" i="84" s="1"/>
  <c r="H27" i="84" s="1"/>
  <c r="H29" i="84" s="1"/>
  <c r="H30" i="84" s="1"/>
  <c r="G22" i="84"/>
  <c r="G24" i="84" s="1"/>
  <c r="G25" i="84" s="1"/>
  <c r="G27" i="84" s="1"/>
  <c r="G29" i="84" s="1"/>
  <c r="G30" i="84" s="1"/>
  <c r="F22" i="84"/>
  <c r="F24" i="84" s="1"/>
  <c r="F25" i="84" s="1"/>
  <c r="F27" i="84" s="1"/>
  <c r="F29" i="84" s="1"/>
  <c r="F30" i="84" s="1"/>
  <c r="E22" i="84"/>
  <c r="AC21" i="84"/>
  <c r="AC20" i="84"/>
  <c r="AC19" i="84"/>
  <c r="AC18" i="84"/>
  <c r="AC17" i="84"/>
  <c r="AC16" i="84"/>
  <c r="AC15" i="84"/>
  <c r="AC14" i="84"/>
  <c r="AC12" i="84"/>
  <c r="U66" i="64"/>
  <c r="T66" i="64"/>
  <c r="S66" i="64"/>
  <c r="R66" i="64"/>
  <c r="Q66" i="64"/>
  <c r="P66" i="64"/>
  <c r="K66" i="64"/>
  <c r="J66" i="64"/>
  <c r="I66" i="64"/>
  <c r="H66" i="64"/>
  <c r="G66" i="64"/>
  <c r="F66" i="64"/>
  <c r="E66" i="64"/>
  <c r="U65" i="64"/>
  <c r="T65" i="64"/>
  <c r="S65" i="64"/>
  <c r="R65" i="64"/>
  <c r="Q65" i="64"/>
  <c r="P65" i="64"/>
  <c r="K65" i="64"/>
  <c r="J65" i="64"/>
  <c r="I65" i="64"/>
  <c r="H65" i="64"/>
  <c r="G65" i="64"/>
  <c r="F65" i="64"/>
  <c r="E65" i="64"/>
  <c r="AC60" i="64"/>
  <c r="U57" i="64"/>
  <c r="T57" i="64"/>
  <c r="S57" i="64"/>
  <c r="R57" i="64"/>
  <c r="Q57" i="64"/>
  <c r="P57" i="64"/>
  <c r="K57" i="64"/>
  <c r="J57" i="64"/>
  <c r="I57" i="64"/>
  <c r="H57" i="64"/>
  <c r="G57" i="64"/>
  <c r="F57" i="64"/>
  <c r="E57" i="64"/>
  <c r="U56" i="64"/>
  <c r="U58" i="64" s="1"/>
  <c r="U59" i="64" s="1"/>
  <c r="U61" i="64" s="1"/>
  <c r="U63" i="64" s="1"/>
  <c r="U64" i="64" s="1"/>
  <c r="T56" i="64"/>
  <c r="T58" i="64" s="1"/>
  <c r="T59" i="64" s="1"/>
  <c r="T61" i="64" s="1"/>
  <c r="T63" i="64" s="1"/>
  <c r="T64" i="64" s="1"/>
  <c r="S56" i="64"/>
  <c r="S58" i="64" s="1"/>
  <c r="S59" i="64" s="1"/>
  <c r="S61" i="64" s="1"/>
  <c r="S63" i="64" s="1"/>
  <c r="S64" i="64" s="1"/>
  <c r="R56" i="64"/>
  <c r="R58" i="64" s="1"/>
  <c r="R59" i="64" s="1"/>
  <c r="R61" i="64" s="1"/>
  <c r="R63" i="64" s="1"/>
  <c r="R64" i="64" s="1"/>
  <c r="Q56" i="64"/>
  <c r="Q58" i="64" s="1"/>
  <c r="Q59" i="64" s="1"/>
  <c r="Q61" i="64" s="1"/>
  <c r="Q63" i="64" s="1"/>
  <c r="Q64" i="64" s="1"/>
  <c r="P56" i="64"/>
  <c r="P58" i="64" s="1"/>
  <c r="P59" i="64" s="1"/>
  <c r="P61" i="64" s="1"/>
  <c r="P63" i="64" s="1"/>
  <c r="P64" i="64" s="1"/>
  <c r="K56" i="64"/>
  <c r="K58" i="64" s="1"/>
  <c r="K59" i="64" s="1"/>
  <c r="K61" i="64" s="1"/>
  <c r="K63" i="64" s="1"/>
  <c r="K64" i="64" s="1"/>
  <c r="J56" i="64"/>
  <c r="J58" i="64" s="1"/>
  <c r="J59" i="64" s="1"/>
  <c r="J61" i="64" s="1"/>
  <c r="J63" i="64" s="1"/>
  <c r="J64" i="64" s="1"/>
  <c r="I56" i="64"/>
  <c r="I58" i="64" s="1"/>
  <c r="I59" i="64" s="1"/>
  <c r="I61" i="64" s="1"/>
  <c r="I63" i="64" s="1"/>
  <c r="I64" i="64" s="1"/>
  <c r="H56" i="64"/>
  <c r="H58" i="64" s="1"/>
  <c r="H59" i="64" s="1"/>
  <c r="H61" i="64" s="1"/>
  <c r="H63" i="64" s="1"/>
  <c r="H64" i="64" s="1"/>
  <c r="G56" i="64"/>
  <c r="G58" i="64" s="1"/>
  <c r="G59" i="64" s="1"/>
  <c r="G61" i="64" s="1"/>
  <c r="G63" i="64" s="1"/>
  <c r="G64" i="64" s="1"/>
  <c r="F56" i="64"/>
  <c r="F58" i="64" s="1"/>
  <c r="F59" i="64" s="1"/>
  <c r="F61" i="64" s="1"/>
  <c r="F63" i="64" s="1"/>
  <c r="F64" i="64" s="1"/>
  <c r="E56" i="64"/>
  <c r="AC55" i="64"/>
  <c r="AC54" i="64"/>
  <c r="AC53" i="64"/>
  <c r="AC52" i="64"/>
  <c r="O32" i="64"/>
  <c r="N32" i="64"/>
  <c r="M32" i="64"/>
  <c r="L32" i="64"/>
  <c r="K32" i="64"/>
  <c r="J32" i="64"/>
  <c r="O31" i="64"/>
  <c r="N31" i="64"/>
  <c r="M31" i="64"/>
  <c r="L31" i="64"/>
  <c r="K31" i="64"/>
  <c r="J31" i="64"/>
  <c r="AC26" i="64"/>
  <c r="O23" i="64"/>
  <c r="N23" i="64"/>
  <c r="M23" i="64"/>
  <c r="L23" i="64"/>
  <c r="K23" i="64"/>
  <c r="J23" i="64"/>
  <c r="O22" i="64"/>
  <c r="O24" i="64" s="1"/>
  <c r="O25" i="64" s="1"/>
  <c r="O27" i="64" s="1"/>
  <c r="O29" i="64" s="1"/>
  <c r="O30" i="64" s="1"/>
  <c r="N22" i="64"/>
  <c r="N24" i="64" s="1"/>
  <c r="N25" i="64" s="1"/>
  <c r="N27" i="64" s="1"/>
  <c r="N29" i="64" s="1"/>
  <c r="N30" i="64" s="1"/>
  <c r="M22" i="64"/>
  <c r="M24" i="64" s="1"/>
  <c r="M25" i="64" s="1"/>
  <c r="M27" i="64" s="1"/>
  <c r="M29" i="64" s="1"/>
  <c r="M30" i="64" s="1"/>
  <c r="L22" i="64"/>
  <c r="L24" i="64" s="1"/>
  <c r="L25" i="64" s="1"/>
  <c r="L27" i="64" s="1"/>
  <c r="L29" i="64" s="1"/>
  <c r="L30" i="64" s="1"/>
  <c r="K22" i="64"/>
  <c r="K24" i="64" s="1"/>
  <c r="K25" i="64" s="1"/>
  <c r="K27" i="64" s="1"/>
  <c r="K29" i="64" s="1"/>
  <c r="K30" i="64" s="1"/>
  <c r="J22" i="64"/>
  <c r="J24" i="64" s="1"/>
  <c r="J25" i="64" s="1"/>
  <c r="J27" i="64" s="1"/>
  <c r="J29" i="64" s="1"/>
  <c r="J30" i="64" s="1"/>
  <c r="AC21" i="64"/>
  <c r="AC20" i="64"/>
  <c r="AC19" i="64"/>
  <c r="AC18" i="64"/>
  <c r="AC17" i="64"/>
  <c r="AC16" i="64"/>
  <c r="AC15" i="64"/>
  <c r="AC14" i="64"/>
  <c r="AC13" i="64"/>
  <c r="AC12" i="64"/>
  <c r="R63" i="83"/>
  <c r="Q63" i="83"/>
  <c r="P63" i="83"/>
  <c r="O63" i="83"/>
  <c r="N63" i="83"/>
  <c r="M63" i="83"/>
  <c r="L63" i="83"/>
  <c r="K63" i="83"/>
  <c r="J63" i="83"/>
  <c r="I63" i="83"/>
  <c r="H63" i="83"/>
  <c r="G63" i="83"/>
  <c r="F63" i="83"/>
  <c r="E63" i="83"/>
  <c r="R62" i="83"/>
  <c r="Q62" i="83"/>
  <c r="P62" i="83"/>
  <c r="O62" i="83"/>
  <c r="N62" i="83"/>
  <c r="M62" i="83"/>
  <c r="L62" i="83"/>
  <c r="K62" i="83"/>
  <c r="J62" i="83"/>
  <c r="I62" i="83"/>
  <c r="H62" i="83"/>
  <c r="G62" i="83"/>
  <c r="F62" i="83"/>
  <c r="E62" i="83"/>
  <c r="AC57" i="83"/>
  <c r="R54" i="83"/>
  <c r="Q54" i="83"/>
  <c r="P54" i="83"/>
  <c r="O54" i="83"/>
  <c r="N54" i="83"/>
  <c r="M54" i="83"/>
  <c r="L54" i="83"/>
  <c r="K54" i="83"/>
  <c r="J54" i="83"/>
  <c r="I54" i="83"/>
  <c r="H54" i="83"/>
  <c r="G54" i="83"/>
  <c r="F54" i="83"/>
  <c r="E54" i="83"/>
  <c r="R53" i="83"/>
  <c r="R55" i="83" s="1"/>
  <c r="Q53" i="83"/>
  <c r="Q55" i="83" s="1"/>
  <c r="P53" i="83"/>
  <c r="P55" i="83" s="1"/>
  <c r="O53" i="83"/>
  <c r="O55" i="83" s="1"/>
  <c r="N53" i="83"/>
  <c r="N55" i="83" s="1"/>
  <c r="M53" i="83"/>
  <c r="M55" i="83" s="1"/>
  <c r="L53" i="83"/>
  <c r="L55" i="83" s="1"/>
  <c r="K53" i="83"/>
  <c r="K55" i="83" s="1"/>
  <c r="J53" i="83"/>
  <c r="J55" i="83" s="1"/>
  <c r="I53" i="83"/>
  <c r="I55" i="83" s="1"/>
  <c r="H53" i="83"/>
  <c r="H55" i="83" s="1"/>
  <c r="G53" i="83"/>
  <c r="G55" i="83" s="1"/>
  <c r="F53" i="83"/>
  <c r="F55" i="83" s="1"/>
  <c r="E53" i="83"/>
  <c r="E55" i="83" s="1"/>
  <c r="E56" i="83" s="1"/>
  <c r="AC52" i="83"/>
  <c r="AC51" i="83"/>
  <c r="AC50" i="83"/>
  <c r="AC49" i="83"/>
  <c r="AC48" i="83"/>
  <c r="AC47" i="83"/>
  <c r="AC46" i="83"/>
  <c r="AC45" i="83"/>
  <c r="AC44" i="83"/>
  <c r="AC43" i="83"/>
  <c r="AC25" i="83"/>
  <c r="X23" i="83"/>
  <c r="X24" i="83" s="1"/>
  <c r="X26" i="83" s="1"/>
  <c r="W23" i="83"/>
  <c r="W24" i="83" s="1"/>
  <c r="W26" i="83" s="1"/>
  <c r="V23" i="83"/>
  <c r="V24" i="83" s="1"/>
  <c r="V26" i="83" s="1"/>
  <c r="U23" i="83"/>
  <c r="U24" i="83" s="1"/>
  <c r="U26" i="83" s="1"/>
  <c r="T23" i="83"/>
  <c r="T24" i="83" s="1"/>
  <c r="T26" i="83" s="1"/>
  <c r="S23" i="83"/>
  <c r="S24" i="83" s="1"/>
  <c r="S26" i="83" s="1"/>
  <c r="R23" i="83"/>
  <c r="R24" i="83" s="1"/>
  <c r="R26" i="83" s="1"/>
  <c r="R28" i="83" s="1"/>
  <c r="R29" i="83" s="1"/>
  <c r="Q23" i="83"/>
  <c r="Q24" i="83" s="1"/>
  <c r="Q26" i="83" s="1"/>
  <c r="Q28" i="83" s="1"/>
  <c r="Q29" i="83" s="1"/>
  <c r="P23" i="83"/>
  <c r="P24" i="83" s="1"/>
  <c r="P26" i="83" s="1"/>
  <c r="P28" i="83" s="1"/>
  <c r="P29" i="83" s="1"/>
  <c r="O23" i="83"/>
  <c r="O24" i="83" s="1"/>
  <c r="O26" i="83" s="1"/>
  <c r="O28" i="83" s="1"/>
  <c r="O29" i="83" s="1"/>
  <c r="AC20" i="83"/>
  <c r="AC19" i="83"/>
  <c r="AC18" i="83"/>
  <c r="AC17" i="83"/>
  <c r="AC16" i="83"/>
  <c r="AC15" i="83"/>
  <c r="AC14" i="83"/>
  <c r="AC13" i="83"/>
  <c r="AC12" i="83"/>
  <c r="AC11" i="83"/>
  <c r="T63" i="62"/>
  <c r="S63" i="62"/>
  <c r="R63" i="62"/>
  <c r="Q63" i="62"/>
  <c r="P63" i="62"/>
  <c r="O63" i="62"/>
  <c r="N63" i="62"/>
  <c r="M63" i="62"/>
  <c r="L63" i="62"/>
  <c r="K63" i="62"/>
  <c r="J63" i="62"/>
  <c r="I63" i="62"/>
  <c r="H63" i="62"/>
  <c r="G63" i="62"/>
  <c r="F63" i="62"/>
  <c r="E63" i="62"/>
  <c r="T62" i="62"/>
  <c r="S62" i="62"/>
  <c r="R62" i="62"/>
  <c r="Q62" i="62"/>
  <c r="P62" i="62"/>
  <c r="O62" i="62"/>
  <c r="N62" i="62"/>
  <c r="M62" i="62"/>
  <c r="L62" i="62"/>
  <c r="K62" i="62"/>
  <c r="J62" i="62"/>
  <c r="I62" i="62"/>
  <c r="H62" i="62"/>
  <c r="G62" i="62"/>
  <c r="F62" i="62"/>
  <c r="E62" i="62"/>
  <c r="AC57" i="62"/>
  <c r="T54" i="62"/>
  <c r="S54" i="62"/>
  <c r="R54" i="62"/>
  <c r="Q54" i="62"/>
  <c r="P54" i="62"/>
  <c r="O54" i="62"/>
  <c r="N54" i="62"/>
  <c r="M54" i="62"/>
  <c r="L54" i="62"/>
  <c r="K54" i="62"/>
  <c r="J54" i="62"/>
  <c r="I54" i="62"/>
  <c r="H54" i="62"/>
  <c r="G54" i="62"/>
  <c r="F54" i="62"/>
  <c r="E54" i="62"/>
  <c r="T53" i="62"/>
  <c r="T55" i="62" s="1"/>
  <c r="T56" i="62" s="1"/>
  <c r="T58" i="62" s="1"/>
  <c r="T60" i="62" s="1"/>
  <c r="T61" i="62" s="1"/>
  <c r="S53" i="62"/>
  <c r="S55" i="62" s="1"/>
  <c r="S56" i="62" s="1"/>
  <c r="S58" i="62" s="1"/>
  <c r="S60" i="62" s="1"/>
  <c r="S61" i="62" s="1"/>
  <c r="R53" i="62"/>
  <c r="R55" i="62" s="1"/>
  <c r="R56" i="62" s="1"/>
  <c r="R58" i="62" s="1"/>
  <c r="R60" i="62" s="1"/>
  <c r="R61" i="62" s="1"/>
  <c r="Q53" i="62"/>
  <c r="Q55" i="62" s="1"/>
  <c r="Q56" i="62" s="1"/>
  <c r="Q58" i="62" s="1"/>
  <c r="Q60" i="62" s="1"/>
  <c r="Q61" i="62" s="1"/>
  <c r="P53" i="62"/>
  <c r="P55" i="62" s="1"/>
  <c r="P56" i="62" s="1"/>
  <c r="P58" i="62" s="1"/>
  <c r="P60" i="62" s="1"/>
  <c r="P61" i="62" s="1"/>
  <c r="O53" i="62"/>
  <c r="O55" i="62" s="1"/>
  <c r="O56" i="62" s="1"/>
  <c r="O58" i="62" s="1"/>
  <c r="O60" i="62" s="1"/>
  <c r="O61" i="62" s="1"/>
  <c r="N53" i="62"/>
  <c r="N55" i="62" s="1"/>
  <c r="N56" i="62" s="1"/>
  <c r="N58" i="62" s="1"/>
  <c r="N60" i="62" s="1"/>
  <c r="N61" i="62" s="1"/>
  <c r="M53" i="62"/>
  <c r="M55" i="62" s="1"/>
  <c r="M56" i="62" s="1"/>
  <c r="M58" i="62" s="1"/>
  <c r="M60" i="62" s="1"/>
  <c r="M61" i="62" s="1"/>
  <c r="L53" i="62"/>
  <c r="L55" i="62" s="1"/>
  <c r="L56" i="62" s="1"/>
  <c r="L58" i="62" s="1"/>
  <c r="L60" i="62" s="1"/>
  <c r="L61" i="62" s="1"/>
  <c r="K53" i="62"/>
  <c r="K55" i="62" s="1"/>
  <c r="K56" i="62" s="1"/>
  <c r="K58" i="62" s="1"/>
  <c r="K60" i="62" s="1"/>
  <c r="K61" i="62" s="1"/>
  <c r="J53" i="62"/>
  <c r="J55" i="62" s="1"/>
  <c r="J56" i="62" s="1"/>
  <c r="J58" i="62" s="1"/>
  <c r="J60" i="62" s="1"/>
  <c r="J61" i="62" s="1"/>
  <c r="I53" i="62"/>
  <c r="I55" i="62" s="1"/>
  <c r="I56" i="62" s="1"/>
  <c r="I58" i="62" s="1"/>
  <c r="I60" i="62" s="1"/>
  <c r="I61" i="62" s="1"/>
  <c r="H53" i="62"/>
  <c r="H55" i="62" s="1"/>
  <c r="H56" i="62" s="1"/>
  <c r="H58" i="62" s="1"/>
  <c r="H60" i="62" s="1"/>
  <c r="H61" i="62" s="1"/>
  <c r="G53" i="62"/>
  <c r="G55" i="62" s="1"/>
  <c r="G56" i="62" s="1"/>
  <c r="G58" i="62" s="1"/>
  <c r="G60" i="62" s="1"/>
  <c r="G61" i="62" s="1"/>
  <c r="F53" i="62"/>
  <c r="F55" i="62" s="1"/>
  <c r="F56" i="62" s="1"/>
  <c r="F58" i="62" s="1"/>
  <c r="F60" i="62" s="1"/>
  <c r="F61" i="62" s="1"/>
  <c r="E53" i="62"/>
  <c r="AC52" i="62"/>
  <c r="AC51" i="62"/>
  <c r="AC50" i="62"/>
  <c r="AC49" i="62"/>
  <c r="AC48" i="62"/>
  <c r="AC47" i="62"/>
  <c r="AC46" i="62"/>
  <c r="AC45" i="62"/>
  <c r="AC43" i="62"/>
  <c r="Q31" i="62"/>
  <c r="P31" i="62"/>
  <c r="O31" i="62"/>
  <c r="N31" i="62"/>
  <c r="M31" i="62"/>
  <c r="L31" i="62"/>
  <c r="K31" i="62"/>
  <c r="J31" i="62"/>
  <c r="Q30" i="62"/>
  <c r="P30" i="62"/>
  <c r="O30" i="62"/>
  <c r="N30" i="62"/>
  <c r="M30" i="62"/>
  <c r="L30" i="62"/>
  <c r="K30" i="62"/>
  <c r="J30" i="62"/>
  <c r="AC25" i="62"/>
  <c r="Q22" i="62"/>
  <c r="P22" i="62"/>
  <c r="O22" i="62"/>
  <c r="N22" i="62"/>
  <c r="M22" i="62"/>
  <c r="L22" i="62"/>
  <c r="K22" i="62"/>
  <c r="J22" i="62"/>
  <c r="Q21" i="62"/>
  <c r="Q23" i="62" s="1"/>
  <c r="Q24" i="62" s="1"/>
  <c r="P21" i="62"/>
  <c r="P23" i="62" s="1"/>
  <c r="P24" i="62" s="1"/>
  <c r="O21" i="62"/>
  <c r="O23" i="62" s="1"/>
  <c r="O24" i="62" s="1"/>
  <c r="N21" i="62"/>
  <c r="N23" i="62" s="1"/>
  <c r="N24" i="62" s="1"/>
  <c r="M21" i="62"/>
  <c r="M23" i="62" s="1"/>
  <c r="M24" i="62" s="1"/>
  <c r="L21" i="62"/>
  <c r="L23" i="62" s="1"/>
  <c r="L24" i="62" s="1"/>
  <c r="K21" i="62"/>
  <c r="K23" i="62" s="1"/>
  <c r="K24" i="62" s="1"/>
  <c r="J21" i="62"/>
  <c r="J23" i="62" s="1"/>
  <c r="J24" i="62" s="1"/>
  <c r="AC20" i="62"/>
  <c r="AC19" i="62"/>
  <c r="AC18" i="62"/>
  <c r="AC17" i="62"/>
  <c r="AC16" i="62"/>
  <c r="AC15" i="62"/>
  <c r="AC14" i="62"/>
  <c r="AC13" i="62"/>
  <c r="AC12" i="62"/>
  <c r="AC11" i="62"/>
  <c r="AC57" i="60"/>
  <c r="AB54" i="60"/>
  <c r="AA54" i="60"/>
  <c r="Z54" i="60"/>
  <c r="Y54" i="60"/>
  <c r="X54" i="60"/>
  <c r="U54" i="60"/>
  <c r="T54" i="60"/>
  <c r="S54" i="60"/>
  <c r="R54" i="60"/>
  <c r="Q54" i="60"/>
  <c r="P54" i="60"/>
  <c r="O54" i="60"/>
  <c r="N54" i="60"/>
  <c r="AB53" i="60"/>
  <c r="AB55" i="60" s="1"/>
  <c r="AB56" i="60" s="1"/>
  <c r="AB58" i="60" s="1"/>
  <c r="AB60" i="60" s="1"/>
  <c r="AB61" i="60" s="1"/>
  <c r="AA53" i="60"/>
  <c r="AA55" i="60" s="1"/>
  <c r="AA56" i="60" s="1"/>
  <c r="AA58" i="60" s="1"/>
  <c r="AA60" i="60" s="1"/>
  <c r="AA61" i="60" s="1"/>
  <c r="Z53" i="60"/>
  <c r="Z55" i="60" s="1"/>
  <c r="Z56" i="60" s="1"/>
  <c r="Z58" i="60" s="1"/>
  <c r="Z60" i="60" s="1"/>
  <c r="Z61" i="60" s="1"/>
  <c r="Y53" i="60"/>
  <c r="Y55" i="60" s="1"/>
  <c r="Y56" i="60" s="1"/>
  <c r="Y58" i="60" s="1"/>
  <c r="Y60" i="60" s="1"/>
  <c r="Y61" i="60" s="1"/>
  <c r="X53" i="60"/>
  <c r="X55" i="60" s="1"/>
  <c r="X56" i="60" s="1"/>
  <c r="X58" i="60" s="1"/>
  <c r="X60" i="60" s="1"/>
  <c r="X61" i="60" s="1"/>
  <c r="U53" i="60"/>
  <c r="U55" i="60" s="1"/>
  <c r="U56" i="60" s="1"/>
  <c r="U58" i="60" s="1"/>
  <c r="U60" i="60" s="1"/>
  <c r="U61" i="60" s="1"/>
  <c r="T53" i="60"/>
  <c r="T55" i="60" s="1"/>
  <c r="T56" i="60" s="1"/>
  <c r="T58" i="60" s="1"/>
  <c r="T60" i="60" s="1"/>
  <c r="T61" i="60" s="1"/>
  <c r="S53" i="60"/>
  <c r="S55" i="60" s="1"/>
  <c r="S56" i="60" s="1"/>
  <c r="S58" i="60" s="1"/>
  <c r="S60" i="60" s="1"/>
  <c r="S61" i="60" s="1"/>
  <c r="R53" i="60"/>
  <c r="R55" i="60" s="1"/>
  <c r="R56" i="60" s="1"/>
  <c r="R58" i="60" s="1"/>
  <c r="R60" i="60" s="1"/>
  <c r="R61" i="60" s="1"/>
  <c r="Q53" i="60"/>
  <c r="Q55" i="60" s="1"/>
  <c r="Q56" i="60" s="1"/>
  <c r="Q58" i="60" s="1"/>
  <c r="Q60" i="60" s="1"/>
  <c r="Q61" i="60" s="1"/>
  <c r="P53" i="60"/>
  <c r="P55" i="60" s="1"/>
  <c r="P56" i="60" s="1"/>
  <c r="P58" i="60" s="1"/>
  <c r="P60" i="60" s="1"/>
  <c r="P61" i="60" s="1"/>
  <c r="O53" i="60"/>
  <c r="O55" i="60" s="1"/>
  <c r="O56" i="60" s="1"/>
  <c r="O58" i="60" s="1"/>
  <c r="O60" i="60" s="1"/>
  <c r="O61" i="60" s="1"/>
  <c r="N53" i="60"/>
  <c r="N55" i="60" s="1"/>
  <c r="N56" i="60" s="1"/>
  <c r="N58" i="60" s="1"/>
  <c r="AC52" i="60"/>
  <c r="AC51" i="60"/>
  <c r="AC50" i="60"/>
  <c r="AC49" i="60"/>
  <c r="AC48" i="60"/>
  <c r="AC47" i="60"/>
  <c r="AC46" i="60"/>
  <c r="AC45" i="60"/>
  <c r="AC44" i="60"/>
  <c r="AC43" i="60"/>
  <c r="S31" i="60"/>
  <c r="R31" i="60"/>
  <c r="Q31" i="60"/>
  <c r="P31" i="60"/>
  <c r="O31" i="60"/>
  <c r="H31" i="60"/>
  <c r="G31" i="60"/>
  <c r="F31" i="60"/>
  <c r="E31" i="60"/>
  <c r="S30" i="60"/>
  <c r="R30" i="60"/>
  <c r="Q30" i="60"/>
  <c r="P30" i="60"/>
  <c r="O30" i="60"/>
  <c r="H30" i="60"/>
  <c r="G30" i="60"/>
  <c r="F30" i="60"/>
  <c r="E30" i="60"/>
  <c r="AC25" i="60"/>
  <c r="P28" i="60"/>
  <c r="P29" i="60" s="1"/>
  <c r="S28" i="60"/>
  <c r="S29" i="60" s="1"/>
  <c r="R28" i="60"/>
  <c r="R29" i="60" s="1"/>
  <c r="Q28" i="60"/>
  <c r="Q29" i="60" s="1"/>
  <c r="O28" i="60"/>
  <c r="O29" i="60" s="1"/>
  <c r="H28" i="60"/>
  <c r="H29" i="60" s="1"/>
  <c r="G28" i="60"/>
  <c r="G29" i="60" s="1"/>
  <c r="F28" i="60"/>
  <c r="F29" i="60" s="1"/>
  <c r="AC20" i="60"/>
  <c r="AC19" i="60"/>
  <c r="AC18" i="60"/>
  <c r="AC17" i="60"/>
  <c r="AC16" i="60"/>
  <c r="AC15" i="60"/>
  <c r="AC14" i="60"/>
  <c r="AC13" i="60"/>
  <c r="AC12" i="60"/>
  <c r="AC11" i="60"/>
  <c r="S63" i="59"/>
  <c r="R63" i="59"/>
  <c r="Q63" i="59"/>
  <c r="P63" i="59"/>
  <c r="O63" i="59"/>
  <c r="N63" i="59"/>
  <c r="M63" i="59"/>
  <c r="L63" i="59"/>
  <c r="K63" i="59"/>
  <c r="J63" i="59"/>
  <c r="I63" i="59"/>
  <c r="H63" i="59"/>
  <c r="G63" i="59"/>
  <c r="F63" i="59"/>
  <c r="E63" i="59"/>
  <c r="S62" i="59"/>
  <c r="R62" i="59"/>
  <c r="Q62" i="59"/>
  <c r="P62" i="59"/>
  <c r="O62" i="59"/>
  <c r="N62" i="59"/>
  <c r="M62" i="59"/>
  <c r="L62" i="59"/>
  <c r="K62" i="59"/>
  <c r="J62" i="59"/>
  <c r="I62" i="59"/>
  <c r="H62" i="59"/>
  <c r="G62" i="59"/>
  <c r="F62" i="59"/>
  <c r="E62" i="59"/>
  <c r="AC57" i="59"/>
  <c r="S54" i="59"/>
  <c r="R54" i="59"/>
  <c r="Q54" i="59"/>
  <c r="P54" i="59"/>
  <c r="O54" i="59"/>
  <c r="N54" i="59"/>
  <c r="M54" i="59"/>
  <c r="L54" i="59"/>
  <c r="K54" i="59"/>
  <c r="J54" i="59"/>
  <c r="I54" i="59"/>
  <c r="H54" i="59"/>
  <c r="G54" i="59"/>
  <c r="F54" i="59"/>
  <c r="E54" i="59"/>
  <c r="S53" i="59"/>
  <c r="S55" i="59" s="1"/>
  <c r="S56" i="59" s="1"/>
  <c r="S58" i="59" s="1"/>
  <c r="S60" i="59" s="1"/>
  <c r="S61" i="59" s="1"/>
  <c r="R53" i="59"/>
  <c r="R55" i="59" s="1"/>
  <c r="R56" i="59" s="1"/>
  <c r="R58" i="59" s="1"/>
  <c r="R60" i="59" s="1"/>
  <c r="R61" i="59" s="1"/>
  <c r="Q53" i="59"/>
  <c r="Q55" i="59" s="1"/>
  <c r="Q56" i="59" s="1"/>
  <c r="Q58" i="59" s="1"/>
  <c r="Q60" i="59" s="1"/>
  <c r="Q61" i="59" s="1"/>
  <c r="P53" i="59"/>
  <c r="P55" i="59" s="1"/>
  <c r="P56" i="59" s="1"/>
  <c r="P58" i="59" s="1"/>
  <c r="P60" i="59" s="1"/>
  <c r="P61" i="59" s="1"/>
  <c r="O53" i="59"/>
  <c r="O55" i="59" s="1"/>
  <c r="O56" i="59" s="1"/>
  <c r="O58" i="59" s="1"/>
  <c r="O60" i="59" s="1"/>
  <c r="O61" i="59" s="1"/>
  <c r="N53" i="59"/>
  <c r="N55" i="59" s="1"/>
  <c r="N56" i="59" s="1"/>
  <c r="N58" i="59" s="1"/>
  <c r="N60" i="59" s="1"/>
  <c r="N61" i="59" s="1"/>
  <c r="M53" i="59"/>
  <c r="M55" i="59" s="1"/>
  <c r="M56" i="59" s="1"/>
  <c r="M58" i="59" s="1"/>
  <c r="M60" i="59" s="1"/>
  <c r="M61" i="59" s="1"/>
  <c r="L53" i="59"/>
  <c r="L55" i="59" s="1"/>
  <c r="L56" i="59" s="1"/>
  <c r="L58" i="59" s="1"/>
  <c r="L60" i="59" s="1"/>
  <c r="L61" i="59" s="1"/>
  <c r="K53" i="59"/>
  <c r="K55" i="59" s="1"/>
  <c r="K56" i="59" s="1"/>
  <c r="K58" i="59" s="1"/>
  <c r="K60" i="59" s="1"/>
  <c r="K61" i="59" s="1"/>
  <c r="J53" i="59"/>
  <c r="J55" i="59" s="1"/>
  <c r="J56" i="59" s="1"/>
  <c r="J58" i="59" s="1"/>
  <c r="J60" i="59" s="1"/>
  <c r="J61" i="59" s="1"/>
  <c r="I53" i="59"/>
  <c r="I55" i="59" s="1"/>
  <c r="I56" i="59" s="1"/>
  <c r="I58" i="59" s="1"/>
  <c r="I60" i="59" s="1"/>
  <c r="I61" i="59" s="1"/>
  <c r="H53" i="59"/>
  <c r="H55" i="59" s="1"/>
  <c r="H56" i="59" s="1"/>
  <c r="H58" i="59" s="1"/>
  <c r="H60" i="59" s="1"/>
  <c r="H61" i="59" s="1"/>
  <c r="G53" i="59"/>
  <c r="G55" i="59" s="1"/>
  <c r="G56" i="59" s="1"/>
  <c r="G58" i="59" s="1"/>
  <c r="G60" i="59" s="1"/>
  <c r="G61" i="59" s="1"/>
  <c r="F53" i="59"/>
  <c r="F55" i="59" s="1"/>
  <c r="F56" i="59" s="1"/>
  <c r="F58" i="59" s="1"/>
  <c r="F60" i="59" s="1"/>
  <c r="F61" i="59" s="1"/>
  <c r="E53" i="59"/>
  <c r="E55" i="59" s="1"/>
  <c r="AC52" i="59"/>
  <c r="AC51" i="59"/>
  <c r="AC50" i="59"/>
  <c r="AC49" i="59"/>
  <c r="AC48" i="59"/>
  <c r="AC47" i="59"/>
  <c r="AC46" i="59"/>
  <c r="AC45" i="59"/>
  <c r="AC43" i="59"/>
  <c r="AB31" i="59"/>
  <c r="AA31" i="59"/>
  <c r="Z31" i="59"/>
  <c r="Y31" i="59"/>
  <c r="X31" i="59"/>
  <c r="W31" i="59"/>
  <c r="V31" i="59"/>
  <c r="U31" i="59"/>
  <c r="T31" i="59"/>
  <c r="S31" i="59"/>
  <c r="R31" i="59"/>
  <c r="Q31" i="59"/>
  <c r="P31" i="59"/>
  <c r="O31" i="59"/>
  <c r="N31" i="59"/>
  <c r="M31" i="59"/>
  <c r="L31" i="59"/>
  <c r="AB30" i="59"/>
  <c r="AA30" i="59"/>
  <c r="Z30" i="59"/>
  <c r="Y30" i="59"/>
  <c r="X30" i="59"/>
  <c r="W30" i="59"/>
  <c r="V30" i="59"/>
  <c r="U30" i="59"/>
  <c r="T30" i="59"/>
  <c r="S30" i="59"/>
  <c r="R30" i="59"/>
  <c r="Q30" i="59"/>
  <c r="P30" i="59"/>
  <c r="O30" i="59"/>
  <c r="N30" i="59"/>
  <c r="M30" i="59"/>
  <c r="L30" i="59"/>
  <c r="AC25" i="59"/>
  <c r="AB22" i="59"/>
  <c r="AA22" i="59"/>
  <c r="Z22" i="59"/>
  <c r="Y22" i="59"/>
  <c r="X22" i="59"/>
  <c r="W22" i="59"/>
  <c r="V22" i="59"/>
  <c r="U22" i="59"/>
  <c r="T22" i="59"/>
  <c r="S22" i="59"/>
  <c r="R22" i="59"/>
  <c r="Q22" i="59"/>
  <c r="P22" i="59"/>
  <c r="O22" i="59"/>
  <c r="N22" i="59"/>
  <c r="M22" i="59"/>
  <c r="L22" i="59"/>
  <c r="AB21" i="59"/>
  <c r="AB23" i="59" s="1"/>
  <c r="AB24" i="59" s="1"/>
  <c r="AB26" i="59" s="1"/>
  <c r="AB28" i="59" s="1"/>
  <c r="AB29" i="59" s="1"/>
  <c r="AA21" i="59"/>
  <c r="AA23" i="59" s="1"/>
  <c r="AA24" i="59" s="1"/>
  <c r="AA26" i="59" s="1"/>
  <c r="AA28" i="59" s="1"/>
  <c r="AA29" i="59" s="1"/>
  <c r="Z21" i="59"/>
  <c r="Z23" i="59" s="1"/>
  <c r="Z24" i="59" s="1"/>
  <c r="Z26" i="59" s="1"/>
  <c r="Z28" i="59" s="1"/>
  <c r="Z29" i="59" s="1"/>
  <c r="Y21" i="59"/>
  <c r="Y23" i="59" s="1"/>
  <c r="Y24" i="59" s="1"/>
  <c r="Y26" i="59" s="1"/>
  <c r="Y28" i="59" s="1"/>
  <c r="Y29" i="59" s="1"/>
  <c r="X21" i="59"/>
  <c r="X23" i="59" s="1"/>
  <c r="X24" i="59" s="1"/>
  <c r="X26" i="59" s="1"/>
  <c r="X28" i="59" s="1"/>
  <c r="X29" i="59" s="1"/>
  <c r="W21" i="59"/>
  <c r="W23" i="59" s="1"/>
  <c r="W24" i="59" s="1"/>
  <c r="W26" i="59" s="1"/>
  <c r="W28" i="59" s="1"/>
  <c r="W29" i="59" s="1"/>
  <c r="V21" i="59"/>
  <c r="V23" i="59" s="1"/>
  <c r="V24" i="59" s="1"/>
  <c r="V26" i="59" s="1"/>
  <c r="V28" i="59" s="1"/>
  <c r="V29" i="59" s="1"/>
  <c r="U21" i="59"/>
  <c r="U23" i="59" s="1"/>
  <c r="U24" i="59" s="1"/>
  <c r="U26" i="59" s="1"/>
  <c r="U28" i="59" s="1"/>
  <c r="U29" i="59" s="1"/>
  <c r="T21" i="59"/>
  <c r="T23" i="59" s="1"/>
  <c r="T24" i="59" s="1"/>
  <c r="T26" i="59" s="1"/>
  <c r="T28" i="59" s="1"/>
  <c r="T29" i="59" s="1"/>
  <c r="S21" i="59"/>
  <c r="S23" i="59" s="1"/>
  <c r="S24" i="59" s="1"/>
  <c r="S26" i="59" s="1"/>
  <c r="S28" i="59" s="1"/>
  <c r="S29" i="59" s="1"/>
  <c r="R21" i="59"/>
  <c r="R23" i="59" s="1"/>
  <c r="R24" i="59" s="1"/>
  <c r="R26" i="59" s="1"/>
  <c r="R28" i="59" s="1"/>
  <c r="R29" i="59" s="1"/>
  <c r="Q21" i="59"/>
  <c r="Q23" i="59" s="1"/>
  <c r="Q24" i="59" s="1"/>
  <c r="Q26" i="59" s="1"/>
  <c r="Q28" i="59" s="1"/>
  <c r="Q29" i="59" s="1"/>
  <c r="P21" i="59"/>
  <c r="P23" i="59" s="1"/>
  <c r="P24" i="59" s="1"/>
  <c r="P26" i="59" s="1"/>
  <c r="P28" i="59" s="1"/>
  <c r="P29" i="59" s="1"/>
  <c r="O21" i="59"/>
  <c r="O23" i="59" s="1"/>
  <c r="O24" i="59" s="1"/>
  <c r="O26" i="59" s="1"/>
  <c r="O28" i="59" s="1"/>
  <c r="O29" i="59" s="1"/>
  <c r="N21" i="59"/>
  <c r="N23" i="59" s="1"/>
  <c r="N24" i="59" s="1"/>
  <c r="N26" i="59" s="1"/>
  <c r="N28" i="59" s="1"/>
  <c r="N29" i="59" s="1"/>
  <c r="M21" i="59"/>
  <c r="M23" i="59" s="1"/>
  <c r="M24" i="59" s="1"/>
  <c r="M26" i="59" s="1"/>
  <c r="M28" i="59" s="1"/>
  <c r="M29" i="59" s="1"/>
  <c r="L21" i="59"/>
  <c r="L23" i="59" s="1"/>
  <c r="L24" i="59" s="1"/>
  <c r="L26" i="59" s="1"/>
  <c r="L28" i="59" s="1"/>
  <c r="L29" i="59" s="1"/>
  <c r="AC20" i="59"/>
  <c r="AC19" i="59"/>
  <c r="AC18" i="59"/>
  <c r="AC17" i="59"/>
  <c r="AC16" i="59"/>
  <c r="AC15" i="59"/>
  <c r="AC14" i="59"/>
  <c r="AC13" i="59"/>
  <c r="AC12" i="59"/>
  <c r="P32" i="58"/>
  <c r="O32" i="58"/>
  <c r="N32" i="58"/>
  <c r="M32" i="58"/>
  <c r="L32" i="58"/>
  <c r="K32" i="58"/>
  <c r="J32" i="58"/>
  <c r="I32" i="58"/>
  <c r="H32" i="58"/>
  <c r="G32" i="58"/>
  <c r="P31" i="58"/>
  <c r="O31" i="58"/>
  <c r="N31" i="58"/>
  <c r="M31" i="58"/>
  <c r="L31" i="58"/>
  <c r="K31" i="58"/>
  <c r="J31" i="58"/>
  <c r="I31" i="58"/>
  <c r="H31" i="58"/>
  <c r="G31" i="58"/>
  <c r="AC26" i="58"/>
  <c r="P23" i="58"/>
  <c r="O23" i="58"/>
  <c r="N23" i="58"/>
  <c r="M23" i="58"/>
  <c r="L23" i="58"/>
  <c r="K23" i="58"/>
  <c r="J23" i="58"/>
  <c r="I23" i="58"/>
  <c r="H23" i="58"/>
  <c r="G23" i="58"/>
  <c r="P22" i="58"/>
  <c r="P24" i="58" s="1"/>
  <c r="P25" i="58" s="1"/>
  <c r="P27" i="58" s="1"/>
  <c r="P29" i="58" s="1"/>
  <c r="P30" i="58" s="1"/>
  <c r="O22" i="58"/>
  <c r="O24" i="58" s="1"/>
  <c r="O25" i="58" s="1"/>
  <c r="O27" i="58" s="1"/>
  <c r="O29" i="58" s="1"/>
  <c r="O30" i="58" s="1"/>
  <c r="N22" i="58"/>
  <c r="N24" i="58" s="1"/>
  <c r="N25" i="58" s="1"/>
  <c r="N27" i="58" s="1"/>
  <c r="N29" i="58" s="1"/>
  <c r="N30" i="58" s="1"/>
  <c r="M22" i="58"/>
  <c r="M24" i="58" s="1"/>
  <c r="M25" i="58" s="1"/>
  <c r="M27" i="58" s="1"/>
  <c r="M29" i="58" s="1"/>
  <c r="M30" i="58" s="1"/>
  <c r="L22" i="58"/>
  <c r="L24" i="58" s="1"/>
  <c r="L25" i="58" s="1"/>
  <c r="L27" i="58" s="1"/>
  <c r="L29" i="58" s="1"/>
  <c r="L30" i="58" s="1"/>
  <c r="K22" i="58"/>
  <c r="K24" i="58" s="1"/>
  <c r="K25" i="58" s="1"/>
  <c r="K27" i="58" s="1"/>
  <c r="K29" i="58" s="1"/>
  <c r="K30" i="58" s="1"/>
  <c r="J22" i="58"/>
  <c r="J24" i="58" s="1"/>
  <c r="J25" i="58" s="1"/>
  <c r="J27" i="58" s="1"/>
  <c r="J29" i="58" s="1"/>
  <c r="J30" i="58" s="1"/>
  <c r="I22" i="58"/>
  <c r="I24" i="58" s="1"/>
  <c r="I25" i="58" s="1"/>
  <c r="I27" i="58" s="1"/>
  <c r="I29" i="58" s="1"/>
  <c r="I30" i="58" s="1"/>
  <c r="H22" i="58"/>
  <c r="H24" i="58" s="1"/>
  <c r="H25" i="58" s="1"/>
  <c r="H27" i="58" s="1"/>
  <c r="H29" i="58" s="1"/>
  <c r="H30" i="58" s="1"/>
  <c r="G22" i="58"/>
  <c r="G24" i="58" s="1"/>
  <c r="G25" i="58" s="1"/>
  <c r="G27" i="58" s="1"/>
  <c r="G29" i="58" s="1"/>
  <c r="G30" i="58" s="1"/>
  <c r="AC21" i="58"/>
  <c r="AC20" i="58"/>
  <c r="AC19" i="58"/>
  <c r="AC18" i="58"/>
  <c r="AC17" i="58"/>
  <c r="AC16" i="58"/>
  <c r="AC15" i="58"/>
  <c r="AC14" i="58"/>
  <c r="AC13" i="58"/>
  <c r="AC12" i="58"/>
  <c r="AC59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K32" i="95"/>
  <c r="J32" i="95"/>
  <c r="I32" i="95"/>
  <c r="H32" i="95"/>
  <c r="G32" i="95"/>
  <c r="F32" i="95"/>
  <c r="E32" i="95"/>
  <c r="K31" i="95"/>
  <c r="J31" i="95"/>
  <c r="I31" i="95"/>
  <c r="H31" i="95"/>
  <c r="G31" i="95"/>
  <c r="F31" i="95"/>
  <c r="E31" i="95"/>
  <c r="K24" i="95"/>
  <c r="K25" i="95" s="1"/>
  <c r="K27" i="95" s="1"/>
  <c r="K29" i="95" s="1"/>
  <c r="K30" i="95" s="1"/>
  <c r="J24" i="95"/>
  <c r="J25" i="95" s="1"/>
  <c r="J27" i="95" s="1"/>
  <c r="J29" i="95" s="1"/>
  <c r="J30" i="95" s="1"/>
  <c r="I24" i="95"/>
  <c r="I25" i="95" s="1"/>
  <c r="I27" i="95" s="1"/>
  <c r="I29" i="95" s="1"/>
  <c r="I30" i="95" s="1"/>
  <c r="H24" i="95"/>
  <c r="H25" i="95" s="1"/>
  <c r="H27" i="95" s="1"/>
  <c r="H29" i="95" s="1"/>
  <c r="H30" i="95" s="1"/>
  <c r="G24" i="95"/>
  <c r="G25" i="95" s="1"/>
  <c r="G27" i="95" s="1"/>
  <c r="G29" i="95" s="1"/>
  <c r="G30" i="95" s="1"/>
  <c r="F24" i="95"/>
  <c r="F25" i="95" s="1"/>
  <c r="F27" i="95" s="1"/>
  <c r="F29" i="95" s="1"/>
  <c r="F30" i="95" s="1"/>
  <c r="E24" i="95"/>
  <c r="E25" i="95" s="1"/>
  <c r="E27" i="95" s="1"/>
  <c r="K23" i="95"/>
  <c r="J23" i="95"/>
  <c r="I23" i="95"/>
  <c r="H23" i="95"/>
  <c r="G23" i="95"/>
  <c r="F23" i="95"/>
  <c r="AC23" i="95" s="1"/>
  <c r="E23" i="95"/>
  <c r="AC22" i="95"/>
  <c r="AC21" i="95"/>
  <c r="AC20" i="95"/>
  <c r="AC19" i="95"/>
  <c r="AC18" i="95"/>
  <c r="AC17" i="95"/>
  <c r="AC16" i="95"/>
  <c r="AC15" i="95"/>
  <c r="AC14" i="95"/>
  <c r="AC13" i="95"/>
  <c r="AC12" i="95"/>
  <c r="T65" i="92"/>
  <c r="S65" i="92"/>
  <c r="R65" i="92"/>
  <c r="Q65" i="92"/>
  <c r="T64" i="92"/>
  <c r="S64" i="92"/>
  <c r="R64" i="92"/>
  <c r="Q64" i="92"/>
  <c r="AC59" i="92"/>
  <c r="S57" i="92"/>
  <c r="S58" i="92" s="1"/>
  <c r="S60" i="92" s="1"/>
  <c r="S62" i="92" s="1"/>
  <c r="S63" i="92" s="1"/>
  <c r="R57" i="92"/>
  <c r="R58" i="92" s="1"/>
  <c r="R60" i="92" s="1"/>
  <c r="R62" i="92" s="1"/>
  <c r="R63" i="92" s="1"/>
  <c r="Q57" i="92"/>
  <c r="Q58" i="92" s="1"/>
  <c r="Q60" i="92" s="1"/>
  <c r="Q62" i="92" s="1"/>
  <c r="Q63" i="92" s="1"/>
  <c r="T56" i="92"/>
  <c r="AC56" i="92" s="1"/>
  <c r="T55" i="92"/>
  <c r="T57" i="92" s="1"/>
  <c r="T58" i="92" s="1"/>
  <c r="T60" i="92" s="1"/>
  <c r="T62" i="92" s="1"/>
  <c r="T63" i="92" s="1"/>
  <c r="AC54" i="92"/>
  <c r="AC53" i="92"/>
  <c r="AC52" i="92"/>
  <c r="AC51" i="92"/>
  <c r="AC50" i="92"/>
  <c r="AC49" i="92"/>
  <c r="AC48" i="92"/>
  <c r="AC47" i="92"/>
  <c r="AC46" i="92"/>
  <c r="AC45" i="92"/>
  <c r="S32" i="92"/>
  <c r="R32" i="92"/>
  <c r="Q32" i="92"/>
  <c r="P32" i="92"/>
  <c r="S31" i="92"/>
  <c r="R31" i="92"/>
  <c r="Q31" i="92"/>
  <c r="P31" i="92"/>
  <c r="S27" i="92"/>
  <c r="S29" i="92" s="1"/>
  <c r="S30" i="92" s="1"/>
  <c r="R27" i="92"/>
  <c r="R29" i="92" s="1"/>
  <c r="R30" i="92" s="1"/>
  <c r="Q27" i="92"/>
  <c r="Q29" i="92" s="1"/>
  <c r="Q30" i="92" s="1"/>
  <c r="P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59" i="54"/>
  <c r="AC57" i="54"/>
  <c r="AC56" i="54"/>
  <c r="AC55" i="54"/>
  <c r="AC54" i="54"/>
  <c r="AC53" i="54"/>
  <c r="AC52" i="54"/>
  <c r="AC51" i="54"/>
  <c r="AC50" i="54"/>
  <c r="AC49" i="54"/>
  <c r="AC48" i="54"/>
  <c r="AC47" i="54"/>
  <c r="AC46" i="54"/>
  <c r="AC45" i="54"/>
  <c r="U32" i="54"/>
  <c r="T32" i="54"/>
  <c r="S32" i="54"/>
  <c r="R32" i="54"/>
  <c r="Q32" i="54"/>
  <c r="P32" i="54"/>
  <c r="O32" i="54"/>
  <c r="N32" i="54"/>
  <c r="M32" i="54"/>
  <c r="U31" i="54"/>
  <c r="T31" i="54"/>
  <c r="S31" i="54"/>
  <c r="R31" i="54"/>
  <c r="Q31" i="54"/>
  <c r="P31" i="54"/>
  <c r="O31" i="54"/>
  <c r="N31" i="54"/>
  <c r="M31" i="54"/>
  <c r="U29" i="54"/>
  <c r="U30" i="54" s="1"/>
  <c r="T29" i="54"/>
  <c r="T30" i="54" s="1"/>
  <c r="S29" i="54"/>
  <c r="S30" i="54" s="1"/>
  <c r="R29" i="54"/>
  <c r="R30" i="54" s="1"/>
  <c r="Q29" i="54"/>
  <c r="Q30" i="54" s="1"/>
  <c r="P29" i="54"/>
  <c r="P30" i="54" s="1"/>
  <c r="O29" i="54"/>
  <c r="O30" i="54" s="1"/>
  <c r="N29" i="54"/>
  <c r="N30" i="54" s="1"/>
  <c r="M29" i="54"/>
  <c r="M30" i="54" s="1"/>
  <c r="AC24" i="54"/>
  <c r="AC23" i="54"/>
  <c r="AC22" i="54"/>
  <c r="AC21" i="54"/>
  <c r="AC20" i="54"/>
  <c r="AC19" i="54"/>
  <c r="AC18" i="54"/>
  <c r="AC17" i="54"/>
  <c r="AC16" i="54"/>
  <c r="AC15" i="54"/>
  <c r="AC14" i="54"/>
  <c r="AC13" i="54"/>
  <c r="AC12" i="54"/>
  <c r="AC59" i="50"/>
  <c r="S57" i="50"/>
  <c r="S58" i="50" s="1"/>
  <c r="S60" i="50" s="1"/>
  <c r="S62" i="50" s="1"/>
  <c r="S63" i="50" s="1"/>
  <c r="R57" i="50"/>
  <c r="R58" i="50" s="1"/>
  <c r="R60" i="50" s="1"/>
  <c r="R62" i="50" s="1"/>
  <c r="R63" i="50" s="1"/>
  <c r="Q57" i="50"/>
  <c r="Q58" i="50" s="1"/>
  <c r="Q60" i="50" s="1"/>
  <c r="Q62" i="50" s="1"/>
  <c r="Q63" i="50" s="1"/>
  <c r="P57" i="50"/>
  <c r="P58" i="50" s="1"/>
  <c r="P60" i="50" s="1"/>
  <c r="P62" i="50" s="1"/>
  <c r="P63" i="50" s="1"/>
  <c r="O57" i="50"/>
  <c r="O58" i="50" s="1"/>
  <c r="O60" i="50" s="1"/>
  <c r="O62" i="50" s="1"/>
  <c r="O63" i="50" s="1"/>
  <c r="N57" i="50"/>
  <c r="N58" i="50" s="1"/>
  <c r="N60" i="50" s="1"/>
  <c r="N62" i="50" s="1"/>
  <c r="N63" i="50" s="1"/>
  <c r="M57" i="50"/>
  <c r="M58" i="50" s="1"/>
  <c r="M60" i="50" s="1"/>
  <c r="M62" i="50" s="1"/>
  <c r="M63" i="50" s="1"/>
  <c r="L57" i="50"/>
  <c r="L58" i="50" s="1"/>
  <c r="L60" i="50" s="1"/>
  <c r="L62" i="50" s="1"/>
  <c r="L63" i="50" s="1"/>
  <c r="K57" i="50"/>
  <c r="K58" i="50" s="1"/>
  <c r="K60" i="50" s="1"/>
  <c r="K62" i="50" s="1"/>
  <c r="K63" i="50" s="1"/>
  <c r="J57" i="50"/>
  <c r="J58" i="50" s="1"/>
  <c r="J60" i="50" s="1"/>
  <c r="J62" i="50" s="1"/>
  <c r="J63" i="50" s="1"/>
  <c r="I57" i="50"/>
  <c r="I58" i="50" s="1"/>
  <c r="I60" i="50" s="1"/>
  <c r="I62" i="50" s="1"/>
  <c r="I63" i="50" s="1"/>
  <c r="H57" i="50"/>
  <c r="H58" i="50" s="1"/>
  <c r="H60" i="50" s="1"/>
  <c r="H62" i="50" s="1"/>
  <c r="H63" i="50" s="1"/>
  <c r="G57" i="50"/>
  <c r="G58" i="50" s="1"/>
  <c r="G60" i="50" s="1"/>
  <c r="G62" i="50" s="1"/>
  <c r="G63" i="50" s="1"/>
  <c r="F57" i="50"/>
  <c r="F58" i="50" s="1"/>
  <c r="F60" i="50" s="1"/>
  <c r="F62" i="50" s="1"/>
  <c r="F63" i="50" s="1"/>
  <c r="E57" i="50"/>
  <c r="E58" i="50" s="1"/>
  <c r="E60" i="50" s="1"/>
  <c r="AC56" i="50"/>
  <c r="AC55" i="50"/>
  <c r="AC54" i="50"/>
  <c r="AC53" i="50"/>
  <c r="AC52" i="50"/>
  <c r="AC51" i="50"/>
  <c r="AC50" i="50"/>
  <c r="AC49" i="50"/>
  <c r="AC48" i="50"/>
  <c r="AC47" i="50"/>
  <c r="AC46" i="50"/>
  <c r="AC45" i="50"/>
  <c r="U32" i="50"/>
  <c r="T32" i="50"/>
  <c r="S32" i="50"/>
  <c r="R32" i="50"/>
  <c r="Q32" i="50"/>
  <c r="P32" i="50"/>
  <c r="U31" i="50"/>
  <c r="T31" i="50"/>
  <c r="S31" i="50"/>
  <c r="R31" i="50"/>
  <c r="Q31" i="50"/>
  <c r="P31" i="50"/>
  <c r="AC26" i="50"/>
  <c r="P29" i="50"/>
  <c r="P30" i="50" s="1"/>
  <c r="U24" i="50"/>
  <c r="U25" i="50" s="1"/>
  <c r="U27" i="50" s="1"/>
  <c r="U29" i="50" s="1"/>
  <c r="U30" i="50" s="1"/>
  <c r="T24" i="50"/>
  <c r="T25" i="50" s="1"/>
  <c r="T27" i="50" s="1"/>
  <c r="T29" i="50" s="1"/>
  <c r="T30" i="50" s="1"/>
  <c r="S24" i="50"/>
  <c r="S25" i="50" s="1"/>
  <c r="S27" i="50" s="1"/>
  <c r="S29" i="50" s="1"/>
  <c r="S30" i="50" s="1"/>
  <c r="R24" i="50"/>
  <c r="R25" i="50" s="1"/>
  <c r="R27" i="50" s="1"/>
  <c r="R29" i="50" s="1"/>
  <c r="R30" i="50" s="1"/>
  <c r="Q24" i="50"/>
  <c r="Q25" i="50" s="1"/>
  <c r="Q27" i="50" s="1"/>
  <c r="Q29" i="50" s="1"/>
  <c r="Q30" i="50" s="1"/>
  <c r="U23" i="50"/>
  <c r="T23" i="50"/>
  <c r="S23" i="50"/>
  <c r="R23" i="50"/>
  <c r="Q23" i="50"/>
  <c r="AC22" i="50"/>
  <c r="AC21" i="50"/>
  <c r="AC20" i="50"/>
  <c r="AC19" i="50"/>
  <c r="AC18" i="50"/>
  <c r="AC17" i="50"/>
  <c r="AC16" i="50"/>
  <c r="AC15" i="50"/>
  <c r="AC14" i="50"/>
  <c r="AC13" i="50"/>
  <c r="AC12" i="50"/>
  <c r="AB66" i="51"/>
  <c r="AA66" i="51"/>
  <c r="Z66" i="51"/>
  <c r="Y66" i="51"/>
  <c r="X66" i="51"/>
  <c r="W66" i="51"/>
  <c r="V66" i="51"/>
  <c r="U66" i="51"/>
  <c r="T66" i="51"/>
  <c r="S66" i="51"/>
  <c r="R66" i="51"/>
  <c r="Q66" i="51"/>
  <c r="AB65" i="51"/>
  <c r="AA65" i="51"/>
  <c r="Z65" i="51"/>
  <c r="Y65" i="51"/>
  <c r="X65" i="51"/>
  <c r="W65" i="51"/>
  <c r="V65" i="51"/>
  <c r="U65" i="51"/>
  <c r="T65" i="51"/>
  <c r="S65" i="51"/>
  <c r="R65" i="51"/>
  <c r="Q65" i="51"/>
  <c r="AC60" i="51"/>
  <c r="S58" i="51"/>
  <c r="S59" i="51" s="1"/>
  <c r="S61" i="51" s="1"/>
  <c r="S63" i="51" s="1"/>
  <c r="S64" i="51" s="1"/>
  <c r="R58" i="51"/>
  <c r="R59" i="51" s="1"/>
  <c r="R61" i="51" s="1"/>
  <c r="R63" i="51" s="1"/>
  <c r="R64" i="51" s="1"/>
  <c r="Q58" i="51"/>
  <c r="Q59" i="51" s="1"/>
  <c r="Q61" i="51" s="1"/>
  <c r="Q63" i="51" s="1"/>
  <c r="Q64" i="51" s="1"/>
  <c r="AB57" i="51"/>
  <c r="AA57" i="51"/>
  <c r="Z57" i="51"/>
  <c r="Y57" i="51"/>
  <c r="X57" i="51"/>
  <c r="W57" i="51"/>
  <c r="V57" i="51"/>
  <c r="U57" i="51"/>
  <c r="T57" i="51"/>
  <c r="AB56" i="51"/>
  <c r="AB58" i="51" s="1"/>
  <c r="AB59" i="51" s="1"/>
  <c r="AB61" i="51" s="1"/>
  <c r="AB63" i="51" s="1"/>
  <c r="AB64" i="51" s="1"/>
  <c r="AA56" i="51"/>
  <c r="AA58" i="51" s="1"/>
  <c r="AA59" i="51" s="1"/>
  <c r="AA61" i="51" s="1"/>
  <c r="AA63" i="51" s="1"/>
  <c r="AA64" i="51" s="1"/>
  <c r="Z56" i="51"/>
  <c r="Z58" i="51" s="1"/>
  <c r="Z59" i="51" s="1"/>
  <c r="Z61" i="51" s="1"/>
  <c r="Z63" i="51" s="1"/>
  <c r="Z64" i="51" s="1"/>
  <c r="Y56" i="51"/>
  <c r="Y58" i="51" s="1"/>
  <c r="Y59" i="51" s="1"/>
  <c r="Y61" i="51" s="1"/>
  <c r="Y63" i="51" s="1"/>
  <c r="Y64" i="51" s="1"/>
  <c r="X56" i="51"/>
  <c r="X58" i="51" s="1"/>
  <c r="X59" i="51" s="1"/>
  <c r="X61" i="51" s="1"/>
  <c r="X63" i="51" s="1"/>
  <c r="X64" i="51" s="1"/>
  <c r="W56" i="51"/>
  <c r="W58" i="51" s="1"/>
  <c r="W59" i="51" s="1"/>
  <c r="W61" i="51" s="1"/>
  <c r="W63" i="51" s="1"/>
  <c r="W64" i="51" s="1"/>
  <c r="V56" i="51"/>
  <c r="V58" i="51" s="1"/>
  <c r="V59" i="51" s="1"/>
  <c r="V61" i="51" s="1"/>
  <c r="V63" i="51" s="1"/>
  <c r="V64" i="51" s="1"/>
  <c r="U56" i="51"/>
  <c r="U58" i="51" s="1"/>
  <c r="U59" i="51" s="1"/>
  <c r="U61" i="51" s="1"/>
  <c r="U63" i="51" s="1"/>
  <c r="U64" i="51" s="1"/>
  <c r="T56" i="51"/>
  <c r="T58" i="51" s="1"/>
  <c r="T59" i="51" s="1"/>
  <c r="T61" i="51" s="1"/>
  <c r="T63" i="51" s="1"/>
  <c r="T64" i="51" s="1"/>
  <c r="AC55" i="51"/>
  <c r="AC54" i="51"/>
  <c r="AC53" i="51"/>
  <c r="AC52" i="51"/>
  <c r="AC51" i="51"/>
  <c r="AC50" i="51"/>
  <c r="AC49" i="51"/>
  <c r="AC48" i="51"/>
  <c r="AC47" i="51"/>
  <c r="AC46" i="51"/>
  <c r="AC32" i="51"/>
  <c r="AC31" i="51"/>
  <c r="AC26" i="51"/>
  <c r="AC23" i="51"/>
  <c r="AC22" i="51"/>
  <c r="AC21" i="51"/>
  <c r="AC20" i="51"/>
  <c r="AC19" i="51"/>
  <c r="AC18" i="51"/>
  <c r="AC17" i="51"/>
  <c r="AC16" i="51"/>
  <c r="AC15" i="51"/>
  <c r="AC14" i="51"/>
  <c r="AC13" i="51"/>
  <c r="AC12" i="51"/>
  <c r="T32" i="49"/>
  <c r="S32" i="49"/>
  <c r="R32" i="49"/>
  <c r="Q32" i="49"/>
  <c r="P32" i="49"/>
  <c r="O32" i="49"/>
  <c r="N32" i="49"/>
  <c r="M32" i="49"/>
  <c r="L32" i="49"/>
  <c r="K32" i="49"/>
  <c r="J32" i="49"/>
  <c r="I32" i="49"/>
  <c r="H32" i="49"/>
  <c r="G32" i="49"/>
  <c r="T31" i="49"/>
  <c r="S31" i="49"/>
  <c r="R31" i="49"/>
  <c r="Q31" i="49"/>
  <c r="P31" i="49"/>
  <c r="O31" i="49"/>
  <c r="N31" i="49"/>
  <c r="M31" i="49"/>
  <c r="L31" i="49"/>
  <c r="K31" i="49"/>
  <c r="J31" i="49"/>
  <c r="I31" i="49"/>
  <c r="H31" i="49"/>
  <c r="G31" i="49"/>
  <c r="AC26" i="49"/>
  <c r="T24" i="49"/>
  <c r="T25" i="49" s="1"/>
  <c r="T27" i="49" s="1"/>
  <c r="T29" i="49" s="1"/>
  <c r="T30" i="49" s="1"/>
  <c r="S24" i="49"/>
  <c r="S25" i="49" s="1"/>
  <c r="S27" i="49" s="1"/>
  <c r="S29" i="49" s="1"/>
  <c r="S30" i="49" s="1"/>
  <c r="R24" i="49"/>
  <c r="R25" i="49" s="1"/>
  <c r="R27" i="49" s="1"/>
  <c r="R29" i="49" s="1"/>
  <c r="R30" i="49" s="1"/>
  <c r="Q24" i="49"/>
  <c r="Q25" i="49" s="1"/>
  <c r="Q27" i="49" s="1"/>
  <c r="Q29" i="49" s="1"/>
  <c r="Q30" i="49" s="1"/>
  <c r="P24" i="49"/>
  <c r="P25" i="49" s="1"/>
  <c r="P27" i="49" s="1"/>
  <c r="P29" i="49" s="1"/>
  <c r="P30" i="49" s="1"/>
  <c r="O24" i="49"/>
  <c r="O25" i="49" s="1"/>
  <c r="O27" i="49" s="1"/>
  <c r="O29" i="49" s="1"/>
  <c r="O30" i="49" s="1"/>
  <c r="N24" i="49"/>
  <c r="N25" i="49" s="1"/>
  <c r="N27" i="49" s="1"/>
  <c r="N29" i="49" s="1"/>
  <c r="N30" i="49" s="1"/>
  <c r="M24" i="49"/>
  <c r="M25" i="49" s="1"/>
  <c r="M27" i="49" s="1"/>
  <c r="M29" i="49" s="1"/>
  <c r="M30" i="49" s="1"/>
  <c r="L24" i="49"/>
  <c r="L25" i="49" s="1"/>
  <c r="L27" i="49" s="1"/>
  <c r="L29" i="49" s="1"/>
  <c r="L30" i="49" s="1"/>
  <c r="K24" i="49"/>
  <c r="K25" i="49" s="1"/>
  <c r="K27" i="49" s="1"/>
  <c r="K29" i="49" s="1"/>
  <c r="K30" i="49" s="1"/>
  <c r="J24" i="49"/>
  <c r="J25" i="49" s="1"/>
  <c r="J27" i="49" s="1"/>
  <c r="J29" i="49" s="1"/>
  <c r="J30" i="49" s="1"/>
  <c r="I24" i="49"/>
  <c r="I25" i="49" s="1"/>
  <c r="I27" i="49" s="1"/>
  <c r="I29" i="49" s="1"/>
  <c r="I30" i="49" s="1"/>
  <c r="H24" i="49"/>
  <c r="H25" i="49" s="1"/>
  <c r="H27" i="49" s="1"/>
  <c r="H29" i="49" s="1"/>
  <c r="H30" i="49" s="1"/>
  <c r="G24" i="49"/>
  <c r="G25" i="49" s="1"/>
  <c r="G27" i="49" s="1"/>
  <c r="G29" i="49" s="1"/>
  <c r="G30" i="49" s="1"/>
  <c r="T23" i="49"/>
  <c r="S23" i="49"/>
  <c r="R23" i="49"/>
  <c r="Q23" i="49"/>
  <c r="P23" i="49"/>
  <c r="O23" i="49"/>
  <c r="N23" i="49"/>
  <c r="M23" i="49"/>
  <c r="L23" i="49"/>
  <c r="K23" i="49"/>
  <c r="J23" i="49"/>
  <c r="I23" i="49"/>
  <c r="H23" i="49"/>
  <c r="G23" i="49"/>
  <c r="AC22" i="49"/>
  <c r="AC21" i="49"/>
  <c r="AC20" i="49"/>
  <c r="AC19" i="49"/>
  <c r="AC18" i="49"/>
  <c r="AC17" i="49"/>
  <c r="AC16" i="49"/>
  <c r="AC13" i="49"/>
  <c r="AC12" i="49"/>
  <c r="T67" i="48"/>
  <c r="S67" i="48"/>
  <c r="R67" i="48"/>
  <c r="Q67" i="48"/>
  <c r="P67" i="48"/>
  <c r="T66" i="48"/>
  <c r="S66" i="48"/>
  <c r="R66" i="48"/>
  <c r="Q66" i="48"/>
  <c r="P66" i="48"/>
  <c r="AC61" i="48"/>
  <c r="T58" i="48"/>
  <c r="S58" i="48"/>
  <c r="R58" i="48"/>
  <c r="Q58" i="48"/>
  <c r="P58" i="48"/>
  <c r="T57" i="48"/>
  <c r="T59" i="48" s="1"/>
  <c r="T60" i="48" s="1"/>
  <c r="T62" i="48" s="1"/>
  <c r="T64" i="48" s="1"/>
  <c r="T65" i="48" s="1"/>
  <c r="S57" i="48"/>
  <c r="S59" i="48" s="1"/>
  <c r="S60" i="48" s="1"/>
  <c r="S62" i="48" s="1"/>
  <c r="S64" i="48" s="1"/>
  <c r="S65" i="48" s="1"/>
  <c r="R57" i="48"/>
  <c r="R59" i="48" s="1"/>
  <c r="R60" i="48" s="1"/>
  <c r="R62" i="48" s="1"/>
  <c r="R64" i="48" s="1"/>
  <c r="R65" i="48" s="1"/>
  <c r="Q57" i="48"/>
  <c r="Q59" i="48" s="1"/>
  <c r="Q60" i="48" s="1"/>
  <c r="Q62" i="48" s="1"/>
  <c r="Q64" i="48" s="1"/>
  <c r="Q65" i="48" s="1"/>
  <c r="P57" i="48"/>
  <c r="P59" i="48" s="1"/>
  <c r="AC56" i="48"/>
  <c r="AC55" i="48"/>
  <c r="AC54" i="48"/>
  <c r="AC53" i="48"/>
  <c r="AC52" i="48"/>
  <c r="AC51" i="48"/>
  <c r="AC50" i="48"/>
  <c r="AC49" i="48"/>
  <c r="AC48" i="48"/>
  <c r="AC47" i="48"/>
  <c r="AB33" i="48"/>
  <c r="AA33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B32" i="48"/>
  <c r="AA32" i="48"/>
  <c r="Z32" i="48"/>
  <c r="Y32" i="48"/>
  <c r="X32" i="48"/>
  <c r="W32" i="48"/>
  <c r="V32" i="48"/>
  <c r="U32" i="48"/>
  <c r="T32" i="48"/>
  <c r="S32" i="48"/>
  <c r="R32" i="48"/>
  <c r="Q32" i="48"/>
  <c r="P32" i="48"/>
  <c r="O32" i="48"/>
  <c r="AC27" i="48"/>
  <c r="AB26" i="48"/>
  <c r="AB28" i="48" s="1"/>
  <c r="AB30" i="48" s="1"/>
  <c r="AB31" i="48" s="1"/>
  <c r="AA26" i="48"/>
  <c r="AA28" i="48" s="1"/>
  <c r="AA30" i="48" s="1"/>
  <c r="AA31" i="48" s="1"/>
  <c r="Z26" i="48"/>
  <c r="Z28" i="48" s="1"/>
  <c r="Z30" i="48" s="1"/>
  <c r="Z31" i="48" s="1"/>
  <c r="Y26" i="48"/>
  <c r="Y28" i="48" s="1"/>
  <c r="Y30" i="48" s="1"/>
  <c r="Y31" i="48" s="1"/>
  <c r="X26" i="48"/>
  <c r="X28" i="48" s="1"/>
  <c r="X30" i="48" s="1"/>
  <c r="X31" i="48" s="1"/>
  <c r="W26" i="48"/>
  <c r="W28" i="48" s="1"/>
  <c r="W30" i="48" s="1"/>
  <c r="W31" i="48" s="1"/>
  <c r="V26" i="48"/>
  <c r="V28" i="48" s="1"/>
  <c r="V30" i="48" s="1"/>
  <c r="V31" i="48" s="1"/>
  <c r="U26" i="48"/>
  <c r="U28" i="48" s="1"/>
  <c r="U30" i="48" s="1"/>
  <c r="U31" i="48" s="1"/>
  <c r="T26" i="48"/>
  <c r="T28" i="48" s="1"/>
  <c r="T30" i="48" s="1"/>
  <c r="T31" i="48" s="1"/>
  <c r="S26" i="48"/>
  <c r="S28" i="48" s="1"/>
  <c r="S30" i="48" s="1"/>
  <c r="S31" i="48" s="1"/>
  <c r="R26" i="48"/>
  <c r="R28" i="48" s="1"/>
  <c r="R30" i="48" s="1"/>
  <c r="R31" i="48" s="1"/>
  <c r="Q26" i="48"/>
  <c r="Q28" i="48" s="1"/>
  <c r="Q30" i="48" s="1"/>
  <c r="Q31" i="48" s="1"/>
  <c r="P30" i="48"/>
  <c r="P31" i="48" s="1"/>
  <c r="O30" i="48"/>
  <c r="O31" i="48" s="1"/>
  <c r="AC25" i="48"/>
  <c r="AC24" i="48"/>
  <c r="AC23" i="48"/>
  <c r="AC22" i="48"/>
  <c r="AC21" i="48"/>
  <c r="AC20" i="48"/>
  <c r="AC19" i="48"/>
  <c r="AC18" i="48"/>
  <c r="AC17" i="48"/>
  <c r="AC16" i="48"/>
  <c r="AC15" i="48"/>
  <c r="AC14" i="48"/>
  <c r="AC13" i="48"/>
  <c r="S33" i="101"/>
  <c r="R33" i="101"/>
  <c r="Q33" i="101"/>
  <c r="P33" i="101"/>
  <c r="O33" i="101"/>
  <c r="N33" i="101"/>
  <c r="M33" i="101"/>
  <c r="L33" i="101"/>
  <c r="K33" i="101"/>
  <c r="J33" i="101"/>
  <c r="I33" i="101"/>
  <c r="H33" i="101"/>
  <c r="G33" i="101"/>
  <c r="F33" i="101"/>
  <c r="E33" i="101"/>
  <c r="S32" i="101"/>
  <c r="R32" i="101"/>
  <c r="Q32" i="101"/>
  <c r="P32" i="101"/>
  <c r="O32" i="101"/>
  <c r="N32" i="101"/>
  <c r="M32" i="101"/>
  <c r="L32" i="101"/>
  <c r="K32" i="101"/>
  <c r="J32" i="101"/>
  <c r="I32" i="101"/>
  <c r="H32" i="101"/>
  <c r="G32" i="101"/>
  <c r="F32" i="101"/>
  <c r="E32" i="101"/>
  <c r="AC27" i="101"/>
  <c r="S24" i="101"/>
  <c r="R24" i="101"/>
  <c r="Q24" i="101"/>
  <c r="P24" i="101"/>
  <c r="O24" i="101"/>
  <c r="N24" i="101"/>
  <c r="M24" i="101"/>
  <c r="L24" i="101"/>
  <c r="K24" i="101"/>
  <c r="J24" i="101"/>
  <c r="I24" i="101"/>
  <c r="H24" i="101"/>
  <c r="G24" i="101"/>
  <c r="F24" i="101"/>
  <c r="E24" i="101"/>
  <c r="S23" i="101"/>
  <c r="S25" i="101" s="1"/>
  <c r="S26" i="101" s="1"/>
  <c r="S28" i="101" s="1"/>
  <c r="S30" i="101" s="1"/>
  <c r="S31" i="101" s="1"/>
  <c r="R23" i="101"/>
  <c r="R25" i="101" s="1"/>
  <c r="R26" i="101" s="1"/>
  <c r="R28" i="101" s="1"/>
  <c r="R30" i="101" s="1"/>
  <c r="R31" i="101" s="1"/>
  <c r="Q23" i="101"/>
  <c r="Q25" i="101" s="1"/>
  <c r="Q26" i="101" s="1"/>
  <c r="Q28" i="101" s="1"/>
  <c r="Q30" i="101" s="1"/>
  <c r="Q31" i="101" s="1"/>
  <c r="P23" i="101"/>
  <c r="P25" i="101" s="1"/>
  <c r="P26" i="101" s="1"/>
  <c r="P28" i="101" s="1"/>
  <c r="P30" i="101" s="1"/>
  <c r="P31" i="101" s="1"/>
  <c r="O23" i="101"/>
  <c r="O25" i="101" s="1"/>
  <c r="O26" i="101" s="1"/>
  <c r="O28" i="101" s="1"/>
  <c r="O30" i="101" s="1"/>
  <c r="O31" i="101" s="1"/>
  <c r="N23" i="101"/>
  <c r="N25" i="101" s="1"/>
  <c r="N26" i="101" s="1"/>
  <c r="N28" i="101" s="1"/>
  <c r="N30" i="101" s="1"/>
  <c r="N31" i="101" s="1"/>
  <c r="M23" i="101"/>
  <c r="M25" i="101" s="1"/>
  <c r="M26" i="101" s="1"/>
  <c r="M28" i="101" s="1"/>
  <c r="M30" i="101" s="1"/>
  <c r="M31" i="101" s="1"/>
  <c r="L23" i="101"/>
  <c r="L25" i="101" s="1"/>
  <c r="L26" i="101" s="1"/>
  <c r="L28" i="101" s="1"/>
  <c r="L30" i="101" s="1"/>
  <c r="L31" i="101" s="1"/>
  <c r="K23" i="101"/>
  <c r="K25" i="101" s="1"/>
  <c r="K26" i="101" s="1"/>
  <c r="K28" i="101" s="1"/>
  <c r="K30" i="101" s="1"/>
  <c r="K31" i="101" s="1"/>
  <c r="J23" i="101"/>
  <c r="J25" i="101" s="1"/>
  <c r="J26" i="101" s="1"/>
  <c r="J28" i="101" s="1"/>
  <c r="J30" i="101" s="1"/>
  <c r="J31" i="101" s="1"/>
  <c r="I23" i="101"/>
  <c r="I25" i="101" s="1"/>
  <c r="I26" i="101" s="1"/>
  <c r="I28" i="101" s="1"/>
  <c r="I30" i="101" s="1"/>
  <c r="I31" i="101" s="1"/>
  <c r="H23" i="101"/>
  <c r="H25" i="101" s="1"/>
  <c r="H26" i="101" s="1"/>
  <c r="H28" i="101" s="1"/>
  <c r="H30" i="101" s="1"/>
  <c r="H31" i="101" s="1"/>
  <c r="G23" i="101"/>
  <c r="G25" i="101" s="1"/>
  <c r="G26" i="101" s="1"/>
  <c r="G28" i="101" s="1"/>
  <c r="G30" i="101" s="1"/>
  <c r="G31" i="101" s="1"/>
  <c r="F23" i="101"/>
  <c r="F25" i="101" s="1"/>
  <c r="F26" i="101" s="1"/>
  <c r="F28" i="101" s="1"/>
  <c r="F30" i="101" s="1"/>
  <c r="F31" i="101" s="1"/>
  <c r="E23" i="101"/>
  <c r="E25" i="101" s="1"/>
  <c r="AC22" i="101"/>
  <c r="AC21" i="101"/>
  <c r="AC20" i="101"/>
  <c r="AC19" i="101"/>
  <c r="AC18" i="101"/>
  <c r="AC17" i="101"/>
  <c r="AC16" i="101"/>
  <c r="AC15" i="101"/>
  <c r="AC13" i="101"/>
  <c r="AC65" i="99"/>
  <c r="AC64" i="99"/>
  <c r="AC59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R32" i="99"/>
  <c r="Q32" i="99"/>
  <c r="P32" i="99"/>
  <c r="O32" i="99"/>
  <c r="N32" i="99"/>
  <c r="R31" i="99"/>
  <c r="Q31" i="99"/>
  <c r="P31" i="99"/>
  <c r="O31" i="99"/>
  <c r="N31" i="99"/>
  <c r="AC26" i="99"/>
  <c r="R23" i="99"/>
  <c r="Q23" i="99"/>
  <c r="P23" i="99"/>
  <c r="O23" i="99"/>
  <c r="N23" i="99"/>
  <c r="R22" i="99"/>
  <c r="R24" i="99" s="1"/>
  <c r="R25" i="99" s="1"/>
  <c r="R27" i="99" s="1"/>
  <c r="R29" i="99" s="1"/>
  <c r="R30" i="99" s="1"/>
  <c r="Q22" i="99"/>
  <c r="Q24" i="99" s="1"/>
  <c r="Q25" i="99" s="1"/>
  <c r="Q27" i="99" s="1"/>
  <c r="Q29" i="99" s="1"/>
  <c r="Q30" i="99" s="1"/>
  <c r="P22" i="99"/>
  <c r="P24" i="99" s="1"/>
  <c r="P25" i="99" s="1"/>
  <c r="P27" i="99" s="1"/>
  <c r="P29" i="99" s="1"/>
  <c r="P30" i="99" s="1"/>
  <c r="O22" i="99"/>
  <c r="O24" i="99" s="1"/>
  <c r="O25" i="99" s="1"/>
  <c r="O27" i="99" s="1"/>
  <c r="O29" i="99" s="1"/>
  <c r="O30" i="99" s="1"/>
  <c r="N22" i="99"/>
  <c r="AC21" i="99"/>
  <c r="AC20" i="99"/>
  <c r="AC19" i="99"/>
  <c r="AC18" i="99"/>
  <c r="AC17" i="99"/>
  <c r="AC16" i="99"/>
  <c r="AC15" i="99"/>
  <c r="AC14" i="99"/>
  <c r="AC13" i="99"/>
  <c r="AC12" i="99"/>
  <c r="S34" i="98"/>
  <c r="R34" i="98"/>
  <c r="Q34" i="98"/>
  <c r="P34" i="98"/>
  <c r="O34" i="98"/>
  <c r="N34" i="98"/>
  <c r="M34" i="98"/>
  <c r="L34" i="98"/>
  <c r="K34" i="98"/>
  <c r="J34" i="98"/>
  <c r="I34" i="98"/>
  <c r="H34" i="98"/>
  <c r="G34" i="98"/>
  <c r="F34" i="98"/>
  <c r="E34" i="98"/>
  <c r="S33" i="98"/>
  <c r="R33" i="98"/>
  <c r="Q33" i="98"/>
  <c r="P33" i="98"/>
  <c r="O33" i="98"/>
  <c r="N33" i="98"/>
  <c r="M33" i="98"/>
  <c r="L33" i="98"/>
  <c r="K33" i="98"/>
  <c r="J33" i="98"/>
  <c r="I33" i="98"/>
  <c r="H33" i="98"/>
  <c r="G33" i="98"/>
  <c r="F33" i="98"/>
  <c r="E33" i="98"/>
  <c r="AC28" i="98"/>
  <c r="S29" i="98"/>
  <c r="S31" i="98" s="1"/>
  <c r="S32" i="98" s="1"/>
  <c r="R29" i="98"/>
  <c r="R31" i="98" s="1"/>
  <c r="R32" i="98" s="1"/>
  <c r="Q25" i="98"/>
  <c r="P25" i="98"/>
  <c r="O25" i="98"/>
  <c r="N25" i="98"/>
  <c r="M25" i="98"/>
  <c r="L25" i="98"/>
  <c r="K25" i="98"/>
  <c r="J25" i="98"/>
  <c r="I25" i="98"/>
  <c r="H25" i="98"/>
  <c r="G25" i="98"/>
  <c r="F25" i="98"/>
  <c r="E25" i="98"/>
  <c r="Q24" i="98"/>
  <c r="Q26" i="98" s="1"/>
  <c r="Q29" i="98" s="1"/>
  <c r="Q31" i="98" s="1"/>
  <c r="Q32" i="98" s="1"/>
  <c r="P24" i="98"/>
  <c r="P26" i="98" s="1"/>
  <c r="P29" i="98" s="1"/>
  <c r="P31" i="98" s="1"/>
  <c r="P32" i="98" s="1"/>
  <c r="O24" i="98"/>
  <c r="O26" i="98" s="1"/>
  <c r="O29" i="98" s="1"/>
  <c r="O31" i="98" s="1"/>
  <c r="O32" i="98" s="1"/>
  <c r="N24" i="98"/>
  <c r="N26" i="98" s="1"/>
  <c r="N29" i="98" s="1"/>
  <c r="N31" i="98" s="1"/>
  <c r="N32" i="98" s="1"/>
  <c r="M24" i="98"/>
  <c r="M26" i="98" s="1"/>
  <c r="M29" i="98" s="1"/>
  <c r="M31" i="98" s="1"/>
  <c r="M32" i="98" s="1"/>
  <c r="L24" i="98"/>
  <c r="L26" i="98" s="1"/>
  <c r="L29" i="98" s="1"/>
  <c r="L31" i="98" s="1"/>
  <c r="L32" i="98" s="1"/>
  <c r="K24" i="98"/>
  <c r="K26" i="98" s="1"/>
  <c r="K29" i="98" s="1"/>
  <c r="K31" i="98" s="1"/>
  <c r="K32" i="98" s="1"/>
  <c r="J24" i="98"/>
  <c r="J26" i="98" s="1"/>
  <c r="J29" i="98" s="1"/>
  <c r="J31" i="98" s="1"/>
  <c r="J32" i="98" s="1"/>
  <c r="I24" i="98"/>
  <c r="I26" i="98" s="1"/>
  <c r="I29" i="98" s="1"/>
  <c r="I31" i="98" s="1"/>
  <c r="I32" i="98" s="1"/>
  <c r="H24" i="98"/>
  <c r="H26" i="98" s="1"/>
  <c r="H29" i="98" s="1"/>
  <c r="H31" i="98" s="1"/>
  <c r="H32" i="98" s="1"/>
  <c r="G24" i="98"/>
  <c r="G26" i="98" s="1"/>
  <c r="G29" i="98" s="1"/>
  <c r="G31" i="98" s="1"/>
  <c r="G32" i="98" s="1"/>
  <c r="F24" i="98"/>
  <c r="F26" i="98" s="1"/>
  <c r="F29" i="98" s="1"/>
  <c r="F31" i="98" s="1"/>
  <c r="F32" i="98" s="1"/>
  <c r="E24" i="98"/>
  <c r="AC23" i="98"/>
  <c r="AC22" i="98"/>
  <c r="AC21" i="98"/>
  <c r="AC20" i="98"/>
  <c r="AC19" i="98"/>
  <c r="AC18" i="98"/>
  <c r="AC17" i="98"/>
  <c r="AC16" i="98"/>
  <c r="AC15" i="98"/>
  <c r="AC14" i="98"/>
  <c r="AE83" i="45"/>
  <c r="R32" i="45"/>
  <c r="AC32" i="45" s="1"/>
  <c r="Q32" i="45"/>
  <c r="R31" i="45"/>
  <c r="Q31" i="45"/>
  <c r="AC26" i="45"/>
  <c r="R23" i="45"/>
  <c r="Q23" i="45"/>
  <c r="R22" i="45"/>
  <c r="R24" i="45" s="1"/>
  <c r="R27" i="45" s="1"/>
  <c r="R29" i="45" s="1"/>
  <c r="R30" i="45" s="1"/>
  <c r="Q22" i="45"/>
  <c r="Q24" i="45" s="1"/>
  <c r="AC21" i="45"/>
  <c r="AC20" i="45"/>
  <c r="AC19" i="45"/>
  <c r="AC18" i="45"/>
  <c r="AC17" i="45"/>
  <c r="AC16" i="45"/>
  <c r="AC15" i="45"/>
  <c r="AC14" i="45"/>
  <c r="AC13" i="45"/>
  <c r="AC12" i="45"/>
  <c r="AB68" i="91"/>
  <c r="AA68" i="91"/>
  <c r="Z68" i="91"/>
  <c r="Y68" i="91"/>
  <c r="X68" i="91"/>
  <c r="W68" i="91"/>
  <c r="V68" i="91"/>
  <c r="U68" i="91"/>
  <c r="T68" i="91"/>
  <c r="S68" i="91"/>
  <c r="R68" i="91"/>
  <c r="AB67" i="91"/>
  <c r="AA67" i="91"/>
  <c r="Z67" i="91"/>
  <c r="Y67" i="91"/>
  <c r="X67" i="91"/>
  <c r="W67" i="91"/>
  <c r="V67" i="91"/>
  <c r="U67" i="91"/>
  <c r="T67" i="91"/>
  <c r="S67" i="91"/>
  <c r="R67" i="91"/>
  <c r="AC62" i="91"/>
  <c r="AB59" i="91"/>
  <c r="AA59" i="91"/>
  <c r="Z59" i="91"/>
  <c r="Y59" i="91"/>
  <c r="X59" i="91"/>
  <c r="W59" i="91"/>
  <c r="V59" i="91"/>
  <c r="U59" i="91"/>
  <c r="T59" i="91"/>
  <c r="S59" i="91"/>
  <c r="R59" i="91"/>
  <c r="AC59" i="91" s="1"/>
  <c r="AB58" i="91"/>
  <c r="AB60" i="91" s="1"/>
  <c r="AB63" i="91" s="1"/>
  <c r="AB65" i="91" s="1"/>
  <c r="AB66" i="91" s="1"/>
  <c r="AA58" i="91"/>
  <c r="AA60" i="91" s="1"/>
  <c r="AA63" i="91" s="1"/>
  <c r="AA65" i="91" s="1"/>
  <c r="AA66" i="91" s="1"/>
  <c r="Z58" i="91"/>
  <c r="Z60" i="91" s="1"/>
  <c r="Z63" i="91" s="1"/>
  <c r="Z65" i="91" s="1"/>
  <c r="Z66" i="91" s="1"/>
  <c r="Y58" i="91"/>
  <c r="Y60" i="91" s="1"/>
  <c r="Y63" i="91" s="1"/>
  <c r="Y65" i="91" s="1"/>
  <c r="Y66" i="91" s="1"/>
  <c r="X58" i="91"/>
  <c r="X60" i="91" s="1"/>
  <c r="X63" i="91" s="1"/>
  <c r="X65" i="91" s="1"/>
  <c r="X66" i="91" s="1"/>
  <c r="W58" i="91"/>
  <c r="W60" i="91" s="1"/>
  <c r="W63" i="91" s="1"/>
  <c r="W65" i="91" s="1"/>
  <c r="W66" i="91" s="1"/>
  <c r="V58" i="91"/>
  <c r="V60" i="91" s="1"/>
  <c r="V63" i="91" s="1"/>
  <c r="V65" i="91" s="1"/>
  <c r="V66" i="91" s="1"/>
  <c r="U58" i="91"/>
  <c r="U60" i="91" s="1"/>
  <c r="U63" i="91" s="1"/>
  <c r="U65" i="91" s="1"/>
  <c r="U66" i="91" s="1"/>
  <c r="T58" i="91"/>
  <c r="T60" i="91" s="1"/>
  <c r="T63" i="91" s="1"/>
  <c r="T65" i="91" s="1"/>
  <c r="T66" i="91" s="1"/>
  <c r="S58" i="91"/>
  <c r="S60" i="91" s="1"/>
  <c r="S63" i="91" s="1"/>
  <c r="S65" i="91" s="1"/>
  <c r="S66" i="91" s="1"/>
  <c r="R58" i="91"/>
  <c r="R60" i="91" s="1"/>
  <c r="R63" i="91" s="1"/>
  <c r="R65" i="91" s="1"/>
  <c r="R66" i="91" s="1"/>
  <c r="AC57" i="91"/>
  <c r="AC56" i="91"/>
  <c r="AC55" i="91"/>
  <c r="AC54" i="91"/>
  <c r="AC53" i="91"/>
  <c r="AC52" i="91"/>
  <c r="AC51" i="91"/>
  <c r="AC50" i="91"/>
  <c r="AC49" i="91"/>
  <c r="AC48" i="91"/>
  <c r="J34" i="91"/>
  <c r="J33" i="91"/>
  <c r="AC28" i="91"/>
  <c r="J25" i="91"/>
  <c r="AC25" i="91" s="1"/>
  <c r="J24" i="91"/>
  <c r="J26" i="91" s="1"/>
  <c r="J29" i="91" s="1"/>
  <c r="J31" i="91" s="1"/>
  <c r="J32" i="91" s="1"/>
  <c r="AC23" i="91"/>
  <c r="AC22" i="91"/>
  <c r="AC21" i="91"/>
  <c r="AC20" i="91"/>
  <c r="AC19" i="91"/>
  <c r="AC18" i="91"/>
  <c r="AC17" i="91"/>
  <c r="AC16" i="91"/>
  <c r="AC15" i="91"/>
  <c r="AC14" i="91"/>
  <c r="AB33" i="73"/>
  <c r="AA33" i="73"/>
  <c r="Z33" i="73"/>
  <c r="Y33" i="73"/>
  <c r="X33" i="73"/>
  <c r="W33" i="73"/>
  <c r="V33" i="73"/>
  <c r="U33" i="73"/>
  <c r="T33" i="73"/>
  <c r="S33" i="73"/>
  <c r="R33" i="73"/>
  <c r="Q33" i="73"/>
  <c r="P33" i="73"/>
  <c r="O33" i="73"/>
  <c r="N33" i="73"/>
  <c r="M33" i="73"/>
  <c r="L33" i="73"/>
  <c r="K33" i="73"/>
  <c r="J33" i="73"/>
  <c r="I33" i="73"/>
  <c r="H33" i="73"/>
  <c r="G33" i="73"/>
  <c r="F33" i="73"/>
  <c r="E33" i="73"/>
  <c r="AB32" i="73"/>
  <c r="AA32" i="73"/>
  <c r="Z32" i="73"/>
  <c r="Y32" i="73"/>
  <c r="X32" i="73"/>
  <c r="W32" i="73"/>
  <c r="V32" i="73"/>
  <c r="U32" i="73"/>
  <c r="T32" i="73"/>
  <c r="S32" i="73"/>
  <c r="R32" i="73"/>
  <c r="Q32" i="73"/>
  <c r="P32" i="73"/>
  <c r="O32" i="73"/>
  <c r="N32" i="73"/>
  <c r="M32" i="73"/>
  <c r="L32" i="73"/>
  <c r="K32" i="73"/>
  <c r="J32" i="73"/>
  <c r="I32" i="73"/>
  <c r="H32" i="73"/>
  <c r="G32" i="73"/>
  <c r="F32" i="73"/>
  <c r="E32" i="73"/>
  <c r="AC27" i="73"/>
  <c r="AB24" i="73"/>
  <c r="AA24" i="73"/>
  <c r="Z24" i="73"/>
  <c r="Y24" i="73"/>
  <c r="X24" i="73"/>
  <c r="W24" i="73"/>
  <c r="V24" i="73"/>
  <c r="U24" i="73"/>
  <c r="T24" i="73"/>
  <c r="S24" i="73"/>
  <c r="R24" i="73"/>
  <c r="Q24" i="73"/>
  <c r="P24" i="73"/>
  <c r="O24" i="73"/>
  <c r="N24" i="73"/>
  <c r="M24" i="73"/>
  <c r="L24" i="73"/>
  <c r="K24" i="73"/>
  <c r="J24" i="73"/>
  <c r="I24" i="73"/>
  <c r="H24" i="73"/>
  <c r="G24" i="73"/>
  <c r="F24" i="73"/>
  <c r="E24" i="73"/>
  <c r="AB23" i="73"/>
  <c r="AB25" i="73" s="1"/>
  <c r="AB28" i="73" s="1"/>
  <c r="AB30" i="73" s="1"/>
  <c r="AB31" i="73" s="1"/>
  <c r="AA23" i="73"/>
  <c r="AA25" i="73" s="1"/>
  <c r="AA28" i="73" s="1"/>
  <c r="AA30" i="73" s="1"/>
  <c r="AA31" i="73" s="1"/>
  <c r="Z23" i="73"/>
  <c r="Z25" i="73" s="1"/>
  <c r="Z28" i="73" s="1"/>
  <c r="Z30" i="73" s="1"/>
  <c r="Z31" i="73" s="1"/>
  <c r="Y23" i="73"/>
  <c r="Y25" i="73" s="1"/>
  <c r="Y28" i="73" s="1"/>
  <c r="Y30" i="73" s="1"/>
  <c r="Y31" i="73" s="1"/>
  <c r="X23" i="73"/>
  <c r="X25" i="73" s="1"/>
  <c r="X28" i="73" s="1"/>
  <c r="X30" i="73" s="1"/>
  <c r="X31" i="73" s="1"/>
  <c r="W23" i="73"/>
  <c r="W25" i="73" s="1"/>
  <c r="W28" i="73" s="1"/>
  <c r="W30" i="73" s="1"/>
  <c r="W31" i="73" s="1"/>
  <c r="V23" i="73"/>
  <c r="V25" i="73" s="1"/>
  <c r="V28" i="73" s="1"/>
  <c r="V30" i="73" s="1"/>
  <c r="V31" i="73" s="1"/>
  <c r="U23" i="73"/>
  <c r="U25" i="73" s="1"/>
  <c r="U28" i="73" s="1"/>
  <c r="U30" i="73" s="1"/>
  <c r="U31" i="73" s="1"/>
  <c r="T23" i="73"/>
  <c r="T25" i="73" s="1"/>
  <c r="T28" i="73" s="1"/>
  <c r="T30" i="73" s="1"/>
  <c r="T31" i="73" s="1"/>
  <c r="S23" i="73"/>
  <c r="S25" i="73" s="1"/>
  <c r="S28" i="73" s="1"/>
  <c r="S30" i="73" s="1"/>
  <c r="S31" i="73" s="1"/>
  <c r="R23" i="73"/>
  <c r="R25" i="73" s="1"/>
  <c r="R28" i="73" s="1"/>
  <c r="R30" i="73" s="1"/>
  <c r="R31" i="73" s="1"/>
  <c r="Q23" i="73"/>
  <c r="Q25" i="73" s="1"/>
  <c r="Q28" i="73" s="1"/>
  <c r="Q30" i="73" s="1"/>
  <c r="Q31" i="73" s="1"/>
  <c r="P23" i="73"/>
  <c r="P25" i="73" s="1"/>
  <c r="P28" i="73" s="1"/>
  <c r="P30" i="73" s="1"/>
  <c r="P31" i="73" s="1"/>
  <c r="O23" i="73"/>
  <c r="O25" i="73" s="1"/>
  <c r="O28" i="73" s="1"/>
  <c r="O30" i="73" s="1"/>
  <c r="O31" i="73" s="1"/>
  <c r="N23" i="73"/>
  <c r="N25" i="73" s="1"/>
  <c r="N28" i="73" s="1"/>
  <c r="N30" i="73" s="1"/>
  <c r="N31" i="73" s="1"/>
  <c r="M23" i="73"/>
  <c r="M25" i="73" s="1"/>
  <c r="M28" i="73" s="1"/>
  <c r="M30" i="73" s="1"/>
  <c r="M31" i="73" s="1"/>
  <c r="L23" i="73"/>
  <c r="L25" i="73" s="1"/>
  <c r="L28" i="73" s="1"/>
  <c r="L30" i="73" s="1"/>
  <c r="L31" i="73" s="1"/>
  <c r="K23" i="73"/>
  <c r="K25" i="73" s="1"/>
  <c r="K28" i="73" s="1"/>
  <c r="K30" i="73" s="1"/>
  <c r="K31" i="73" s="1"/>
  <c r="J23" i="73"/>
  <c r="J25" i="73" s="1"/>
  <c r="J28" i="73" s="1"/>
  <c r="J30" i="73" s="1"/>
  <c r="J31" i="73" s="1"/>
  <c r="I23" i="73"/>
  <c r="I25" i="73" s="1"/>
  <c r="I28" i="73" s="1"/>
  <c r="I30" i="73" s="1"/>
  <c r="I31" i="73" s="1"/>
  <c r="H23" i="73"/>
  <c r="H25" i="73" s="1"/>
  <c r="H28" i="73" s="1"/>
  <c r="H30" i="73" s="1"/>
  <c r="H31" i="73" s="1"/>
  <c r="G23" i="73"/>
  <c r="G25" i="73" s="1"/>
  <c r="G28" i="73" s="1"/>
  <c r="G30" i="73" s="1"/>
  <c r="G31" i="73" s="1"/>
  <c r="F23" i="73"/>
  <c r="F25" i="73" s="1"/>
  <c r="F28" i="73" s="1"/>
  <c r="F30" i="73" s="1"/>
  <c r="F31" i="73" s="1"/>
  <c r="E23" i="73"/>
  <c r="AC22" i="73"/>
  <c r="AC21" i="73"/>
  <c r="AC20" i="73"/>
  <c r="AC19" i="73"/>
  <c r="AC18" i="73"/>
  <c r="AC17" i="73"/>
  <c r="AC16" i="73"/>
  <c r="AC15" i="73"/>
  <c r="AC14" i="73"/>
  <c r="AC13" i="73"/>
  <c r="P65" i="8"/>
  <c r="O65" i="8"/>
  <c r="N65" i="8"/>
  <c r="M65" i="8"/>
  <c r="L65" i="8"/>
  <c r="K65" i="8"/>
  <c r="J65" i="8"/>
  <c r="I65" i="8"/>
  <c r="P64" i="8"/>
  <c r="O64" i="8"/>
  <c r="N64" i="8"/>
  <c r="M64" i="8"/>
  <c r="L64" i="8"/>
  <c r="K64" i="8"/>
  <c r="J64" i="8"/>
  <c r="I64" i="8"/>
  <c r="AC59" i="8"/>
  <c r="P56" i="8"/>
  <c r="O56" i="8"/>
  <c r="N56" i="8"/>
  <c r="M56" i="8"/>
  <c r="L56" i="8"/>
  <c r="K56" i="8"/>
  <c r="J56" i="8"/>
  <c r="I56" i="8"/>
  <c r="AC56" i="8" s="1"/>
  <c r="P55" i="8"/>
  <c r="P57" i="8" s="1"/>
  <c r="P58" i="8" s="1"/>
  <c r="P60" i="8" s="1"/>
  <c r="P62" i="8" s="1"/>
  <c r="P63" i="8" s="1"/>
  <c r="O55" i="8"/>
  <c r="O57" i="8" s="1"/>
  <c r="O58" i="8" s="1"/>
  <c r="O60" i="8" s="1"/>
  <c r="O62" i="8" s="1"/>
  <c r="O63" i="8" s="1"/>
  <c r="N55" i="8"/>
  <c r="N57" i="8" s="1"/>
  <c r="N58" i="8" s="1"/>
  <c r="N60" i="8" s="1"/>
  <c r="N62" i="8" s="1"/>
  <c r="N63" i="8" s="1"/>
  <c r="M55" i="8"/>
  <c r="M57" i="8" s="1"/>
  <c r="M58" i="8" s="1"/>
  <c r="M60" i="8" s="1"/>
  <c r="M62" i="8" s="1"/>
  <c r="M63" i="8" s="1"/>
  <c r="L55" i="8"/>
  <c r="L57" i="8" s="1"/>
  <c r="L58" i="8" s="1"/>
  <c r="L60" i="8" s="1"/>
  <c r="L62" i="8" s="1"/>
  <c r="L63" i="8" s="1"/>
  <c r="K55" i="8"/>
  <c r="K57" i="8" s="1"/>
  <c r="K58" i="8" s="1"/>
  <c r="K60" i="8" s="1"/>
  <c r="K62" i="8" s="1"/>
  <c r="K63" i="8" s="1"/>
  <c r="J55" i="8"/>
  <c r="J57" i="8" s="1"/>
  <c r="J58" i="8" s="1"/>
  <c r="J60" i="8" s="1"/>
  <c r="J62" i="8" s="1"/>
  <c r="J63" i="8" s="1"/>
  <c r="I55" i="8"/>
  <c r="I57" i="8" s="1"/>
  <c r="I58" i="8" s="1"/>
  <c r="I60" i="8" s="1"/>
  <c r="I62" i="8" s="1"/>
  <c r="I63" i="8" s="1"/>
  <c r="AC54" i="8"/>
  <c r="AC53" i="8"/>
  <c r="AC52" i="8"/>
  <c r="AC51" i="8"/>
  <c r="AC50" i="8"/>
  <c r="AC49" i="8"/>
  <c r="AC48" i="8"/>
  <c r="AC47" i="8"/>
  <c r="AC46" i="8"/>
  <c r="AC45" i="8"/>
  <c r="Q32" i="8"/>
  <c r="P32" i="8"/>
  <c r="O32" i="8"/>
  <c r="Q31" i="8"/>
  <c r="P31" i="8"/>
  <c r="O31" i="8"/>
  <c r="AC26" i="8"/>
  <c r="Q23" i="8"/>
  <c r="P23" i="8"/>
  <c r="Q22" i="8"/>
  <c r="Q24" i="8" s="1"/>
  <c r="Q25" i="8" s="1"/>
  <c r="Q27" i="8" s="1"/>
  <c r="Q29" i="8" s="1"/>
  <c r="Q30" i="8" s="1"/>
  <c r="P22" i="8"/>
  <c r="P24" i="8" s="1"/>
  <c r="P25" i="8" s="1"/>
  <c r="P27" i="8" s="1"/>
  <c r="P29" i="8" s="1"/>
  <c r="P30" i="8" s="1"/>
  <c r="O29" i="8"/>
  <c r="O30" i="8" s="1"/>
  <c r="AC21" i="8"/>
  <c r="AC20" i="8"/>
  <c r="AC19" i="8"/>
  <c r="AC18" i="8"/>
  <c r="AC17" i="8"/>
  <c r="AC16" i="8"/>
  <c r="AC15" i="8"/>
  <c r="AC14" i="8"/>
  <c r="AC12" i="8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AC59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R55" i="6"/>
  <c r="R57" i="6" s="1"/>
  <c r="R58" i="6" s="1"/>
  <c r="R60" i="6" s="1"/>
  <c r="R62" i="6" s="1"/>
  <c r="R63" i="6" s="1"/>
  <c r="Q55" i="6"/>
  <c r="Q57" i="6" s="1"/>
  <c r="Q58" i="6" s="1"/>
  <c r="Q60" i="6" s="1"/>
  <c r="Q62" i="6" s="1"/>
  <c r="Q63" i="6" s="1"/>
  <c r="P55" i="6"/>
  <c r="P57" i="6" s="1"/>
  <c r="P58" i="6" s="1"/>
  <c r="P60" i="6" s="1"/>
  <c r="P62" i="6" s="1"/>
  <c r="P63" i="6" s="1"/>
  <c r="O55" i="6"/>
  <c r="O57" i="6" s="1"/>
  <c r="O58" i="6" s="1"/>
  <c r="O60" i="6" s="1"/>
  <c r="O62" i="6" s="1"/>
  <c r="O63" i="6" s="1"/>
  <c r="N55" i="6"/>
  <c r="N57" i="6" s="1"/>
  <c r="N58" i="6" s="1"/>
  <c r="N60" i="6" s="1"/>
  <c r="N62" i="6" s="1"/>
  <c r="N63" i="6" s="1"/>
  <c r="M55" i="6"/>
  <c r="M57" i="6" s="1"/>
  <c r="M58" i="6" s="1"/>
  <c r="M60" i="6" s="1"/>
  <c r="M62" i="6" s="1"/>
  <c r="M63" i="6" s="1"/>
  <c r="L55" i="6"/>
  <c r="L57" i="6" s="1"/>
  <c r="L58" i="6" s="1"/>
  <c r="L60" i="6" s="1"/>
  <c r="L62" i="6" s="1"/>
  <c r="L63" i="6" s="1"/>
  <c r="K55" i="6"/>
  <c r="K57" i="6" s="1"/>
  <c r="K58" i="6" s="1"/>
  <c r="K60" i="6" s="1"/>
  <c r="K62" i="6" s="1"/>
  <c r="K63" i="6" s="1"/>
  <c r="J55" i="6"/>
  <c r="J57" i="6" s="1"/>
  <c r="J58" i="6" s="1"/>
  <c r="J60" i="6" s="1"/>
  <c r="J62" i="6" s="1"/>
  <c r="J63" i="6" s="1"/>
  <c r="I55" i="6"/>
  <c r="I57" i="6" s="1"/>
  <c r="I58" i="6" s="1"/>
  <c r="I60" i="6" s="1"/>
  <c r="I62" i="6" s="1"/>
  <c r="I63" i="6" s="1"/>
  <c r="H55" i="6"/>
  <c r="H57" i="6" s="1"/>
  <c r="H58" i="6" s="1"/>
  <c r="H60" i="6" s="1"/>
  <c r="H62" i="6" s="1"/>
  <c r="H63" i="6" s="1"/>
  <c r="G55" i="6"/>
  <c r="G57" i="6" s="1"/>
  <c r="G58" i="6" s="1"/>
  <c r="G60" i="6" s="1"/>
  <c r="G62" i="6" s="1"/>
  <c r="G63" i="6" s="1"/>
  <c r="F55" i="6"/>
  <c r="F57" i="6" s="1"/>
  <c r="F58" i="6" s="1"/>
  <c r="F60" i="6" s="1"/>
  <c r="F62" i="6" s="1"/>
  <c r="F63" i="6" s="1"/>
  <c r="E55" i="6"/>
  <c r="E57" i="6" s="1"/>
  <c r="AC54" i="6"/>
  <c r="AC53" i="6"/>
  <c r="AC52" i="6"/>
  <c r="AC51" i="6"/>
  <c r="AC50" i="6"/>
  <c r="AC49" i="6"/>
  <c r="AC48" i="6"/>
  <c r="AC47" i="6"/>
  <c r="AC46" i="6"/>
  <c r="AC45" i="6"/>
  <c r="S32" i="6"/>
  <c r="R32" i="6"/>
  <c r="Q32" i="6"/>
  <c r="P32" i="6"/>
  <c r="O32" i="6"/>
  <c r="S31" i="6"/>
  <c r="R31" i="6"/>
  <c r="Q31" i="6"/>
  <c r="P31" i="6"/>
  <c r="O31" i="6"/>
  <c r="AC26" i="6"/>
  <c r="S29" i="6"/>
  <c r="S30" i="6" s="1"/>
  <c r="R29" i="6"/>
  <c r="R30" i="6" s="1"/>
  <c r="Q29" i="6"/>
  <c r="Q30" i="6" s="1"/>
  <c r="P29" i="6"/>
  <c r="P30" i="6" s="1"/>
  <c r="O25" i="6"/>
  <c r="O27" i="6" s="1"/>
  <c r="O29" i="6" s="1"/>
  <c r="O30" i="6" s="1"/>
  <c r="AC24" i="6"/>
  <c r="AC23" i="6"/>
  <c r="AC22" i="6"/>
  <c r="AC21" i="6"/>
  <c r="AC20" i="6"/>
  <c r="AC19" i="6"/>
  <c r="AC18" i="6"/>
  <c r="AC17" i="6"/>
  <c r="AC16" i="6"/>
  <c r="AC15" i="6"/>
  <c r="AC14" i="6"/>
  <c r="AC13" i="6"/>
  <c r="AC12" i="6"/>
  <c r="U68" i="72"/>
  <c r="T68" i="72"/>
  <c r="S68" i="72"/>
  <c r="R68" i="72"/>
  <c r="Q68" i="72"/>
  <c r="P68" i="72"/>
  <c r="O68" i="72"/>
  <c r="N68" i="72"/>
  <c r="M68" i="72"/>
  <c r="L68" i="72"/>
  <c r="K68" i="72"/>
  <c r="J68" i="72"/>
  <c r="U67" i="72"/>
  <c r="T67" i="72"/>
  <c r="S67" i="72"/>
  <c r="R67" i="72"/>
  <c r="Q67" i="72"/>
  <c r="P67" i="72"/>
  <c r="O67" i="72"/>
  <c r="N67" i="72"/>
  <c r="M67" i="72"/>
  <c r="L67" i="72"/>
  <c r="K67" i="72"/>
  <c r="J67" i="72"/>
  <c r="AC62" i="72"/>
  <c r="U59" i="72"/>
  <c r="T59" i="72"/>
  <c r="S59" i="72"/>
  <c r="R59" i="72"/>
  <c r="Q59" i="72"/>
  <c r="P59" i="72"/>
  <c r="O59" i="72"/>
  <c r="N59" i="72"/>
  <c r="M59" i="72"/>
  <c r="L59" i="72"/>
  <c r="K59" i="72"/>
  <c r="J59" i="72"/>
  <c r="U58" i="72"/>
  <c r="U60" i="72" s="1"/>
  <c r="U61" i="72" s="1"/>
  <c r="U63" i="72" s="1"/>
  <c r="U65" i="72" s="1"/>
  <c r="U66" i="72" s="1"/>
  <c r="T58" i="72"/>
  <c r="T60" i="72" s="1"/>
  <c r="T61" i="72" s="1"/>
  <c r="T63" i="72" s="1"/>
  <c r="T65" i="72" s="1"/>
  <c r="T66" i="72" s="1"/>
  <c r="S58" i="72"/>
  <c r="S60" i="72" s="1"/>
  <c r="S61" i="72" s="1"/>
  <c r="S63" i="72" s="1"/>
  <c r="S65" i="72" s="1"/>
  <c r="S66" i="72" s="1"/>
  <c r="R58" i="72"/>
  <c r="R60" i="72" s="1"/>
  <c r="R61" i="72" s="1"/>
  <c r="R63" i="72" s="1"/>
  <c r="R65" i="72" s="1"/>
  <c r="R66" i="72" s="1"/>
  <c r="Q58" i="72"/>
  <c r="Q60" i="72" s="1"/>
  <c r="Q61" i="72" s="1"/>
  <c r="Q63" i="72" s="1"/>
  <c r="Q65" i="72" s="1"/>
  <c r="Q66" i="72" s="1"/>
  <c r="P58" i="72"/>
  <c r="P60" i="72" s="1"/>
  <c r="P61" i="72" s="1"/>
  <c r="P63" i="72" s="1"/>
  <c r="P65" i="72" s="1"/>
  <c r="P66" i="72" s="1"/>
  <c r="O58" i="72"/>
  <c r="O60" i="72" s="1"/>
  <c r="O61" i="72" s="1"/>
  <c r="O63" i="72" s="1"/>
  <c r="O65" i="72" s="1"/>
  <c r="O66" i="72" s="1"/>
  <c r="N58" i="72"/>
  <c r="N60" i="72" s="1"/>
  <c r="N61" i="72" s="1"/>
  <c r="N63" i="72" s="1"/>
  <c r="N65" i="72" s="1"/>
  <c r="N66" i="72" s="1"/>
  <c r="M58" i="72"/>
  <c r="M60" i="72" s="1"/>
  <c r="M61" i="72" s="1"/>
  <c r="M63" i="72" s="1"/>
  <c r="M65" i="72" s="1"/>
  <c r="M66" i="72" s="1"/>
  <c r="L58" i="72"/>
  <c r="L60" i="72" s="1"/>
  <c r="L61" i="72" s="1"/>
  <c r="L63" i="72" s="1"/>
  <c r="L65" i="72" s="1"/>
  <c r="L66" i="72" s="1"/>
  <c r="K58" i="72"/>
  <c r="K60" i="72" s="1"/>
  <c r="K61" i="72" s="1"/>
  <c r="K63" i="72" s="1"/>
  <c r="K65" i="72" s="1"/>
  <c r="K66" i="72" s="1"/>
  <c r="J58" i="72"/>
  <c r="J60" i="72" s="1"/>
  <c r="AC57" i="72"/>
  <c r="AC56" i="72"/>
  <c r="AC55" i="72"/>
  <c r="AC54" i="72"/>
  <c r="AC53" i="72"/>
  <c r="AC52" i="72"/>
  <c r="AC51" i="72"/>
  <c r="AC50" i="72"/>
  <c r="AC49" i="72"/>
  <c r="AC48" i="72"/>
  <c r="T34" i="72"/>
  <c r="S34" i="72"/>
  <c r="R34" i="72"/>
  <c r="Q34" i="72"/>
  <c r="T33" i="72"/>
  <c r="S33" i="72"/>
  <c r="R33" i="72"/>
  <c r="Q33" i="72"/>
  <c r="AC28" i="72"/>
  <c r="T25" i="72"/>
  <c r="S25" i="72"/>
  <c r="R25" i="72"/>
  <c r="Q25" i="72"/>
  <c r="T24" i="72"/>
  <c r="T26" i="72" s="1"/>
  <c r="T27" i="72" s="1"/>
  <c r="T29" i="72" s="1"/>
  <c r="T31" i="72" s="1"/>
  <c r="T32" i="72" s="1"/>
  <c r="S24" i="72"/>
  <c r="S26" i="72" s="1"/>
  <c r="S27" i="72" s="1"/>
  <c r="S29" i="72" s="1"/>
  <c r="S31" i="72" s="1"/>
  <c r="S32" i="72" s="1"/>
  <c r="R24" i="72"/>
  <c r="R26" i="72" s="1"/>
  <c r="R27" i="72" s="1"/>
  <c r="R29" i="72" s="1"/>
  <c r="R31" i="72" s="1"/>
  <c r="R32" i="72" s="1"/>
  <c r="Q24" i="72"/>
  <c r="Q26" i="72" s="1"/>
  <c r="Q27" i="72" s="1"/>
  <c r="Q29" i="72" s="1"/>
  <c r="Q31" i="72" s="1"/>
  <c r="Q32" i="72" s="1"/>
  <c r="AC23" i="72"/>
  <c r="AC22" i="72"/>
  <c r="AC21" i="72"/>
  <c r="AC20" i="72"/>
  <c r="AC19" i="72"/>
  <c r="AC18" i="72"/>
  <c r="AC17" i="72"/>
  <c r="AC16" i="72"/>
  <c r="AC15" i="72"/>
  <c r="AC14" i="72"/>
  <c r="S67" i="38"/>
  <c r="R67" i="38"/>
  <c r="Q67" i="38"/>
  <c r="P67" i="38"/>
  <c r="O67" i="38"/>
  <c r="N67" i="38"/>
  <c r="M67" i="38"/>
  <c r="S66" i="38"/>
  <c r="R66" i="38"/>
  <c r="Q66" i="38"/>
  <c r="P66" i="38"/>
  <c r="O66" i="38"/>
  <c r="N66" i="38"/>
  <c r="M66" i="38"/>
  <c r="AC61" i="38"/>
  <c r="S58" i="38"/>
  <c r="R58" i="38"/>
  <c r="Q58" i="38"/>
  <c r="P58" i="38"/>
  <c r="O58" i="38"/>
  <c r="N58" i="38"/>
  <c r="M58" i="38"/>
  <c r="S57" i="38"/>
  <c r="S59" i="38" s="1"/>
  <c r="S60" i="38" s="1"/>
  <c r="S62" i="38" s="1"/>
  <c r="S64" i="38" s="1"/>
  <c r="S65" i="38" s="1"/>
  <c r="R57" i="38"/>
  <c r="R59" i="38" s="1"/>
  <c r="R60" i="38" s="1"/>
  <c r="R62" i="38" s="1"/>
  <c r="R64" i="38" s="1"/>
  <c r="R65" i="38" s="1"/>
  <c r="Q57" i="38"/>
  <c r="Q59" i="38" s="1"/>
  <c r="Q60" i="38" s="1"/>
  <c r="Q62" i="38" s="1"/>
  <c r="Q64" i="38" s="1"/>
  <c r="Q65" i="38" s="1"/>
  <c r="P57" i="38"/>
  <c r="P59" i="38" s="1"/>
  <c r="P60" i="38" s="1"/>
  <c r="P62" i="38" s="1"/>
  <c r="P64" i="38" s="1"/>
  <c r="P65" i="38" s="1"/>
  <c r="O57" i="38"/>
  <c r="O59" i="38" s="1"/>
  <c r="O60" i="38" s="1"/>
  <c r="O62" i="38" s="1"/>
  <c r="O64" i="38" s="1"/>
  <c r="O65" i="38" s="1"/>
  <c r="N57" i="38"/>
  <c r="N59" i="38" s="1"/>
  <c r="N60" i="38" s="1"/>
  <c r="N62" i="38" s="1"/>
  <c r="N64" i="38" s="1"/>
  <c r="N65" i="38" s="1"/>
  <c r="M57" i="38"/>
  <c r="AC56" i="38"/>
  <c r="AC55" i="38"/>
  <c r="AC54" i="38"/>
  <c r="AC53" i="38"/>
  <c r="AC52" i="38"/>
  <c r="AC51" i="38"/>
  <c r="AC50" i="38"/>
  <c r="AC49" i="38"/>
  <c r="AC48" i="38"/>
  <c r="AC47" i="38"/>
  <c r="Q33" i="38"/>
  <c r="P33" i="38"/>
  <c r="Q32" i="38"/>
  <c r="P32" i="38"/>
  <c r="AC27" i="38"/>
  <c r="AC24" i="38"/>
  <c r="Q28" i="38"/>
  <c r="Q30" i="38" s="1"/>
  <c r="Q31" i="38" s="1"/>
  <c r="P28" i="38"/>
  <c r="P30" i="38" s="1"/>
  <c r="P31" i="38" s="1"/>
  <c r="AC22" i="38"/>
  <c r="AC21" i="38"/>
  <c r="AC20" i="38"/>
  <c r="AC19" i="38"/>
  <c r="AC18" i="38"/>
  <c r="AC17" i="38"/>
  <c r="AC16" i="38"/>
  <c r="AC15" i="38"/>
  <c r="AC14" i="38"/>
  <c r="AC13" i="38"/>
  <c r="AC22" i="99" l="1"/>
  <c r="AC31" i="45"/>
  <c r="AC24" i="101"/>
  <c r="AC54" i="62"/>
  <c r="AC58" i="48"/>
  <c r="AC22" i="62"/>
  <c r="AC23" i="84"/>
  <c r="AC25" i="72"/>
  <c r="AC23" i="99"/>
  <c r="AC23" i="50"/>
  <c r="AC59" i="48"/>
  <c r="P60" i="48"/>
  <c r="P62" i="48" s="1"/>
  <c r="P64" i="48" s="1"/>
  <c r="P65" i="48" s="1"/>
  <c r="AC23" i="45"/>
  <c r="AC24" i="98"/>
  <c r="AC57" i="50"/>
  <c r="AC57" i="92"/>
  <c r="AC24" i="95"/>
  <c r="G56" i="83"/>
  <c r="G58" i="83" s="1"/>
  <c r="G60" i="83" s="1"/>
  <c r="G61" i="83" s="1"/>
  <c r="K56" i="83"/>
  <c r="K58" i="83" s="1"/>
  <c r="K60" i="83" s="1"/>
  <c r="K61" i="83" s="1"/>
  <c r="O56" i="83"/>
  <c r="O58" i="83" s="1"/>
  <c r="O60" i="83" s="1"/>
  <c r="O61" i="83" s="1"/>
  <c r="N24" i="99"/>
  <c r="AC24" i="50"/>
  <c r="AC55" i="92"/>
  <c r="H56" i="83"/>
  <c r="H58" i="83" s="1"/>
  <c r="H60" i="83" s="1"/>
  <c r="H61" i="83" s="1"/>
  <c r="L56" i="83"/>
  <c r="L58" i="83" s="1"/>
  <c r="L60" i="83" s="1"/>
  <c r="L61" i="83" s="1"/>
  <c r="P56" i="83"/>
  <c r="P58" i="83" s="1"/>
  <c r="P60" i="83" s="1"/>
  <c r="P61" i="83" s="1"/>
  <c r="AC58" i="38"/>
  <c r="AC59" i="72"/>
  <c r="AC56" i="6"/>
  <c r="AC25" i="98"/>
  <c r="I56" i="83"/>
  <c r="I58" i="83" s="1"/>
  <c r="I60" i="83" s="1"/>
  <c r="I61" i="83" s="1"/>
  <c r="M56" i="83"/>
  <c r="M58" i="83" s="1"/>
  <c r="M60" i="83" s="1"/>
  <c r="M61" i="83" s="1"/>
  <c r="Q56" i="83"/>
  <c r="Q58" i="83" s="1"/>
  <c r="Q60" i="83" s="1"/>
  <c r="Q61" i="83" s="1"/>
  <c r="AC57" i="48"/>
  <c r="F56" i="83"/>
  <c r="F58" i="83" s="1"/>
  <c r="F60" i="83" s="1"/>
  <c r="F61" i="83" s="1"/>
  <c r="J56" i="83"/>
  <c r="J58" i="83" s="1"/>
  <c r="J60" i="83" s="1"/>
  <c r="J61" i="83" s="1"/>
  <c r="N56" i="83"/>
  <c r="N58" i="83" s="1"/>
  <c r="N60" i="83" s="1"/>
  <c r="N61" i="83" s="1"/>
  <c r="R56" i="83"/>
  <c r="R58" i="83" s="1"/>
  <c r="R60" i="83" s="1"/>
  <c r="R61" i="83" s="1"/>
  <c r="E27" i="83"/>
  <c r="AC27" i="83" s="1"/>
  <c r="N60" i="60"/>
  <c r="E59" i="60"/>
  <c r="AC59" i="60" s="1"/>
  <c r="AC58" i="60"/>
  <c r="AC32" i="50"/>
  <c r="AC57" i="51"/>
  <c r="AC23" i="49"/>
  <c r="AC24" i="49"/>
  <c r="E26" i="98"/>
  <c r="Q27" i="45"/>
  <c r="Q29" i="45" s="1"/>
  <c r="Q30" i="45" s="1"/>
  <c r="AC24" i="45"/>
  <c r="AC22" i="45"/>
  <c r="AC23" i="58"/>
  <c r="AC27" i="92"/>
  <c r="E28" i="92"/>
  <c r="AC28" i="92" s="1"/>
  <c r="AC65" i="54"/>
  <c r="E62" i="50"/>
  <c r="E63" i="50" s="1"/>
  <c r="AC63" i="50" s="1"/>
  <c r="E61" i="50"/>
  <c r="AC61" i="50" s="1"/>
  <c r="AC32" i="49"/>
  <c r="AC31" i="49"/>
  <c r="AC66" i="48"/>
  <c r="AC33" i="48"/>
  <c r="AC32" i="48"/>
  <c r="E26" i="101"/>
  <c r="E28" i="101" s="1"/>
  <c r="E30" i="101" s="1"/>
  <c r="AC30" i="101" s="1"/>
  <c r="AC25" i="101"/>
  <c r="AC23" i="101"/>
  <c r="AC34" i="91"/>
  <c r="AC33" i="91"/>
  <c r="AC68" i="91"/>
  <c r="AC67" i="91"/>
  <c r="AC60" i="91"/>
  <c r="AC58" i="91"/>
  <c r="AC24" i="91"/>
  <c r="AC23" i="73"/>
  <c r="AC24" i="73"/>
  <c r="E25" i="73"/>
  <c r="E28" i="73" s="1"/>
  <c r="E29" i="73" s="1"/>
  <c r="AC29" i="73" s="1"/>
  <c r="AC68" i="72"/>
  <c r="AC67" i="72"/>
  <c r="AC57" i="38"/>
  <c r="AC23" i="38"/>
  <c r="AC63" i="96"/>
  <c r="E29" i="96"/>
  <c r="AC29" i="96" s="1"/>
  <c r="AC28" i="96"/>
  <c r="AC22" i="84"/>
  <c r="E24" i="84"/>
  <c r="E25" i="84" s="1"/>
  <c r="E27" i="84" s="1"/>
  <c r="AC53" i="62"/>
  <c r="K26" i="62"/>
  <c r="K28" i="62" s="1"/>
  <c r="K29" i="62" s="1"/>
  <c r="O26" i="62"/>
  <c r="O28" i="62" s="1"/>
  <c r="O29" i="62" s="1"/>
  <c r="L26" i="62"/>
  <c r="L28" i="62" s="1"/>
  <c r="L29" i="62" s="1"/>
  <c r="P26" i="62"/>
  <c r="P28" i="62" s="1"/>
  <c r="P29" i="62" s="1"/>
  <c r="M26" i="62"/>
  <c r="M28" i="62" s="1"/>
  <c r="M29" i="62" s="1"/>
  <c r="Q26" i="62"/>
  <c r="Q28" i="62" s="1"/>
  <c r="Q29" i="62" s="1"/>
  <c r="J26" i="62"/>
  <c r="J28" i="62" s="1"/>
  <c r="J29" i="62" s="1"/>
  <c r="N26" i="62"/>
  <c r="N28" i="62" s="1"/>
  <c r="N29" i="62" s="1"/>
  <c r="AC32" i="95"/>
  <c r="AC31" i="95"/>
  <c r="AC65" i="95"/>
  <c r="AC64" i="95"/>
  <c r="AC60" i="95"/>
  <c r="AC61" i="95"/>
  <c r="AC58" i="95"/>
  <c r="AC27" i="95"/>
  <c r="E28" i="95"/>
  <c r="AC28" i="95" s="1"/>
  <c r="E29" i="95"/>
  <c r="AC25" i="95"/>
  <c r="P29" i="92"/>
  <c r="AC32" i="92"/>
  <c r="AC31" i="92"/>
  <c r="AC65" i="92"/>
  <c r="AC64" i="92"/>
  <c r="E61" i="92"/>
  <c r="AC61" i="92" s="1"/>
  <c r="AC60" i="92"/>
  <c r="AC58" i="92"/>
  <c r="AC32" i="54"/>
  <c r="AC31" i="54"/>
  <c r="AC64" i="54"/>
  <c r="AC61" i="54"/>
  <c r="AC63" i="54"/>
  <c r="AC58" i="54"/>
  <c r="AC28" i="54"/>
  <c r="AC25" i="54"/>
  <c r="AC62" i="54"/>
  <c r="AC60" i="54"/>
  <c r="AC27" i="54"/>
  <c r="AC58" i="51"/>
  <c r="AC24" i="51"/>
  <c r="AC56" i="51"/>
  <c r="AC66" i="51"/>
  <c r="AC65" i="51"/>
  <c r="AC31" i="50"/>
  <c r="AC65" i="50"/>
  <c r="AC64" i="50"/>
  <c r="AC58" i="50"/>
  <c r="AC62" i="50"/>
  <c r="AC60" i="50"/>
  <c r="E28" i="50"/>
  <c r="AC28" i="50" s="1"/>
  <c r="AC27" i="50"/>
  <c r="AC25" i="50"/>
  <c r="E62" i="51"/>
  <c r="AC62" i="51" s="1"/>
  <c r="AC61" i="51"/>
  <c r="AC59" i="51"/>
  <c r="AC28" i="51"/>
  <c r="AC27" i="51"/>
  <c r="E28" i="49"/>
  <c r="AC28" i="49" s="1"/>
  <c r="AC27" i="49"/>
  <c r="AC25" i="49"/>
  <c r="AC67" i="48"/>
  <c r="AC26" i="48"/>
  <c r="E63" i="48"/>
  <c r="AC63" i="48" s="1"/>
  <c r="AC30" i="48"/>
  <c r="AC31" i="48"/>
  <c r="AC28" i="48"/>
  <c r="E29" i="48"/>
  <c r="AC29" i="48" s="1"/>
  <c r="AC32" i="101"/>
  <c r="AC33" i="101"/>
  <c r="AC26" i="101"/>
  <c r="E29" i="101"/>
  <c r="AC29" i="101" s="1"/>
  <c r="AC58" i="99"/>
  <c r="AC62" i="99"/>
  <c r="AC31" i="99"/>
  <c r="AC32" i="99"/>
  <c r="AC60" i="99"/>
  <c r="AC34" i="98"/>
  <c r="AC33" i="98"/>
  <c r="AC25" i="45"/>
  <c r="AC61" i="91"/>
  <c r="AC27" i="91"/>
  <c r="AC33" i="73"/>
  <c r="AC32" i="73"/>
  <c r="AC32" i="8"/>
  <c r="AC24" i="8"/>
  <c r="AC57" i="8"/>
  <c r="AC22" i="8"/>
  <c r="AC23" i="8"/>
  <c r="AC31" i="8"/>
  <c r="AC55" i="8"/>
  <c r="AC64" i="8"/>
  <c r="AC65" i="8"/>
  <c r="AC32" i="6"/>
  <c r="AC31" i="6"/>
  <c r="AC65" i="6"/>
  <c r="AC64" i="6"/>
  <c r="AC57" i="6"/>
  <c r="E58" i="6"/>
  <c r="AC58" i="6" s="1"/>
  <c r="AC55" i="6"/>
  <c r="E28" i="6"/>
  <c r="AC28" i="6" s="1"/>
  <c r="AC27" i="6"/>
  <c r="AC25" i="6"/>
  <c r="J61" i="72"/>
  <c r="J63" i="72" s="1"/>
  <c r="AC60" i="72"/>
  <c r="AC26" i="72"/>
  <c r="AC29" i="72"/>
  <c r="AC24" i="72"/>
  <c r="AC58" i="72"/>
  <c r="AC33" i="72"/>
  <c r="AC34" i="72"/>
  <c r="AC67" i="38"/>
  <c r="AC66" i="38"/>
  <c r="AC33" i="38"/>
  <c r="AC32" i="38"/>
  <c r="AC25" i="38"/>
  <c r="M59" i="38"/>
  <c r="AC28" i="38"/>
  <c r="AC31" i="84"/>
  <c r="AC32" i="84"/>
  <c r="AC24" i="84"/>
  <c r="AC32" i="64"/>
  <c r="AC31" i="64"/>
  <c r="AC66" i="64"/>
  <c r="AC65" i="64"/>
  <c r="AC56" i="64"/>
  <c r="AC57" i="64"/>
  <c r="AC22" i="64"/>
  <c r="AC23" i="64"/>
  <c r="AC24" i="64"/>
  <c r="E58" i="64"/>
  <c r="AC63" i="83"/>
  <c r="AC62" i="83"/>
  <c r="AC31" i="83"/>
  <c r="AC30" i="83"/>
  <c r="E58" i="83"/>
  <c r="AC53" i="83"/>
  <c r="AC55" i="83"/>
  <c r="AC23" i="83"/>
  <c r="AC54" i="83"/>
  <c r="AC31" i="62"/>
  <c r="AC30" i="62"/>
  <c r="AC63" i="62"/>
  <c r="AC62" i="62"/>
  <c r="E55" i="62"/>
  <c r="E56" i="62" s="1"/>
  <c r="E58" i="62" s="1"/>
  <c r="AC21" i="62"/>
  <c r="AC23" i="62"/>
  <c r="AC22" i="60"/>
  <c r="AC30" i="60"/>
  <c r="AC31" i="60"/>
  <c r="AC54" i="60"/>
  <c r="AC62" i="60"/>
  <c r="AC56" i="60"/>
  <c r="AC23" i="60"/>
  <c r="AC21" i="60"/>
  <c r="AC55" i="60"/>
  <c r="AC53" i="60"/>
  <c r="AC63" i="60"/>
  <c r="AC63" i="59"/>
  <c r="AC62" i="59"/>
  <c r="AC30" i="59"/>
  <c r="AC23" i="59"/>
  <c r="AC31" i="59"/>
  <c r="AC55" i="59"/>
  <c r="E56" i="59"/>
  <c r="AC53" i="59"/>
  <c r="AC21" i="59"/>
  <c r="AC22" i="59"/>
  <c r="AC54" i="59"/>
  <c r="AC31" i="58"/>
  <c r="AC25" i="58"/>
  <c r="AC24" i="58"/>
  <c r="AC22" i="58"/>
  <c r="AC32" i="58"/>
  <c r="AC62" i="48" l="1"/>
  <c r="E28" i="45"/>
  <c r="AC28" i="45" s="1"/>
  <c r="AC27" i="45"/>
  <c r="AC60" i="48"/>
  <c r="N25" i="99"/>
  <c r="AC24" i="99"/>
  <c r="N61" i="60"/>
  <c r="AC61" i="60" s="1"/>
  <c r="AC60" i="60"/>
  <c r="AC26" i="98"/>
  <c r="AC28" i="101"/>
  <c r="E31" i="101"/>
  <c r="AC31" i="101" s="1"/>
  <c r="E64" i="91"/>
  <c r="AC64" i="91" s="1"/>
  <c r="AC29" i="91"/>
  <c r="E30" i="91"/>
  <c r="AC30" i="91" s="1"/>
  <c r="AC63" i="91"/>
  <c r="AC26" i="91"/>
  <c r="E30" i="73"/>
  <c r="E31" i="73" s="1"/>
  <c r="AC31" i="73" s="1"/>
  <c r="AC25" i="73"/>
  <c r="AC26" i="73"/>
  <c r="AC28" i="73"/>
  <c r="AC27" i="72"/>
  <c r="AC26" i="38"/>
  <c r="E29" i="38"/>
  <c r="AC29" i="38" s="1"/>
  <c r="AC31" i="96"/>
  <c r="AC30" i="96"/>
  <c r="AC25" i="84"/>
  <c r="AC56" i="83"/>
  <c r="AC55" i="62"/>
  <c r="AC56" i="62"/>
  <c r="AC63" i="95"/>
  <c r="AC62" i="95"/>
  <c r="E30" i="95"/>
  <c r="AC30" i="95" s="1"/>
  <c r="AC29" i="95"/>
  <c r="AC29" i="92"/>
  <c r="P30" i="92"/>
  <c r="AC30" i="92" s="1"/>
  <c r="AC63" i="92"/>
  <c r="AC62" i="92"/>
  <c r="AC30" i="54"/>
  <c r="AC29" i="54"/>
  <c r="AC30" i="50"/>
  <c r="AC29" i="50"/>
  <c r="AC64" i="51"/>
  <c r="AC63" i="51"/>
  <c r="AC30" i="51"/>
  <c r="AC29" i="51"/>
  <c r="AC30" i="49"/>
  <c r="AC29" i="49"/>
  <c r="AC64" i="48"/>
  <c r="AC65" i="48"/>
  <c r="AC63" i="99"/>
  <c r="AC61" i="99"/>
  <c r="AC30" i="45"/>
  <c r="AC29" i="45"/>
  <c r="AC65" i="91"/>
  <c r="AC66" i="91"/>
  <c r="AC32" i="91"/>
  <c r="AC31" i="91"/>
  <c r="AC30" i="73"/>
  <c r="AC58" i="8"/>
  <c r="AC25" i="8"/>
  <c r="E60" i="6"/>
  <c r="E62" i="6" s="1"/>
  <c r="AC29" i="6"/>
  <c r="AC30" i="6"/>
  <c r="J65" i="72"/>
  <c r="J66" i="72" s="1"/>
  <c r="AC66" i="72" s="1"/>
  <c r="E64" i="72"/>
  <c r="AC64" i="72" s="1"/>
  <c r="AC63" i="72"/>
  <c r="E30" i="72"/>
  <c r="AC30" i="72" s="1"/>
  <c r="AC61" i="72"/>
  <c r="AC32" i="72"/>
  <c r="M60" i="38"/>
  <c r="AC59" i="38"/>
  <c r="AC31" i="38"/>
  <c r="AC30" i="38"/>
  <c r="AC27" i="84"/>
  <c r="E28" i="84"/>
  <c r="AC28" i="84" s="1"/>
  <c r="E29" i="84"/>
  <c r="AC25" i="64"/>
  <c r="AC58" i="64"/>
  <c r="E59" i="64"/>
  <c r="E59" i="83"/>
  <c r="AC59" i="83" s="1"/>
  <c r="E60" i="83"/>
  <c r="AC58" i="83"/>
  <c r="AC24" i="83"/>
  <c r="AC24" i="62"/>
  <c r="AC58" i="62"/>
  <c r="E59" i="62"/>
  <c r="AC59" i="62" s="1"/>
  <c r="E60" i="62"/>
  <c r="AC24" i="60"/>
  <c r="E58" i="59"/>
  <c r="AC56" i="59"/>
  <c r="AC24" i="59"/>
  <c r="AC27" i="58"/>
  <c r="E28" i="58"/>
  <c r="AC28" i="58" s="1"/>
  <c r="N27" i="99" l="1"/>
  <c r="AC25" i="99"/>
  <c r="E29" i="98"/>
  <c r="AC27" i="98"/>
  <c r="AC60" i="6"/>
  <c r="AC31" i="72"/>
  <c r="AC65" i="72"/>
  <c r="E61" i="8"/>
  <c r="AC61" i="8" s="1"/>
  <c r="AC60" i="8"/>
  <c r="E28" i="8"/>
  <c r="AC28" i="8" s="1"/>
  <c r="AC27" i="8"/>
  <c r="E61" i="6"/>
  <c r="AC61" i="6" s="1"/>
  <c r="AC62" i="6"/>
  <c r="E63" i="6"/>
  <c r="AC63" i="6" s="1"/>
  <c r="M62" i="38"/>
  <c r="AC60" i="38"/>
  <c r="E30" i="84"/>
  <c r="AC30" i="84" s="1"/>
  <c r="AC29" i="84"/>
  <c r="E61" i="64"/>
  <c r="AC59" i="64"/>
  <c r="E28" i="64"/>
  <c r="AC28" i="64" s="1"/>
  <c r="AC27" i="64"/>
  <c r="E61" i="83"/>
  <c r="AC61" i="83" s="1"/>
  <c r="AC60" i="83"/>
  <c r="AC26" i="83"/>
  <c r="E61" i="62"/>
  <c r="AC61" i="62" s="1"/>
  <c r="AC60" i="62"/>
  <c r="AC26" i="62"/>
  <c r="E27" i="62"/>
  <c r="AC27" i="62" s="1"/>
  <c r="AC27" i="60"/>
  <c r="E28" i="60"/>
  <c r="AC26" i="60"/>
  <c r="AC26" i="59"/>
  <c r="E27" i="59"/>
  <c r="AC27" i="59" s="1"/>
  <c r="E59" i="59"/>
  <c r="AC59" i="59" s="1"/>
  <c r="AC58" i="59"/>
  <c r="E60" i="59"/>
  <c r="AC29" i="58"/>
  <c r="AC30" i="58"/>
  <c r="N29" i="99" l="1"/>
  <c r="E28" i="99"/>
  <c r="AC28" i="99" s="1"/>
  <c r="AC27" i="99"/>
  <c r="E31" i="98"/>
  <c r="AC29" i="98"/>
  <c r="E30" i="98"/>
  <c r="AC30" i="98" s="1"/>
  <c r="AC30" i="8"/>
  <c r="AC29" i="8"/>
  <c r="AC62" i="8"/>
  <c r="AC63" i="8"/>
  <c r="M64" i="38"/>
  <c r="E63" i="38"/>
  <c r="AC63" i="38" s="1"/>
  <c r="AC62" i="38"/>
  <c r="E63" i="64"/>
  <c r="E62" i="64"/>
  <c r="AC62" i="64" s="1"/>
  <c r="AC61" i="64"/>
  <c r="AC29" i="64"/>
  <c r="AC30" i="64"/>
  <c r="AC29" i="83"/>
  <c r="AC28" i="83"/>
  <c r="AC28" i="62"/>
  <c r="AC29" i="62"/>
  <c r="E29" i="60"/>
  <c r="AC29" i="60" s="1"/>
  <c r="AC28" i="60"/>
  <c r="E61" i="59"/>
  <c r="AC61" i="59" s="1"/>
  <c r="AC60" i="59"/>
  <c r="AC28" i="59"/>
  <c r="AC29" i="59"/>
  <c r="N30" i="99" l="1"/>
  <c r="AC30" i="99" s="1"/>
  <c r="AC29" i="99"/>
  <c r="AC31" i="98"/>
  <c r="E32" i="98"/>
  <c r="AC32" i="98" s="1"/>
  <c r="M65" i="38"/>
  <c r="AC65" i="38" s="1"/>
  <c r="AC64" i="38"/>
  <c r="AC63" i="64"/>
  <c r="E64" i="64"/>
  <c r="AC64" i="64" s="1"/>
</calcChain>
</file>

<file path=xl/sharedStrings.xml><?xml version="1.0" encoding="utf-8"?>
<sst xmlns="http://schemas.openxmlformats.org/spreadsheetml/2006/main" count="6513" uniqueCount="176">
  <si>
    <t>ºC</t>
  </si>
  <si>
    <t>LMTD of Evaporator</t>
  </si>
  <si>
    <t>LMTD of Condenser</t>
  </si>
  <si>
    <t>EER of Chiller</t>
  </si>
  <si>
    <t xml:space="preserve">COP of chiller </t>
  </si>
  <si>
    <t>Average iKW/TR</t>
  </si>
  <si>
    <t>(iKW/TR)</t>
  </si>
  <si>
    <t xml:space="preserve">Specific power consumption of Chiller </t>
  </si>
  <si>
    <t>KWH</t>
  </si>
  <si>
    <t>Power Consumption of Chiller</t>
  </si>
  <si>
    <t>TR</t>
  </si>
  <si>
    <t xml:space="preserve">TR Genrated by Chiller </t>
  </si>
  <si>
    <r>
      <t>(m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/hr.)</t>
    </r>
  </si>
  <si>
    <r>
      <t>Actual chilled water flow (Q</t>
    </r>
    <r>
      <rPr>
        <b/>
        <vertAlign val="subscript"/>
        <sz val="12"/>
        <color theme="1"/>
        <rFont val="Calibri"/>
        <family val="2"/>
        <scheme val="minor"/>
      </rPr>
      <t>ea</t>
    </r>
    <r>
      <rPr>
        <b/>
        <sz val="12"/>
        <color theme="1"/>
        <rFont val="Calibri"/>
        <family val="2"/>
        <scheme val="minor"/>
      </rPr>
      <t xml:space="preserve">)  based on </t>
    </r>
    <r>
      <rPr>
        <b/>
        <sz val="12"/>
        <color theme="1"/>
        <rFont val="Calibri"/>
        <family val="2"/>
      </rPr>
      <t>ΔP</t>
    </r>
    <r>
      <rPr>
        <b/>
        <vertAlign val="subscript"/>
        <sz val="12"/>
        <color theme="1"/>
        <rFont val="Calibri"/>
        <family val="2"/>
      </rPr>
      <t>ea</t>
    </r>
  </si>
  <si>
    <r>
      <t>(Kg/Cm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</si>
  <si>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r>
      <t>Actual Pressure Drop Across Condenser (</t>
    </r>
    <r>
      <rPr>
        <b/>
        <sz val="12"/>
        <color theme="1"/>
        <rFont val="Calibri"/>
        <family val="2"/>
      </rPr>
      <t>ΔP</t>
    </r>
    <r>
      <rPr>
        <b/>
        <vertAlign val="subscript"/>
        <sz val="12"/>
        <color theme="1"/>
        <rFont val="Calibri"/>
        <family val="2"/>
      </rPr>
      <t>ca</t>
    </r>
    <r>
      <rPr>
        <b/>
        <sz val="12"/>
        <color theme="1"/>
        <rFont val="Calibri"/>
        <family val="2"/>
      </rPr>
      <t>)</t>
    </r>
    <r>
      <rPr>
        <b/>
        <sz val="12"/>
        <color theme="1"/>
        <rFont val="Calibri"/>
        <family val="2"/>
        <scheme val="minor"/>
      </rPr>
      <t xml:space="preserve"> </t>
    </r>
  </si>
  <si>
    <r>
      <t>(Kg/Cm</t>
    </r>
    <r>
      <rPr>
        <vertAlign val="superscript"/>
        <sz val="11"/>
        <color theme="1"/>
        <rFont val="Verdana"/>
        <family val="2"/>
      </rPr>
      <t>2</t>
    </r>
    <r>
      <rPr>
        <sz val="11"/>
        <color theme="1"/>
        <rFont val="Verdana"/>
        <family val="2"/>
      </rPr>
      <t>)</t>
    </r>
  </si>
  <si>
    <r>
      <t>Actual Pressure Drop Across Evaporator (</t>
    </r>
    <r>
      <rPr>
        <b/>
        <sz val="12"/>
        <color theme="1"/>
        <rFont val="Calibri"/>
        <family val="2"/>
      </rPr>
      <t>ΔP</t>
    </r>
    <r>
      <rPr>
        <b/>
        <vertAlign val="subscript"/>
        <sz val="12"/>
        <color theme="1"/>
        <rFont val="Calibri"/>
        <family val="2"/>
      </rPr>
      <t>ea</t>
    </r>
    <r>
      <rPr>
        <b/>
        <sz val="12"/>
        <color theme="1"/>
        <rFont val="Calibri"/>
        <family val="2"/>
      </rPr>
      <t>)</t>
    </r>
    <r>
      <rPr>
        <b/>
        <sz val="12"/>
        <color theme="1"/>
        <rFont val="Calibri"/>
        <family val="2"/>
        <scheme val="minor"/>
      </rPr>
      <t xml:space="preserve"> </t>
    </r>
  </si>
  <si>
    <t xml:space="preserve">Condenser water outlet pressure </t>
  </si>
  <si>
    <t xml:space="preserve">Condenser water inlet pressure </t>
  </si>
  <si>
    <t xml:space="preserve">Chilled water outlet pressure </t>
  </si>
  <si>
    <t xml:space="preserve">Chilled water inlet pressure </t>
  </si>
  <si>
    <r>
      <t>Leaving Condenser Water Temp. (t</t>
    </r>
    <r>
      <rPr>
        <b/>
        <vertAlign val="subscript"/>
        <sz val="12"/>
        <color theme="1"/>
        <rFont val="Calibri"/>
        <family val="2"/>
        <scheme val="minor"/>
      </rPr>
      <t>cwl</t>
    </r>
    <r>
      <rPr>
        <b/>
        <sz val="12"/>
        <color theme="1"/>
        <rFont val="Calibri"/>
        <family val="2"/>
        <scheme val="minor"/>
      </rPr>
      <t>)</t>
    </r>
  </si>
  <si>
    <r>
      <t>Entering Condenser Water Temp. (t</t>
    </r>
    <r>
      <rPr>
        <b/>
        <vertAlign val="subscript"/>
        <sz val="12"/>
        <color theme="1"/>
        <rFont val="Calibri"/>
        <family val="2"/>
        <scheme val="minor"/>
      </rPr>
      <t>cwe</t>
    </r>
    <r>
      <rPr>
        <b/>
        <sz val="12"/>
        <color theme="1"/>
        <rFont val="Calibri"/>
        <family val="2"/>
        <scheme val="minor"/>
      </rPr>
      <t>)</t>
    </r>
  </si>
  <si>
    <r>
      <t>Leaving Chilled Water Temp. (t</t>
    </r>
    <r>
      <rPr>
        <b/>
        <vertAlign val="subscript"/>
        <sz val="12"/>
        <color theme="1"/>
        <rFont val="Calibri"/>
        <family val="2"/>
        <scheme val="minor"/>
      </rPr>
      <t>chwl</t>
    </r>
    <r>
      <rPr>
        <b/>
        <sz val="12"/>
        <color theme="1"/>
        <rFont val="Calibri"/>
        <family val="2"/>
        <scheme val="minor"/>
      </rPr>
      <t xml:space="preserve">) </t>
    </r>
  </si>
  <si>
    <r>
      <t>Entering Chilled Water Temp. (t</t>
    </r>
    <r>
      <rPr>
        <b/>
        <vertAlign val="subscript"/>
        <sz val="12"/>
        <color theme="1"/>
        <rFont val="Calibri"/>
        <family val="2"/>
        <scheme val="minor"/>
      </rPr>
      <t>chwe</t>
    </r>
    <r>
      <rPr>
        <b/>
        <sz val="12"/>
        <color theme="1"/>
        <rFont val="Calibri"/>
        <family val="2"/>
        <scheme val="minor"/>
      </rPr>
      <t>)</t>
    </r>
  </si>
  <si>
    <t>Small temperature difference of evaporator</t>
  </si>
  <si>
    <t>Small temperature difference of condenser</t>
  </si>
  <si>
    <t xml:space="preserve">      Hours</t>
  </si>
  <si>
    <t xml:space="preserve">TARGET / Base Line </t>
  </si>
  <si>
    <t>UOM</t>
  </si>
  <si>
    <t>PERFORMANCE CONCERN AND RELATED INDICATOR</t>
  </si>
  <si>
    <t>Sl. No.</t>
  </si>
  <si>
    <r>
      <t>Specific Heat of Water (C</t>
    </r>
    <r>
      <rPr>
        <b/>
        <vertAlign val="subscript"/>
        <sz val="12"/>
        <color theme="1"/>
        <rFont val="Calibri"/>
        <family val="2"/>
        <scheme val="minor"/>
      </rPr>
      <t>w</t>
    </r>
    <r>
      <rPr>
        <b/>
        <sz val="12"/>
        <color theme="1"/>
        <rFont val="Calibri"/>
        <family val="2"/>
        <scheme val="minor"/>
      </rPr>
      <t>): 1Kcal/Kg°C</t>
    </r>
  </si>
  <si>
    <r>
      <t>Water density(</t>
    </r>
    <r>
      <rPr>
        <b/>
        <sz val="12"/>
        <color theme="1"/>
        <rFont val="Microsoft Tai Le"/>
        <family val="2"/>
      </rPr>
      <t>þ</t>
    </r>
    <r>
      <rPr>
        <b/>
        <vertAlign val="subscript"/>
        <sz val="12"/>
        <color theme="1"/>
        <rFont val="Calibri"/>
        <family val="2"/>
      </rPr>
      <t>w</t>
    </r>
    <r>
      <rPr>
        <b/>
        <sz val="12"/>
        <color theme="1"/>
        <rFont val="Calibri"/>
        <family val="2"/>
      </rPr>
      <t>)</t>
    </r>
    <r>
      <rPr>
        <b/>
        <sz val="12"/>
        <color theme="1"/>
        <rFont val="Calibri"/>
        <family val="2"/>
        <scheme val="minor"/>
      </rPr>
      <t>: 1000kg/m</t>
    </r>
    <r>
      <rPr>
        <b/>
        <vertAlign val="superscript"/>
        <sz val="12"/>
        <color theme="1"/>
        <rFont val="Calibri"/>
        <family val="2"/>
        <scheme val="minor"/>
      </rPr>
      <t>3</t>
    </r>
  </si>
  <si>
    <r>
      <t>Design condenser water Flow Q</t>
    </r>
    <r>
      <rPr>
        <b/>
        <vertAlign val="subscript"/>
        <sz val="12"/>
        <color theme="1"/>
        <rFont val="Calibri"/>
        <family val="2"/>
        <scheme val="minor"/>
      </rPr>
      <t>cd</t>
    </r>
    <r>
      <rPr>
        <b/>
        <sz val="12"/>
        <color theme="1"/>
        <rFont val="Calibri"/>
        <family val="2"/>
        <scheme val="minor"/>
      </rPr>
      <t>(m</t>
    </r>
    <r>
      <rPr>
        <b/>
        <vertAlign val="superscript"/>
        <sz val="12"/>
        <color theme="1"/>
        <rFont val="Calibri"/>
        <family val="2"/>
        <scheme val="minor"/>
      </rPr>
      <t>3</t>
    </r>
    <r>
      <rPr>
        <b/>
        <sz val="12"/>
        <color theme="1"/>
        <rFont val="Calibri"/>
        <family val="2"/>
        <scheme val="minor"/>
      </rPr>
      <t>/hr): 1704</t>
    </r>
  </si>
  <si>
    <r>
      <t>Design pressure drop across Condenser (</t>
    </r>
    <r>
      <rPr>
        <b/>
        <sz val="12"/>
        <color theme="1"/>
        <rFont val="Calibri"/>
        <family val="2"/>
      </rPr>
      <t>ΔP</t>
    </r>
    <r>
      <rPr>
        <b/>
        <vertAlign val="subscript"/>
        <sz val="12"/>
        <color theme="1"/>
        <rFont val="Calibri"/>
        <family val="2"/>
      </rPr>
      <t>cd</t>
    </r>
    <r>
      <rPr>
        <b/>
        <sz val="12"/>
        <color theme="1"/>
        <rFont val="Calibri"/>
        <family val="2"/>
      </rPr>
      <t>) Kg/Cm</t>
    </r>
    <r>
      <rPr>
        <b/>
        <vertAlign val="superscript"/>
        <sz val="12"/>
        <color theme="1"/>
        <rFont val="Calibri"/>
        <family val="2"/>
      </rPr>
      <t>2</t>
    </r>
    <r>
      <rPr>
        <b/>
        <sz val="12"/>
        <color theme="1"/>
        <rFont val="Calibri"/>
        <family val="2"/>
      </rPr>
      <t>: 0.73</t>
    </r>
  </si>
  <si>
    <r>
      <t>Design pressure drop across evaporator(</t>
    </r>
    <r>
      <rPr>
        <b/>
        <sz val="12"/>
        <color theme="1"/>
        <rFont val="Calibri"/>
        <family val="2"/>
      </rPr>
      <t>ΔP</t>
    </r>
    <r>
      <rPr>
        <b/>
        <vertAlign val="subscript"/>
        <sz val="12"/>
        <color theme="1"/>
        <rFont val="Calibri"/>
        <family val="2"/>
      </rPr>
      <t>ed</t>
    </r>
    <r>
      <rPr>
        <b/>
        <sz val="12"/>
        <color theme="1"/>
        <rFont val="Calibri"/>
        <family val="2"/>
      </rPr>
      <t>) Kg/Cm</t>
    </r>
    <r>
      <rPr>
        <b/>
        <vertAlign val="superscript"/>
        <sz val="12"/>
        <color theme="1"/>
        <rFont val="Calibri"/>
        <family val="2"/>
      </rPr>
      <t>2</t>
    </r>
    <r>
      <rPr>
        <b/>
        <sz val="12"/>
        <color theme="1"/>
        <rFont val="Calibri"/>
        <family val="2"/>
      </rPr>
      <t>: 0.53</t>
    </r>
  </si>
  <si>
    <r>
      <t>Design Chilled Water Flow Q</t>
    </r>
    <r>
      <rPr>
        <b/>
        <vertAlign val="subscript"/>
        <sz val="12"/>
        <color theme="1"/>
        <rFont val="Calibri"/>
        <family val="2"/>
        <scheme val="minor"/>
      </rPr>
      <t>ed</t>
    </r>
    <r>
      <rPr>
        <b/>
        <sz val="12"/>
        <color theme="1"/>
        <rFont val="Calibri"/>
        <family val="2"/>
        <scheme val="minor"/>
      </rPr>
      <t>(m</t>
    </r>
    <r>
      <rPr>
        <b/>
        <vertAlign val="superscript"/>
        <sz val="12"/>
        <color theme="1"/>
        <rFont val="Calibri"/>
        <family val="2"/>
        <scheme val="minor"/>
      </rPr>
      <t>3</t>
    </r>
    <r>
      <rPr>
        <b/>
        <sz val="12"/>
        <color theme="1"/>
        <rFont val="Calibri"/>
        <family val="2"/>
        <scheme val="minor"/>
      </rPr>
      <t>/hr): 971</t>
    </r>
  </si>
  <si>
    <t>Performance Sheet Chiller</t>
  </si>
  <si>
    <t>Average</t>
  </si>
  <si>
    <t>Condenser Water Avg. Inlet Temperature (°C)</t>
  </si>
  <si>
    <t>Condenser Water Avg. Outlet Temperature (°C)</t>
  </si>
  <si>
    <t>Chilled Water Avg. Inlet Temperature (°C)</t>
  </si>
  <si>
    <t>Chilled Water Avg. Outlet Temperature (°C)</t>
  </si>
  <si>
    <t>Avg. DB Temperature (°C)</t>
  </si>
  <si>
    <t>Avg. WB Temperature (°C)</t>
  </si>
  <si>
    <t>Chiller No.1</t>
  </si>
  <si>
    <t>Specific Power Consumption (iKW/TR)</t>
  </si>
  <si>
    <t xml:space="preserve">Avg. COP </t>
  </si>
  <si>
    <t>Avg. EER</t>
  </si>
  <si>
    <t>Avg. LMTD of Condenser (°C)</t>
  </si>
  <si>
    <t>Avg. LMTD of Evaporator (°C)</t>
  </si>
  <si>
    <t>Chiller No.2</t>
  </si>
  <si>
    <t>Chiller No.3</t>
  </si>
  <si>
    <t>Chiller No.4</t>
  </si>
  <si>
    <t>Chiller No.5</t>
  </si>
  <si>
    <t>Chiller No.6</t>
  </si>
  <si>
    <t>Date</t>
  </si>
  <si>
    <t>Running Hrs.</t>
  </si>
  <si>
    <t>Total TR Generated</t>
  </si>
  <si>
    <t>Total Power Consumption (KWH)</t>
  </si>
  <si>
    <t>Avg. FLA (%)</t>
  </si>
  <si>
    <t>Avg. Small Temp. diff. of evaporator (°C)</t>
  </si>
  <si>
    <t>Avg. Small Temp. diff. of condenser (°C)</t>
  </si>
  <si>
    <t xml:space="preserve">Total TR Generated </t>
  </si>
  <si>
    <t>Total Running Hrs.</t>
  </si>
  <si>
    <t>Average/Total</t>
  </si>
  <si>
    <t>Avg iKW/tr</t>
  </si>
  <si>
    <t>Difference from previous day</t>
  </si>
  <si>
    <t>Hours</t>
  </si>
  <si>
    <t>Avg. FLA %</t>
  </si>
  <si>
    <t xml:space="preserve"> </t>
  </si>
  <si>
    <t>CHILLER NO. 3</t>
  </si>
  <si>
    <t>`</t>
  </si>
  <si>
    <t>CHILLER NO. 6</t>
  </si>
  <si>
    <t>CHILLER NO. 2</t>
  </si>
  <si>
    <t>Design Chilled Water Flow Qed(m3/hr): 971</t>
  </si>
  <si>
    <t>Design pressure drop across evaporator(ΔPed) Kg/Cm2: 0.53</t>
  </si>
  <si>
    <t>Design pressure drop across Condenser (ΔPcd) Kg/Cm2: 0.73</t>
  </si>
  <si>
    <t>Design condenser water Flow Qcd(m3/hr): 1704</t>
  </si>
  <si>
    <t>Water density(þw): 1000kg/m3</t>
  </si>
  <si>
    <t>Specific Heat of Water (Cw): 1Kcal/Kg°C</t>
  </si>
  <si>
    <t>Entering Chilled Water Temp. (tchwe)</t>
  </si>
  <si>
    <t xml:space="preserve">Leaving Chilled Water Temp. (tchwl) </t>
  </si>
  <si>
    <t>Entering Condenser Water Temp. (tcwe)</t>
  </si>
  <si>
    <t>Leaving Condenser Water Temp. (tcwl)</t>
  </si>
  <si>
    <t>(Kg/Cm2)</t>
  </si>
  <si>
    <t xml:space="preserve">Actual Pressure Drop Across Evaporator (ΔPea) </t>
  </si>
  <si>
    <t xml:space="preserve">Actual Pressure Drop Across Condenser (ΔPca) </t>
  </si>
  <si>
    <t>Actual chilled water flow (Qea)  based on ΔPea</t>
  </si>
  <si>
    <t>(m3/hr.)</t>
  </si>
  <si>
    <t>Chiller Operation</t>
  </si>
  <si>
    <t>Date :- 25/12/2018</t>
  </si>
  <si>
    <t>CHILLER NO. 06</t>
  </si>
  <si>
    <t>Date :- 23/01/2019</t>
  </si>
  <si>
    <t>Date :- 02/02/2019</t>
  </si>
  <si>
    <t>CHILLER NO. 02</t>
  </si>
  <si>
    <t>Date :- 03/02/2019</t>
  </si>
  <si>
    <t>Date :- 04/02/2019</t>
  </si>
  <si>
    <t>Date :- 05/02/2019</t>
  </si>
  <si>
    <t>Date :- 06/02/2019</t>
  </si>
  <si>
    <t>Date :- 07/02/2019</t>
  </si>
  <si>
    <t>CHILLER NO. 1</t>
  </si>
  <si>
    <t>Date :- 08/02/2019</t>
  </si>
  <si>
    <t>Date :- 09/02/2019</t>
  </si>
  <si>
    <t>Date :- 10/02/2019</t>
  </si>
  <si>
    <t>Date :- 11/2/2019</t>
  </si>
  <si>
    <t>Date :- 12/2/2019</t>
  </si>
  <si>
    <t>CHILLER NO. 4</t>
  </si>
  <si>
    <t>Date :- 13/02/2019</t>
  </si>
  <si>
    <t>Date :- 14/02/2019</t>
  </si>
  <si>
    <t>Date :- 15/02/2019</t>
  </si>
  <si>
    <t>Date :- 16/02/2019</t>
  </si>
  <si>
    <t>Date :- 17/02/2019</t>
  </si>
  <si>
    <t>Date :- 18/02/2019</t>
  </si>
  <si>
    <t>CHILLER NO. 5</t>
  </si>
  <si>
    <t>Date :- 19/02/2019</t>
  </si>
  <si>
    <t>Date :- 20/02/2019</t>
  </si>
  <si>
    <t>Date :- 21/02/2019</t>
  </si>
  <si>
    <t>Date :- 22/02/2019</t>
  </si>
  <si>
    <t>Date :- 24/02/2019</t>
  </si>
  <si>
    <t xml:space="preserve">        </t>
  </si>
  <si>
    <t>Date :- 25/02/2019</t>
  </si>
  <si>
    <t>Date :- 26/02/2019</t>
  </si>
  <si>
    <t>Date :- 27/02/2019</t>
  </si>
  <si>
    <r>
      <t>Design Chilled Water Flow Q</t>
    </r>
    <r>
      <rPr>
        <vertAlign val="subscript"/>
        <sz val="14"/>
        <color theme="1"/>
        <rFont val="Calibri"/>
        <family val="2"/>
        <scheme val="minor"/>
      </rPr>
      <t>ed</t>
    </r>
    <r>
      <rPr>
        <sz val="14"/>
        <color theme="1"/>
        <rFont val="Calibri"/>
        <family val="2"/>
        <scheme val="minor"/>
      </rPr>
      <t>(m</t>
    </r>
    <r>
      <rPr>
        <vertAlign val="superscript"/>
        <sz val="14"/>
        <color theme="1"/>
        <rFont val="Calibri"/>
        <family val="2"/>
        <scheme val="minor"/>
      </rPr>
      <t>3</t>
    </r>
    <r>
      <rPr>
        <sz val="14"/>
        <color theme="1"/>
        <rFont val="Calibri"/>
        <family val="2"/>
        <scheme val="minor"/>
      </rPr>
      <t>/hr): 971</t>
    </r>
  </si>
  <si>
    <r>
      <t>Design pressure drop across evaporator(</t>
    </r>
    <r>
      <rPr>
        <sz val="14"/>
        <color theme="1"/>
        <rFont val="Calibri"/>
        <family val="2"/>
      </rPr>
      <t>ΔP</t>
    </r>
    <r>
      <rPr>
        <vertAlign val="subscript"/>
        <sz val="14"/>
        <color theme="1"/>
        <rFont val="Calibri"/>
        <family val="2"/>
      </rPr>
      <t>ed</t>
    </r>
    <r>
      <rPr>
        <sz val="14"/>
        <color theme="1"/>
        <rFont val="Calibri"/>
        <family val="2"/>
      </rPr>
      <t>) Kg/Cm</t>
    </r>
    <r>
      <rPr>
        <vertAlign val="superscript"/>
        <sz val="14"/>
        <color theme="1"/>
        <rFont val="Calibri"/>
        <family val="2"/>
      </rPr>
      <t>2</t>
    </r>
    <r>
      <rPr>
        <sz val="14"/>
        <color theme="1"/>
        <rFont val="Calibri"/>
        <family val="2"/>
      </rPr>
      <t>: 0.53</t>
    </r>
  </si>
  <si>
    <r>
      <t>Design pressure drop across Condenser (</t>
    </r>
    <r>
      <rPr>
        <sz val="14"/>
        <color theme="1"/>
        <rFont val="Calibri"/>
        <family val="2"/>
      </rPr>
      <t>ΔP</t>
    </r>
    <r>
      <rPr>
        <vertAlign val="subscript"/>
        <sz val="14"/>
        <color theme="1"/>
        <rFont val="Calibri"/>
        <family val="2"/>
      </rPr>
      <t>cd</t>
    </r>
    <r>
      <rPr>
        <sz val="14"/>
        <color theme="1"/>
        <rFont val="Calibri"/>
        <family val="2"/>
      </rPr>
      <t>) Kg/Cm</t>
    </r>
    <r>
      <rPr>
        <vertAlign val="superscript"/>
        <sz val="14"/>
        <color theme="1"/>
        <rFont val="Calibri"/>
        <family val="2"/>
      </rPr>
      <t>2</t>
    </r>
    <r>
      <rPr>
        <sz val="14"/>
        <color theme="1"/>
        <rFont val="Calibri"/>
        <family val="2"/>
      </rPr>
      <t>: 0.73</t>
    </r>
  </si>
  <si>
    <r>
      <t>Design condenser water Flow Q</t>
    </r>
    <r>
      <rPr>
        <vertAlign val="subscript"/>
        <sz val="14"/>
        <color theme="1"/>
        <rFont val="Calibri"/>
        <family val="2"/>
        <scheme val="minor"/>
      </rPr>
      <t>cd</t>
    </r>
    <r>
      <rPr>
        <sz val="14"/>
        <color theme="1"/>
        <rFont val="Calibri"/>
        <family val="2"/>
        <scheme val="minor"/>
      </rPr>
      <t>(m</t>
    </r>
    <r>
      <rPr>
        <vertAlign val="superscript"/>
        <sz val="14"/>
        <color theme="1"/>
        <rFont val="Calibri"/>
        <family val="2"/>
        <scheme val="minor"/>
      </rPr>
      <t>3</t>
    </r>
    <r>
      <rPr>
        <sz val="14"/>
        <color theme="1"/>
        <rFont val="Calibri"/>
        <family val="2"/>
        <scheme val="minor"/>
      </rPr>
      <t>/hr): 1704</t>
    </r>
  </si>
  <si>
    <r>
      <t>Water density(</t>
    </r>
    <r>
      <rPr>
        <sz val="14"/>
        <color theme="1"/>
        <rFont val="Microsoft Tai Le"/>
        <family val="2"/>
      </rPr>
      <t>þ</t>
    </r>
    <r>
      <rPr>
        <vertAlign val="subscript"/>
        <sz val="14"/>
        <color theme="1"/>
        <rFont val="Calibri"/>
        <family val="2"/>
      </rPr>
      <t>w</t>
    </r>
    <r>
      <rPr>
        <sz val="14"/>
        <color theme="1"/>
        <rFont val="Calibri"/>
        <family val="2"/>
      </rPr>
      <t>)</t>
    </r>
    <r>
      <rPr>
        <sz val="14"/>
        <color theme="1"/>
        <rFont val="Calibri"/>
        <family val="2"/>
        <scheme val="minor"/>
      </rPr>
      <t>: 1000kg/m</t>
    </r>
    <r>
      <rPr>
        <vertAlign val="superscript"/>
        <sz val="14"/>
        <color theme="1"/>
        <rFont val="Calibri"/>
        <family val="2"/>
        <scheme val="minor"/>
      </rPr>
      <t>3</t>
    </r>
  </si>
  <si>
    <r>
      <t>Specific Heat of Water (C</t>
    </r>
    <r>
      <rPr>
        <vertAlign val="subscript"/>
        <sz val="14"/>
        <color theme="1"/>
        <rFont val="Calibri"/>
        <family val="2"/>
        <scheme val="minor"/>
      </rPr>
      <t>w</t>
    </r>
    <r>
      <rPr>
        <sz val="14"/>
        <color theme="1"/>
        <rFont val="Calibri"/>
        <family val="2"/>
        <scheme val="minor"/>
      </rPr>
      <t>): 1Kcal/Kg°C</t>
    </r>
  </si>
  <si>
    <t>Date :- 28/02/2019</t>
  </si>
  <si>
    <r>
      <t>Design Chilled Water Flow Q</t>
    </r>
    <r>
      <rPr>
        <vertAlign val="subscript"/>
        <sz val="12"/>
        <color theme="1"/>
        <rFont val="Calibri"/>
        <family val="2"/>
        <scheme val="minor"/>
      </rPr>
      <t>ed</t>
    </r>
    <r>
      <rPr>
        <sz val="12"/>
        <color theme="1"/>
        <rFont val="Calibri"/>
        <family val="2"/>
        <scheme val="minor"/>
      </rPr>
      <t>(m</t>
    </r>
    <r>
      <rPr>
        <vertAlign val="superscript"/>
        <sz val="12"/>
        <color theme="1"/>
        <rFont val="Calibri"/>
        <family val="2"/>
        <scheme val="minor"/>
      </rPr>
      <t>3</t>
    </r>
    <r>
      <rPr>
        <sz val="12"/>
        <color theme="1"/>
        <rFont val="Calibri"/>
        <family val="2"/>
        <scheme val="minor"/>
      </rPr>
      <t>/hr): 971</t>
    </r>
  </si>
  <si>
    <r>
      <t>Design pressure drop across evaporator(</t>
    </r>
    <r>
      <rPr>
        <sz val="12"/>
        <color theme="1"/>
        <rFont val="Calibri"/>
        <family val="2"/>
      </rPr>
      <t>ΔP</t>
    </r>
    <r>
      <rPr>
        <vertAlign val="subscript"/>
        <sz val="12"/>
        <color theme="1"/>
        <rFont val="Calibri"/>
        <family val="2"/>
      </rPr>
      <t>ed</t>
    </r>
    <r>
      <rPr>
        <sz val="12"/>
        <color theme="1"/>
        <rFont val="Calibri"/>
        <family val="2"/>
      </rPr>
      <t>) Kg/Cm</t>
    </r>
    <r>
      <rPr>
        <vertAlign val="superscript"/>
        <sz val="12"/>
        <color theme="1"/>
        <rFont val="Calibri"/>
        <family val="2"/>
      </rPr>
      <t>2</t>
    </r>
    <r>
      <rPr>
        <sz val="12"/>
        <color theme="1"/>
        <rFont val="Calibri"/>
        <family val="2"/>
      </rPr>
      <t>: 0.53</t>
    </r>
  </si>
  <si>
    <r>
      <t>Design pressure drop across Condenser (</t>
    </r>
    <r>
      <rPr>
        <sz val="12"/>
        <color theme="1"/>
        <rFont val="Calibri"/>
        <family val="2"/>
      </rPr>
      <t>ΔP</t>
    </r>
    <r>
      <rPr>
        <vertAlign val="subscript"/>
        <sz val="12"/>
        <color theme="1"/>
        <rFont val="Calibri"/>
        <family val="2"/>
      </rPr>
      <t>cd</t>
    </r>
    <r>
      <rPr>
        <sz val="12"/>
        <color theme="1"/>
        <rFont val="Calibri"/>
        <family val="2"/>
      </rPr>
      <t>) Kg/Cm</t>
    </r>
    <r>
      <rPr>
        <vertAlign val="superscript"/>
        <sz val="12"/>
        <color theme="1"/>
        <rFont val="Calibri"/>
        <family val="2"/>
      </rPr>
      <t>2</t>
    </r>
    <r>
      <rPr>
        <sz val="12"/>
        <color theme="1"/>
        <rFont val="Calibri"/>
        <family val="2"/>
      </rPr>
      <t>: 0.73</t>
    </r>
  </si>
  <si>
    <r>
      <t>Design condenser water Flow Q</t>
    </r>
    <r>
      <rPr>
        <vertAlign val="subscript"/>
        <sz val="12"/>
        <color theme="1"/>
        <rFont val="Calibri"/>
        <family val="2"/>
        <scheme val="minor"/>
      </rPr>
      <t>cd</t>
    </r>
    <r>
      <rPr>
        <sz val="12"/>
        <color theme="1"/>
        <rFont val="Calibri"/>
        <family val="2"/>
        <scheme val="minor"/>
      </rPr>
      <t>(m</t>
    </r>
    <r>
      <rPr>
        <vertAlign val="superscript"/>
        <sz val="12"/>
        <color theme="1"/>
        <rFont val="Calibri"/>
        <family val="2"/>
        <scheme val="minor"/>
      </rPr>
      <t>3</t>
    </r>
    <r>
      <rPr>
        <sz val="12"/>
        <color theme="1"/>
        <rFont val="Calibri"/>
        <family val="2"/>
        <scheme val="minor"/>
      </rPr>
      <t>/hr): 1704</t>
    </r>
  </si>
  <si>
    <r>
      <t>Water density(</t>
    </r>
    <r>
      <rPr>
        <sz val="12"/>
        <color theme="1"/>
        <rFont val="Microsoft Tai Le"/>
        <family val="2"/>
      </rPr>
      <t>þ</t>
    </r>
    <r>
      <rPr>
        <vertAlign val="subscript"/>
        <sz val="12"/>
        <color theme="1"/>
        <rFont val="Calibri"/>
        <family val="2"/>
      </rPr>
      <t>w</t>
    </r>
    <r>
      <rPr>
        <sz val="12"/>
        <color theme="1"/>
        <rFont val="Calibri"/>
        <family val="2"/>
      </rPr>
      <t>)</t>
    </r>
    <r>
      <rPr>
        <sz val="12"/>
        <color theme="1"/>
        <rFont val="Calibri"/>
        <family val="2"/>
        <scheme val="minor"/>
      </rPr>
      <t>: 1000kg/m</t>
    </r>
    <r>
      <rPr>
        <vertAlign val="superscript"/>
        <sz val="12"/>
        <color theme="1"/>
        <rFont val="Calibri"/>
        <family val="2"/>
        <scheme val="minor"/>
      </rPr>
      <t>3</t>
    </r>
  </si>
  <si>
    <r>
      <t>Specific Heat of Water (C</t>
    </r>
    <r>
      <rPr>
        <vertAlign val="subscript"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>): 1Kcal/Kg°C</t>
    </r>
  </si>
  <si>
    <t>z</t>
  </si>
  <si>
    <t>Avg.RH Temp.(%)</t>
  </si>
  <si>
    <t>Performance S+A34:AC65heet Chiller</t>
  </si>
  <si>
    <t>Date :- 01/03/2023</t>
  </si>
  <si>
    <t>CHILLER NO.5</t>
  </si>
  <si>
    <t>Date :- 04/03/2023</t>
  </si>
  <si>
    <t>Date :- 02/03/2023</t>
  </si>
  <si>
    <t>Date :- 03/03/2023</t>
  </si>
  <si>
    <t>Date :- 05/03/2023</t>
  </si>
  <si>
    <t>Date :- 06/03/2023</t>
  </si>
  <si>
    <t>Date :- 07/03/2023</t>
  </si>
  <si>
    <t>Date :- 08/03/2023</t>
  </si>
  <si>
    <t>Date :- 09/03/2021</t>
  </si>
  <si>
    <t>Date :- 10/03/2023</t>
  </si>
  <si>
    <t>Date :- 11/03/2023</t>
  </si>
  <si>
    <t>Date :- 12/03/2023</t>
  </si>
  <si>
    <t>Date :- 13/03/2023</t>
  </si>
  <si>
    <t>23..8</t>
  </si>
  <si>
    <t>Date :- 14/03/2023</t>
  </si>
  <si>
    <t>Date :- 15/03/2023</t>
  </si>
  <si>
    <t>Date :- 16/03/2023</t>
  </si>
  <si>
    <t>Date :- 17/03/2023</t>
  </si>
  <si>
    <t>Date :- 18/03/2023</t>
  </si>
  <si>
    <t>Date :- 19/03/2023</t>
  </si>
  <si>
    <t>Date :- 20/03/2023</t>
  </si>
  <si>
    <t>Date :- 21/03/2023</t>
  </si>
  <si>
    <t>Date :- 22/03/2023</t>
  </si>
  <si>
    <t>Date :- 23/03/2023</t>
  </si>
  <si>
    <t>Performance sheet of Chiller</t>
  </si>
  <si>
    <t>Date :- 24/3/2023</t>
  </si>
  <si>
    <t>Date :- 25/03/2023</t>
  </si>
  <si>
    <t>Date :- 26/03/2023</t>
  </si>
  <si>
    <t>Date :- 27/03/2023</t>
  </si>
  <si>
    <t>Date :- 28/03/2023</t>
  </si>
  <si>
    <t>Date :- 29/03/2023</t>
  </si>
  <si>
    <t>Date :- 30/03/2023</t>
  </si>
  <si>
    <t>Date :- 31/03/2023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</si>
</sst>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[$-14009]d\.m\.yy;@"/>
    <numFmt numFmtId="166" formatCode="[$-F800]dddd\,\ mmmm\ dd\,\ yyyy"/>
    <numFmt numFmtId="167" formatCode="_-* #,##0.00\ _D_M_-;\-* #,##0.00\ _D_M_-;_-* &quot;-&quot;??\ _D_M_-;_-@_-"/>
  </numFmts>
  <fonts count="98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Verdana"/>
      <family val="2"/>
    </font>
    <font>
      <sz val="12"/>
      <color theme="1"/>
      <name val="Verdana"/>
      <family val="2"/>
    </font>
    <font>
      <sz val="12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vertAlign val="subscript"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vertAlign val="subscript"/>
      <sz val="12"/>
      <color theme="1"/>
      <name val="Calibri"/>
      <family val="2"/>
    </font>
    <font>
      <vertAlign val="superscript"/>
      <sz val="11"/>
      <color theme="1"/>
      <name val="Verdana"/>
      <family val="2"/>
    </font>
    <font>
      <b/>
      <sz val="11"/>
      <color theme="1"/>
      <name val="Verdana"/>
      <family val="2"/>
    </font>
    <font>
      <b/>
      <sz val="12"/>
      <name val="Calibri"/>
      <family val="2"/>
      <scheme val="minor"/>
    </font>
    <font>
      <b/>
      <sz val="12"/>
      <color theme="1"/>
      <name val="Verdana"/>
      <family val="2"/>
    </font>
    <font>
      <b/>
      <sz val="28"/>
      <color rgb="FF0070C0"/>
      <name val="Segoe UI Light"/>
      <family val="2"/>
    </font>
    <font>
      <b/>
      <sz val="12"/>
      <color theme="1"/>
      <name val="Microsoft Tai Le"/>
      <family val="2"/>
    </font>
    <font>
      <b/>
      <vertAlign val="superscript"/>
      <sz val="12"/>
      <color theme="1"/>
      <name val="Calibri"/>
      <family val="2"/>
      <scheme val="minor"/>
    </font>
    <font>
      <b/>
      <vertAlign val="superscript"/>
      <sz val="12"/>
      <color theme="1"/>
      <name val="Calibri"/>
      <family val="2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sz val="8"/>
      <name val="Arial"/>
      <family val="2"/>
    </font>
    <font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b/>
      <sz val="24"/>
      <color indexed="10"/>
      <name val="Symbol"/>
      <family val="1"/>
      <charset val="2"/>
    </font>
    <font>
      <b/>
      <sz val="10"/>
      <color indexed="10"/>
      <name val="Arial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i/>
      <u val="double"/>
      <sz val="10"/>
      <color indexed="60"/>
      <name val="Arial"/>
      <family val="2"/>
    </font>
    <font>
      <sz val="11"/>
      <color indexed="20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trike/>
      <sz val="10"/>
      <color indexed="45"/>
      <name val="Arial"/>
      <family val="2"/>
    </font>
    <font>
      <sz val="11"/>
      <color indexed="52"/>
      <name val="Calibri"/>
      <family val="2"/>
    </font>
    <font>
      <sz val="11"/>
      <color indexed="45"/>
      <name val="Calibri"/>
      <family val="2"/>
    </font>
    <font>
      <b/>
      <sz val="11"/>
      <color indexed="9"/>
      <name val="Calibri"/>
      <family val="2"/>
    </font>
    <font>
      <u/>
      <sz val="10"/>
      <color indexed="36"/>
      <name val="Arial"/>
      <family val="2"/>
    </font>
    <font>
      <u/>
      <sz val="10"/>
      <color indexed="12"/>
      <name val="Arial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name val="Arial"/>
      <family val="2"/>
    </font>
    <font>
      <sz val="2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u/>
      <sz val="24"/>
      <color theme="1"/>
      <name val="Calibri"/>
      <family val="2"/>
      <scheme val="minor"/>
    </font>
    <font>
      <vertAlign val="subscript"/>
      <sz val="14"/>
      <color theme="1"/>
      <name val="Calibri"/>
      <family val="2"/>
      <scheme val="minor"/>
    </font>
    <font>
      <vertAlign val="superscript"/>
      <sz val="14"/>
      <color theme="1"/>
      <name val="Calibri"/>
      <family val="2"/>
      <scheme val="minor"/>
    </font>
    <font>
      <sz val="14"/>
      <color theme="1"/>
      <name val="Calibri"/>
      <family val="2"/>
    </font>
    <font>
      <vertAlign val="subscript"/>
      <sz val="14"/>
      <color theme="1"/>
      <name val="Calibri"/>
      <family val="2"/>
    </font>
    <font>
      <vertAlign val="superscript"/>
      <sz val="14"/>
      <color theme="1"/>
      <name val="Calibri"/>
      <family val="2"/>
    </font>
    <font>
      <sz val="14"/>
      <color theme="1"/>
      <name val="Microsoft Tai Le"/>
      <family val="2"/>
    </font>
    <font>
      <vertAlign val="subscript"/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vertAlign val="superscript"/>
      <sz val="12"/>
      <color theme="1"/>
      <name val="Calibri"/>
      <family val="2"/>
    </font>
    <font>
      <sz val="12"/>
      <color theme="1"/>
      <name val="Microsoft Tai Le"/>
      <family val="2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4"/>
      <color rgb="FF000000"/>
      <name val="Calibri"/>
      <family val="2"/>
      <scheme val="minor"/>
    </font>
    <font>
      <sz val="14"/>
      <color rgb="FF9C0006"/>
      <name val="Calibri"/>
      <family val="2"/>
      <scheme val="minor"/>
    </font>
    <font>
      <sz val="11"/>
      <color rgb="FF9C0006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24"/>
      <name val="Calibri"/>
      <family val="2"/>
      <scheme val="minor"/>
    </font>
    <font>
      <b/>
      <sz val="18"/>
      <name val="Calibri"/>
      <family val="2"/>
      <scheme val="minor"/>
    </font>
    <font>
      <sz val="16"/>
      <color rgb="FF9C0006"/>
      <name val="Calibri"/>
      <family val="2"/>
      <scheme val="minor"/>
    </font>
  </fonts>
  <fills count="6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EB9C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42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7CE"/>
        <bgColor rgb="FF00000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8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10"/>
      </right>
      <top style="thin">
        <color indexed="64"/>
      </top>
      <bottom style="double">
        <color indexed="64"/>
      </bottom>
      <diagonal/>
    </border>
    <border>
      <left/>
      <right/>
      <top/>
      <bottom style="thick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double">
        <color indexed="8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ck">
        <color indexed="10"/>
      </right>
      <top style="thick">
        <color indexed="10"/>
      </top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3089">
    <xf numFmtId="0" fontId="0" fillId="0" borderId="0"/>
    <xf numFmtId="0" fontId="20" fillId="0" borderId="0"/>
    <xf numFmtId="0" fontId="24" fillId="6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1" borderId="0" applyNumberFormat="0" applyBorder="0" applyAlignment="0" applyProtection="0"/>
    <xf numFmtId="0" fontId="29" fillId="18" borderId="0" applyNumberFormat="0" applyBorder="0" applyAlignment="0" applyProtection="0"/>
    <xf numFmtId="0" fontId="29" fillId="7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30" fillId="12" borderId="15" applyNumberFormat="0" applyAlignment="0" applyProtection="0"/>
    <xf numFmtId="0" fontId="31" fillId="12" borderId="16" applyNumberFormat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32" fillId="11" borderId="16" applyNumberFormat="0" applyAlignment="0" applyProtection="0"/>
    <xf numFmtId="0" fontId="33" fillId="0" borderId="18" applyNumberFormat="0" applyFill="0" applyAlignment="0" applyProtection="0"/>
    <xf numFmtId="0" fontId="34" fillId="0" borderId="0" applyNumberFormat="0" applyFill="0" applyBorder="0" applyAlignment="0" applyProtection="0"/>
    <xf numFmtId="0" fontId="28" fillId="23" borderId="19" applyNumberFormat="0" applyFill="0" applyBorder="0" applyAlignment="0" applyProtection="0"/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35" fillId="8" borderId="0" applyNumberFormat="0" applyBorder="0" applyAlignment="0" applyProtection="0"/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36" fillId="0" borderId="21" applyNumberFormat="0" applyFill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3" fillId="0" borderId="0"/>
    <xf numFmtId="0" fontId="26" fillId="0" borderId="0"/>
    <xf numFmtId="0" fontId="26" fillId="0" borderId="0"/>
    <xf numFmtId="0" fontId="23" fillId="0" borderId="0"/>
    <xf numFmtId="0" fontId="23" fillId="0" borderId="0"/>
    <xf numFmtId="0" fontId="2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37" fillId="9" borderId="0" applyNumberFormat="0" applyBorder="0" applyAlignment="0" applyProtection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6" fillId="24" borderId="0"/>
    <xf numFmtId="0" fontId="27" fillId="25" borderId="24" applyNumberFormat="0" applyFont="0" applyFill="0" applyAlignment="0" applyProtection="0">
      <alignment horizontal="centerContinuous"/>
    </xf>
    <xf numFmtId="0" fontId="38" fillId="0" borderId="0" applyNumberFormat="0" applyFill="0" applyBorder="0" applyAlignment="0" applyProtection="0"/>
    <xf numFmtId="0" fontId="39" fillId="0" borderId="25" applyNumberFormat="0" applyFill="0" applyAlignment="0" applyProtection="0"/>
    <xf numFmtId="0" fontId="40" fillId="0" borderId="20" applyNumberFormat="0" applyFill="0" applyAlignment="0" applyProtection="0"/>
    <xf numFmtId="0" fontId="41" fillId="0" borderId="26" applyNumberFormat="0" applyFill="0" applyAlignment="0" applyProtection="0"/>
    <xf numFmtId="0" fontId="41" fillId="0" borderId="0" applyNumberFormat="0" applyFill="0" applyBorder="0" applyAlignment="0" applyProtection="0"/>
    <xf numFmtId="0" fontId="42" fillId="0" borderId="27" applyNumberFormat="0" applyFill="0" applyBorder="0" applyAlignment="0" applyProtection="0"/>
    <xf numFmtId="0" fontId="26" fillId="26" borderId="28" applyNumberFormat="0" applyFont="0" applyFill="0" applyAlignment="0" applyProtection="0"/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22" borderId="17" applyNumberFormat="0" applyAlignment="0" applyProtection="0"/>
    <xf numFmtId="0" fontId="23" fillId="0" borderId="0" applyFill="0" applyProtection="0"/>
    <xf numFmtId="0" fontId="23" fillId="0" borderId="0"/>
    <xf numFmtId="0" fontId="23" fillId="0" borderId="0"/>
    <xf numFmtId="0" fontId="26" fillId="0" borderId="0"/>
    <xf numFmtId="0" fontId="23" fillId="0" borderId="0" applyFill="0" applyProtection="0"/>
    <xf numFmtId="0" fontId="23" fillId="0" borderId="0" applyFill="0" applyProtection="0"/>
    <xf numFmtId="167" fontId="26" fillId="0" borderId="0" applyFont="0" applyFill="0" applyBorder="0" applyAlignment="0" applyProtection="0"/>
    <xf numFmtId="0" fontId="26" fillId="0" borderId="0"/>
    <xf numFmtId="0" fontId="26" fillId="0" borderId="0"/>
    <xf numFmtId="167" fontId="26" fillId="0" borderId="0" applyFont="0" applyFill="0" applyBorder="0" applyAlignment="0" applyProtection="0"/>
    <xf numFmtId="0" fontId="23" fillId="0" borderId="0" applyFill="0" applyProtection="0"/>
    <xf numFmtId="0" fontId="26" fillId="0" borderId="0"/>
    <xf numFmtId="167" fontId="26" fillId="0" borderId="0" applyFont="0" applyFill="0" applyBorder="0" applyAlignment="0" applyProtection="0"/>
    <xf numFmtId="0" fontId="26" fillId="0" borderId="0"/>
    <xf numFmtId="167" fontId="26" fillId="0" borderId="0" applyFont="0" applyFill="0" applyBorder="0" applyAlignment="0" applyProtection="0"/>
    <xf numFmtId="0" fontId="23" fillId="0" borderId="0" applyFill="0" applyProtection="0"/>
    <xf numFmtId="0" fontId="23" fillId="0" borderId="0" applyFill="0" applyProtection="0"/>
    <xf numFmtId="0" fontId="23" fillId="0" borderId="0"/>
    <xf numFmtId="0" fontId="46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6" fillId="0" borderId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9" fontId="25" fillId="0" borderId="0" applyFont="0" applyFill="0" applyBorder="0" applyAlignment="0" applyProtection="0"/>
    <xf numFmtId="0" fontId="23" fillId="0" borderId="0" applyFill="0" applyProtection="0"/>
    <xf numFmtId="0" fontId="23" fillId="0" borderId="0"/>
    <xf numFmtId="9" fontId="23" fillId="0" borderId="0" applyFont="0" applyFill="0" applyBorder="0" applyAlignment="0" applyProtection="0"/>
    <xf numFmtId="0" fontId="26" fillId="0" borderId="0"/>
    <xf numFmtId="0" fontId="26" fillId="13" borderId="23" applyNumberFormat="0" applyFont="0" applyAlignment="0" applyProtection="0"/>
    <xf numFmtId="0" fontId="26" fillId="0" borderId="0"/>
    <xf numFmtId="167" fontId="26" fillId="0" borderId="0" applyFont="0" applyFill="0" applyBorder="0" applyAlignment="0" applyProtection="0"/>
    <xf numFmtId="0" fontId="26" fillId="13" borderId="23" applyNumberFormat="0" applyFont="0" applyAlignment="0" applyProtection="0"/>
    <xf numFmtId="0" fontId="23" fillId="0" borderId="0"/>
    <xf numFmtId="0" fontId="26" fillId="0" borderId="0"/>
    <xf numFmtId="167" fontId="26" fillId="0" borderId="0" applyFont="0" applyFill="0" applyBorder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6" fillId="13" borderId="23" applyNumberFormat="0" applyFont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 applyFill="0" applyProtection="0"/>
    <xf numFmtId="0" fontId="23" fillId="0" borderId="0" applyFill="0" applyProtection="0"/>
    <xf numFmtId="0" fontId="23" fillId="0" borderId="0" applyFill="0" applyProtection="0"/>
    <xf numFmtId="0" fontId="23" fillId="0" borderId="0" applyFill="0" applyProtection="0"/>
    <xf numFmtId="0" fontId="23" fillId="0" borderId="0" applyFill="0" applyProtection="0"/>
    <xf numFmtId="0" fontId="23" fillId="0" borderId="0" applyFill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6" fillId="0" borderId="0"/>
    <xf numFmtId="0" fontId="26" fillId="0" borderId="0"/>
    <xf numFmtId="0" fontId="81" fillId="0" borderId="0" applyNumberFormat="0" applyFill="0" applyBorder="0" applyAlignment="0" applyProtection="0"/>
    <xf numFmtId="0" fontId="82" fillId="0" borderId="72" applyNumberFormat="0" applyFill="0" applyAlignment="0" applyProtection="0"/>
    <xf numFmtId="0" fontId="83" fillId="0" borderId="73" applyNumberFormat="0" applyFill="0" applyAlignment="0" applyProtection="0"/>
    <xf numFmtId="0" fontId="84" fillId="0" borderId="74" applyNumberFormat="0" applyFill="0" applyAlignment="0" applyProtection="0"/>
    <xf numFmtId="0" fontId="84" fillId="0" borderId="0" applyNumberFormat="0" applyFill="0" applyBorder="0" applyAlignment="0" applyProtection="0"/>
    <xf numFmtId="0" fontId="85" fillId="37" borderId="0" applyNumberFormat="0" applyBorder="0" applyAlignment="0" applyProtection="0"/>
    <xf numFmtId="0" fontId="80" fillId="38" borderId="0" applyNumberFormat="0" applyBorder="0" applyAlignment="0" applyProtection="0"/>
    <xf numFmtId="0" fontId="86" fillId="39" borderId="75" applyNumberFormat="0" applyAlignment="0" applyProtection="0"/>
    <xf numFmtId="0" fontId="87" fillId="40" borderId="76" applyNumberFormat="0" applyAlignment="0" applyProtection="0"/>
    <xf numFmtId="0" fontId="88" fillId="40" borderId="75" applyNumberFormat="0" applyAlignment="0" applyProtection="0"/>
    <xf numFmtId="0" fontId="89" fillId="0" borderId="77" applyNumberFormat="0" applyFill="0" applyAlignment="0" applyProtection="0"/>
    <xf numFmtId="0" fontId="90" fillId="41" borderId="78" applyNumberFormat="0" applyAlignment="0" applyProtection="0"/>
    <xf numFmtId="0" fontId="91" fillId="0" borderId="0" applyNumberFormat="0" applyFill="0" applyBorder="0" applyAlignment="0" applyProtection="0"/>
    <xf numFmtId="0" fontId="23" fillId="42" borderId="79" applyNumberFormat="0" applyFont="0" applyAlignment="0" applyProtection="0"/>
    <xf numFmtId="0" fontId="92" fillId="0" borderId="0" applyNumberFormat="0" applyFill="0" applyBorder="0" applyAlignment="0" applyProtection="0"/>
    <xf numFmtId="0" fontId="74" fillId="0" borderId="80" applyNumberFormat="0" applyFill="0" applyAlignment="0" applyProtection="0"/>
    <xf numFmtId="0" fontId="9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6" borderId="0" applyNumberFormat="0" applyBorder="0" applyAlignment="0" applyProtection="0"/>
    <xf numFmtId="0" fontId="9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0" borderId="0" applyNumberFormat="0" applyBorder="0" applyAlignment="0" applyProtection="0"/>
    <xf numFmtId="0" fontId="93" fillId="51" borderId="0" applyNumberFormat="0" applyBorder="0" applyAlignment="0" applyProtection="0"/>
    <xf numFmtId="0" fontId="23" fillId="52" borderId="0" applyNumberFormat="0" applyBorder="0" applyAlignment="0" applyProtection="0"/>
    <xf numFmtId="0" fontId="23" fillId="53" borderId="0" applyNumberFormat="0" applyBorder="0" applyAlignment="0" applyProtection="0"/>
    <xf numFmtId="0" fontId="23" fillId="54" borderId="0" applyNumberFormat="0" applyBorder="0" applyAlignment="0" applyProtection="0"/>
    <xf numFmtId="0" fontId="93" fillId="55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0" fontId="93" fillId="59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62" borderId="0" applyNumberFormat="0" applyBorder="0" applyAlignment="0" applyProtection="0"/>
    <xf numFmtId="0" fontId="93" fillId="63" borderId="0" applyNumberFormat="0" applyBorder="0" applyAlignment="0" applyProtection="0"/>
    <xf numFmtId="0" fontId="23" fillId="64" borderId="0" applyNumberFormat="0" applyBorder="0" applyAlignment="0" applyProtection="0"/>
    <xf numFmtId="0" fontId="23" fillId="65" borderId="0" applyNumberFormat="0" applyBorder="0" applyAlignment="0" applyProtection="0"/>
    <xf numFmtId="0" fontId="23" fillId="66" borderId="0" applyNumberFormat="0" applyBorder="0" applyAlignment="0" applyProtection="0"/>
    <xf numFmtId="0" fontId="94" fillId="6" borderId="0" applyNumberFormat="0" applyBorder="0" applyAlignment="0" applyProtection="0"/>
  </cellStyleXfs>
  <cellXfs count="457">
    <xf numFmtId="0" fontId="0" fillId="0" borderId="0" xfId="0"/>
    <xf numFmtId="0" fontId="0" fillId="0" borderId="1" xfId="0" applyBorder="1"/>
    <xf numFmtId="0" fontId="2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2" fontId="11" fillId="0" borderId="1" xfId="0" applyNumberFormat="1" applyFont="1" applyBorder="1" applyAlignment="1">
      <alignment horizontal="center" vertical="center"/>
    </xf>
    <xf numFmtId="0" fontId="1" fillId="0" borderId="1" xfId="0" applyFont="1" applyBorder="1"/>
    <xf numFmtId="0" fontId="0" fillId="0" borderId="1" xfId="0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2" fontId="0" fillId="2" borderId="1" xfId="0" applyNumberFormat="1" applyFill="1" applyBorder="1" applyAlignment="1">
      <alignment horizontal="center" vertical="center"/>
    </xf>
    <xf numFmtId="1" fontId="21" fillId="5" borderId="1" xfId="0" applyNumberFormat="1" applyFont="1" applyFill="1" applyBorder="1" applyAlignment="1">
      <alignment horizontal="center" vertical="center"/>
    </xf>
    <xf numFmtId="0" fontId="22" fillId="0" borderId="0" xfId="0" applyFont="1"/>
    <xf numFmtId="0" fontId="0" fillId="4" borderId="1" xfId="0" applyFill="1" applyBorder="1" applyAlignment="1">
      <alignment horizontal="center" vertical="center"/>
    </xf>
    <xf numFmtId="2" fontId="0" fillId="4" borderId="1" xfId="0" applyNumberForma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 vertical="top" wrapText="1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 wrapText="1"/>
    </xf>
    <xf numFmtId="2" fontId="1" fillId="0" borderId="0" xfId="0" applyNumberFormat="1" applyFont="1" applyAlignment="1">
      <alignment horizontal="center" vertical="center"/>
    </xf>
    <xf numFmtId="0" fontId="1" fillId="3" borderId="13" xfId="0" applyFont="1" applyFill="1" applyBorder="1" applyAlignment="1">
      <alignment horizontal="left" vertical="center" wrapText="1"/>
    </xf>
    <xf numFmtId="0" fontId="2" fillId="0" borderId="13" xfId="0" applyFont="1" applyBorder="1" applyAlignment="1">
      <alignment horizontal="center" vertical="center" wrapText="1"/>
    </xf>
    <xf numFmtId="1" fontId="21" fillId="5" borderId="1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21" fillId="0" borderId="0" xfId="0" applyFont="1"/>
    <xf numFmtId="0" fontId="0" fillId="0" borderId="0" xfId="0" applyAlignment="1">
      <alignment horizontal="center" vertical="center"/>
    </xf>
    <xf numFmtId="0" fontId="10" fillId="0" borderId="1" xfId="0" applyFont="1" applyBorder="1" applyAlignment="1">
      <alignment vertical="top" wrapText="1"/>
    </xf>
    <xf numFmtId="164" fontId="0" fillId="4" borderId="1" xfId="0" applyNumberFormat="1" applyFill="1" applyBorder="1" applyAlignment="1">
      <alignment horizontal="center" vertical="center"/>
    </xf>
    <xf numFmtId="164" fontId="22" fillId="0" borderId="0" xfId="0" applyNumberFormat="1" applyFont="1"/>
    <xf numFmtId="1" fontId="21" fillId="0" borderId="0" xfId="0" applyNumberFormat="1" applyFont="1"/>
    <xf numFmtId="1" fontId="21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vertical="center"/>
    </xf>
    <xf numFmtId="2" fontId="4" fillId="0" borderId="13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/>
    </xf>
    <xf numFmtId="0" fontId="48" fillId="0" borderId="0" xfId="0" applyFont="1" applyAlignment="1">
      <alignment horizontal="center" vertical="center"/>
    </xf>
    <xf numFmtId="2" fontId="48" fillId="0" borderId="0" xfId="0" applyNumberFormat="1" applyFont="1" applyAlignment="1">
      <alignment horizontal="center" vertical="center"/>
    </xf>
    <xf numFmtId="1" fontId="22" fillId="0" borderId="0" xfId="0" applyNumberFormat="1" applyFont="1"/>
    <xf numFmtId="2" fontId="21" fillId="0" borderId="0" xfId="0" applyNumberFormat="1" applyFont="1"/>
    <xf numFmtId="165" fontId="21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52" fillId="0" borderId="0" xfId="0" applyFont="1" applyAlignment="1">
      <alignment horizontal="center" vertical="center"/>
    </xf>
    <xf numFmtId="2" fontId="51" fillId="0" borderId="1" xfId="0" applyNumberFormat="1" applyFont="1" applyBorder="1" applyAlignment="1">
      <alignment horizontal="center" vertical="center"/>
    </xf>
    <xf numFmtId="2" fontId="51" fillId="27" borderId="1" xfId="0" applyNumberFormat="1" applyFont="1" applyFill="1" applyBorder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3" fillId="0" borderId="13" xfId="0" applyFont="1" applyBorder="1" applyAlignment="1">
      <alignment horizontal="center" vertical="top" wrapText="1"/>
    </xf>
    <xf numFmtId="2" fontId="1" fillId="2" borderId="1" xfId="0" applyNumberFormat="1" applyFont="1" applyFill="1" applyBorder="1" applyAlignment="1">
      <alignment horizontal="center" vertical="center"/>
    </xf>
    <xf numFmtId="20" fontId="1" fillId="0" borderId="1" xfId="0" applyNumberFormat="1" applyFont="1" applyBorder="1" applyAlignment="1">
      <alignment horizontal="center" vertical="center"/>
    </xf>
    <xf numFmtId="20" fontId="21" fillId="2" borderId="1" xfId="0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center"/>
    </xf>
    <xf numFmtId="0" fontId="0" fillId="0" borderId="13" xfId="0" applyBorder="1"/>
    <xf numFmtId="2" fontId="54" fillId="0" borderId="0" xfId="0" applyNumberFormat="1" applyFont="1" applyAlignment="1">
      <alignment horizontal="center" vertical="center"/>
    </xf>
    <xf numFmtId="164" fontId="0" fillId="27" borderId="1" xfId="0" applyNumberFormat="1" applyFill="1" applyBorder="1" applyAlignment="1">
      <alignment horizontal="center" vertical="center"/>
    </xf>
    <xf numFmtId="2" fontId="0" fillId="27" borderId="1" xfId="0" applyNumberFormat="1" applyFill="1" applyBorder="1" applyAlignment="1">
      <alignment horizontal="center" vertical="center"/>
    </xf>
    <xf numFmtId="0" fontId="0" fillId="27" borderId="1" xfId="0" applyFill="1" applyBorder="1" applyAlignment="1">
      <alignment horizontal="center" vertical="center"/>
    </xf>
    <xf numFmtId="0" fontId="0" fillId="27" borderId="1" xfId="0" applyFill="1" applyBorder="1" applyAlignment="1">
      <alignment horizontal="center" vertical="center" wrapText="1"/>
    </xf>
    <xf numFmtId="164" fontId="4" fillId="27" borderId="1" xfId="0" applyNumberFormat="1" applyFont="1" applyFill="1" applyBorder="1" applyAlignment="1">
      <alignment horizontal="center" vertical="center"/>
    </xf>
    <xf numFmtId="0" fontId="55" fillId="30" borderId="1" xfId="0" applyFont="1" applyFill="1" applyBorder="1" applyAlignment="1">
      <alignment horizontal="center" vertical="center"/>
    </xf>
    <xf numFmtId="2" fontId="1" fillId="27" borderId="1" xfId="0" applyNumberFormat="1" applyFont="1" applyFill="1" applyBorder="1" applyAlignment="1">
      <alignment horizontal="center" vertical="center"/>
    </xf>
    <xf numFmtId="2" fontId="0" fillId="27" borderId="1" xfId="0" applyNumberFormat="1" applyFill="1" applyBorder="1" applyAlignment="1">
      <alignment horizontal="center" vertical="center" wrapText="1"/>
    </xf>
    <xf numFmtId="164" fontId="4" fillId="27" borderId="1" xfId="0" applyNumberFormat="1" applyFont="1" applyFill="1" applyBorder="1" applyAlignment="1">
      <alignment horizontal="center" vertical="center" wrapText="1"/>
    </xf>
    <xf numFmtId="2" fontId="1" fillId="27" borderId="1" xfId="0" applyNumberFormat="1" applyFont="1" applyFill="1" applyBorder="1" applyAlignment="1">
      <alignment horizontal="center" vertical="center" wrapText="1"/>
    </xf>
    <xf numFmtId="0" fontId="22" fillId="27" borderId="0" xfId="0" applyFont="1" applyFill="1"/>
    <xf numFmtId="0" fontId="0" fillId="27" borderId="0" xfId="0" applyFill="1"/>
    <xf numFmtId="2" fontId="4" fillId="27" borderId="1" xfId="0" applyNumberFormat="1" applyFont="1" applyFill="1" applyBorder="1" applyAlignment="1">
      <alignment horizontal="center" vertical="center"/>
    </xf>
    <xf numFmtId="0" fontId="21" fillId="27" borderId="1" xfId="0" applyFont="1" applyFill="1" applyBorder="1" applyAlignment="1">
      <alignment horizontal="center"/>
    </xf>
    <xf numFmtId="2" fontId="56" fillId="0" borderId="0" xfId="0" applyNumberFormat="1" applyFont="1" applyAlignment="1">
      <alignment horizontal="center" vertical="center"/>
    </xf>
    <xf numFmtId="0" fontId="57" fillId="27" borderId="1" xfId="0" applyFont="1" applyFill="1" applyBorder="1" applyAlignment="1">
      <alignment horizontal="center" vertical="center"/>
    </xf>
    <xf numFmtId="164" fontId="51" fillId="0" borderId="1" xfId="0" applyNumberFormat="1" applyFont="1" applyBorder="1" applyAlignment="1">
      <alignment horizontal="center" vertical="center"/>
    </xf>
    <xf numFmtId="2" fontId="52" fillId="0" borderId="0" xfId="0" applyNumberFormat="1" applyFont="1" applyAlignment="1">
      <alignment horizontal="center" vertical="center"/>
    </xf>
    <xf numFmtId="0" fontId="5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2" fillId="27" borderId="1" xfId="0" applyFont="1" applyFill="1" applyBorder="1" applyAlignment="1">
      <alignment horizontal="center" vertical="center" wrapText="1"/>
    </xf>
    <xf numFmtId="1" fontId="21" fillId="27" borderId="1" xfId="0" applyNumberFormat="1" applyFont="1" applyFill="1" applyBorder="1" applyAlignment="1">
      <alignment horizontal="center" vertical="center"/>
    </xf>
    <xf numFmtId="1" fontId="21" fillId="27" borderId="1" xfId="0" applyNumberFormat="1" applyFont="1" applyFill="1" applyBorder="1" applyAlignment="1">
      <alignment horizontal="center" vertical="center" wrapText="1"/>
    </xf>
    <xf numFmtId="0" fontId="0" fillId="27" borderId="1" xfId="0" applyFill="1" applyBorder="1"/>
    <xf numFmtId="2" fontId="21" fillId="0" borderId="0" xfId="0" applyNumberFormat="1" applyFont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center"/>
    </xf>
    <xf numFmtId="0" fontId="59" fillId="0" borderId="0" xfId="0" applyFont="1" applyAlignment="1">
      <alignment horizontal="center" vertical="center"/>
    </xf>
    <xf numFmtId="0" fontId="54" fillId="0" borderId="0" xfId="0" applyFont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17" fillId="0" borderId="0" xfId="0" applyNumberFormat="1" applyFont="1"/>
    <xf numFmtId="164" fontId="51" fillId="0" borderId="0" xfId="0" applyNumberFormat="1" applyFont="1" applyAlignment="1">
      <alignment horizontal="center" vertical="center"/>
    </xf>
    <xf numFmtId="0" fontId="21" fillId="27" borderId="1" xfId="0" applyFont="1" applyFill="1" applyBorder="1" applyAlignment="1">
      <alignment horizontal="center" wrapText="1"/>
    </xf>
    <xf numFmtId="2" fontId="1" fillId="27" borderId="13" xfId="0" applyNumberFormat="1" applyFont="1" applyFill="1" applyBorder="1" applyAlignment="1">
      <alignment horizontal="center" vertical="center"/>
    </xf>
    <xf numFmtId="2" fontId="0" fillId="27" borderId="13" xfId="0" applyNumberFormat="1" applyFill="1" applyBorder="1" applyAlignment="1">
      <alignment horizontal="center" vertical="center"/>
    </xf>
    <xf numFmtId="0" fontId="4" fillId="27" borderId="1" xfId="0" applyFont="1" applyFill="1" applyBorder="1" applyAlignment="1">
      <alignment horizontal="center" vertical="center"/>
    </xf>
    <xf numFmtId="0" fontId="4" fillId="27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1" fontId="4" fillId="27" borderId="1" xfId="0" applyNumberFormat="1" applyFont="1" applyFill="1" applyBorder="1" applyAlignment="1">
      <alignment horizontal="center" vertical="center"/>
    </xf>
    <xf numFmtId="2" fontId="60" fillId="0" borderId="1" xfId="0" applyNumberFormat="1" applyFont="1" applyBorder="1" applyAlignment="1">
      <alignment horizontal="center" vertical="center"/>
    </xf>
    <xf numFmtId="2" fontId="60" fillId="27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1" fontId="4" fillId="5" borderId="1" xfId="0" applyNumberFormat="1" applyFont="1" applyFill="1" applyBorder="1" applyAlignment="1">
      <alignment horizontal="center" vertical="center"/>
    </xf>
    <xf numFmtId="2" fontId="21" fillId="0" borderId="1" xfId="0" applyNumberFormat="1" applyFont="1" applyBorder="1" applyAlignment="1">
      <alignment horizontal="center" vertical="center"/>
    </xf>
    <xf numFmtId="0" fontId="48" fillId="27" borderId="33" xfId="0" applyFont="1" applyFill="1" applyBorder="1" applyAlignment="1">
      <alignment horizontal="center" vertical="center"/>
    </xf>
    <xf numFmtId="0" fontId="56" fillId="0" borderId="0" xfId="0" applyFont="1" applyAlignment="1">
      <alignment horizontal="center" vertical="center"/>
    </xf>
    <xf numFmtId="1" fontId="21" fillId="27" borderId="1" xfId="0" applyNumberFormat="1" applyFont="1" applyFill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2" fontId="0" fillId="27" borderId="0" xfId="0" applyNumberFormat="1" applyFill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10" fillId="0" borderId="1" xfId="0" applyFont="1" applyBorder="1" applyAlignment="1">
      <alignment horizontal="center" vertical="top" wrapText="1"/>
    </xf>
    <xf numFmtId="0" fontId="22" fillId="0" borderId="0" xfId="0" applyFont="1" applyAlignment="1">
      <alignment horizontal="center"/>
    </xf>
    <xf numFmtId="0" fontId="50" fillId="0" borderId="0" xfId="0" applyFont="1" applyAlignment="1">
      <alignment horizontal="center" vertical="center"/>
    </xf>
    <xf numFmtId="0" fontId="10" fillId="0" borderId="13" xfId="0" applyFont="1" applyBorder="1" applyAlignment="1">
      <alignment horizontal="center" vertical="center" wrapText="1"/>
    </xf>
    <xf numFmtId="0" fontId="18" fillId="0" borderId="14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/>
    </xf>
    <xf numFmtId="1" fontId="51" fillId="5" borderId="1" xfId="0" applyNumberFormat="1" applyFont="1" applyFill="1" applyBorder="1" applyAlignment="1">
      <alignment horizontal="center" vertical="center" wrapText="1"/>
    </xf>
    <xf numFmtId="2" fontId="1" fillId="31" borderId="1" xfId="0" applyNumberFormat="1" applyFont="1" applyFill="1" applyBorder="1" applyAlignment="1">
      <alignment horizontal="center" vertical="center"/>
    </xf>
    <xf numFmtId="2" fontId="51" fillId="31" borderId="1" xfId="0" applyNumberFormat="1" applyFont="1" applyFill="1" applyBorder="1" applyAlignment="1">
      <alignment horizontal="center" vertical="center"/>
    </xf>
    <xf numFmtId="1" fontId="60" fillId="5" borderId="1" xfId="0" applyNumberFormat="1" applyFont="1" applyFill="1" applyBorder="1" applyAlignment="1">
      <alignment horizontal="center" wrapText="1"/>
    </xf>
    <xf numFmtId="1" fontId="60" fillId="5" borderId="1" xfId="0" applyNumberFormat="1" applyFont="1" applyFill="1" applyBorder="1" applyAlignment="1">
      <alignment horizontal="center" vertical="center" wrapText="1"/>
    </xf>
    <xf numFmtId="2" fontId="60" fillId="31" borderId="1" xfId="0" applyNumberFormat="1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 wrapText="1"/>
    </xf>
    <xf numFmtId="0" fontId="0" fillId="27" borderId="1" xfId="0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164" fontId="0" fillId="0" borderId="1" xfId="0" applyNumberFormat="1" applyBorder="1" applyAlignment="1">
      <alignment horizontal="center" vertical="center" wrapText="1"/>
    </xf>
    <xf numFmtId="164" fontId="51" fillId="0" borderId="13" xfId="0" applyNumberFormat="1" applyFont="1" applyBorder="1" applyAlignment="1">
      <alignment horizontal="center" vertical="center"/>
    </xf>
    <xf numFmtId="164" fontId="51" fillId="32" borderId="1" xfId="0" applyNumberFormat="1" applyFont="1" applyFill="1" applyBorder="1" applyAlignment="1">
      <alignment horizontal="center" vertical="center" wrapText="1"/>
    </xf>
    <xf numFmtId="0" fontId="51" fillId="32" borderId="1" xfId="0" applyFont="1" applyFill="1" applyBorder="1" applyAlignment="1">
      <alignment horizontal="center" vertical="center" wrapText="1"/>
    </xf>
    <xf numFmtId="164" fontId="51" fillId="32" borderId="1" xfId="0" applyNumberFormat="1" applyFont="1" applyFill="1" applyBorder="1" applyAlignment="1">
      <alignment horizontal="center" vertical="center"/>
    </xf>
    <xf numFmtId="2" fontId="51" fillId="32" borderId="33" xfId="0" applyNumberFormat="1" applyFont="1" applyFill="1" applyBorder="1" applyAlignment="1">
      <alignment horizontal="center" vertical="center" wrapText="1"/>
    </xf>
    <xf numFmtId="164" fontId="51" fillId="32" borderId="5" xfId="0" applyNumberFormat="1" applyFont="1" applyFill="1" applyBorder="1" applyAlignment="1">
      <alignment horizontal="center" vertical="center"/>
    </xf>
    <xf numFmtId="2" fontId="51" fillId="27" borderId="1" xfId="0" applyNumberFormat="1" applyFont="1" applyFill="1" applyBorder="1" applyAlignment="1">
      <alignment horizontal="center" vertical="center" wrapText="1"/>
    </xf>
    <xf numFmtId="164" fontId="51" fillId="27" borderId="1" xfId="0" applyNumberFormat="1" applyFont="1" applyFill="1" applyBorder="1" applyAlignment="1">
      <alignment horizontal="center" vertical="center"/>
    </xf>
    <xf numFmtId="2" fontId="74" fillId="27" borderId="1" xfId="0" applyNumberFormat="1" applyFont="1" applyFill="1" applyBorder="1" applyAlignment="1">
      <alignment horizontal="center" vertical="center"/>
    </xf>
    <xf numFmtId="2" fontId="74" fillId="0" borderId="1" xfId="0" applyNumberFormat="1" applyFont="1" applyBorder="1" applyAlignment="1">
      <alignment horizontal="center" vertical="center"/>
    </xf>
    <xf numFmtId="0" fontId="51" fillId="33" borderId="56" xfId="0" applyFont="1" applyFill="1" applyBorder="1" applyAlignment="1">
      <alignment horizontal="center" vertical="center" wrapText="1"/>
    </xf>
    <xf numFmtId="0" fontId="51" fillId="33" borderId="46" xfId="0" applyFont="1" applyFill="1" applyBorder="1" applyAlignment="1">
      <alignment horizontal="center" vertical="center" wrapText="1"/>
    </xf>
    <xf numFmtId="0" fontId="51" fillId="33" borderId="47" xfId="0" applyFont="1" applyFill="1" applyBorder="1" applyAlignment="1">
      <alignment horizontal="center" vertical="center" wrapText="1"/>
    </xf>
    <xf numFmtId="0" fontId="51" fillId="33" borderId="55" xfId="0" applyFont="1" applyFill="1" applyBorder="1" applyAlignment="1">
      <alignment horizontal="center" vertical="center" wrapText="1"/>
    </xf>
    <xf numFmtId="2" fontId="51" fillId="33" borderId="46" xfId="0" applyNumberFormat="1" applyFont="1" applyFill="1" applyBorder="1" applyAlignment="1">
      <alignment horizontal="center" vertical="center" wrapText="1"/>
    </xf>
    <xf numFmtId="2" fontId="51" fillId="33" borderId="47" xfId="0" applyNumberFormat="1" applyFont="1" applyFill="1" applyBorder="1" applyAlignment="1">
      <alignment horizontal="center" vertical="center" wrapText="1"/>
    </xf>
    <xf numFmtId="2" fontId="51" fillId="33" borderId="57" xfId="0" applyNumberFormat="1" applyFont="1" applyFill="1" applyBorder="1" applyAlignment="1">
      <alignment horizontal="center" vertical="center" wrapText="1"/>
    </xf>
    <xf numFmtId="164" fontId="51" fillId="27" borderId="0" xfId="0" applyNumberFormat="1" applyFont="1" applyFill="1" applyAlignment="1">
      <alignment horizontal="center" vertical="center"/>
    </xf>
    <xf numFmtId="2" fontId="74" fillId="27" borderId="0" xfId="0" applyNumberFormat="1" applyFont="1" applyFill="1" applyAlignment="1">
      <alignment horizontal="center" vertical="center"/>
    </xf>
    <xf numFmtId="164" fontId="75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" fillId="3" borderId="0" xfId="0" applyFont="1" applyFill="1" applyAlignment="1">
      <alignment horizontal="left" vertical="center" wrapText="1"/>
    </xf>
    <xf numFmtId="2" fontId="54" fillId="27" borderId="0" xfId="0" applyNumberFormat="1" applyFont="1" applyFill="1" applyAlignment="1">
      <alignment horizontal="center" vertical="center"/>
    </xf>
    <xf numFmtId="164" fontId="51" fillId="0" borderId="33" xfId="0" applyNumberFormat="1" applyFont="1" applyBorder="1" applyAlignment="1">
      <alignment horizontal="center" vertical="center"/>
    </xf>
    <xf numFmtId="164" fontId="51" fillId="0" borderId="64" xfId="0" applyNumberFormat="1" applyFont="1" applyBorder="1" applyAlignment="1">
      <alignment horizontal="center" vertical="center"/>
    </xf>
    <xf numFmtId="2" fontId="51" fillId="2" borderId="1" xfId="0" applyNumberFormat="1" applyFont="1" applyFill="1" applyBorder="1" applyAlignment="1">
      <alignment horizontal="center" vertical="center"/>
    </xf>
    <xf numFmtId="2" fontId="51" fillId="2" borderId="32" xfId="0" applyNumberFormat="1" applyFont="1" applyFill="1" applyBorder="1" applyAlignment="1">
      <alignment horizontal="center" vertical="center" wrapText="1"/>
    </xf>
    <xf numFmtId="2" fontId="51" fillId="2" borderId="1" xfId="0" applyNumberFormat="1" applyFont="1" applyFill="1" applyBorder="1" applyAlignment="1">
      <alignment horizontal="center" vertical="center" wrapText="1"/>
    </xf>
    <xf numFmtId="2" fontId="51" fillId="2" borderId="33" xfId="0" applyNumberFormat="1" applyFont="1" applyFill="1" applyBorder="1" applyAlignment="1">
      <alignment horizontal="center" vertical="center" wrapText="1"/>
    </xf>
    <xf numFmtId="2" fontId="51" fillId="2" borderId="66" xfId="0" applyNumberFormat="1" applyFont="1" applyFill="1" applyBorder="1" applyAlignment="1">
      <alignment horizontal="center" vertical="center" wrapText="1"/>
    </xf>
    <xf numFmtId="2" fontId="51" fillId="2" borderId="32" xfId="0" applyNumberFormat="1" applyFont="1" applyFill="1" applyBorder="1" applyAlignment="1">
      <alignment horizontal="center" vertical="center"/>
    </xf>
    <xf numFmtId="2" fontId="76" fillId="27" borderId="1" xfId="0" applyNumberFormat="1" applyFont="1" applyFill="1" applyBorder="1" applyAlignment="1">
      <alignment horizontal="center" vertical="center"/>
    </xf>
    <xf numFmtId="2" fontId="22" fillId="27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2" fontId="50" fillId="0" borderId="0" xfId="0" applyNumberFormat="1" applyFont="1" applyAlignment="1">
      <alignment horizontal="center" vertical="center"/>
    </xf>
    <xf numFmtId="0" fontId="48" fillId="35" borderId="0" xfId="0" applyFont="1" applyFill="1" applyAlignment="1">
      <alignment horizontal="center" vertical="center"/>
    </xf>
    <xf numFmtId="2" fontId="53" fillId="0" borderId="0" xfId="0" applyNumberFormat="1" applyFont="1" applyAlignment="1">
      <alignment horizontal="center" vertical="center"/>
    </xf>
    <xf numFmtId="2" fontId="53" fillId="27" borderId="0" xfId="0" applyNumberFormat="1" applyFont="1" applyFill="1" applyAlignment="1">
      <alignment horizontal="center" vertical="center"/>
    </xf>
    <xf numFmtId="0" fontId="53" fillId="27" borderId="0" xfId="0" applyFont="1" applyFill="1" applyAlignment="1">
      <alignment horizontal="center" vertical="center"/>
    </xf>
    <xf numFmtId="2" fontId="51" fillId="0" borderId="0" xfId="0" applyNumberFormat="1" applyFont="1" applyAlignment="1">
      <alignment horizontal="center" vertical="center"/>
    </xf>
    <xf numFmtId="0" fontId="77" fillId="0" borderId="0" xfId="0" applyFont="1" applyAlignment="1">
      <alignment horizontal="center" vertical="center"/>
    </xf>
    <xf numFmtId="164" fontId="51" fillId="0" borderId="14" xfId="0" applyNumberFormat="1" applyFont="1" applyBorder="1" applyAlignment="1">
      <alignment horizontal="center" vertical="center"/>
    </xf>
    <xf numFmtId="164" fontId="78" fillId="0" borderId="65" xfId="0" applyNumberFormat="1" applyFont="1" applyBorder="1" applyAlignment="1">
      <alignment horizontal="center"/>
    </xf>
    <xf numFmtId="164" fontId="51" fillId="0" borderId="0" xfId="0" applyNumberFormat="1" applyFont="1"/>
    <xf numFmtId="166" fontId="17" fillId="2" borderId="38" xfId="0" applyNumberFormat="1" applyFont="1" applyFill="1" applyBorder="1" applyAlignment="1">
      <alignment horizontal="center" vertical="center"/>
    </xf>
    <xf numFmtId="164" fontId="17" fillId="2" borderId="35" xfId="0" applyNumberFormat="1" applyFont="1" applyFill="1" applyBorder="1" applyAlignment="1">
      <alignment horizontal="center" vertical="center"/>
    </xf>
    <xf numFmtId="164" fontId="51" fillId="0" borderId="67" xfId="0" applyNumberFormat="1" applyFont="1" applyBorder="1" applyAlignment="1">
      <alignment horizontal="center" vertical="center"/>
    </xf>
    <xf numFmtId="164" fontId="51" fillId="0" borderId="68" xfId="0" applyNumberFormat="1" applyFont="1" applyBorder="1" applyAlignment="1">
      <alignment horizontal="center" vertical="center"/>
    </xf>
    <xf numFmtId="2" fontId="51" fillId="2" borderId="33" xfId="0" applyNumberFormat="1" applyFont="1" applyFill="1" applyBorder="1" applyAlignment="1">
      <alignment horizontal="center" vertical="center"/>
    </xf>
    <xf numFmtId="2" fontId="51" fillId="2" borderId="42" xfId="0" applyNumberFormat="1" applyFont="1" applyFill="1" applyBorder="1" applyAlignment="1">
      <alignment horizontal="center" vertical="center"/>
    </xf>
    <xf numFmtId="2" fontId="51" fillId="2" borderId="43" xfId="0" applyNumberFormat="1" applyFont="1" applyFill="1" applyBorder="1" applyAlignment="1">
      <alignment horizontal="center" vertical="center"/>
    </xf>
    <xf numFmtId="2" fontId="51" fillId="2" borderId="44" xfId="0" applyNumberFormat="1" applyFont="1" applyFill="1" applyBorder="1" applyAlignment="1">
      <alignment horizontal="center" vertical="center"/>
    </xf>
    <xf numFmtId="164" fontId="51" fillId="27" borderId="32" xfId="0" applyNumberFormat="1" applyFont="1" applyFill="1" applyBorder="1" applyAlignment="1">
      <alignment horizontal="center" vertical="center"/>
    </xf>
    <xf numFmtId="164" fontId="51" fillId="27" borderId="33" xfId="0" applyNumberFormat="1" applyFont="1" applyFill="1" applyBorder="1" applyAlignment="1">
      <alignment horizontal="center" vertical="center"/>
    </xf>
    <xf numFmtId="2" fontId="51" fillId="27" borderId="32" xfId="0" applyNumberFormat="1" applyFont="1" applyFill="1" applyBorder="1" applyAlignment="1">
      <alignment horizontal="center" vertical="center" wrapText="1"/>
    </xf>
    <xf numFmtId="2" fontId="51" fillId="27" borderId="33" xfId="0" applyNumberFormat="1" applyFont="1" applyFill="1" applyBorder="1" applyAlignment="1">
      <alignment horizontal="center" vertical="center" wrapText="1"/>
    </xf>
    <xf numFmtId="2" fontId="51" fillId="27" borderId="42" xfId="0" applyNumberFormat="1" applyFont="1" applyFill="1" applyBorder="1" applyAlignment="1">
      <alignment horizontal="center" vertical="center" wrapText="1"/>
    </xf>
    <xf numFmtId="2" fontId="51" fillId="27" borderId="43" xfId="0" applyNumberFormat="1" applyFont="1" applyFill="1" applyBorder="1" applyAlignment="1">
      <alignment horizontal="center" vertical="center" wrapText="1"/>
    </xf>
    <xf numFmtId="2" fontId="51" fillId="27" borderId="44" xfId="0" applyNumberFormat="1" applyFont="1" applyFill="1" applyBorder="1" applyAlignment="1">
      <alignment horizontal="center" vertical="center" wrapText="1"/>
    </xf>
    <xf numFmtId="2" fontId="51" fillId="2" borderId="69" xfId="0" applyNumberFormat="1" applyFont="1" applyFill="1" applyBorder="1" applyAlignment="1">
      <alignment horizontal="center" vertical="center" wrapText="1"/>
    </xf>
    <xf numFmtId="2" fontId="51" fillId="2" borderId="42" xfId="0" applyNumberFormat="1" applyFont="1" applyFill="1" applyBorder="1" applyAlignment="1">
      <alignment horizontal="center" vertical="center" wrapText="1"/>
    </xf>
    <xf numFmtId="2" fontId="51" fillId="2" borderId="43" xfId="0" applyNumberFormat="1" applyFont="1" applyFill="1" applyBorder="1" applyAlignment="1">
      <alignment horizontal="center" vertical="center" wrapText="1"/>
    </xf>
    <xf numFmtId="2" fontId="51" fillId="2" borderId="44" xfId="0" applyNumberFormat="1" applyFont="1" applyFill="1" applyBorder="1" applyAlignment="1">
      <alignment horizontal="center" vertical="center" wrapText="1"/>
    </xf>
    <xf numFmtId="2" fontId="51" fillId="27" borderId="32" xfId="0" applyNumberFormat="1" applyFont="1" applyFill="1" applyBorder="1" applyAlignment="1">
      <alignment horizontal="center" vertical="center"/>
    </xf>
    <xf numFmtId="2" fontId="51" fillId="27" borderId="33" xfId="0" applyNumberFormat="1" applyFont="1" applyFill="1" applyBorder="1" applyAlignment="1">
      <alignment horizontal="center" vertical="center"/>
    </xf>
    <xf numFmtId="2" fontId="51" fillId="27" borderId="42" xfId="0" applyNumberFormat="1" applyFont="1" applyFill="1" applyBorder="1" applyAlignment="1">
      <alignment horizontal="center" vertical="center"/>
    </xf>
    <xf numFmtId="2" fontId="51" fillId="27" borderId="43" xfId="0" applyNumberFormat="1" applyFont="1" applyFill="1" applyBorder="1" applyAlignment="1">
      <alignment horizontal="center" vertical="center"/>
    </xf>
    <xf numFmtId="0" fontId="52" fillId="0" borderId="52" xfId="0" applyFont="1" applyBorder="1" applyAlignment="1">
      <alignment horizontal="center" vertical="center"/>
    </xf>
    <xf numFmtId="2" fontId="51" fillId="27" borderId="44" xfId="0" applyNumberFormat="1" applyFont="1" applyFill="1" applyBorder="1" applyAlignment="1">
      <alignment horizontal="center" vertical="center"/>
    </xf>
    <xf numFmtId="165" fontId="17" fillId="29" borderId="70" xfId="0" applyNumberFormat="1" applyFont="1" applyFill="1" applyBorder="1" applyAlignment="1">
      <alignment horizontal="center" vertical="center"/>
    </xf>
    <xf numFmtId="2" fontId="50" fillId="0" borderId="1" xfId="0" applyNumberFormat="1" applyFont="1" applyBorder="1" applyAlignment="1">
      <alignment horizontal="center" vertical="center"/>
    </xf>
    <xf numFmtId="2" fontId="50" fillId="27" borderId="1" xfId="0" applyNumberFormat="1" applyFont="1" applyFill="1" applyBorder="1" applyAlignment="1">
      <alignment horizontal="center" vertical="center"/>
    </xf>
    <xf numFmtId="0" fontId="50" fillId="27" borderId="1" xfId="0" applyFont="1" applyFill="1" applyBorder="1" applyAlignment="1">
      <alignment horizontal="center" vertical="center"/>
    </xf>
    <xf numFmtId="0" fontId="50" fillId="27" borderId="1" xfId="0" applyFont="1" applyFill="1" applyBorder="1" applyAlignment="1">
      <alignment horizontal="center" vertical="center" wrapText="1"/>
    </xf>
    <xf numFmtId="164" fontId="50" fillId="27" borderId="1" xfId="0" applyNumberFormat="1" applyFont="1" applyFill="1" applyBorder="1" applyAlignment="1">
      <alignment horizontal="center" vertical="center"/>
    </xf>
    <xf numFmtId="0" fontId="18" fillId="0" borderId="1" xfId="0" applyFont="1" applyBorder="1"/>
    <xf numFmtId="2" fontId="18" fillId="0" borderId="1" xfId="0" applyNumberFormat="1" applyFont="1" applyBorder="1" applyAlignment="1">
      <alignment horizontal="center" vertical="center"/>
    </xf>
    <xf numFmtId="2" fontId="17" fillId="0" borderId="1" xfId="0" applyNumberFormat="1" applyFont="1" applyBorder="1" applyAlignment="1">
      <alignment horizontal="center" vertical="center"/>
    </xf>
    <xf numFmtId="2" fontId="17" fillId="27" borderId="1" xfId="0" applyNumberFormat="1" applyFont="1" applyFill="1" applyBorder="1" applyAlignment="1">
      <alignment horizontal="center" vertical="center"/>
    </xf>
    <xf numFmtId="0" fontId="79" fillId="36" borderId="1" xfId="0" applyFont="1" applyFill="1" applyBorder="1" applyAlignment="1">
      <alignment horizontal="center" vertical="center"/>
    </xf>
    <xf numFmtId="2" fontId="22" fillId="0" borderId="0" xfId="0" applyNumberFormat="1" applyFont="1"/>
    <xf numFmtId="164" fontId="50" fillId="0" borderId="1" xfId="0" applyNumberFormat="1" applyFont="1" applyBorder="1" applyAlignment="1">
      <alignment horizontal="center" vertical="center"/>
    </xf>
    <xf numFmtId="0" fontId="21" fillId="27" borderId="1" xfId="0" applyFont="1" applyFill="1" applyBorder="1" applyAlignment="1">
      <alignment horizontal="center" vertical="center"/>
    </xf>
    <xf numFmtId="0" fontId="21" fillId="27" borderId="1" xfId="0" applyFont="1" applyFill="1" applyBorder="1" applyAlignment="1">
      <alignment horizontal="center" vertical="center" wrapText="1"/>
    </xf>
    <xf numFmtId="164" fontId="21" fillId="27" borderId="1" xfId="0" applyNumberFormat="1" applyFont="1" applyFill="1" applyBorder="1" applyAlignment="1">
      <alignment horizontal="center" vertical="center"/>
    </xf>
    <xf numFmtId="2" fontId="21" fillId="27" borderId="1" xfId="0" applyNumberFormat="1" applyFont="1" applyFill="1" applyBorder="1" applyAlignment="1">
      <alignment horizontal="center" vertical="center"/>
    </xf>
    <xf numFmtId="0" fontId="51" fillId="34" borderId="30" xfId="0" applyFont="1" applyFill="1" applyBorder="1" applyAlignment="1">
      <alignment horizontal="center" vertical="center" wrapText="1"/>
    </xf>
    <xf numFmtId="0" fontId="51" fillId="34" borderId="13" xfId="0" applyFont="1" applyFill="1" applyBorder="1" applyAlignment="1">
      <alignment horizontal="center" vertical="center" wrapText="1"/>
    </xf>
    <xf numFmtId="2" fontId="18" fillId="27" borderId="1" xfId="0" applyNumberFormat="1" applyFont="1" applyFill="1" applyBorder="1" applyAlignment="1">
      <alignment horizontal="center" vertical="center"/>
    </xf>
    <xf numFmtId="2" fontId="51" fillId="2" borderId="65" xfId="0" applyNumberFormat="1" applyFont="1" applyFill="1" applyBorder="1" applyAlignment="1">
      <alignment horizontal="center" vertical="center"/>
    </xf>
    <xf numFmtId="2" fontId="51" fillId="2" borderId="14" xfId="0" applyNumberFormat="1" applyFont="1" applyFill="1" applyBorder="1" applyAlignment="1">
      <alignment horizontal="center" vertical="center"/>
    </xf>
    <xf numFmtId="2" fontId="51" fillId="2" borderId="37" xfId="0" applyNumberFormat="1" applyFont="1" applyFill="1" applyBorder="1" applyAlignment="1">
      <alignment horizontal="center" vertical="center"/>
    </xf>
    <xf numFmtId="164" fontId="51" fillId="27" borderId="65" xfId="0" applyNumberFormat="1" applyFont="1" applyFill="1" applyBorder="1" applyAlignment="1">
      <alignment horizontal="center" vertical="center"/>
    </xf>
    <xf numFmtId="164" fontId="51" fillId="27" borderId="14" xfId="0" applyNumberFormat="1" applyFont="1" applyFill="1" applyBorder="1" applyAlignment="1">
      <alignment horizontal="center" vertical="center"/>
    </xf>
    <xf numFmtId="2" fontId="51" fillId="2" borderId="65" xfId="0" applyNumberFormat="1" applyFont="1" applyFill="1" applyBorder="1" applyAlignment="1">
      <alignment horizontal="center" vertical="center" wrapText="1"/>
    </xf>
    <xf numFmtId="2" fontId="51" fillId="2" borderId="14" xfId="0" applyNumberFormat="1" applyFont="1" applyFill="1" applyBorder="1" applyAlignment="1">
      <alignment horizontal="center" vertical="center" wrapText="1"/>
    </xf>
    <xf numFmtId="2" fontId="51" fillId="2" borderId="37" xfId="0" applyNumberFormat="1" applyFont="1" applyFill="1" applyBorder="1" applyAlignment="1">
      <alignment horizontal="center" vertical="center" wrapText="1"/>
    </xf>
    <xf numFmtId="2" fontId="51" fillId="27" borderId="65" xfId="0" applyNumberFormat="1" applyFont="1" applyFill="1" applyBorder="1" applyAlignment="1">
      <alignment horizontal="center" vertical="center"/>
    </xf>
    <xf numFmtId="2" fontId="51" fillId="27" borderId="14" xfId="0" applyNumberFormat="1" applyFont="1" applyFill="1" applyBorder="1" applyAlignment="1">
      <alignment horizontal="center" vertical="center"/>
    </xf>
    <xf numFmtId="2" fontId="51" fillId="27" borderId="37" xfId="0" applyNumberFormat="1" applyFont="1" applyFill="1" applyBorder="1" applyAlignment="1">
      <alignment horizontal="center" vertical="center"/>
    </xf>
    <xf numFmtId="164" fontId="51" fillId="0" borderId="2" xfId="0" applyNumberFormat="1" applyFont="1" applyBorder="1" applyAlignment="1">
      <alignment horizontal="center" vertical="center"/>
    </xf>
    <xf numFmtId="164" fontId="51" fillId="0" borderId="5" xfId="0" applyNumberFormat="1" applyFont="1" applyBorder="1" applyAlignment="1">
      <alignment horizontal="center" vertical="center"/>
    </xf>
    <xf numFmtId="2" fontId="17" fillId="2" borderId="35" xfId="0" applyNumberFormat="1" applyFont="1" applyFill="1" applyBorder="1" applyAlignment="1">
      <alignment horizontal="center" vertical="center"/>
    </xf>
    <xf numFmtId="2" fontId="51" fillId="27" borderId="4" xfId="0" applyNumberFormat="1" applyFont="1" applyFill="1" applyBorder="1" applyAlignment="1">
      <alignment horizontal="center" vertical="center"/>
    </xf>
    <xf numFmtId="2" fontId="51" fillId="32" borderId="1" xfId="0" applyNumberFormat="1" applyFont="1" applyFill="1" applyBorder="1" applyAlignment="1">
      <alignment horizontal="center" vertical="center" wrapText="1"/>
    </xf>
    <xf numFmtId="2" fontId="17" fillId="2" borderId="36" xfId="0" applyNumberFormat="1" applyFont="1" applyFill="1" applyBorder="1" applyAlignment="1">
      <alignment horizontal="center" vertical="center"/>
    </xf>
    <xf numFmtId="2" fontId="1" fillId="27" borderId="0" xfId="0" applyNumberFormat="1" applyFont="1" applyFill="1" applyAlignment="1">
      <alignment horizontal="center" vertical="center"/>
    </xf>
    <xf numFmtId="164" fontId="51" fillId="0" borderId="71" xfId="0" applyNumberFormat="1" applyFont="1" applyBorder="1" applyAlignment="1">
      <alignment horizontal="center" vertical="center"/>
    </xf>
    <xf numFmtId="0" fontId="48" fillId="27" borderId="0" xfId="0" applyFont="1" applyFill="1" applyAlignment="1">
      <alignment horizontal="center" vertical="center"/>
    </xf>
    <xf numFmtId="164" fontId="17" fillId="27" borderId="35" xfId="0" applyNumberFormat="1" applyFont="1" applyFill="1" applyBorder="1" applyAlignment="1">
      <alignment horizontal="center" vertical="center"/>
    </xf>
    <xf numFmtId="2" fontId="51" fillId="2" borderId="29" xfId="0" applyNumberFormat="1" applyFont="1" applyFill="1" applyBorder="1" applyAlignment="1">
      <alignment horizontal="center" vertical="center"/>
    </xf>
    <xf numFmtId="20" fontId="52" fillId="0" borderId="0" xfId="0" applyNumberFormat="1" applyFont="1" applyAlignment="1">
      <alignment horizontal="center" vertical="center"/>
    </xf>
    <xf numFmtId="46" fontId="48" fillId="0" borderId="0" xfId="0" applyNumberFormat="1" applyFont="1" applyAlignment="1">
      <alignment horizontal="center" vertical="center"/>
    </xf>
    <xf numFmtId="46" fontId="52" fillId="0" borderId="0" xfId="0" applyNumberFormat="1" applyFont="1" applyAlignment="1">
      <alignment horizontal="center" vertical="center"/>
    </xf>
    <xf numFmtId="2" fontId="18" fillId="27" borderId="5" xfId="0" applyNumberFormat="1" applyFont="1" applyFill="1" applyBorder="1" applyAlignment="1">
      <alignment horizontal="center" vertical="center"/>
    </xf>
    <xf numFmtId="164" fontId="51" fillId="2" borderId="1" xfId="0" applyNumberFormat="1" applyFont="1" applyFill="1" applyBorder="1" applyAlignment="1">
      <alignment horizontal="center" vertical="center" wrapText="1"/>
    </xf>
    <xf numFmtId="164" fontId="51" fillId="0" borderId="1" xfId="0" applyNumberFormat="1" applyFont="1" applyBorder="1" applyAlignment="1">
      <alignment horizontal="center"/>
    </xf>
    <xf numFmtId="164" fontId="21" fillId="0" borderId="1" xfId="0" applyNumberFormat="1" applyFont="1" applyBorder="1" applyAlignment="1">
      <alignment horizontal="center" vertical="center"/>
    </xf>
    <xf numFmtId="0" fontId="50" fillId="0" borderId="37" xfId="0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2" fontId="51" fillId="2" borderId="8" xfId="0" applyNumberFormat="1" applyFont="1" applyFill="1" applyBorder="1" applyAlignment="1">
      <alignment horizontal="center" vertical="center" wrapText="1"/>
    </xf>
    <xf numFmtId="2" fontId="51" fillId="2" borderId="34" xfId="0" applyNumberFormat="1" applyFont="1" applyFill="1" applyBorder="1" applyAlignment="1">
      <alignment horizontal="center" vertical="center"/>
    </xf>
    <xf numFmtId="2" fontId="51" fillId="2" borderId="9" xfId="0" applyNumberFormat="1" applyFont="1" applyFill="1" applyBorder="1" applyAlignment="1">
      <alignment horizontal="center" vertical="center"/>
    </xf>
    <xf numFmtId="2" fontId="51" fillId="27" borderId="8" xfId="0" applyNumberFormat="1" applyFont="1" applyFill="1" applyBorder="1" applyAlignment="1">
      <alignment horizontal="center" vertical="center" wrapText="1"/>
    </xf>
    <xf numFmtId="2" fontId="51" fillId="27" borderId="34" xfId="0" applyNumberFormat="1" applyFont="1" applyFill="1" applyBorder="1" applyAlignment="1">
      <alignment horizontal="center" vertical="center" wrapText="1"/>
    </xf>
    <xf numFmtId="2" fontId="51" fillId="27" borderId="34" xfId="0" applyNumberFormat="1" applyFont="1" applyFill="1" applyBorder="1" applyAlignment="1">
      <alignment horizontal="center" vertical="center"/>
    </xf>
    <xf numFmtId="2" fontId="51" fillId="27" borderId="9" xfId="0" applyNumberFormat="1" applyFont="1" applyFill="1" applyBorder="1" applyAlignment="1">
      <alignment horizontal="center" vertical="center" wrapText="1"/>
    </xf>
    <xf numFmtId="2" fontId="51" fillId="2" borderId="34" xfId="0" applyNumberFormat="1" applyFont="1" applyFill="1" applyBorder="1" applyAlignment="1">
      <alignment horizontal="center" vertical="center" wrapText="1"/>
    </xf>
    <xf numFmtId="2" fontId="51" fillId="2" borderId="9" xfId="0" applyNumberFormat="1" applyFont="1" applyFill="1" applyBorder="1" applyAlignment="1">
      <alignment horizontal="center" vertical="center" wrapText="1"/>
    </xf>
    <xf numFmtId="2" fontId="51" fillId="27" borderId="8" xfId="0" applyNumberFormat="1" applyFont="1" applyFill="1" applyBorder="1" applyAlignment="1">
      <alignment horizontal="center" vertical="center"/>
    </xf>
    <xf numFmtId="165" fontId="17" fillId="29" borderId="48" xfId="0" applyNumberFormat="1" applyFont="1" applyFill="1" applyBorder="1" applyAlignment="1">
      <alignment horizontal="center" vertical="center"/>
    </xf>
    <xf numFmtId="2" fontId="17" fillId="27" borderId="14" xfId="0" applyNumberFormat="1" applyFont="1" applyFill="1" applyBorder="1" applyAlignment="1">
      <alignment horizontal="center" vertical="center"/>
    </xf>
    <xf numFmtId="0" fontId="50" fillId="0" borderId="1" xfId="0" applyFont="1" applyBorder="1" applyAlignment="1">
      <alignment horizontal="center" vertical="center"/>
    </xf>
    <xf numFmtId="0" fontId="22" fillId="0" borderId="1" xfId="0" applyFont="1" applyBorder="1"/>
    <xf numFmtId="0" fontId="22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2" fontId="74" fillId="27" borderId="5" xfId="0" applyNumberFormat="1" applyFont="1" applyFill="1" applyBorder="1" applyAlignment="1">
      <alignment horizontal="center" vertical="center"/>
    </xf>
    <xf numFmtId="0" fontId="50" fillId="0" borderId="0" xfId="0" applyFont="1"/>
    <xf numFmtId="0" fontId="50" fillId="0" borderId="1" xfId="0" applyFont="1" applyBorder="1"/>
    <xf numFmtId="0" fontId="1" fillId="0" borderId="0" xfId="0" applyFont="1" applyAlignment="1">
      <alignment horizontal="center" vertical="center" wrapText="1"/>
    </xf>
    <xf numFmtId="2" fontId="11" fillId="0" borderId="0" xfId="0" applyNumberFormat="1" applyFont="1" applyAlignment="1">
      <alignment horizontal="center" vertical="center"/>
    </xf>
    <xf numFmtId="0" fontId="10" fillId="0" borderId="0" xfId="0" applyFont="1" applyAlignment="1">
      <alignment vertical="top" wrapText="1"/>
    </xf>
    <xf numFmtId="2" fontId="74" fillId="0" borderId="0" xfId="0" applyNumberFormat="1" applyFont="1" applyAlignment="1">
      <alignment horizontal="center" vertical="center"/>
    </xf>
    <xf numFmtId="2" fontId="21" fillId="27" borderId="0" xfId="0" applyNumberFormat="1" applyFont="1" applyFill="1" applyAlignment="1">
      <alignment horizontal="center" vertical="center"/>
    </xf>
    <xf numFmtId="164" fontId="21" fillId="0" borderId="0" xfId="0" applyNumberFormat="1" applyFont="1" applyAlignment="1">
      <alignment horizontal="center" vertical="center"/>
    </xf>
    <xf numFmtId="0" fontId="21" fillId="27" borderId="0" xfId="0" applyFont="1" applyFill="1" applyAlignment="1">
      <alignment horizontal="center" vertical="center"/>
    </xf>
    <xf numFmtId="0" fontId="21" fillId="27" borderId="0" xfId="0" applyFont="1" applyFill="1" applyAlignment="1">
      <alignment horizontal="center" vertical="center" wrapText="1"/>
    </xf>
    <xf numFmtId="164" fontId="21" fillId="27" borderId="0" xfId="0" applyNumberFormat="1" applyFont="1" applyFill="1" applyAlignment="1">
      <alignment horizontal="center" vertical="center"/>
    </xf>
    <xf numFmtId="2" fontId="17" fillId="27" borderId="0" xfId="0" applyNumberFormat="1" applyFont="1" applyFill="1" applyAlignment="1">
      <alignment horizontal="center" vertical="center"/>
    </xf>
    <xf numFmtId="2" fontId="95" fillId="27" borderId="1" xfId="0" applyNumberFormat="1" applyFont="1" applyFill="1" applyBorder="1" applyAlignment="1">
      <alignment horizontal="center" vertical="center"/>
    </xf>
    <xf numFmtId="2" fontId="95" fillId="0" borderId="1" xfId="0" applyNumberFormat="1" applyFont="1" applyBorder="1" applyAlignment="1">
      <alignment horizontal="center" vertical="center"/>
    </xf>
    <xf numFmtId="0" fontId="96" fillId="0" borderId="1" xfId="0" applyFont="1" applyBorder="1" applyAlignment="1">
      <alignment horizontal="center" vertical="center"/>
    </xf>
    <xf numFmtId="2" fontId="77" fillId="0" borderId="1" xfId="0" applyNumberFormat="1" applyFont="1" applyBorder="1" applyAlignment="1">
      <alignment horizontal="center" vertical="center"/>
    </xf>
    <xf numFmtId="0" fontId="97" fillId="36" borderId="1" xfId="0" applyFont="1" applyFill="1" applyBorder="1" applyAlignment="1">
      <alignment horizontal="center" vertical="center"/>
    </xf>
    <xf numFmtId="2" fontId="17" fillId="0" borderId="0" xfId="0" applyNumberFormat="1" applyFont="1" applyAlignment="1">
      <alignment horizontal="center" vertical="center"/>
    </xf>
    <xf numFmtId="164" fontId="50" fillId="0" borderId="0" xfId="0" applyNumberFormat="1" applyFont="1" applyAlignment="1">
      <alignment horizontal="center" vertical="center"/>
    </xf>
    <xf numFmtId="0" fontId="79" fillId="36" borderId="0" xfId="0" applyFont="1" applyFill="1" applyAlignment="1">
      <alignment horizontal="center" vertical="center"/>
    </xf>
    <xf numFmtId="0" fontId="51" fillId="34" borderId="30" xfId="0" applyFont="1" applyFill="1" applyBorder="1" applyAlignment="1">
      <alignment horizontal="center" vertical="center" wrapText="1"/>
    </xf>
    <xf numFmtId="0" fontId="51" fillId="34" borderId="13" xfId="0" applyFont="1" applyFill="1" applyBorder="1" applyAlignment="1">
      <alignment horizontal="center" vertical="center" wrapText="1"/>
    </xf>
    <xf numFmtId="0" fontId="51" fillId="34" borderId="31" xfId="0" applyFont="1" applyFill="1" applyBorder="1" applyAlignment="1">
      <alignment horizontal="center" vertical="center" wrapText="1"/>
    </xf>
    <xf numFmtId="0" fontId="51" fillId="34" borderId="64" xfId="0" applyFont="1" applyFill="1" applyBorder="1" applyAlignment="1">
      <alignment horizontal="center" vertical="center" wrapText="1"/>
    </xf>
    <xf numFmtId="0" fontId="51" fillId="28" borderId="56" xfId="0" applyFont="1" applyFill="1" applyBorder="1" applyAlignment="1">
      <alignment horizontal="center" vertical="center" wrapText="1"/>
    </xf>
    <xf numFmtId="0" fontId="51" fillId="28" borderId="46" xfId="0" applyFont="1" applyFill="1" applyBorder="1" applyAlignment="1">
      <alignment horizontal="center" vertical="center" wrapText="1"/>
    </xf>
    <xf numFmtId="0" fontId="51" fillId="28" borderId="47" xfId="0" applyFont="1" applyFill="1" applyBorder="1" applyAlignment="1">
      <alignment horizontal="center" vertical="center" wrapText="1"/>
    </xf>
    <xf numFmtId="2" fontId="51" fillId="28" borderId="56" xfId="0" applyNumberFormat="1" applyFont="1" applyFill="1" applyBorder="1" applyAlignment="1">
      <alignment horizontal="center" vertical="center" wrapText="1"/>
    </xf>
    <xf numFmtId="2" fontId="51" fillId="28" borderId="46" xfId="0" applyNumberFormat="1" applyFont="1" applyFill="1" applyBorder="1" applyAlignment="1">
      <alignment horizontal="center" vertical="center" wrapText="1"/>
    </xf>
    <xf numFmtId="2" fontId="51" fillId="28" borderId="47" xfId="0" applyNumberFormat="1" applyFont="1" applyFill="1" applyBorder="1" applyAlignment="1">
      <alignment horizontal="center" vertical="center" wrapText="1"/>
    </xf>
    <xf numFmtId="2" fontId="51" fillId="28" borderId="59" xfId="0" applyNumberFormat="1" applyFont="1" applyFill="1" applyBorder="1" applyAlignment="1">
      <alignment horizontal="center" vertical="center" wrapText="1"/>
    </xf>
    <xf numFmtId="0" fontId="51" fillId="28" borderId="55" xfId="0" applyFont="1" applyFill="1" applyBorder="1" applyAlignment="1">
      <alignment horizontal="center" vertical="center" wrapText="1"/>
    </xf>
    <xf numFmtId="0" fontId="51" fillId="28" borderId="34" xfId="0" applyFont="1" applyFill="1" applyBorder="1" applyAlignment="1">
      <alignment horizontal="center" vertical="center" wrapText="1"/>
    </xf>
    <xf numFmtId="0" fontId="51" fillId="28" borderId="57" xfId="0" applyFont="1" applyFill="1" applyBorder="1" applyAlignment="1">
      <alignment horizontal="center" vertical="center" wrapText="1"/>
    </xf>
    <xf numFmtId="0" fontId="51" fillId="28" borderId="58" xfId="0" applyFont="1" applyFill="1" applyBorder="1" applyAlignment="1">
      <alignment horizontal="center" vertical="center" wrapText="1"/>
    </xf>
    <xf numFmtId="0" fontId="51" fillId="28" borderId="60" xfId="0" applyFont="1" applyFill="1" applyBorder="1" applyAlignment="1">
      <alignment horizontal="center" vertical="center" wrapText="1"/>
    </xf>
    <xf numFmtId="0" fontId="51" fillId="28" borderId="61" xfId="0" applyFont="1" applyFill="1" applyBorder="1" applyAlignment="1">
      <alignment horizontal="center" vertical="center" wrapText="1"/>
    </xf>
    <xf numFmtId="0" fontId="51" fillId="28" borderId="62" xfId="0" applyFont="1" applyFill="1" applyBorder="1" applyAlignment="1">
      <alignment horizontal="center" vertical="center" wrapText="1"/>
    </xf>
    <xf numFmtId="0" fontId="51" fillId="28" borderId="46" xfId="0" applyFont="1" applyFill="1" applyBorder="1" applyAlignment="1">
      <alignment horizontal="center" vertical="center"/>
    </xf>
    <xf numFmtId="0" fontId="51" fillId="28" borderId="34" xfId="0" applyFont="1" applyFill="1" applyBorder="1" applyAlignment="1">
      <alignment horizontal="center" vertical="center"/>
    </xf>
    <xf numFmtId="165" fontId="51" fillId="34" borderId="29" xfId="0" applyNumberFormat="1" applyFont="1" applyFill="1" applyBorder="1" applyAlignment="1">
      <alignment horizontal="center" vertical="center"/>
    </xf>
    <xf numFmtId="165" fontId="51" fillId="34" borderId="63" xfId="0" applyNumberFormat="1" applyFont="1" applyFill="1" applyBorder="1" applyAlignment="1">
      <alignment horizontal="center" vertical="center"/>
    </xf>
    <xf numFmtId="2" fontId="18" fillId="27" borderId="7" xfId="0" applyNumberFormat="1" applyFont="1" applyFill="1" applyBorder="1" applyAlignment="1">
      <alignment horizontal="center" vertical="center"/>
    </xf>
    <xf numFmtId="2" fontId="18" fillId="27" borderId="6" xfId="0" applyNumberFormat="1" applyFont="1" applyFill="1" applyBorder="1" applyAlignment="1">
      <alignment horizontal="center" vertical="center"/>
    </xf>
    <xf numFmtId="2" fontId="18" fillId="27" borderId="5" xfId="0" applyNumberFormat="1" applyFont="1" applyFill="1" applyBorder="1" applyAlignment="1">
      <alignment horizontal="center" vertical="center"/>
    </xf>
    <xf numFmtId="0" fontId="10" fillId="0" borderId="13" xfId="0" applyFont="1" applyBorder="1" applyAlignment="1">
      <alignment horizontal="center" vertical="center" wrapText="1"/>
    </xf>
    <xf numFmtId="0" fontId="10" fillId="0" borderId="14" xfId="0" applyFont="1" applyBorder="1" applyAlignment="1">
      <alignment horizontal="center" vertical="center" wrapText="1"/>
    </xf>
    <xf numFmtId="0" fontId="12" fillId="0" borderId="7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top" wrapText="1"/>
    </xf>
    <xf numFmtId="0" fontId="12" fillId="0" borderId="5" xfId="0" applyFont="1" applyBorder="1" applyAlignment="1">
      <alignment horizontal="center" vertical="top" wrapText="1"/>
    </xf>
    <xf numFmtId="0" fontId="19" fillId="0" borderId="1" xfId="0" applyFont="1" applyBorder="1" applyAlignment="1">
      <alignment horizontal="center" vertical="center"/>
    </xf>
    <xf numFmtId="0" fontId="51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/>
    </xf>
    <xf numFmtId="0" fontId="18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left"/>
    </xf>
    <xf numFmtId="2" fontId="1" fillId="27" borderId="7" xfId="0" applyNumberFormat="1" applyFont="1" applyFill="1" applyBorder="1" applyAlignment="1">
      <alignment horizontal="center" vertical="center"/>
    </xf>
    <xf numFmtId="2" fontId="1" fillId="27" borderId="6" xfId="0" applyNumberFormat="1" applyFont="1" applyFill="1" applyBorder="1" applyAlignment="1">
      <alignment horizontal="center" vertical="center"/>
    </xf>
    <xf numFmtId="2" fontId="1" fillId="27" borderId="5" xfId="0" applyNumberFormat="1" applyFont="1" applyFill="1" applyBorder="1" applyAlignment="1">
      <alignment horizontal="center" vertical="center"/>
    </xf>
    <xf numFmtId="2" fontId="17" fillId="27" borderId="7" xfId="0" applyNumberFormat="1" applyFont="1" applyFill="1" applyBorder="1" applyAlignment="1">
      <alignment horizontal="center" vertical="center"/>
    </xf>
    <xf numFmtId="2" fontId="17" fillId="27" borderId="6" xfId="0" applyNumberFormat="1" applyFont="1" applyFill="1" applyBorder="1" applyAlignment="1">
      <alignment horizontal="center" vertical="center"/>
    </xf>
    <xf numFmtId="2" fontId="17" fillId="27" borderId="5" xfId="0" applyNumberFormat="1" applyFont="1" applyFill="1" applyBorder="1" applyAlignment="1">
      <alignment horizontal="center" vertical="center"/>
    </xf>
    <xf numFmtId="0" fontId="19" fillId="0" borderId="7" xfId="0" applyFont="1" applyBorder="1" applyAlignment="1">
      <alignment horizontal="center" vertical="center"/>
    </xf>
    <xf numFmtId="0" fontId="19" fillId="0" borderId="6" xfId="0" applyFont="1" applyBorder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17" fillId="0" borderId="7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13" fillId="0" borderId="12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" fillId="0" borderId="7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0" borderId="7" xfId="0" applyFont="1" applyBorder="1" applyAlignment="1">
      <alignment horizontal="left" vertical="center"/>
    </xf>
    <xf numFmtId="0" fontId="1" fillId="0" borderId="6" xfId="0" applyFont="1" applyBorder="1" applyAlignment="1">
      <alignment horizontal="left" vertical="center"/>
    </xf>
    <xf numFmtId="0" fontId="1" fillId="0" borderId="5" xfId="0" applyFont="1" applyBorder="1" applyAlignment="1">
      <alignment horizontal="left" vertical="center"/>
    </xf>
    <xf numFmtId="0" fontId="18" fillId="0" borderId="7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2" fontId="17" fillId="27" borderId="0" xfId="0" applyNumberFormat="1" applyFont="1" applyFill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top" wrapText="1"/>
    </xf>
    <xf numFmtId="0" fontId="19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0" fontId="17" fillId="0" borderId="0" xfId="0" applyFont="1" applyAlignment="1">
      <alignment horizont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left"/>
    </xf>
    <xf numFmtId="0" fontId="10" fillId="0" borderId="13" xfId="0" applyFont="1" applyBorder="1" applyAlignment="1">
      <alignment vertical="top" wrapText="1"/>
    </xf>
    <xf numFmtId="0" fontId="10" fillId="0" borderId="14" xfId="0" applyFont="1" applyBorder="1" applyAlignment="1">
      <alignment vertical="top" wrapText="1"/>
    </xf>
    <xf numFmtId="0" fontId="10" fillId="0" borderId="13" xfId="0" applyFont="1" applyBorder="1" applyAlignment="1">
      <alignment horizontal="center" vertical="top" wrapText="1"/>
    </xf>
    <xf numFmtId="0" fontId="10" fillId="0" borderId="14" xfId="0" applyFont="1" applyBorder="1" applyAlignment="1">
      <alignment horizontal="center" vertical="top" wrapText="1"/>
    </xf>
    <xf numFmtId="2" fontId="1" fillId="27" borderId="7" xfId="0" applyNumberFormat="1" applyFont="1" applyFill="1" applyBorder="1" applyAlignment="1">
      <alignment horizontal="center" vertical="center" wrapText="1"/>
    </xf>
    <xf numFmtId="2" fontId="1" fillId="27" borderId="6" xfId="0" applyNumberFormat="1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2" fontId="1" fillId="2" borderId="7" xfId="0" applyNumberFormat="1" applyFont="1" applyFill="1" applyBorder="1" applyAlignment="1">
      <alignment horizontal="center" vertical="center"/>
    </xf>
    <xf numFmtId="2" fontId="1" fillId="2" borderId="6" xfId="0" applyNumberFormat="1" applyFont="1" applyFill="1" applyBorder="1" applyAlignment="1">
      <alignment horizontal="center" vertical="center"/>
    </xf>
    <xf numFmtId="2" fontId="1" fillId="2" borderId="5" xfId="0" applyNumberFormat="1" applyFont="1" applyFill="1" applyBorder="1" applyAlignment="1">
      <alignment horizontal="center" vertical="center"/>
    </xf>
    <xf numFmtId="0" fontId="12" fillId="0" borderId="7" xfId="0" applyFont="1" applyBorder="1" applyAlignment="1">
      <alignment horizontal="center" vertical="center" wrapText="1"/>
    </xf>
    <xf numFmtId="0" fontId="12" fillId="0" borderId="6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53" fillId="0" borderId="38" xfId="0" applyFont="1" applyBorder="1" applyAlignment="1">
      <alignment horizontal="center"/>
    </xf>
    <xf numFmtId="0" fontId="53" fillId="0" borderId="39" xfId="0" applyFont="1" applyBorder="1" applyAlignment="1">
      <alignment horizontal="center"/>
    </xf>
    <xf numFmtId="0" fontId="53" fillId="0" borderId="40" xfId="0" applyFont="1" applyBorder="1" applyAlignment="1">
      <alignment horizontal="center"/>
    </xf>
    <xf numFmtId="0" fontId="61" fillId="0" borderId="1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top" wrapText="1"/>
    </xf>
    <xf numFmtId="0" fontId="12" fillId="0" borderId="3" xfId="0" applyFont="1" applyBorder="1" applyAlignment="1">
      <alignment horizontal="center" vertical="top" wrapText="1"/>
    </xf>
    <xf numFmtId="0" fontId="12" fillId="0" borderId="2" xfId="0" applyFont="1" applyBorder="1" applyAlignment="1">
      <alignment horizontal="center" vertical="top" wrapText="1"/>
    </xf>
    <xf numFmtId="0" fontId="10" fillId="0" borderId="34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" fillId="0" borderId="32" xfId="0" applyFont="1" applyBorder="1" applyAlignment="1">
      <alignment horizontal="left"/>
    </xf>
    <xf numFmtId="0" fontId="1" fillId="0" borderId="42" xfId="0" applyFont="1" applyBorder="1" applyAlignment="1">
      <alignment horizontal="left"/>
    </xf>
    <xf numFmtId="0" fontId="1" fillId="0" borderId="43" xfId="0" applyFont="1" applyBorder="1" applyAlignment="1">
      <alignment horizontal="left"/>
    </xf>
    <xf numFmtId="0" fontId="13" fillId="0" borderId="50" xfId="0" applyFont="1" applyBorder="1" applyAlignment="1">
      <alignment horizontal="center" vertical="center"/>
    </xf>
    <xf numFmtId="0" fontId="13" fillId="0" borderId="45" xfId="0" applyFont="1" applyBorder="1" applyAlignment="1">
      <alignment horizontal="center" vertical="center"/>
    </xf>
    <xf numFmtId="0" fontId="13" fillId="0" borderId="51" xfId="0" applyFont="1" applyBorder="1" applyAlignment="1">
      <alignment horizontal="center" vertical="center"/>
    </xf>
    <xf numFmtId="0" fontId="13" fillId="0" borderId="52" xfId="0" applyFont="1" applyBorder="1" applyAlignment="1">
      <alignment horizontal="center" vertical="center"/>
    </xf>
    <xf numFmtId="0" fontId="13" fillId="0" borderId="53" xfId="0" applyFont="1" applyBorder="1" applyAlignment="1">
      <alignment horizontal="center" vertical="center"/>
    </xf>
    <xf numFmtId="0" fontId="18" fillId="0" borderId="48" xfId="0" applyFont="1" applyBorder="1" applyAlignment="1">
      <alignment horizontal="center" vertical="center"/>
    </xf>
    <xf numFmtId="0" fontId="18" fillId="0" borderId="49" xfId="0" applyFont="1" applyBorder="1" applyAlignment="1">
      <alignment horizontal="center" vertical="center"/>
    </xf>
    <xf numFmtId="0" fontId="19" fillId="0" borderId="38" xfId="0" applyFont="1" applyBorder="1" applyAlignment="1">
      <alignment horizontal="center" vertical="center"/>
    </xf>
    <xf numFmtId="0" fontId="19" fillId="0" borderId="39" xfId="0" applyFont="1" applyBorder="1" applyAlignment="1">
      <alignment horizontal="center" vertical="center"/>
    </xf>
    <xf numFmtId="0" fontId="19" fillId="0" borderId="40" xfId="0" applyFont="1" applyBorder="1" applyAlignment="1">
      <alignment horizontal="center" vertical="center"/>
    </xf>
    <xf numFmtId="0" fontId="17" fillId="0" borderId="32" xfId="0" applyFont="1" applyBorder="1" applyAlignment="1">
      <alignment horizontal="center"/>
    </xf>
    <xf numFmtId="0" fontId="1" fillId="0" borderId="32" xfId="0" applyFont="1" applyBorder="1" applyAlignment="1">
      <alignment horizontal="left" vertical="center"/>
    </xf>
    <xf numFmtId="2" fontId="1" fillId="31" borderId="7" xfId="0" applyNumberFormat="1" applyFont="1" applyFill="1" applyBorder="1" applyAlignment="1">
      <alignment horizontal="center" vertical="center"/>
    </xf>
    <xf numFmtId="2" fontId="1" fillId="31" borderId="6" xfId="0" applyNumberFormat="1" applyFont="1" applyFill="1" applyBorder="1" applyAlignment="1">
      <alignment horizontal="center" vertical="center"/>
    </xf>
    <xf numFmtId="0" fontId="13" fillId="0" borderId="54" xfId="0" applyFont="1" applyBorder="1" applyAlignment="1">
      <alignment horizontal="center" vertical="center"/>
    </xf>
    <xf numFmtId="0" fontId="13" fillId="0" borderId="41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2" fontId="1" fillId="2" borderId="1" xfId="0" applyNumberFormat="1" applyFont="1" applyFill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51" fillId="0" borderId="1" xfId="0" applyFont="1" applyBorder="1" applyAlignment="1">
      <alignment horizontal="center"/>
    </xf>
    <xf numFmtId="0" fontId="50" fillId="0" borderId="1" xfId="0" applyFont="1" applyBorder="1" applyAlignment="1">
      <alignment horizontal="left" vertical="center"/>
    </xf>
    <xf numFmtId="0" fontId="50" fillId="0" borderId="1" xfId="0" applyFont="1" applyBorder="1" applyAlignment="1">
      <alignment horizontal="left"/>
    </xf>
    <xf numFmtId="0" fontId="51" fillId="0" borderId="1" xfId="0" applyFont="1" applyBorder="1" applyAlignment="1">
      <alignment horizontal="center" wrapText="1"/>
    </xf>
    <xf numFmtId="0" fontId="50" fillId="0" borderId="7" xfId="0" applyFont="1" applyBorder="1" applyAlignment="1">
      <alignment horizontal="left" vertical="center"/>
    </xf>
    <xf numFmtId="0" fontId="50" fillId="0" borderId="6" xfId="0" applyFont="1" applyBorder="1" applyAlignment="1">
      <alignment horizontal="left" vertical="center"/>
    </xf>
    <xf numFmtId="0" fontId="50" fillId="0" borderId="5" xfId="0" applyFont="1" applyBorder="1" applyAlignment="1">
      <alignment horizontal="left" vertical="center"/>
    </xf>
    <xf numFmtId="0" fontId="50" fillId="0" borderId="7" xfId="0" applyFont="1" applyBorder="1" applyAlignment="1">
      <alignment horizontal="left"/>
    </xf>
    <xf numFmtId="0" fontId="50" fillId="0" borderId="6" xfId="0" applyFont="1" applyBorder="1" applyAlignment="1">
      <alignment horizontal="left"/>
    </xf>
    <xf numFmtId="0" fontId="50" fillId="0" borderId="5" xfId="0" applyFont="1" applyBorder="1" applyAlignment="1">
      <alignment horizontal="left"/>
    </xf>
    <xf numFmtId="2" fontId="1" fillId="27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left"/>
    </xf>
    <xf numFmtId="0" fontId="19" fillId="0" borderId="0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/>
    </xf>
    <xf numFmtId="0" fontId="13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left"/>
    </xf>
    <xf numFmtId="0" fontId="10" fillId="0" borderId="0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top" wrapText="1"/>
    </xf>
    <xf numFmtId="0" fontId="1" fillId="0" borderId="0" xfId="0" applyFont="1" applyBorder="1" applyAlignment="1">
      <alignment horizontal="center" vertical="center" wrapText="1"/>
    </xf>
    <xf numFmtId="2" fontId="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0" fontId="0" fillId="0" borderId="0" xfId="0" applyBorder="1"/>
    <xf numFmtId="0" fontId="3" fillId="0" borderId="0" xfId="0" applyFont="1" applyBorder="1" applyAlignment="1">
      <alignment horizontal="center" vertical="top" wrapText="1"/>
    </xf>
    <xf numFmtId="0" fontId="1" fillId="3" borderId="0" xfId="0" applyFont="1" applyFill="1" applyBorder="1" applyAlignment="1">
      <alignment horizontal="left" vertical="center" wrapText="1"/>
    </xf>
    <xf numFmtId="0" fontId="2" fillId="0" borderId="0" xfId="0" applyFont="1" applyBorder="1" applyAlignment="1">
      <alignment horizontal="center" vertical="center" wrapText="1"/>
    </xf>
    <xf numFmtId="0" fontId="10" fillId="0" borderId="0" xfId="0" applyFont="1" applyBorder="1" applyAlignment="1">
      <alignment vertical="top" wrapText="1"/>
    </xf>
    <xf numFmtId="2" fontId="21" fillId="0" borderId="0" xfId="0" applyNumberFormat="1" applyFont="1" applyBorder="1" applyAlignment="1">
      <alignment horizontal="center" vertical="center"/>
    </xf>
    <xf numFmtId="2" fontId="74" fillId="0" borderId="0" xfId="0" applyNumberFormat="1" applyFont="1" applyBorder="1" applyAlignment="1">
      <alignment horizontal="center" vertical="center"/>
    </xf>
    <xf numFmtId="164" fontId="21" fillId="0" borderId="0" xfId="0" applyNumberFormat="1" applyFont="1" applyBorder="1" applyAlignment="1">
      <alignment horizontal="center" vertical="center"/>
    </xf>
    <xf numFmtId="0" fontId="21" fillId="27" borderId="0" xfId="0" applyFont="1" applyFill="1" applyBorder="1" applyAlignment="1">
      <alignment horizontal="center" vertical="center"/>
    </xf>
    <xf numFmtId="0" fontId="21" fillId="27" borderId="0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164" fontId="21" fillId="27" borderId="0" xfId="0" applyNumberFormat="1" applyFont="1" applyFill="1" applyBorder="1" applyAlignment="1">
      <alignment horizontal="center" vertical="center"/>
    </xf>
    <xf numFmtId="2" fontId="74" fillId="27" borderId="0" xfId="0" applyNumberFormat="1" applyFont="1" applyFill="1" applyBorder="1" applyAlignment="1">
      <alignment horizontal="center" vertical="center"/>
    </xf>
    <xf numFmtId="0" fontId="97" fillId="36" borderId="0" xfId="0" applyFont="1" applyFill="1" applyBorder="1" applyAlignment="1">
      <alignment horizontal="center" vertical="center"/>
    </xf>
    <xf numFmtId="2" fontId="21" fillId="27" borderId="0" xfId="0" applyNumberFormat="1" applyFont="1" applyFill="1" applyBorder="1" applyAlignment="1">
      <alignment horizontal="center" vertical="center"/>
    </xf>
    <xf numFmtId="2" fontId="76" fillId="27" borderId="0" xfId="0" applyNumberFormat="1" applyFont="1" applyFill="1" applyBorder="1" applyAlignment="1">
      <alignment horizontal="center" vertical="center"/>
    </xf>
    <xf numFmtId="2" fontId="17" fillId="27" borderId="0" xfId="0" applyNumberFormat="1" applyFont="1" applyFill="1" applyBorder="1" applyAlignment="1">
      <alignment horizontal="center" vertical="center"/>
    </xf>
    <xf numFmtId="2" fontId="17" fillId="27" borderId="0" xfId="0" applyNumberFormat="1" applyFont="1" applyFill="1" applyBorder="1" applyAlignment="1">
      <alignment horizontal="center" vertical="center"/>
    </xf>
    <xf numFmtId="0" fontId="50" fillId="0" borderId="0" xfId="0" applyFont="1" applyBorder="1" applyAlignment="1">
      <alignment horizontal="center" vertical="center"/>
    </xf>
    <xf numFmtId="0" fontId="0" fillId="0" borderId="0" xfId="0"/>
  </cellXfs>
  <cellStyles count="3089">
    <cellStyle name="20% - Accent1" xfId="3065" builtinId="30" customBuiltin="1"/>
    <cellStyle name="20% - Accent2" xfId="3069" builtinId="34" customBuiltin="1"/>
    <cellStyle name="20% - Accent3" xfId="3073" builtinId="38" customBuiltin="1"/>
    <cellStyle name="20% - Accent4" xfId="3077" builtinId="42" customBuiltin="1"/>
    <cellStyle name="20% - Accent5" xfId="3081" builtinId="46" customBuiltin="1"/>
    <cellStyle name="20% - Accent6" xfId="3085" builtinId="50" customBuiltin="1"/>
    <cellStyle name="20% - Akzent1" xfId="3" xr:uid="{00000000-0005-0000-0000-000000000000}"/>
    <cellStyle name="20% - Akzent1 2" xfId="4" xr:uid="{00000000-0005-0000-0000-000001000000}"/>
    <cellStyle name="20% - Akzent2" xfId="5" xr:uid="{00000000-0005-0000-0000-000002000000}"/>
    <cellStyle name="20% - Akzent2 2" xfId="6" xr:uid="{00000000-0005-0000-0000-000003000000}"/>
    <cellStyle name="20% - Akzent3" xfId="7" xr:uid="{00000000-0005-0000-0000-000004000000}"/>
    <cellStyle name="20% - Akzent3 2" xfId="8" xr:uid="{00000000-0005-0000-0000-000005000000}"/>
    <cellStyle name="20% - Akzent4" xfId="9" xr:uid="{00000000-0005-0000-0000-000006000000}"/>
    <cellStyle name="20% - Akzent4 2" xfId="10" xr:uid="{00000000-0005-0000-0000-000007000000}"/>
    <cellStyle name="20% - Akzent5" xfId="11" xr:uid="{00000000-0005-0000-0000-000008000000}"/>
    <cellStyle name="20% - Akzent5 2" xfId="12" xr:uid="{00000000-0005-0000-0000-000009000000}"/>
    <cellStyle name="20% - Akzent6" xfId="13" xr:uid="{00000000-0005-0000-0000-00000A000000}"/>
    <cellStyle name="20% - Akzent6 2" xfId="14" xr:uid="{00000000-0005-0000-0000-00000B000000}"/>
    <cellStyle name="40% - Accent1" xfId="3066" builtinId="31" customBuiltin="1"/>
    <cellStyle name="40% - Accent2" xfId="3070" builtinId="35" customBuiltin="1"/>
    <cellStyle name="40% - Accent3" xfId="3074" builtinId="39" customBuiltin="1"/>
    <cellStyle name="40% - Accent4" xfId="3078" builtinId="43" customBuiltin="1"/>
    <cellStyle name="40% - Accent5" xfId="3082" builtinId="47" customBuiltin="1"/>
    <cellStyle name="40% - Accent6" xfId="3086" builtinId="51" customBuiltin="1"/>
    <cellStyle name="40% - Akzent1" xfId="15" xr:uid="{00000000-0005-0000-0000-00000C000000}"/>
    <cellStyle name="40% - Akzent1 2" xfId="16" xr:uid="{00000000-0005-0000-0000-00000D000000}"/>
    <cellStyle name="40% - Akzent2" xfId="17" xr:uid="{00000000-0005-0000-0000-00000E000000}"/>
    <cellStyle name="40% - Akzent2 2" xfId="18" xr:uid="{00000000-0005-0000-0000-00000F000000}"/>
    <cellStyle name="40% - Akzent3" xfId="19" xr:uid="{00000000-0005-0000-0000-000010000000}"/>
    <cellStyle name="40% - Akzent3 2" xfId="20" xr:uid="{00000000-0005-0000-0000-000011000000}"/>
    <cellStyle name="40% - Akzent4" xfId="21" xr:uid="{00000000-0005-0000-0000-000012000000}"/>
    <cellStyle name="40% - Akzent4 2" xfId="22" xr:uid="{00000000-0005-0000-0000-000013000000}"/>
    <cellStyle name="40% - Akzent5" xfId="23" xr:uid="{00000000-0005-0000-0000-000014000000}"/>
    <cellStyle name="40% - Akzent5 2" xfId="24" xr:uid="{00000000-0005-0000-0000-000015000000}"/>
    <cellStyle name="40% - Akzent6" xfId="25" xr:uid="{00000000-0005-0000-0000-000016000000}"/>
    <cellStyle name="40% - Akzent6 2" xfId="26" xr:uid="{00000000-0005-0000-0000-000017000000}"/>
    <cellStyle name="60% - Accent1" xfId="3067" builtinId="32" customBuiltin="1"/>
    <cellStyle name="60% - Accent2" xfId="3071" builtinId="36" customBuiltin="1"/>
    <cellStyle name="60% - Accent3" xfId="3075" builtinId="40" customBuiltin="1"/>
    <cellStyle name="60% - Accent4" xfId="3079" builtinId="44" customBuiltin="1"/>
    <cellStyle name="60% - Accent5" xfId="3083" builtinId="48" customBuiltin="1"/>
    <cellStyle name="60% - Accent6" xfId="3087" builtinId="52" customBuiltin="1"/>
    <cellStyle name="60% - Akzent1" xfId="27" xr:uid="{00000000-0005-0000-0000-000018000000}"/>
    <cellStyle name="60% - Akzent2" xfId="28" xr:uid="{00000000-0005-0000-0000-000019000000}"/>
    <cellStyle name="60% - Akzent3" xfId="29" xr:uid="{00000000-0005-0000-0000-00001A000000}"/>
    <cellStyle name="60% - Akzent4" xfId="30" xr:uid="{00000000-0005-0000-0000-00001B000000}"/>
    <cellStyle name="60% - Akzent5" xfId="31" xr:uid="{00000000-0005-0000-0000-00001C000000}"/>
    <cellStyle name="60% - Akzent6" xfId="32" xr:uid="{00000000-0005-0000-0000-00001D000000}"/>
    <cellStyle name="Accent1" xfId="3064" builtinId="29" customBuiltin="1"/>
    <cellStyle name="Accent2" xfId="3068" builtinId="33" customBuiltin="1"/>
    <cellStyle name="Accent3" xfId="3072" builtinId="37" customBuiltin="1"/>
    <cellStyle name="Accent4" xfId="3076" builtinId="41" customBuiltin="1"/>
    <cellStyle name="Accent5" xfId="3080" builtinId="45" customBuiltin="1"/>
    <cellStyle name="Accent6" xfId="3084" builtinId="49" customBuiltin="1"/>
    <cellStyle name="Akzent1" xfId="33" xr:uid="{00000000-0005-0000-0000-00001E000000}"/>
    <cellStyle name="Akzent2" xfId="34" xr:uid="{00000000-0005-0000-0000-00001F000000}"/>
    <cellStyle name="Akzent3" xfId="35" xr:uid="{00000000-0005-0000-0000-000020000000}"/>
    <cellStyle name="Akzent4" xfId="36" xr:uid="{00000000-0005-0000-0000-000021000000}"/>
    <cellStyle name="Akzent5" xfId="37" xr:uid="{00000000-0005-0000-0000-000022000000}"/>
    <cellStyle name="Akzent6" xfId="38" xr:uid="{00000000-0005-0000-0000-000023000000}"/>
    <cellStyle name="Ausgabe" xfId="39" xr:uid="{00000000-0005-0000-0000-000024000000}"/>
    <cellStyle name="Bad" xfId="3054" builtinId="27" customBuiltin="1"/>
    <cellStyle name="Berechnung" xfId="40" xr:uid="{00000000-0005-0000-0000-000025000000}"/>
    <cellStyle name="Calculation" xfId="3057" builtinId="22" customBuiltin="1"/>
    <cellStyle name="Check Cell" xfId="3059" builtinId="23" customBuiltin="1"/>
    <cellStyle name="Comma 2" xfId="2964" xr:uid="{00000000-0005-0000-0000-000026000000}"/>
    <cellStyle name="Comma 2 2" xfId="3002" xr:uid="{00000000-0005-0000-0000-000027000000}"/>
    <cellStyle name="Comma 3" xfId="2967" xr:uid="{00000000-0005-0000-0000-000028000000}"/>
    <cellStyle name="Comma 4" xfId="2970" xr:uid="{00000000-0005-0000-0000-000029000000}"/>
    <cellStyle name="Comma 5" xfId="2972" xr:uid="{00000000-0005-0000-0000-00002A000000}"/>
    <cellStyle name="Comma 6" xfId="3006" xr:uid="{00000000-0005-0000-0000-00002B000000}"/>
    <cellStyle name="Default" xfId="41" xr:uid="{00000000-0005-0000-0000-00002C000000}"/>
    <cellStyle name="Default 10" xfId="42" xr:uid="{00000000-0005-0000-0000-00002D000000}"/>
    <cellStyle name="Default 100" xfId="43" xr:uid="{00000000-0005-0000-0000-00002E000000}"/>
    <cellStyle name="Default 101" xfId="44" xr:uid="{00000000-0005-0000-0000-00002F000000}"/>
    <cellStyle name="Default 102" xfId="45" xr:uid="{00000000-0005-0000-0000-000030000000}"/>
    <cellStyle name="Default 103" xfId="46" xr:uid="{00000000-0005-0000-0000-000031000000}"/>
    <cellStyle name="Default 104" xfId="47" xr:uid="{00000000-0005-0000-0000-000032000000}"/>
    <cellStyle name="Default 105" xfId="48" xr:uid="{00000000-0005-0000-0000-000033000000}"/>
    <cellStyle name="Default 106" xfId="49" xr:uid="{00000000-0005-0000-0000-000034000000}"/>
    <cellStyle name="Default 107" xfId="50" xr:uid="{00000000-0005-0000-0000-000035000000}"/>
    <cellStyle name="Default 108" xfId="51" xr:uid="{00000000-0005-0000-0000-000036000000}"/>
    <cellStyle name="Default 109" xfId="52" xr:uid="{00000000-0005-0000-0000-000037000000}"/>
    <cellStyle name="Default 11" xfId="53" xr:uid="{00000000-0005-0000-0000-000038000000}"/>
    <cellStyle name="Default 110" xfId="54" xr:uid="{00000000-0005-0000-0000-000039000000}"/>
    <cellStyle name="Default 111" xfId="55" xr:uid="{00000000-0005-0000-0000-00003A000000}"/>
    <cellStyle name="Default 112" xfId="56" xr:uid="{00000000-0005-0000-0000-00003B000000}"/>
    <cellStyle name="Default 113" xfId="57" xr:uid="{00000000-0005-0000-0000-00003C000000}"/>
    <cellStyle name="Default 114" xfId="58" xr:uid="{00000000-0005-0000-0000-00003D000000}"/>
    <cellStyle name="Default 115" xfId="59" xr:uid="{00000000-0005-0000-0000-00003E000000}"/>
    <cellStyle name="Default 116" xfId="60" xr:uid="{00000000-0005-0000-0000-00003F000000}"/>
    <cellStyle name="Default 117" xfId="61" xr:uid="{00000000-0005-0000-0000-000040000000}"/>
    <cellStyle name="Default 118" xfId="62" xr:uid="{00000000-0005-0000-0000-000041000000}"/>
    <cellStyle name="Default 119" xfId="63" xr:uid="{00000000-0005-0000-0000-000042000000}"/>
    <cellStyle name="Default 12" xfId="64" xr:uid="{00000000-0005-0000-0000-000043000000}"/>
    <cellStyle name="Default 120" xfId="65" xr:uid="{00000000-0005-0000-0000-000044000000}"/>
    <cellStyle name="Default 121" xfId="66" xr:uid="{00000000-0005-0000-0000-000045000000}"/>
    <cellStyle name="Default 122" xfId="67" xr:uid="{00000000-0005-0000-0000-000046000000}"/>
    <cellStyle name="Default 123" xfId="68" xr:uid="{00000000-0005-0000-0000-000047000000}"/>
    <cellStyle name="Default 124" xfId="69" xr:uid="{00000000-0005-0000-0000-000048000000}"/>
    <cellStyle name="Default 125" xfId="70" xr:uid="{00000000-0005-0000-0000-000049000000}"/>
    <cellStyle name="Default 126" xfId="71" xr:uid="{00000000-0005-0000-0000-00004A000000}"/>
    <cellStyle name="Default 127" xfId="72" xr:uid="{00000000-0005-0000-0000-00004B000000}"/>
    <cellStyle name="Default 128" xfId="73" xr:uid="{00000000-0005-0000-0000-00004C000000}"/>
    <cellStyle name="Default 129" xfId="74" xr:uid="{00000000-0005-0000-0000-00004D000000}"/>
    <cellStyle name="Default 13" xfId="75" xr:uid="{00000000-0005-0000-0000-00004E000000}"/>
    <cellStyle name="Default 130" xfId="76" xr:uid="{00000000-0005-0000-0000-00004F000000}"/>
    <cellStyle name="Default 131" xfId="77" xr:uid="{00000000-0005-0000-0000-000050000000}"/>
    <cellStyle name="Default 132" xfId="78" xr:uid="{00000000-0005-0000-0000-000051000000}"/>
    <cellStyle name="Default 133" xfId="79" xr:uid="{00000000-0005-0000-0000-000052000000}"/>
    <cellStyle name="Default 134" xfId="80" xr:uid="{00000000-0005-0000-0000-000053000000}"/>
    <cellStyle name="Default 135" xfId="81" xr:uid="{00000000-0005-0000-0000-000054000000}"/>
    <cellStyle name="Default 136" xfId="82" xr:uid="{00000000-0005-0000-0000-000055000000}"/>
    <cellStyle name="Default 137" xfId="83" xr:uid="{00000000-0005-0000-0000-000056000000}"/>
    <cellStyle name="Default 138" xfId="84" xr:uid="{00000000-0005-0000-0000-000057000000}"/>
    <cellStyle name="Default 139" xfId="85" xr:uid="{00000000-0005-0000-0000-000058000000}"/>
    <cellStyle name="Default 14" xfId="86" xr:uid="{00000000-0005-0000-0000-000059000000}"/>
    <cellStyle name="Default 140" xfId="87" xr:uid="{00000000-0005-0000-0000-00005A000000}"/>
    <cellStyle name="Default 141" xfId="88" xr:uid="{00000000-0005-0000-0000-00005B000000}"/>
    <cellStyle name="Default 142" xfId="89" xr:uid="{00000000-0005-0000-0000-00005C000000}"/>
    <cellStyle name="Default 143" xfId="90" xr:uid="{00000000-0005-0000-0000-00005D000000}"/>
    <cellStyle name="Default 144" xfId="91" xr:uid="{00000000-0005-0000-0000-00005E000000}"/>
    <cellStyle name="Default 145" xfId="92" xr:uid="{00000000-0005-0000-0000-00005F000000}"/>
    <cellStyle name="Default 146" xfId="93" xr:uid="{00000000-0005-0000-0000-000060000000}"/>
    <cellStyle name="Default 147" xfId="94" xr:uid="{00000000-0005-0000-0000-000061000000}"/>
    <cellStyle name="Default 148" xfId="95" xr:uid="{00000000-0005-0000-0000-000062000000}"/>
    <cellStyle name="Default 149" xfId="96" xr:uid="{00000000-0005-0000-0000-000063000000}"/>
    <cellStyle name="Default 15" xfId="97" xr:uid="{00000000-0005-0000-0000-000064000000}"/>
    <cellStyle name="Default 150" xfId="98" xr:uid="{00000000-0005-0000-0000-000065000000}"/>
    <cellStyle name="Default 151" xfId="99" xr:uid="{00000000-0005-0000-0000-000066000000}"/>
    <cellStyle name="Default 152" xfId="100" xr:uid="{00000000-0005-0000-0000-000067000000}"/>
    <cellStyle name="Default 153" xfId="101" xr:uid="{00000000-0005-0000-0000-000068000000}"/>
    <cellStyle name="Default 154" xfId="102" xr:uid="{00000000-0005-0000-0000-000069000000}"/>
    <cellStyle name="Default 155" xfId="103" xr:uid="{00000000-0005-0000-0000-00006A000000}"/>
    <cellStyle name="Default 156" xfId="104" xr:uid="{00000000-0005-0000-0000-00006B000000}"/>
    <cellStyle name="Default 157" xfId="105" xr:uid="{00000000-0005-0000-0000-00006C000000}"/>
    <cellStyle name="Default 158" xfId="106" xr:uid="{00000000-0005-0000-0000-00006D000000}"/>
    <cellStyle name="Default 159" xfId="107" xr:uid="{00000000-0005-0000-0000-00006E000000}"/>
    <cellStyle name="Default 16" xfId="108" xr:uid="{00000000-0005-0000-0000-00006F000000}"/>
    <cellStyle name="Default 160" xfId="109" xr:uid="{00000000-0005-0000-0000-000070000000}"/>
    <cellStyle name="Default 161" xfId="110" xr:uid="{00000000-0005-0000-0000-000071000000}"/>
    <cellStyle name="Default 162" xfId="111" xr:uid="{00000000-0005-0000-0000-000072000000}"/>
    <cellStyle name="Default 163" xfId="112" xr:uid="{00000000-0005-0000-0000-000073000000}"/>
    <cellStyle name="Default 164" xfId="113" xr:uid="{00000000-0005-0000-0000-000074000000}"/>
    <cellStyle name="Default 165" xfId="114" xr:uid="{00000000-0005-0000-0000-000075000000}"/>
    <cellStyle name="Default 166" xfId="115" xr:uid="{00000000-0005-0000-0000-000076000000}"/>
    <cellStyle name="Default 167" xfId="116" xr:uid="{00000000-0005-0000-0000-000077000000}"/>
    <cellStyle name="Default 168" xfId="117" xr:uid="{00000000-0005-0000-0000-000078000000}"/>
    <cellStyle name="Default 169" xfId="118" xr:uid="{00000000-0005-0000-0000-000079000000}"/>
    <cellStyle name="Default 17" xfId="119" xr:uid="{00000000-0005-0000-0000-00007A000000}"/>
    <cellStyle name="Default 170" xfId="120" xr:uid="{00000000-0005-0000-0000-00007B000000}"/>
    <cellStyle name="Default 171" xfId="121" xr:uid="{00000000-0005-0000-0000-00007C000000}"/>
    <cellStyle name="Default 172" xfId="122" xr:uid="{00000000-0005-0000-0000-00007D000000}"/>
    <cellStyle name="Default 173" xfId="123" xr:uid="{00000000-0005-0000-0000-00007E000000}"/>
    <cellStyle name="Default 174" xfId="124" xr:uid="{00000000-0005-0000-0000-00007F000000}"/>
    <cellStyle name="Default 175" xfId="125" xr:uid="{00000000-0005-0000-0000-000080000000}"/>
    <cellStyle name="Default 176" xfId="126" xr:uid="{00000000-0005-0000-0000-000081000000}"/>
    <cellStyle name="Default 177" xfId="127" xr:uid="{00000000-0005-0000-0000-000082000000}"/>
    <cellStyle name="Default 178" xfId="128" xr:uid="{00000000-0005-0000-0000-000083000000}"/>
    <cellStyle name="Default 179" xfId="129" xr:uid="{00000000-0005-0000-0000-000084000000}"/>
    <cellStyle name="Default 18" xfId="130" xr:uid="{00000000-0005-0000-0000-000085000000}"/>
    <cellStyle name="Default 180" xfId="131" xr:uid="{00000000-0005-0000-0000-000086000000}"/>
    <cellStyle name="Default 181" xfId="132" xr:uid="{00000000-0005-0000-0000-000087000000}"/>
    <cellStyle name="Default 182" xfId="133" xr:uid="{00000000-0005-0000-0000-000088000000}"/>
    <cellStyle name="Default 183" xfId="134" xr:uid="{00000000-0005-0000-0000-000089000000}"/>
    <cellStyle name="Default 184" xfId="135" xr:uid="{00000000-0005-0000-0000-00008A000000}"/>
    <cellStyle name="Default 185" xfId="136" xr:uid="{00000000-0005-0000-0000-00008B000000}"/>
    <cellStyle name="Default 186" xfId="137" xr:uid="{00000000-0005-0000-0000-00008C000000}"/>
    <cellStyle name="Default 187" xfId="138" xr:uid="{00000000-0005-0000-0000-00008D000000}"/>
    <cellStyle name="Default 188" xfId="139" xr:uid="{00000000-0005-0000-0000-00008E000000}"/>
    <cellStyle name="Default 189" xfId="140" xr:uid="{00000000-0005-0000-0000-00008F000000}"/>
    <cellStyle name="Default 19" xfId="141" xr:uid="{00000000-0005-0000-0000-000090000000}"/>
    <cellStyle name="Default 190" xfId="142" xr:uid="{00000000-0005-0000-0000-000091000000}"/>
    <cellStyle name="Default 191" xfId="143" xr:uid="{00000000-0005-0000-0000-000092000000}"/>
    <cellStyle name="Default 192" xfId="144" xr:uid="{00000000-0005-0000-0000-000093000000}"/>
    <cellStyle name="Default 193" xfId="145" xr:uid="{00000000-0005-0000-0000-000094000000}"/>
    <cellStyle name="Default 194" xfId="146" xr:uid="{00000000-0005-0000-0000-000095000000}"/>
    <cellStyle name="Default 195" xfId="147" xr:uid="{00000000-0005-0000-0000-000096000000}"/>
    <cellStyle name="Default 196" xfId="148" xr:uid="{00000000-0005-0000-0000-000097000000}"/>
    <cellStyle name="Default 197" xfId="149" xr:uid="{00000000-0005-0000-0000-000098000000}"/>
    <cellStyle name="Default 198" xfId="150" xr:uid="{00000000-0005-0000-0000-000099000000}"/>
    <cellStyle name="Default 199" xfId="151" xr:uid="{00000000-0005-0000-0000-00009A000000}"/>
    <cellStyle name="Default 2" xfId="152" xr:uid="{00000000-0005-0000-0000-00009B000000}"/>
    <cellStyle name="Default 20" xfId="153" xr:uid="{00000000-0005-0000-0000-00009C000000}"/>
    <cellStyle name="Default 200" xfId="154" xr:uid="{00000000-0005-0000-0000-00009D000000}"/>
    <cellStyle name="Default 201" xfId="155" xr:uid="{00000000-0005-0000-0000-00009E000000}"/>
    <cellStyle name="Default 202" xfId="156" xr:uid="{00000000-0005-0000-0000-00009F000000}"/>
    <cellStyle name="Default 203" xfId="157" xr:uid="{00000000-0005-0000-0000-0000A0000000}"/>
    <cellStyle name="Default 204" xfId="158" xr:uid="{00000000-0005-0000-0000-0000A1000000}"/>
    <cellStyle name="Default 205" xfId="159" xr:uid="{00000000-0005-0000-0000-0000A2000000}"/>
    <cellStyle name="Default 206" xfId="160" xr:uid="{00000000-0005-0000-0000-0000A3000000}"/>
    <cellStyle name="Default 207" xfId="161" xr:uid="{00000000-0005-0000-0000-0000A4000000}"/>
    <cellStyle name="Default 208" xfId="162" xr:uid="{00000000-0005-0000-0000-0000A5000000}"/>
    <cellStyle name="Default 209" xfId="163" xr:uid="{00000000-0005-0000-0000-0000A6000000}"/>
    <cellStyle name="Default 21" xfId="164" xr:uid="{00000000-0005-0000-0000-0000A7000000}"/>
    <cellStyle name="Default 210" xfId="165" xr:uid="{00000000-0005-0000-0000-0000A8000000}"/>
    <cellStyle name="Default 211" xfId="166" xr:uid="{00000000-0005-0000-0000-0000A9000000}"/>
    <cellStyle name="Default 212" xfId="167" xr:uid="{00000000-0005-0000-0000-0000AA000000}"/>
    <cellStyle name="Default 213" xfId="168" xr:uid="{00000000-0005-0000-0000-0000AB000000}"/>
    <cellStyle name="Default 214" xfId="169" xr:uid="{00000000-0005-0000-0000-0000AC000000}"/>
    <cellStyle name="Default 215" xfId="170" xr:uid="{00000000-0005-0000-0000-0000AD000000}"/>
    <cellStyle name="Default 216" xfId="171" xr:uid="{00000000-0005-0000-0000-0000AE000000}"/>
    <cellStyle name="Default 217" xfId="172" xr:uid="{00000000-0005-0000-0000-0000AF000000}"/>
    <cellStyle name="Default 218" xfId="173" xr:uid="{00000000-0005-0000-0000-0000B0000000}"/>
    <cellStyle name="Default 219" xfId="174" xr:uid="{00000000-0005-0000-0000-0000B1000000}"/>
    <cellStyle name="Default 22" xfId="175" xr:uid="{00000000-0005-0000-0000-0000B2000000}"/>
    <cellStyle name="Default 220" xfId="176" xr:uid="{00000000-0005-0000-0000-0000B3000000}"/>
    <cellStyle name="Default 221" xfId="177" xr:uid="{00000000-0005-0000-0000-0000B4000000}"/>
    <cellStyle name="Default 222" xfId="178" xr:uid="{00000000-0005-0000-0000-0000B5000000}"/>
    <cellStyle name="Default 223" xfId="179" xr:uid="{00000000-0005-0000-0000-0000B6000000}"/>
    <cellStyle name="Default 224" xfId="180" xr:uid="{00000000-0005-0000-0000-0000B7000000}"/>
    <cellStyle name="Default 225" xfId="181" xr:uid="{00000000-0005-0000-0000-0000B8000000}"/>
    <cellStyle name="Default 226" xfId="182" xr:uid="{00000000-0005-0000-0000-0000B9000000}"/>
    <cellStyle name="Default 227" xfId="183" xr:uid="{00000000-0005-0000-0000-0000BA000000}"/>
    <cellStyle name="Default 228" xfId="184" xr:uid="{00000000-0005-0000-0000-0000BB000000}"/>
    <cellStyle name="Default 229" xfId="185" xr:uid="{00000000-0005-0000-0000-0000BC000000}"/>
    <cellStyle name="Default 23" xfId="186" xr:uid="{00000000-0005-0000-0000-0000BD000000}"/>
    <cellStyle name="Default 230" xfId="187" xr:uid="{00000000-0005-0000-0000-0000BE000000}"/>
    <cellStyle name="Default 231" xfId="188" xr:uid="{00000000-0005-0000-0000-0000BF000000}"/>
    <cellStyle name="Default 232" xfId="189" xr:uid="{00000000-0005-0000-0000-0000C0000000}"/>
    <cellStyle name="Default 233" xfId="190" xr:uid="{00000000-0005-0000-0000-0000C1000000}"/>
    <cellStyle name="Default 234" xfId="191" xr:uid="{00000000-0005-0000-0000-0000C2000000}"/>
    <cellStyle name="Default 235" xfId="192" xr:uid="{00000000-0005-0000-0000-0000C3000000}"/>
    <cellStyle name="Default 236" xfId="193" xr:uid="{00000000-0005-0000-0000-0000C4000000}"/>
    <cellStyle name="Default 237" xfId="194" xr:uid="{00000000-0005-0000-0000-0000C5000000}"/>
    <cellStyle name="Default 238" xfId="195" xr:uid="{00000000-0005-0000-0000-0000C6000000}"/>
    <cellStyle name="Default 239" xfId="196" xr:uid="{00000000-0005-0000-0000-0000C7000000}"/>
    <cellStyle name="Default 24" xfId="197" xr:uid="{00000000-0005-0000-0000-0000C8000000}"/>
    <cellStyle name="Default 240" xfId="198" xr:uid="{00000000-0005-0000-0000-0000C9000000}"/>
    <cellStyle name="Default 241" xfId="199" xr:uid="{00000000-0005-0000-0000-0000CA000000}"/>
    <cellStyle name="Default 242" xfId="200" xr:uid="{00000000-0005-0000-0000-0000CB000000}"/>
    <cellStyle name="Default 243" xfId="201" xr:uid="{00000000-0005-0000-0000-0000CC000000}"/>
    <cellStyle name="Default 244" xfId="202" xr:uid="{00000000-0005-0000-0000-0000CD000000}"/>
    <cellStyle name="Default 245" xfId="203" xr:uid="{00000000-0005-0000-0000-0000CE000000}"/>
    <cellStyle name="Default 246" xfId="204" xr:uid="{00000000-0005-0000-0000-0000CF000000}"/>
    <cellStyle name="Default 247" xfId="205" xr:uid="{00000000-0005-0000-0000-0000D0000000}"/>
    <cellStyle name="Default 248" xfId="206" xr:uid="{00000000-0005-0000-0000-0000D1000000}"/>
    <cellStyle name="Default 249" xfId="207" xr:uid="{00000000-0005-0000-0000-0000D2000000}"/>
    <cellStyle name="Default 25" xfId="208" xr:uid="{00000000-0005-0000-0000-0000D3000000}"/>
    <cellStyle name="Default 250" xfId="209" xr:uid="{00000000-0005-0000-0000-0000D4000000}"/>
    <cellStyle name="Default 251" xfId="210" xr:uid="{00000000-0005-0000-0000-0000D5000000}"/>
    <cellStyle name="Default 252" xfId="211" xr:uid="{00000000-0005-0000-0000-0000D6000000}"/>
    <cellStyle name="Default 253" xfId="212" xr:uid="{00000000-0005-0000-0000-0000D7000000}"/>
    <cellStyle name="Default 254" xfId="213" xr:uid="{00000000-0005-0000-0000-0000D8000000}"/>
    <cellStyle name="Default 26" xfId="214" xr:uid="{00000000-0005-0000-0000-0000D9000000}"/>
    <cellStyle name="Default 27" xfId="215" xr:uid="{00000000-0005-0000-0000-0000DA000000}"/>
    <cellStyle name="Default 28" xfId="216" xr:uid="{00000000-0005-0000-0000-0000DB000000}"/>
    <cellStyle name="Default 29" xfId="217" xr:uid="{00000000-0005-0000-0000-0000DC000000}"/>
    <cellStyle name="Default 3" xfId="218" xr:uid="{00000000-0005-0000-0000-0000DD000000}"/>
    <cellStyle name="Default 30" xfId="219" xr:uid="{00000000-0005-0000-0000-0000DE000000}"/>
    <cellStyle name="Default 31" xfId="220" xr:uid="{00000000-0005-0000-0000-0000DF000000}"/>
    <cellStyle name="Default 32" xfId="221" xr:uid="{00000000-0005-0000-0000-0000E0000000}"/>
    <cellStyle name="Default 33" xfId="222" xr:uid="{00000000-0005-0000-0000-0000E1000000}"/>
    <cellStyle name="Default 34" xfId="223" xr:uid="{00000000-0005-0000-0000-0000E2000000}"/>
    <cellStyle name="Default 35" xfId="224" xr:uid="{00000000-0005-0000-0000-0000E3000000}"/>
    <cellStyle name="Default 36" xfId="225" xr:uid="{00000000-0005-0000-0000-0000E4000000}"/>
    <cellStyle name="Default 37" xfId="226" xr:uid="{00000000-0005-0000-0000-0000E5000000}"/>
    <cellStyle name="Default 38" xfId="227" xr:uid="{00000000-0005-0000-0000-0000E6000000}"/>
    <cellStyle name="Default 39" xfId="228" xr:uid="{00000000-0005-0000-0000-0000E7000000}"/>
    <cellStyle name="Default 4" xfId="229" xr:uid="{00000000-0005-0000-0000-0000E8000000}"/>
    <cellStyle name="Default 40" xfId="230" xr:uid="{00000000-0005-0000-0000-0000E9000000}"/>
    <cellStyle name="Default 41" xfId="231" xr:uid="{00000000-0005-0000-0000-0000EA000000}"/>
    <cellStyle name="Default 42" xfId="232" xr:uid="{00000000-0005-0000-0000-0000EB000000}"/>
    <cellStyle name="Default 43" xfId="233" xr:uid="{00000000-0005-0000-0000-0000EC000000}"/>
    <cellStyle name="Default 44" xfId="234" xr:uid="{00000000-0005-0000-0000-0000ED000000}"/>
    <cellStyle name="Default 45" xfId="235" xr:uid="{00000000-0005-0000-0000-0000EE000000}"/>
    <cellStyle name="Default 46" xfId="236" xr:uid="{00000000-0005-0000-0000-0000EF000000}"/>
    <cellStyle name="Default 47" xfId="237" xr:uid="{00000000-0005-0000-0000-0000F0000000}"/>
    <cellStyle name="Default 48" xfId="238" xr:uid="{00000000-0005-0000-0000-0000F1000000}"/>
    <cellStyle name="Default 49" xfId="239" xr:uid="{00000000-0005-0000-0000-0000F2000000}"/>
    <cellStyle name="Default 5" xfId="240" xr:uid="{00000000-0005-0000-0000-0000F3000000}"/>
    <cellStyle name="Default 50" xfId="241" xr:uid="{00000000-0005-0000-0000-0000F4000000}"/>
    <cellStyle name="Default 51" xfId="242" xr:uid="{00000000-0005-0000-0000-0000F5000000}"/>
    <cellStyle name="Default 52" xfId="243" xr:uid="{00000000-0005-0000-0000-0000F6000000}"/>
    <cellStyle name="Default 53" xfId="244" xr:uid="{00000000-0005-0000-0000-0000F7000000}"/>
    <cellStyle name="Default 54" xfId="245" xr:uid="{00000000-0005-0000-0000-0000F8000000}"/>
    <cellStyle name="Default 55" xfId="246" xr:uid="{00000000-0005-0000-0000-0000F9000000}"/>
    <cellStyle name="Default 56" xfId="247" xr:uid="{00000000-0005-0000-0000-0000FA000000}"/>
    <cellStyle name="Default 57" xfId="248" xr:uid="{00000000-0005-0000-0000-0000FB000000}"/>
    <cellStyle name="Default 58" xfId="249" xr:uid="{00000000-0005-0000-0000-0000FC000000}"/>
    <cellStyle name="Default 59" xfId="250" xr:uid="{00000000-0005-0000-0000-0000FD000000}"/>
    <cellStyle name="Default 6" xfId="251" xr:uid="{00000000-0005-0000-0000-0000FE000000}"/>
    <cellStyle name="Default 60" xfId="252" xr:uid="{00000000-0005-0000-0000-0000FF000000}"/>
    <cellStyle name="Default 61" xfId="253" xr:uid="{00000000-0005-0000-0000-000000010000}"/>
    <cellStyle name="Default 62" xfId="254" xr:uid="{00000000-0005-0000-0000-000001010000}"/>
    <cellStyle name="Default 63" xfId="255" xr:uid="{00000000-0005-0000-0000-000002010000}"/>
    <cellStyle name="Default 64" xfId="256" xr:uid="{00000000-0005-0000-0000-000003010000}"/>
    <cellStyle name="Default 65" xfId="257" xr:uid="{00000000-0005-0000-0000-000004010000}"/>
    <cellStyle name="Default 66" xfId="258" xr:uid="{00000000-0005-0000-0000-000005010000}"/>
    <cellStyle name="Default 67" xfId="259" xr:uid="{00000000-0005-0000-0000-000006010000}"/>
    <cellStyle name="Default 68" xfId="260" xr:uid="{00000000-0005-0000-0000-000007010000}"/>
    <cellStyle name="Default 69" xfId="261" xr:uid="{00000000-0005-0000-0000-000008010000}"/>
    <cellStyle name="Default 7" xfId="262" xr:uid="{00000000-0005-0000-0000-000009010000}"/>
    <cellStyle name="Default 70" xfId="263" xr:uid="{00000000-0005-0000-0000-00000A010000}"/>
    <cellStyle name="Default 71" xfId="264" xr:uid="{00000000-0005-0000-0000-00000B010000}"/>
    <cellStyle name="Default 72" xfId="265" xr:uid="{00000000-0005-0000-0000-00000C010000}"/>
    <cellStyle name="Default 73" xfId="266" xr:uid="{00000000-0005-0000-0000-00000D010000}"/>
    <cellStyle name="Default 74" xfId="267" xr:uid="{00000000-0005-0000-0000-00000E010000}"/>
    <cellStyle name="Default 75" xfId="268" xr:uid="{00000000-0005-0000-0000-00000F010000}"/>
    <cellStyle name="Default 76" xfId="269" xr:uid="{00000000-0005-0000-0000-000010010000}"/>
    <cellStyle name="Default 77" xfId="270" xr:uid="{00000000-0005-0000-0000-000011010000}"/>
    <cellStyle name="Default 78" xfId="271" xr:uid="{00000000-0005-0000-0000-000012010000}"/>
    <cellStyle name="Default 79" xfId="272" xr:uid="{00000000-0005-0000-0000-000013010000}"/>
    <cellStyle name="Default 8" xfId="273" xr:uid="{00000000-0005-0000-0000-000014010000}"/>
    <cellStyle name="Default 80" xfId="274" xr:uid="{00000000-0005-0000-0000-000015010000}"/>
    <cellStyle name="Default 81" xfId="275" xr:uid="{00000000-0005-0000-0000-000016010000}"/>
    <cellStyle name="Default 82" xfId="276" xr:uid="{00000000-0005-0000-0000-000017010000}"/>
    <cellStyle name="Default 83" xfId="277" xr:uid="{00000000-0005-0000-0000-000018010000}"/>
    <cellStyle name="Default 84" xfId="278" xr:uid="{00000000-0005-0000-0000-000019010000}"/>
    <cellStyle name="Default 85" xfId="279" xr:uid="{00000000-0005-0000-0000-00001A010000}"/>
    <cellStyle name="Default 86" xfId="280" xr:uid="{00000000-0005-0000-0000-00001B010000}"/>
    <cellStyle name="Default 87" xfId="281" xr:uid="{00000000-0005-0000-0000-00001C010000}"/>
    <cellStyle name="Default 88" xfId="282" xr:uid="{00000000-0005-0000-0000-00001D010000}"/>
    <cellStyle name="Default 89" xfId="283" xr:uid="{00000000-0005-0000-0000-00001E010000}"/>
    <cellStyle name="Default 9" xfId="284" xr:uid="{00000000-0005-0000-0000-00001F010000}"/>
    <cellStyle name="Default 90" xfId="285" xr:uid="{00000000-0005-0000-0000-000020010000}"/>
    <cellStyle name="Default 91" xfId="286" xr:uid="{00000000-0005-0000-0000-000021010000}"/>
    <cellStyle name="Default 92" xfId="287" xr:uid="{00000000-0005-0000-0000-000022010000}"/>
    <cellStyle name="Default 93" xfId="288" xr:uid="{00000000-0005-0000-0000-000023010000}"/>
    <cellStyle name="Default 94" xfId="289" xr:uid="{00000000-0005-0000-0000-000024010000}"/>
    <cellStyle name="Default 95" xfId="290" xr:uid="{00000000-0005-0000-0000-000025010000}"/>
    <cellStyle name="Default 96" xfId="291" xr:uid="{00000000-0005-0000-0000-000026010000}"/>
    <cellStyle name="Default 97" xfId="292" xr:uid="{00000000-0005-0000-0000-000027010000}"/>
    <cellStyle name="Default 98" xfId="293" xr:uid="{00000000-0005-0000-0000-000028010000}"/>
    <cellStyle name="Default 99" xfId="294" xr:uid="{00000000-0005-0000-0000-000029010000}"/>
    <cellStyle name="Eingabe" xfId="295" xr:uid="{00000000-0005-0000-0000-00002A010000}"/>
    <cellStyle name="Ergebnis" xfId="296" xr:uid="{00000000-0005-0000-0000-00002B010000}"/>
    <cellStyle name="Erklärender Text" xfId="297" xr:uid="{00000000-0005-0000-0000-00002C010000}"/>
    <cellStyle name="Ersatzwert" xfId="298" xr:uid="{00000000-0005-0000-0000-00002D010000}"/>
    <cellStyle name="Explanatory Text" xfId="3062" builtinId="53" customBuiltin="1"/>
    <cellStyle name="Followed Hyperlink" xfId="299" builtinId="9" customBuiltin="1"/>
    <cellStyle name="Followed Hyperlink 10" xfId="300" xr:uid="{00000000-0005-0000-0000-00002F010000}"/>
    <cellStyle name="Followed Hyperlink 10 2" xfId="301" xr:uid="{00000000-0005-0000-0000-000030010000}"/>
    <cellStyle name="Followed Hyperlink 100" xfId="302" xr:uid="{00000000-0005-0000-0000-000031010000}"/>
    <cellStyle name="Followed Hyperlink 100 2" xfId="303" xr:uid="{00000000-0005-0000-0000-000032010000}"/>
    <cellStyle name="Followed Hyperlink 101" xfId="304" xr:uid="{00000000-0005-0000-0000-000033010000}"/>
    <cellStyle name="Followed Hyperlink 101 2" xfId="305" xr:uid="{00000000-0005-0000-0000-000034010000}"/>
    <cellStyle name="Followed Hyperlink 102" xfId="306" xr:uid="{00000000-0005-0000-0000-000035010000}"/>
    <cellStyle name="Followed Hyperlink 102 2" xfId="307" xr:uid="{00000000-0005-0000-0000-000036010000}"/>
    <cellStyle name="Followed Hyperlink 103" xfId="308" xr:uid="{00000000-0005-0000-0000-000037010000}"/>
    <cellStyle name="Followed Hyperlink 103 2" xfId="309" xr:uid="{00000000-0005-0000-0000-000038010000}"/>
    <cellStyle name="Followed Hyperlink 104" xfId="310" xr:uid="{00000000-0005-0000-0000-000039010000}"/>
    <cellStyle name="Followed Hyperlink 104 2" xfId="311" xr:uid="{00000000-0005-0000-0000-00003A010000}"/>
    <cellStyle name="Followed Hyperlink 105" xfId="312" xr:uid="{00000000-0005-0000-0000-00003B010000}"/>
    <cellStyle name="Followed Hyperlink 105 2" xfId="313" xr:uid="{00000000-0005-0000-0000-00003C010000}"/>
    <cellStyle name="Followed Hyperlink 106" xfId="314" xr:uid="{00000000-0005-0000-0000-00003D010000}"/>
    <cellStyle name="Followed Hyperlink 106 2" xfId="315" xr:uid="{00000000-0005-0000-0000-00003E010000}"/>
    <cellStyle name="Followed Hyperlink 107" xfId="316" xr:uid="{00000000-0005-0000-0000-00003F010000}"/>
    <cellStyle name="Followed Hyperlink 107 2" xfId="317" xr:uid="{00000000-0005-0000-0000-000040010000}"/>
    <cellStyle name="Followed Hyperlink 108" xfId="318" xr:uid="{00000000-0005-0000-0000-000041010000}"/>
    <cellStyle name="Followed Hyperlink 108 2" xfId="319" xr:uid="{00000000-0005-0000-0000-000042010000}"/>
    <cellStyle name="Followed Hyperlink 109" xfId="320" xr:uid="{00000000-0005-0000-0000-000043010000}"/>
    <cellStyle name="Followed Hyperlink 109 2" xfId="321" xr:uid="{00000000-0005-0000-0000-000044010000}"/>
    <cellStyle name="Followed Hyperlink 11" xfId="322" xr:uid="{00000000-0005-0000-0000-000045010000}"/>
    <cellStyle name="Followed Hyperlink 11 2" xfId="323" xr:uid="{00000000-0005-0000-0000-000046010000}"/>
    <cellStyle name="Followed Hyperlink 110" xfId="324" xr:uid="{00000000-0005-0000-0000-000047010000}"/>
    <cellStyle name="Followed Hyperlink 110 2" xfId="325" xr:uid="{00000000-0005-0000-0000-000048010000}"/>
    <cellStyle name="Followed Hyperlink 111" xfId="326" xr:uid="{00000000-0005-0000-0000-000049010000}"/>
    <cellStyle name="Followed Hyperlink 111 2" xfId="327" xr:uid="{00000000-0005-0000-0000-00004A010000}"/>
    <cellStyle name="Followed Hyperlink 112" xfId="328" xr:uid="{00000000-0005-0000-0000-00004B010000}"/>
    <cellStyle name="Followed Hyperlink 112 2" xfId="329" xr:uid="{00000000-0005-0000-0000-00004C010000}"/>
    <cellStyle name="Followed Hyperlink 113" xfId="330" xr:uid="{00000000-0005-0000-0000-00004D010000}"/>
    <cellStyle name="Followed Hyperlink 113 2" xfId="331" xr:uid="{00000000-0005-0000-0000-00004E010000}"/>
    <cellStyle name="Followed Hyperlink 114" xfId="332" xr:uid="{00000000-0005-0000-0000-00004F010000}"/>
    <cellStyle name="Followed Hyperlink 114 2" xfId="333" xr:uid="{00000000-0005-0000-0000-000050010000}"/>
    <cellStyle name="Followed Hyperlink 115" xfId="334" xr:uid="{00000000-0005-0000-0000-000051010000}"/>
    <cellStyle name="Followed Hyperlink 115 2" xfId="335" xr:uid="{00000000-0005-0000-0000-000052010000}"/>
    <cellStyle name="Followed Hyperlink 116" xfId="336" xr:uid="{00000000-0005-0000-0000-000053010000}"/>
    <cellStyle name="Followed Hyperlink 116 2" xfId="337" xr:uid="{00000000-0005-0000-0000-000054010000}"/>
    <cellStyle name="Followed Hyperlink 12" xfId="338" xr:uid="{00000000-0005-0000-0000-000055010000}"/>
    <cellStyle name="Followed Hyperlink 12 2" xfId="339" xr:uid="{00000000-0005-0000-0000-000056010000}"/>
    <cellStyle name="Followed Hyperlink 13" xfId="340" xr:uid="{00000000-0005-0000-0000-000057010000}"/>
    <cellStyle name="Followed Hyperlink 13 2" xfId="341" xr:uid="{00000000-0005-0000-0000-000058010000}"/>
    <cellStyle name="Followed Hyperlink 14" xfId="342" xr:uid="{00000000-0005-0000-0000-000059010000}"/>
    <cellStyle name="Followed Hyperlink 14 2" xfId="343" xr:uid="{00000000-0005-0000-0000-00005A010000}"/>
    <cellStyle name="Followed Hyperlink 15" xfId="344" xr:uid="{00000000-0005-0000-0000-00005B010000}"/>
    <cellStyle name="Followed Hyperlink 15 2" xfId="345" xr:uid="{00000000-0005-0000-0000-00005C010000}"/>
    <cellStyle name="Followed Hyperlink 16" xfId="346" xr:uid="{00000000-0005-0000-0000-00005D010000}"/>
    <cellStyle name="Followed Hyperlink 16 2" xfId="347" xr:uid="{00000000-0005-0000-0000-00005E010000}"/>
    <cellStyle name="Followed Hyperlink 17" xfId="348" xr:uid="{00000000-0005-0000-0000-00005F010000}"/>
    <cellStyle name="Followed Hyperlink 17 2" xfId="349" xr:uid="{00000000-0005-0000-0000-000060010000}"/>
    <cellStyle name="Followed Hyperlink 18" xfId="350" xr:uid="{00000000-0005-0000-0000-000061010000}"/>
    <cellStyle name="Followed Hyperlink 18 2" xfId="351" xr:uid="{00000000-0005-0000-0000-000062010000}"/>
    <cellStyle name="Followed Hyperlink 19" xfId="352" xr:uid="{00000000-0005-0000-0000-000063010000}"/>
    <cellStyle name="Followed Hyperlink 19 2" xfId="353" xr:uid="{00000000-0005-0000-0000-000064010000}"/>
    <cellStyle name="Followed Hyperlink 2" xfId="354" xr:uid="{00000000-0005-0000-0000-000065010000}"/>
    <cellStyle name="Followed Hyperlink 2 2" xfId="355" xr:uid="{00000000-0005-0000-0000-000066010000}"/>
    <cellStyle name="Followed Hyperlink 2 3" xfId="2976" xr:uid="{00000000-0005-0000-0000-000067010000}"/>
    <cellStyle name="Followed Hyperlink 20" xfId="356" xr:uid="{00000000-0005-0000-0000-000068010000}"/>
    <cellStyle name="Followed Hyperlink 20 2" xfId="357" xr:uid="{00000000-0005-0000-0000-000069010000}"/>
    <cellStyle name="Followed Hyperlink 21" xfId="358" xr:uid="{00000000-0005-0000-0000-00006A010000}"/>
    <cellStyle name="Followed Hyperlink 21 2" xfId="359" xr:uid="{00000000-0005-0000-0000-00006B010000}"/>
    <cellStyle name="Followed Hyperlink 22" xfId="360" xr:uid="{00000000-0005-0000-0000-00006C010000}"/>
    <cellStyle name="Followed Hyperlink 22 2" xfId="361" xr:uid="{00000000-0005-0000-0000-00006D010000}"/>
    <cellStyle name="Followed Hyperlink 23" xfId="362" xr:uid="{00000000-0005-0000-0000-00006E010000}"/>
    <cellStyle name="Followed Hyperlink 23 2" xfId="363" xr:uid="{00000000-0005-0000-0000-00006F010000}"/>
    <cellStyle name="Followed Hyperlink 24" xfId="364" xr:uid="{00000000-0005-0000-0000-000070010000}"/>
    <cellStyle name="Followed Hyperlink 24 2" xfId="365" xr:uid="{00000000-0005-0000-0000-000071010000}"/>
    <cellStyle name="Followed Hyperlink 25" xfId="366" xr:uid="{00000000-0005-0000-0000-000072010000}"/>
    <cellStyle name="Followed Hyperlink 25 2" xfId="367" xr:uid="{00000000-0005-0000-0000-000073010000}"/>
    <cellStyle name="Followed Hyperlink 26" xfId="368" xr:uid="{00000000-0005-0000-0000-000074010000}"/>
    <cellStyle name="Followed Hyperlink 26 2" xfId="369" xr:uid="{00000000-0005-0000-0000-000075010000}"/>
    <cellStyle name="Followed Hyperlink 27" xfId="370" xr:uid="{00000000-0005-0000-0000-000076010000}"/>
    <cellStyle name="Followed Hyperlink 27 2" xfId="371" xr:uid="{00000000-0005-0000-0000-000077010000}"/>
    <cellStyle name="Followed Hyperlink 28" xfId="372" xr:uid="{00000000-0005-0000-0000-000078010000}"/>
    <cellStyle name="Followed Hyperlink 28 2" xfId="373" xr:uid="{00000000-0005-0000-0000-000079010000}"/>
    <cellStyle name="Followed Hyperlink 29" xfId="374" xr:uid="{00000000-0005-0000-0000-00007A010000}"/>
    <cellStyle name="Followed Hyperlink 29 2" xfId="375" xr:uid="{00000000-0005-0000-0000-00007B010000}"/>
    <cellStyle name="Followed Hyperlink 3" xfId="376" xr:uid="{00000000-0005-0000-0000-00007C010000}"/>
    <cellStyle name="Followed Hyperlink 3 2" xfId="377" xr:uid="{00000000-0005-0000-0000-00007D010000}"/>
    <cellStyle name="Followed Hyperlink 30" xfId="378" xr:uid="{00000000-0005-0000-0000-00007E010000}"/>
    <cellStyle name="Followed Hyperlink 30 2" xfId="379" xr:uid="{00000000-0005-0000-0000-00007F010000}"/>
    <cellStyle name="Followed Hyperlink 31" xfId="380" xr:uid="{00000000-0005-0000-0000-000080010000}"/>
    <cellStyle name="Followed Hyperlink 31 2" xfId="381" xr:uid="{00000000-0005-0000-0000-000081010000}"/>
    <cellStyle name="Followed Hyperlink 32" xfId="382" xr:uid="{00000000-0005-0000-0000-000082010000}"/>
    <cellStyle name="Followed Hyperlink 32 2" xfId="383" xr:uid="{00000000-0005-0000-0000-000083010000}"/>
    <cellStyle name="Followed Hyperlink 33" xfId="384" xr:uid="{00000000-0005-0000-0000-000084010000}"/>
    <cellStyle name="Followed Hyperlink 33 2" xfId="385" xr:uid="{00000000-0005-0000-0000-000085010000}"/>
    <cellStyle name="Followed Hyperlink 34" xfId="386" xr:uid="{00000000-0005-0000-0000-000086010000}"/>
    <cellStyle name="Followed Hyperlink 34 2" xfId="387" xr:uid="{00000000-0005-0000-0000-000087010000}"/>
    <cellStyle name="Followed Hyperlink 35" xfId="388" xr:uid="{00000000-0005-0000-0000-000088010000}"/>
    <cellStyle name="Followed Hyperlink 35 2" xfId="389" xr:uid="{00000000-0005-0000-0000-000089010000}"/>
    <cellStyle name="Followed Hyperlink 36" xfId="390" xr:uid="{00000000-0005-0000-0000-00008A010000}"/>
    <cellStyle name="Followed Hyperlink 36 2" xfId="391" xr:uid="{00000000-0005-0000-0000-00008B010000}"/>
    <cellStyle name="Followed Hyperlink 37" xfId="392" xr:uid="{00000000-0005-0000-0000-00008C010000}"/>
    <cellStyle name="Followed Hyperlink 37 2" xfId="393" xr:uid="{00000000-0005-0000-0000-00008D010000}"/>
    <cellStyle name="Followed Hyperlink 38" xfId="394" xr:uid="{00000000-0005-0000-0000-00008E010000}"/>
    <cellStyle name="Followed Hyperlink 38 2" xfId="395" xr:uid="{00000000-0005-0000-0000-00008F010000}"/>
    <cellStyle name="Followed Hyperlink 39" xfId="396" xr:uid="{00000000-0005-0000-0000-000090010000}"/>
    <cellStyle name="Followed Hyperlink 39 2" xfId="397" xr:uid="{00000000-0005-0000-0000-000091010000}"/>
    <cellStyle name="Followed Hyperlink 4" xfId="398" xr:uid="{00000000-0005-0000-0000-000092010000}"/>
    <cellStyle name="Followed Hyperlink 4 2" xfId="399" xr:uid="{00000000-0005-0000-0000-000093010000}"/>
    <cellStyle name="Followed Hyperlink 40" xfId="400" xr:uid="{00000000-0005-0000-0000-000094010000}"/>
    <cellStyle name="Followed Hyperlink 40 2" xfId="401" xr:uid="{00000000-0005-0000-0000-000095010000}"/>
    <cellStyle name="Followed Hyperlink 41" xfId="402" xr:uid="{00000000-0005-0000-0000-000096010000}"/>
    <cellStyle name="Followed Hyperlink 41 2" xfId="403" xr:uid="{00000000-0005-0000-0000-000097010000}"/>
    <cellStyle name="Followed Hyperlink 42" xfId="404" xr:uid="{00000000-0005-0000-0000-000098010000}"/>
    <cellStyle name="Followed Hyperlink 42 2" xfId="405" xr:uid="{00000000-0005-0000-0000-000099010000}"/>
    <cellStyle name="Followed Hyperlink 43" xfId="406" xr:uid="{00000000-0005-0000-0000-00009A010000}"/>
    <cellStyle name="Followed Hyperlink 43 2" xfId="407" xr:uid="{00000000-0005-0000-0000-00009B010000}"/>
    <cellStyle name="Followed Hyperlink 44" xfId="408" xr:uid="{00000000-0005-0000-0000-00009C010000}"/>
    <cellStyle name="Followed Hyperlink 44 2" xfId="409" xr:uid="{00000000-0005-0000-0000-00009D010000}"/>
    <cellStyle name="Followed Hyperlink 45" xfId="410" xr:uid="{00000000-0005-0000-0000-00009E010000}"/>
    <cellStyle name="Followed Hyperlink 45 2" xfId="411" xr:uid="{00000000-0005-0000-0000-00009F010000}"/>
    <cellStyle name="Followed Hyperlink 46" xfId="412" xr:uid="{00000000-0005-0000-0000-0000A0010000}"/>
    <cellStyle name="Followed Hyperlink 46 2" xfId="413" xr:uid="{00000000-0005-0000-0000-0000A1010000}"/>
    <cellStyle name="Followed Hyperlink 47" xfId="414" xr:uid="{00000000-0005-0000-0000-0000A2010000}"/>
    <cellStyle name="Followed Hyperlink 47 2" xfId="415" xr:uid="{00000000-0005-0000-0000-0000A3010000}"/>
    <cellStyle name="Followed Hyperlink 48" xfId="416" xr:uid="{00000000-0005-0000-0000-0000A4010000}"/>
    <cellStyle name="Followed Hyperlink 48 2" xfId="417" xr:uid="{00000000-0005-0000-0000-0000A5010000}"/>
    <cellStyle name="Followed Hyperlink 49" xfId="418" xr:uid="{00000000-0005-0000-0000-0000A6010000}"/>
    <cellStyle name="Followed Hyperlink 49 2" xfId="419" xr:uid="{00000000-0005-0000-0000-0000A7010000}"/>
    <cellStyle name="Followed Hyperlink 5" xfId="420" xr:uid="{00000000-0005-0000-0000-0000A8010000}"/>
    <cellStyle name="Followed Hyperlink 5 2" xfId="421" xr:uid="{00000000-0005-0000-0000-0000A9010000}"/>
    <cellStyle name="Followed Hyperlink 50" xfId="422" xr:uid="{00000000-0005-0000-0000-0000AA010000}"/>
    <cellStyle name="Followed Hyperlink 50 2" xfId="423" xr:uid="{00000000-0005-0000-0000-0000AB010000}"/>
    <cellStyle name="Followed Hyperlink 51" xfId="424" xr:uid="{00000000-0005-0000-0000-0000AC010000}"/>
    <cellStyle name="Followed Hyperlink 51 2" xfId="425" xr:uid="{00000000-0005-0000-0000-0000AD010000}"/>
    <cellStyle name="Followed Hyperlink 52" xfId="426" xr:uid="{00000000-0005-0000-0000-0000AE010000}"/>
    <cellStyle name="Followed Hyperlink 52 2" xfId="427" xr:uid="{00000000-0005-0000-0000-0000AF010000}"/>
    <cellStyle name="Followed Hyperlink 53" xfId="428" xr:uid="{00000000-0005-0000-0000-0000B0010000}"/>
    <cellStyle name="Followed Hyperlink 53 2" xfId="429" xr:uid="{00000000-0005-0000-0000-0000B1010000}"/>
    <cellStyle name="Followed Hyperlink 54" xfId="430" xr:uid="{00000000-0005-0000-0000-0000B2010000}"/>
    <cellStyle name="Followed Hyperlink 54 2" xfId="431" xr:uid="{00000000-0005-0000-0000-0000B3010000}"/>
    <cellStyle name="Followed Hyperlink 55" xfId="432" xr:uid="{00000000-0005-0000-0000-0000B4010000}"/>
    <cellStyle name="Followed Hyperlink 55 2" xfId="433" xr:uid="{00000000-0005-0000-0000-0000B5010000}"/>
    <cellStyle name="Followed Hyperlink 56" xfId="434" xr:uid="{00000000-0005-0000-0000-0000B6010000}"/>
    <cellStyle name="Followed Hyperlink 56 2" xfId="435" xr:uid="{00000000-0005-0000-0000-0000B7010000}"/>
    <cellStyle name="Followed Hyperlink 57" xfId="436" xr:uid="{00000000-0005-0000-0000-0000B8010000}"/>
    <cellStyle name="Followed Hyperlink 57 2" xfId="437" xr:uid="{00000000-0005-0000-0000-0000B9010000}"/>
    <cellStyle name="Followed Hyperlink 58" xfId="438" xr:uid="{00000000-0005-0000-0000-0000BA010000}"/>
    <cellStyle name="Followed Hyperlink 58 2" xfId="439" xr:uid="{00000000-0005-0000-0000-0000BB010000}"/>
    <cellStyle name="Followed Hyperlink 59" xfId="440" xr:uid="{00000000-0005-0000-0000-0000BC010000}"/>
    <cellStyle name="Followed Hyperlink 59 2" xfId="441" xr:uid="{00000000-0005-0000-0000-0000BD010000}"/>
    <cellStyle name="Followed Hyperlink 6" xfId="442" xr:uid="{00000000-0005-0000-0000-0000BE010000}"/>
    <cellStyle name="Followed Hyperlink 6 2" xfId="443" xr:uid="{00000000-0005-0000-0000-0000BF010000}"/>
    <cellStyle name="Followed Hyperlink 60" xfId="444" xr:uid="{00000000-0005-0000-0000-0000C0010000}"/>
    <cellStyle name="Followed Hyperlink 60 2" xfId="445" xr:uid="{00000000-0005-0000-0000-0000C1010000}"/>
    <cellStyle name="Followed Hyperlink 61" xfId="446" xr:uid="{00000000-0005-0000-0000-0000C2010000}"/>
    <cellStyle name="Followed Hyperlink 61 2" xfId="447" xr:uid="{00000000-0005-0000-0000-0000C3010000}"/>
    <cellStyle name="Followed Hyperlink 62" xfId="448" xr:uid="{00000000-0005-0000-0000-0000C4010000}"/>
    <cellStyle name="Followed Hyperlink 62 2" xfId="449" xr:uid="{00000000-0005-0000-0000-0000C5010000}"/>
    <cellStyle name="Followed Hyperlink 63" xfId="450" xr:uid="{00000000-0005-0000-0000-0000C6010000}"/>
    <cellStyle name="Followed Hyperlink 63 2" xfId="451" xr:uid="{00000000-0005-0000-0000-0000C7010000}"/>
    <cellStyle name="Followed Hyperlink 64" xfId="452" xr:uid="{00000000-0005-0000-0000-0000C8010000}"/>
    <cellStyle name="Followed Hyperlink 64 2" xfId="453" xr:uid="{00000000-0005-0000-0000-0000C9010000}"/>
    <cellStyle name="Followed Hyperlink 65" xfId="454" xr:uid="{00000000-0005-0000-0000-0000CA010000}"/>
    <cellStyle name="Followed Hyperlink 65 2" xfId="455" xr:uid="{00000000-0005-0000-0000-0000CB010000}"/>
    <cellStyle name="Followed Hyperlink 66" xfId="456" xr:uid="{00000000-0005-0000-0000-0000CC010000}"/>
    <cellStyle name="Followed Hyperlink 66 2" xfId="457" xr:uid="{00000000-0005-0000-0000-0000CD010000}"/>
    <cellStyle name="Followed Hyperlink 67" xfId="458" xr:uid="{00000000-0005-0000-0000-0000CE010000}"/>
    <cellStyle name="Followed Hyperlink 67 2" xfId="459" xr:uid="{00000000-0005-0000-0000-0000CF010000}"/>
    <cellStyle name="Followed Hyperlink 68" xfId="460" xr:uid="{00000000-0005-0000-0000-0000D0010000}"/>
    <cellStyle name="Followed Hyperlink 68 2" xfId="461" xr:uid="{00000000-0005-0000-0000-0000D1010000}"/>
    <cellStyle name="Followed Hyperlink 69" xfId="462" xr:uid="{00000000-0005-0000-0000-0000D2010000}"/>
    <cellStyle name="Followed Hyperlink 69 2" xfId="463" xr:uid="{00000000-0005-0000-0000-0000D3010000}"/>
    <cellStyle name="Followed Hyperlink 7" xfId="464" xr:uid="{00000000-0005-0000-0000-0000D4010000}"/>
    <cellStyle name="Followed Hyperlink 7 2" xfId="465" xr:uid="{00000000-0005-0000-0000-0000D5010000}"/>
    <cellStyle name="Followed Hyperlink 70" xfId="466" xr:uid="{00000000-0005-0000-0000-0000D6010000}"/>
    <cellStyle name="Followed Hyperlink 70 2" xfId="467" xr:uid="{00000000-0005-0000-0000-0000D7010000}"/>
    <cellStyle name="Followed Hyperlink 71" xfId="468" xr:uid="{00000000-0005-0000-0000-0000D8010000}"/>
    <cellStyle name="Followed Hyperlink 71 2" xfId="469" xr:uid="{00000000-0005-0000-0000-0000D9010000}"/>
    <cellStyle name="Followed Hyperlink 72" xfId="470" xr:uid="{00000000-0005-0000-0000-0000DA010000}"/>
    <cellStyle name="Followed Hyperlink 72 2" xfId="471" xr:uid="{00000000-0005-0000-0000-0000DB010000}"/>
    <cellStyle name="Followed Hyperlink 73" xfId="472" xr:uid="{00000000-0005-0000-0000-0000DC010000}"/>
    <cellStyle name="Followed Hyperlink 73 2" xfId="473" xr:uid="{00000000-0005-0000-0000-0000DD010000}"/>
    <cellStyle name="Followed Hyperlink 74" xfId="474" xr:uid="{00000000-0005-0000-0000-0000DE010000}"/>
    <cellStyle name="Followed Hyperlink 74 2" xfId="475" xr:uid="{00000000-0005-0000-0000-0000DF010000}"/>
    <cellStyle name="Followed Hyperlink 75" xfId="476" xr:uid="{00000000-0005-0000-0000-0000E0010000}"/>
    <cellStyle name="Followed Hyperlink 75 2" xfId="477" xr:uid="{00000000-0005-0000-0000-0000E1010000}"/>
    <cellStyle name="Followed Hyperlink 76" xfId="478" xr:uid="{00000000-0005-0000-0000-0000E2010000}"/>
    <cellStyle name="Followed Hyperlink 76 2" xfId="479" xr:uid="{00000000-0005-0000-0000-0000E3010000}"/>
    <cellStyle name="Followed Hyperlink 77" xfId="480" xr:uid="{00000000-0005-0000-0000-0000E4010000}"/>
    <cellStyle name="Followed Hyperlink 77 2" xfId="481" xr:uid="{00000000-0005-0000-0000-0000E5010000}"/>
    <cellStyle name="Followed Hyperlink 78" xfId="482" xr:uid="{00000000-0005-0000-0000-0000E6010000}"/>
    <cellStyle name="Followed Hyperlink 78 2" xfId="483" xr:uid="{00000000-0005-0000-0000-0000E7010000}"/>
    <cellStyle name="Followed Hyperlink 79" xfId="484" xr:uid="{00000000-0005-0000-0000-0000E8010000}"/>
    <cellStyle name="Followed Hyperlink 79 2" xfId="485" xr:uid="{00000000-0005-0000-0000-0000E9010000}"/>
    <cellStyle name="Followed Hyperlink 8" xfId="486" xr:uid="{00000000-0005-0000-0000-0000EA010000}"/>
    <cellStyle name="Followed Hyperlink 8 2" xfId="487" xr:uid="{00000000-0005-0000-0000-0000EB010000}"/>
    <cellStyle name="Followed Hyperlink 80" xfId="488" xr:uid="{00000000-0005-0000-0000-0000EC010000}"/>
    <cellStyle name="Followed Hyperlink 80 2" xfId="489" xr:uid="{00000000-0005-0000-0000-0000ED010000}"/>
    <cellStyle name="Followed Hyperlink 81" xfId="490" xr:uid="{00000000-0005-0000-0000-0000EE010000}"/>
    <cellStyle name="Followed Hyperlink 81 2" xfId="491" xr:uid="{00000000-0005-0000-0000-0000EF010000}"/>
    <cellStyle name="Followed Hyperlink 82" xfId="492" xr:uid="{00000000-0005-0000-0000-0000F0010000}"/>
    <cellStyle name="Followed Hyperlink 82 2" xfId="493" xr:uid="{00000000-0005-0000-0000-0000F1010000}"/>
    <cellStyle name="Followed Hyperlink 83" xfId="494" xr:uid="{00000000-0005-0000-0000-0000F2010000}"/>
    <cellStyle name="Followed Hyperlink 83 2" xfId="495" xr:uid="{00000000-0005-0000-0000-0000F3010000}"/>
    <cellStyle name="Followed Hyperlink 84" xfId="496" xr:uid="{00000000-0005-0000-0000-0000F4010000}"/>
    <cellStyle name="Followed Hyperlink 84 2" xfId="497" xr:uid="{00000000-0005-0000-0000-0000F5010000}"/>
    <cellStyle name="Followed Hyperlink 85" xfId="498" xr:uid="{00000000-0005-0000-0000-0000F6010000}"/>
    <cellStyle name="Followed Hyperlink 85 2" xfId="499" xr:uid="{00000000-0005-0000-0000-0000F7010000}"/>
    <cellStyle name="Followed Hyperlink 86" xfId="500" xr:uid="{00000000-0005-0000-0000-0000F8010000}"/>
    <cellStyle name="Followed Hyperlink 86 2" xfId="501" xr:uid="{00000000-0005-0000-0000-0000F9010000}"/>
    <cellStyle name="Followed Hyperlink 87" xfId="502" xr:uid="{00000000-0005-0000-0000-0000FA010000}"/>
    <cellStyle name="Followed Hyperlink 87 2" xfId="503" xr:uid="{00000000-0005-0000-0000-0000FB010000}"/>
    <cellStyle name="Followed Hyperlink 88" xfId="504" xr:uid="{00000000-0005-0000-0000-0000FC010000}"/>
    <cellStyle name="Followed Hyperlink 88 2" xfId="505" xr:uid="{00000000-0005-0000-0000-0000FD010000}"/>
    <cellStyle name="Followed Hyperlink 89" xfId="506" xr:uid="{00000000-0005-0000-0000-0000FE010000}"/>
    <cellStyle name="Followed Hyperlink 89 2" xfId="507" xr:uid="{00000000-0005-0000-0000-0000FF010000}"/>
    <cellStyle name="Followed Hyperlink 9" xfId="508" xr:uid="{00000000-0005-0000-0000-000000020000}"/>
    <cellStyle name="Followed Hyperlink 9 2" xfId="509" xr:uid="{00000000-0005-0000-0000-000001020000}"/>
    <cellStyle name="Followed Hyperlink 90" xfId="510" xr:uid="{00000000-0005-0000-0000-000002020000}"/>
    <cellStyle name="Followed Hyperlink 90 2" xfId="511" xr:uid="{00000000-0005-0000-0000-000003020000}"/>
    <cellStyle name="Followed Hyperlink 91" xfId="512" xr:uid="{00000000-0005-0000-0000-000004020000}"/>
    <cellStyle name="Followed Hyperlink 91 2" xfId="513" xr:uid="{00000000-0005-0000-0000-000005020000}"/>
    <cellStyle name="Followed Hyperlink 92" xfId="514" xr:uid="{00000000-0005-0000-0000-000006020000}"/>
    <cellStyle name="Followed Hyperlink 92 2" xfId="515" xr:uid="{00000000-0005-0000-0000-000007020000}"/>
    <cellStyle name="Followed Hyperlink 93" xfId="516" xr:uid="{00000000-0005-0000-0000-000008020000}"/>
    <cellStyle name="Followed Hyperlink 93 2" xfId="517" xr:uid="{00000000-0005-0000-0000-000009020000}"/>
    <cellStyle name="Followed Hyperlink 94" xfId="518" xr:uid="{00000000-0005-0000-0000-00000A020000}"/>
    <cellStyle name="Followed Hyperlink 94 2" xfId="519" xr:uid="{00000000-0005-0000-0000-00000B020000}"/>
    <cellStyle name="Followed Hyperlink 95" xfId="520" xr:uid="{00000000-0005-0000-0000-00000C020000}"/>
    <cellStyle name="Followed Hyperlink 95 2" xfId="521" xr:uid="{00000000-0005-0000-0000-00000D020000}"/>
    <cellStyle name="Followed Hyperlink 96" xfId="522" xr:uid="{00000000-0005-0000-0000-00000E020000}"/>
    <cellStyle name="Followed Hyperlink 96 2" xfId="523" xr:uid="{00000000-0005-0000-0000-00000F020000}"/>
    <cellStyle name="Followed Hyperlink 97" xfId="524" xr:uid="{00000000-0005-0000-0000-000010020000}"/>
    <cellStyle name="Followed Hyperlink 97 2" xfId="525" xr:uid="{00000000-0005-0000-0000-000011020000}"/>
    <cellStyle name="Followed Hyperlink 98" xfId="526" xr:uid="{00000000-0005-0000-0000-000012020000}"/>
    <cellStyle name="Followed Hyperlink 98 2" xfId="527" xr:uid="{00000000-0005-0000-0000-000013020000}"/>
    <cellStyle name="Followed Hyperlink 99" xfId="528" xr:uid="{00000000-0005-0000-0000-000014020000}"/>
    <cellStyle name="Followed Hyperlink 99 2" xfId="529" xr:uid="{00000000-0005-0000-0000-000015020000}"/>
    <cellStyle name="Good" xfId="3053" builtinId="26" customBuiltin="1"/>
    <cellStyle name="Gültig" xfId="530" xr:uid="{00000000-0005-0000-0000-000016020000}"/>
    <cellStyle name="Gültig 10" xfId="531" xr:uid="{00000000-0005-0000-0000-000017020000}"/>
    <cellStyle name="Gültig 10 2" xfId="532" xr:uid="{00000000-0005-0000-0000-000018020000}"/>
    <cellStyle name="Gültig 100" xfId="533" xr:uid="{00000000-0005-0000-0000-000019020000}"/>
    <cellStyle name="Gültig 101" xfId="534" xr:uid="{00000000-0005-0000-0000-00001A020000}"/>
    <cellStyle name="Gültig 102" xfId="535" xr:uid="{00000000-0005-0000-0000-00001B020000}"/>
    <cellStyle name="Gültig 103" xfId="536" xr:uid="{00000000-0005-0000-0000-00001C020000}"/>
    <cellStyle name="Gültig 104" xfId="537" xr:uid="{00000000-0005-0000-0000-00001D020000}"/>
    <cellStyle name="Gültig 105" xfId="538" xr:uid="{00000000-0005-0000-0000-00001E020000}"/>
    <cellStyle name="Gültig 106" xfId="539" xr:uid="{00000000-0005-0000-0000-00001F020000}"/>
    <cellStyle name="Gültig 107" xfId="540" xr:uid="{00000000-0005-0000-0000-000020020000}"/>
    <cellStyle name="Gültig 108" xfId="541" xr:uid="{00000000-0005-0000-0000-000021020000}"/>
    <cellStyle name="Gültig 109" xfId="542" xr:uid="{00000000-0005-0000-0000-000022020000}"/>
    <cellStyle name="Gültig 11" xfId="543" xr:uid="{00000000-0005-0000-0000-000023020000}"/>
    <cellStyle name="Gültig 110" xfId="544" xr:uid="{00000000-0005-0000-0000-000024020000}"/>
    <cellStyle name="Gültig 111" xfId="545" xr:uid="{00000000-0005-0000-0000-000025020000}"/>
    <cellStyle name="Gültig 112" xfId="546" xr:uid="{00000000-0005-0000-0000-000026020000}"/>
    <cellStyle name="Gültig 113" xfId="547" xr:uid="{00000000-0005-0000-0000-000027020000}"/>
    <cellStyle name="Gültig 114" xfId="548" xr:uid="{00000000-0005-0000-0000-000028020000}"/>
    <cellStyle name="Gültig 115" xfId="549" xr:uid="{00000000-0005-0000-0000-000029020000}"/>
    <cellStyle name="Gültig 116" xfId="550" xr:uid="{00000000-0005-0000-0000-00002A020000}"/>
    <cellStyle name="Gültig 117" xfId="551" xr:uid="{00000000-0005-0000-0000-00002B020000}"/>
    <cellStyle name="Gültig 118" xfId="552" xr:uid="{00000000-0005-0000-0000-00002C020000}"/>
    <cellStyle name="Gültig 119" xfId="553" xr:uid="{00000000-0005-0000-0000-00002D020000}"/>
    <cellStyle name="Gültig 12" xfId="554" xr:uid="{00000000-0005-0000-0000-00002E020000}"/>
    <cellStyle name="Gültig 120" xfId="555" xr:uid="{00000000-0005-0000-0000-00002F020000}"/>
    <cellStyle name="Gültig 121" xfId="556" xr:uid="{00000000-0005-0000-0000-000030020000}"/>
    <cellStyle name="Gültig 122" xfId="557" xr:uid="{00000000-0005-0000-0000-000031020000}"/>
    <cellStyle name="Gültig 123" xfId="558" xr:uid="{00000000-0005-0000-0000-000032020000}"/>
    <cellStyle name="Gültig 124" xfId="559" xr:uid="{00000000-0005-0000-0000-000033020000}"/>
    <cellStyle name="Gültig 125" xfId="560" xr:uid="{00000000-0005-0000-0000-000034020000}"/>
    <cellStyle name="Gültig 126" xfId="561" xr:uid="{00000000-0005-0000-0000-000035020000}"/>
    <cellStyle name="Gültig 127" xfId="562" xr:uid="{00000000-0005-0000-0000-000036020000}"/>
    <cellStyle name="Gültig 128" xfId="563" xr:uid="{00000000-0005-0000-0000-000037020000}"/>
    <cellStyle name="Gültig 129" xfId="564" xr:uid="{00000000-0005-0000-0000-000038020000}"/>
    <cellStyle name="Gültig 13" xfId="565" xr:uid="{00000000-0005-0000-0000-000039020000}"/>
    <cellStyle name="Gültig 130" xfId="566" xr:uid="{00000000-0005-0000-0000-00003A020000}"/>
    <cellStyle name="Gültig 131" xfId="567" xr:uid="{00000000-0005-0000-0000-00003B020000}"/>
    <cellStyle name="Gültig 132" xfId="568" xr:uid="{00000000-0005-0000-0000-00003C020000}"/>
    <cellStyle name="Gültig 133" xfId="569" xr:uid="{00000000-0005-0000-0000-00003D020000}"/>
    <cellStyle name="Gültig 134" xfId="570" xr:uid="{00000000-0005-0000-0000-00003E020000}"/>
    <cellStyle name="Gültig 135" xfId="571" xr:uid="{00000000-0005-0000-0000-00003F020000}"/>
    <cellStyle name="Gültig 136" xfId="572" xr:uid="{00000000-0005-0000-0000-000040020000}"/>
    <cellStyle name="Gültig 137" xfId="573" xr:uid="{00000000-0005-0000-0000-000041020000}"/>
    <cellStyle name="Gültig 138" xfId="574" xr:uid="{00000000-0005-0000-0000-000042020000}"/>
    <cellStyle name="Gültig 139" xfId="575" xr:uid="{00000000-0005-0000-0000-000043020000}"/>
    <cellStyle name="Gültig 14" xfId="576" xr:uid="{00000000-0005-0000-0000-000044020000}"/>
    <cellStyle name="Gültig 140" xfId="577" xr:uid="{00000000-0005-0000-0000-000045020000}"/>
    <cellStyle name="Gültig 141" xfId="578" xr:uid="{00000000-0005-0000-0000-000046020000}"/>
    <cellStyle name="Gültig 142" xfId="579" xr:uid="{00000000-0005-0000-0000-000047020000}"/>
    <cellStyle name="Gültig 143" xfId="580" xr:uid="{00000000-0005-0000-0000-000048020000}"/>
    <cellStyle name="Gültig 144" xfId="581" xr:uid="{00000000-0005-0000-0000-000049020000}"/>
    <cellStyle name="Gültig 145" xfId="582" xr:uid="{00000000-0005-0000-0000-00004A020000}"/>
    <cellStyle name="Gültig 146" xfId="583" xr:uid="{00000000-0005-0000-0000-00004B020000}"/>
    <cellStyle name="Gültig 147" xfId="584" xr:uid="{00000000-0005-0000-0000-00004C020000}"/>
    <cellStyle name="Gültig 148" xfId="585" xr:uid="{00000000-0005-0000-0000-00004D020000}"/>
    <cellStyle name="Gültig 149" xfId="586" xr:uid="{00000000-0005-0000-0000-00004E020000}"/>
    <cellStyle name="Gültig 15" xfId="587" xr:uid="{00000000-0005-0000-0000-00004F020000}"/>
    <cellStyle name="Gültig 150" xfId="588" xr:uid="{00000000-0005-0000-0000-000050020000}"/>
    <cellStyle name="Gültig 151" xfId="589" xr:uid="{00000000-0005-0000-0000-000051020000}"/>
    <cellStyle name="Gültig 152" xfId="590" xr:uid="{00000000-0005-0000-0000-000052020000}"/>
    <cellStyle name="Gültig 153" xfId="591" xr:uid="{00000000-0005-0000-0000-000053020000}"/>
    <cellStyle name="Gültig 154" xfId="592" xr:uid="{00000000-0005-0000-0000-000054020000}"/>
    <cellStyle name="Gültig 155" xfId="593" xr:uid="{00000000-0005-0000-0000-000055020000}"/>
    <cellStyle name="Gültig 156" xfId="594" xr:uid="{00000000-0005-0000-0000-000056020000}"/>
    <cellStyle name="Gültig 157" xfId="595" xr:uid="{00000000-0005-0000-0000-000057020000}"/>
    <cellStyle name="Gültig 158" xfId="596" xr:uid="{00000000-0005-0000-0000-000058020000}"/>
    <cellStyle name="Gültig 159" xfId="597" xr:uid="{00000000-0005-0000-0000-000059020000}"/>
    <cellStyle name="Gültig 16" xfId="598" xr:uid="{00000000-0005-0000-0000-00005A020000}"/>
    <cellStyle name="Gültig 160" xfId="599" xr:uid="{00000000-0005-0000-0000-00005B020000}"/>
    <cellStyle name="Gültig 161" xfId="600" xr:uid="{00000000-0005-0000-0000-00005C020000}"/>
    <cellStyle name="Gültig 162" xfId="601" xr:uid="{00000000-0005-0000-0000-00005D020000}"/>
    <cellStyle name="Gültig 163" xfId="602" xr:uid="{00000000-0005-0000-0000-00005E020000}"/>
    <cellStyle name="Gültig 164" xfId="603" xr:uid="{00000000-0005-0000-0000-00005F020000}"/>
    <cellStyle name="Gültig 165" xfId="604" xr:uid="{00000000-0005-0000-0000-000060020000}"/>
    <cellStyle name="Gültig 166" xfId="605" xr:uid="{00000000-0005-0000-0000-000061020000}"/>
    <cellStyle name="Gültig 167" xfId="606" xr:uid="{00000000-0005-0000-0000-000062020000}"/>
    <cellStyle name="Gültig 168" xfId="607" xr:uid="{00000000-0005-0000-0000-000063020000}"/>
    <cellStyle name="Gültig 169" xfId="608" xr:uid="{00000000-0005-0000-0000-000064020000}"/>
    <cellStyle name="Gültig 17" xfId="609" xr:uid="{00000000-0005-0000-0000-000065020000}"/>
    <cellStyle name="Gültig 170" xfId="610" xr:uid="{00000000-0005-0000-0000-000066020000}"/>
    <cellStyle name="Gültig 171" xfId="611" xr:uid="{00000000-0005-0000-0000-000067020000}"/>
    <cellStyle name="Gültig 172" xfId="612" xr:uid="{00000000-0005-0000-0000-000068020000}"/>
    <cellStyle name="Gültig 173" xfId="613" xr:uid="{00000000-0005-0000-0000-000069020000}"/>
    <cellStyle name="Gültig 174" xfId="614" xr:uid="{00000000-0005-0000-0000-00006A020000}"/>
    <cellStyle name="Gültig 175" xfId="615" xr:uid="{00000000-0005-0000-0000-00006B020000}"/>
    <cellStyle name="Gültig 176" xfId="616" xr:uid="{00000000-0005-0000-0000-00006C020000}"/>
    <cellStyle name="Gültig 177" xfId="617" xr:uid="{00000000-0005-0000-0000-00006D020000}"/>
    <cellStyle name="Gültig 178" xfId="618" xr:uid="{00000000-0005-0000-0000-00006E020000}"/>
    <cellStyle name="Gültig 179" xfId="619" xr:uid="{00000000-0005-0000-0000-00006F020000}"/>
    <cellStyle name="Gültig 18" xfId="620" xr:uid="{00000000-0005-0000-0000-000070020000}"/>
    <cellStyle name="Gültig 180" xfId="621" xr:uid="{00000000-0005-0000-0000-000071020000}"/>
    <cellStyle name="Gültig 181" xfId="622" xr:uid="{00000000-0005-0000-0000-000072020000}"/>
    <cellStyle name="Gültig 182" xfId="623" xr:uid="{00000000-0005-0000-0000-000073020000}"/>
    <cellStyle name="Gültig 183" xfId="624" xr:uid="{00000000-0005-0000-0000-000074020000}"/>
    <cellStyle name="Gültig 184" xfId="625" xr:uid="{00000000-0005-0000-0000-000075020000}"/>
    <cellStyle name="Gültig 185" xfId="626" xr:uid="{00000000-0005-0000-0000-000076020000}"/>
    <cellStyle name="Gültig 186" xfId="627" xr:uid="{00000000-0005-0000-0000-000077020000}"/>
    <cellStyle name="Gültig 187" xfId="628" xr:uid="{00000000-0005-0000-0000-000078020000}"/>
    <cellStyle name="Gültig 188" xfId="629" xr:uid="{00000000-0005-0000-0000-000079020000}"/>
    <cellStyle name="Gültig 189" xfId="630" xr:uid="{00000000-0005-0000-0000-00007A020000}"/>
    <cellStyle name="Gültig 19" xfId="631" xr:uid="{00000000-0005-0000-0000-00007B020000}"/>
    <cellStyle name="Gültig 190" xfId="632" xr:uid="{00000000-0005-0000-0000-00007C020000}"/>
    <cellStyle name="Gültig 191" xfId="633" xr:uid="{00000000-0005-0000-0000-00007D020000}"/>
    <cellStyle name="Gültig 192" xfId="634" xr:uid="{00000000-0005-0000-0000-00007E020000}"/>
    <cellStyle name="Gültig 193" xfId="635" xr:uid="{00000000-0005-0000-0000-00007F020000}"/>
    <cellStyle name="Gültig 194" xfId="636" xr:uid="{00000000-0005-0000-0000-000080020000}"/>
    <cellStyle name="Gültig 195" xfId="637" xr:uid="{00000000-0005-0000-0000-000081020000}"/>
    <cellStyle name="Gültig 196" xfId="638" xr:uid="{00000000-0005-0000-0000-000082020000}"/>
    <cellStyle name="Gültig 197" xfId="639" xr:uid="{00000000-0005-0000-0000-000083020000}"/>
    <cellStyle name="Gültig 198" xfId="640" xr:uid="{00000000-0005-0000-0000-000084020000}"/>
    <cellStyle name="Gültig 199" xfId="641" xr:uid="{00000000-0005-0000-0000-000085020000}"/>
    <cellStyle name="Gültig 2" xfId="642" xr:uid="{00000000-0005-0000-0000-000086020000}"/>
    <cellStyle name="Gültig 20" xfId="643" xr:uid="{00000000-0005-0000-0000-000087020000}"/>
    <cellStyle name="Gültig 200" xfId="644" xr:uid="{00000000-0005-0000-0000-000088020000}"/>
    <cellStyle name="Gültig 201" xfId="645" xr:uid="{00000000-0005-0000-0000-000089020000}"/>
    <cellStyle name="Gültig 202" xfId="646" xr:uid="{00000000-0005-0000-0000-00008A020000}"/>
    <cellStyle name="Gültig 203" xfId="647" xr:uid="{00000000-0005-0000-0000-00008B020000}"/>
    <cellStyle name="Gültig 204" xfId="648" xr:uid="{00000000-0005-0000-0000-00008C020000}"/>
    <cellStyle name="Gültig 205" xfId="649" xr:uid="{00000000-0005-0000-0000-00008D020000}"/>
    <cellStyle name="Gültig 206" xfId="650" xr:uid="{00000000-0005-0000-0000-00008E020000}"/>
    <cellStyle name="Gültig 207" xfId="651" xr:uid="{00000000-0005-0000-0000-00008F020000}"/>
    <cellStyle name="Gültig 208" xfId="652" xr:uid="{00000000-0005-0000-0000-000090020000}"/>
    <cellStyle name="Gültig 209" xfId="653" xr:uid="{00000000-0005-0000-0000-000091020000}"/>
    <cellStyle name="Gültig 21" xfId="654" xr:uid="{00000000-0005-0000-0000-000092020000}"/>
    <cellStyle name="Gültig 210" xfId="655" xr:uid="{00000000-0005-0000-0000-000093020000}"/>
    <cellStyle name="Gültig 211" xfId="656" xr:uid="{00000000-0005-0000-0000-000094020000}"/>
    <cellStyle name="Gültig 212" xfId="657" xr:uid="{00000000-0005-0000-0000-000095020000}"/>
    <cellStyle name="Gültig 213" xfId="658" xr:uid="{00000000-0005-0000-0000-000096020000}"/>
    <cellStyle name="Gültig 214" xfId="659" xr:uid="{00000000-0005-0000-0000-000097020000}"/>
    <cellStyle name="Gültig 215" xfId="660" xr:uid="{00000000-0005-0000-0000-000098020000}"/>
    <cellStyle name="Gültig 216" xfId="661" xr:uid="{00000000-0005-0000-0000-000099020000}"/>
    <cellStyle name="Gültig 217" xfId="662" xr:uid="{00000000-0005-0000-0000-00009A020000}"/>
    <cellStyle name="Gültig 218" xfId="663" xr:uid="{00000000-0005-0000-0000-00009B020000}"/>
    <cellStyle name="Gültig 219" xfId="664" xr:uid="{00000000-0005-0000-0000-00009C020000}"/>
    <cellStyle name="Gültig 22" xfId="665" xr:uid="{00000000-0005-0000-0000-00009D020000}"/>
    <cellStyle name="Gültig 220" xfId="666" xr:uid="{00000000-0005-0000-0000-00009E020000}"/>
    <cellStyle name="Gültig 221" xfId="667" xr:uid="{00000000-0005-0000-0000-00009F020000}"/>
    <cellStyle name="Gültig 222" xfId="668" xr:uid="{00000000-0005-0000-0000-0000A0020000}"/>
    <cellStyle name="Gültig 223" xfId="669" xr:uid="{00000000-0005-0000-0000-0000A1020000}"/>
    <cellStyle name="Gültig 224" xfId="670" xr:uid="{00000000-0005-0000-0000-0000A2020000}"/>
    <cellStyle name="Gültig 225" xfId="671" xr:uid="{00000000-0005-0000-0000-0000A3020000}"/>
    <cellStyle name="Gültig 226" xfId="672" xr:uid="{00000000-0005-0000-0000-0000A4020000}"/>
    <cellStyle name="Gültig 227" xfId="673" xr:uid="{00000000-0005-0000-0000-0000A5020000}"/>
    <cellStyle name="Gültig 228" xfId="674" xr:uid="{00000000-0005-0000-0000-0000A6020000}"/>
    <cellStyle name="Gültig 229" xfId="675" xr:uid="{00000000-0005-0000-0000-0000A7020000}"/>
    <cellStyle name="Gültig 23" xfId="676" xr:uid="{00000000-0005-0000-0000-0000A8020000}"/>
    <cellStyle name="Gültig 230" xfId="677" xr:uid="{00000000-0005-0000-0000-0000A9020000}"/>
    <cellStyle name="Gültig 231" xfId="678" xr:uid="{00000000-0005-0000-0000-0000AA020000}"/>
    <cellStyle name="Gültig 232" xfId="679" xr:uid="{00000000-0005-0000-0000-0000AB020000}"/>
    <cellStyle name="Gültig 233" xfId="680" xr:uid="{00000000-0005-0000-0000-0000AC020000}"/>
    <cellStyle name="Gültig 234" xfId="681" xr:uid="{00000000-0005-0000-0000-0000AD020000}"/>
    <cellStyle name="Gültig 235" xfId="682" xr:uid="{00000000-0005-0000-0000-0000AE020000}"/>
    <cellStyle name="Gültig 236" xfId="683" xr:uid="{00000000-0005-0000-0000-0000AF020000}"/>
    <cellStyle name="Gültig 237" xfId="684" xr:uid="{00000000-0005-0000-0000-0000B0020000}"/>
    <cellStyle name="Gültig 238" xfId="685" xr:uid="{00000000-0005-0000-0000-0000B1020000}"/>
    <cellStyle name="Gültig 239" xfId="686" xr:uid="{00000000-0005-0000-0000-0000B2020000}"/>
    <cellStyle name="Gültig 24" xfId="687" xr:uid="{00000000-0005-0000-0000-0000B3020000}"/>
    <cellStyle name="Gültig 240" xfId="688" xr:uid="{00000000-0005-0000-0000-0000B4020000}"/>
    <cellStyle name="Gültig 241" xfId="689" xr:uid="{00000000-0005-0000-0000-0000B5020000}"/>
    <cellStyle name="Gültig 242" xfId="690" xr:uid="{00000000-0005-0000-0000-0000B6020000}"/>
    <cellStyle name="Gültig 243" xfId="691" xr:uid="{00000000-0005-0000-0000-0000B7020000}"/>
    <cellStyle name="Gültig 244" xfId="692" xr:uid="{00000000-0005-0000-0000-0000B8020000}"/>
    <cellStyle name="Gültig 245" xfId="693" xr:uid="{00000000-0005-0000-0000-0000B9020000}"/>
    <cellStyle name="Gültig 246" xfId="694" xr:uid="{00000000-0005-0000-0000-0000BA020000}"/>
    <cellStyle name="Gültig 247" xfId="695" xr:uid="{00000000-0005-0000-0000-0000BB020000}"/>
    <cellStyle name="Gültig 248" xfId="696" xr:uid="{00000000-0005-0000-0000-0000BC020000}"/>
    <cellStyle name="Gültig 249" xfId="697" xr:uid="{00000000-0005-0000-0000-0000BD020000}"/>
    <cellStyle name="Gültig 25" xfId="698" xr:uid="{00000000-0005-0000-0000-0000BE020000}"/>
    <cellStyle name="Gültig 250" xfId="699" xr:uid="{00000000-0005-0000-0000-0000BF020000}"/>
    <cellStyle name="Gültig 251" xfId="700" xr:uid="{00000000-0005-0000-0000-0000C0020000}"/>
    <cellStyle name="Gültig 252" xfId="701" xr:uid="{00000000-0005-0000-0000-0000C1020000}"/>
    <cellStyle name="Gültig 253" xfId="702" xr:uid="{00000000-0005-0000-0000-0000C2020000}"/>
    <cellStyle name="Gültig 254" xfId="703" xr:uid="{00000000-0005-0000-0000-0000C3020000}"/>
    <cellStyle name="Gültig 255" xfId="704" xr:uid="{00000000-0005-0000-0000-0000C4020000}"/>
    <cellStyle name="Gültig 26" xfId="705" xr:uid="{00000000-0005-0000-0000-0000C5020000}"/>
    <cellStyle name="Gültig 27" xfId="706" xr:uid="{00000000-0005-0000-0000-0000C6020000}"/>
    <cellStyle name="Gültig 28" xfId="707" xr:uid="{00000000-0005-0000-0000-0000C7020000}"/>
    <cellStyle name="Gültig 29" xfId="708" xr:uid="{00000000-0005-0000-0000-0000C8020000}"/>
    <cellStyle name="Gültig 3" xfId="709" xr:uid="{00000000-0005-0000-0000-0000C9020000}"/>
    <cellStyle name="Gültig 30" xfId="710" xr:uid="{00000000-0005-0000-0000-0000CA020000}"/>
    <cellStyle name="Gültig 31" xfId="711" xr:uid="{00000000-0005-0000-0000-0000CB020000}"/>
    <cellStyle name="Gültig 32" xfId="712" xr:uid="{00000000-0005-0000-0000-0000CC020000}"/>
    <cellStyle name="Gültig 33" xfId="713" xr:uid="{00000000-0005-0000-0000-0000CD020000}"/>
    <cellStyle name="Gültig 34" xfId="714" xr:uid="{00000000-0005-0000-0000-0000CE020000}"/>
    <cellStyle name="Gültig 35" xfId="715" xr:uid="{00000000-0005-0000-0000-0000CF020000}"/>
    <cellStyle name="Gültig 36" xfId="716" xr:uid="{00000000-0005-0000-0000-0000D0020000}"/>
    <cellStyle name="Gültig 37" xfId="717" xr:uid="{00000000-0005-0000-0000-0000D1020000}"/>
    <cellStyle name="Gültig 38" xfId="718" xr:uid="{00000000-0005-0000-0000-0000D2020000}"/>
    <cellStyle name="Gültig 39" xfId="719" xr:uid="{00000000-0005-0000-0000-0000D3020000}"/>
    <cellStyle name="Gültig 4" xfId="720" xr:uid="{00000000-0005-0000-0000-0000D4020000}"/>
    <cellStyle name="Gültig 40" xfId="721" xr:uid="{00000000-0005-0000-0000-0000D5020000}"/>
    <cellStyle name="Gültig 41" xfId="722" xr:uid="{00000000-0005-0000-0000-0000D6020000}"/>
    <cellStyle name="Gültig 42" xfId="723" xr:uid="{00000000-0005-0000-0000-0000D7020000}"/>
    <cellStyle name="Gültig 43" xfId="724" xr:uid="{00000000-0005-0000-0000-0000D8020000}"/>
    <cellStyle name="Gültig 44" xfId="725" xr:uid="{00000000-0005-0000-0000-0000D9020000}"/>
    <cellStyle name="Gültig 45" xfId="726" xr:uid="{00000000-0005-0000-0000-0000DA020000}"/>
    <cellStyle name="Gültig 46" xfId="727" xr:uid="{00000000-0005-0000-0000-0000DB020000}"/>
    <cellStyle name="Gültig 47" xfId="728" xr:uid="{00000000-0005-0000-0000-0000DC020000}"/>
    <cellStyle name="Gültig 48" xfId="729" xr:uid="{00000000-0005-0000-0000-0000DD020000}"/>
    <cellStyle name="Gültig 49" xfId="730" xr:uid="{00000000-0005-0000-0000-0000DE020000}"/>
    <cellStyle name="Gültig 5" xfId="731" xr:uid="{00000000-0005-0000-0000-0000DF020000}"/>
    <cellStyle name="Gültig 50" xfId="732" xr:uid="{00000000-0005-0000-0000-0000E0020000}"/>
    <cellStyle name="Gültig 51" xfId="733" xr:uid="{00000000-0005-0000-0000-0000E1020000}"/>
    <cellStyle name="Gültig 52" xfId="734" xr:uid="{00000000-0005-0000-0000-0000E2020000}"/>
    <cellStyle name="Gültig 53" xfId="735" xr:uid="{00000000-0005-0000-0000-0000E3020000}"/>
    <cellStyle name="Gültig 54" xfId="736" xr:uid="{00000000-0005-0000-0000-0000E4020000}"/>
    <cellStyle name="Gültig 55" xfId="737" xr:uid="{00000000-0005-0000-0000-0000E5020000}"/>
    <cellStyle name="Gültig 56" xfId="738" xr:uid="{00000000-0005-0000-0000-0000E6020000}"/>
    <cellStyle name="Gültig 57" xfId="739" xr:uid="{00000000-0005-0000-0000-0000E7020000}"/>
    <cellStyle name="Gültig 58" xfId="740" xr:uid="{00000000-0005-0000-0000-0000E8020000}"/>
    <cellStyle name="Gültig 59" xfId="741" xr:uid="{00000000-0005-0000-0000-0000E9020000}"/>
    <cellStyle name="Gültig 6" xfId="742" xr:uid="{00000000-0005-0000-0000-0000EA020000}"/>
    <cellStyle name="Gültig 60" xfId="743" xr:uid="{00000000-0005-0000-0000-0000EB020000}"/>
    <cellStyle name="Gültig 61" xfId="744" xr:uid="{00000000-0005-0000-0000-0000EC020000}"/>
    <cellStyle name="Gültig 62" xfId="745" xr:uid="{00000000-0005-0000-0000-0000ED020000}"/>
    <cellStyle name="Gültig 63" xfId="746" xr:uid="{00000000-0005-0000-0000-0000EE020000}"/>
    <cellStyle name="Gültig 64" xfId="747" xr:uid="{00000000-0005-0000-0000-0000EF020000}"/>
    <cellStyle name="Gültig 65" xfId="748" xr:uid="{00000000-0005-0000-0000-0000F0020000}"/>
    <cellStyle name="Gültig 66" xfId="749" xr:uid="{00000000-0005-0000-0000-0000F1020000}"/>
    <cellStyle name="Gültig 67" xfId="750" xr:uid="{00000000-0005-0000-0000-0000F2020000}"/>
    <cellStyle name="Gültig 68" xfId="751" xr:uid="{00000000-0005-0000-0000-0000F3020000}"/>
    <cellStyle name="Gültig 69" xfId="752" xr:uid="{00000000-0005-0000-0000-0000F4020000}"/>
    <cellStyle name="Gültig 7" xfId="753" xr:uid="{00000000-0005-0000-0000-0000F5020000}"/>
    <cellStyle name="Gültig 70" xfId="754" xr:uid="{00000000-0005-0000-0000-0000F6020000}"/>
    <cellStyle name="Gültig 71" xfId="755" xr:uid="{00000000-0005-0000-0000-0000F7020000}"/>
    <cellStyle name="Gültig 72" xfId="756" xr:uid="{00000000-0005-0000-0000-0000F8020000}"/>
    <cellStyle name="Gültig 73" xfId="757" xr:uid="{00000000-0005-0000-0000-0000F9020000}"/>
    <cellStyle name="Gültig 74" xfId="758" xr:uid="{00000000-0005-0000-0000-0000FA020000}"/>
    <cellStyle name="Gültig 75" xfId="759" xr:uid="{00000000-0005-0000-0000-0000FB020000}"/>
    <cellStyle name="Gültig 76" xfId="760" xr:uid="{00000000-0005-0000-0000-0000FC020000}"/>
    <cellStyle name="Gültig 77" xfId="761" xr:uid="{00000000-0005-0000-0000-0000FD020000}"/>
    <cellStyle name="Gültig 78" xfId="762" xr:uid="{00000000-0005-0000-0000-0000FE020000}"/>
    <cellStyle name="Gültig 79" xfId="763" xr:uid="{00000000-0005-0000-0000-0000FF020000}"/>
    <cellStyle name="Gültig 8" xfId="764" xr:uid="{00000000-0005-0000-0000-000000030000}"/>
    <cellStyle name="Gültig 80" xfId="765" xr:uid="{00000000-0005-0000-0000-000001030000}"/>
    <cellStyle name="Gültig 81" xfId="766" xr:uid="{00000000-0005-0000-0000-000002030000}"/>
    <cellStyle name="Gültig 82" xfId="767" xr:uid="{00000000-0005-0000-0000-000003030000}"/>
    <cellStyle name="Gültig 83" xfId="768" xr:uid="{00000000-0005-0000-0000-000004030000}"/>
    <cellStyle name="Gültig 84" xfId="769" xr:uid="{00000000-0005-0000-0000-000005030000}"/>
    <cellStyle name="Gültig 85" xfId="770" xr:uid="{00000000-0005-0000-0000-000006030000}"/>
    <cellStyle name="Gültig 86" xfId="771" xr:uid="{00000000-0005-0000-0000-000007030000}"/>
    <cellStyle name="Gültig 87" xfId="772" xr:uid="{00000000-0005-0000-0000-000008030000}"/>
    <cellStyle name="Gültig 88" xfId="773" xr:uid="{00000000-0005-0000-0000-000009030000}"/>
    <cellStyle name="Gültig 89" xfId="774" xr:uid="{00000000-0005-0000-0000-00000A030000}"/>
    <cellStyle name="Gültig 9" xfId="775" xr:uid="{00000000-0005-0000-0000-00000B030000}"/>
    <cellStyle name="Gültig 90" xfId="776" xr:uid="{00000000-0005-0000-0000-00000C030000}"/>
    <cellStyle name="Gültig 91" xfId="777" xr:uid="{00000000-0005-0000-0000-00000D030000}"/>
    <cellStyle name="Gültig 92" xfId="778" xr:uid="{00000000-0005-0000-0000-00000E030000}"/>
    <cellStyle name="Gültig 93" xfId="779" xr:uid="{00000000-0005-0000-0000-00000F030000}"/>
    <cellStyle name="Gültig 94" xfId="780" xr:uid="{00000000-0005-0000-0000-000010030000}"/>
    <cellStyle name="Gültig 95" xfId="781" xr:uid="{00000000-0005-0000-0000-000011030000}"/>
    <cellStyle name="Gültig 96" xfId="782" xr:uid="{00000000-0005-0000-0000-000012030000}"/>
    <cellStyle name="Gültig 97" xfId="783" xr:uid="{00000000-0005-0000-0000-000013030000}"/>
    <cellStyle name="Gültig 98" xfId="784" xr:uid="{00000000-0005-0000-0000-000014030000}"/>
    <cellStyle name="Gültig 99" xfId="785" xr:uid="{00000000-0005-0000-0000-000015030000}"/>
    <cellStyle name="Gut" xfId="786" xr:uid="{00000000-0005-0000-0000-000016030000}"/>
    <cellStyle name="Heading 1" xfId="3049" builtinId="16" customBuiltin="1"/>
    <cellStyle name="Heading 2" xfId="3050" builtinId="17" customBuiltin="1"/>
    <cellStyle name="Heading 3" xfId="3051" builtinId="18" customBuiltin="1"/>
    <cellStyle name="Heading 4" xfId="3052" builtinId="19" customBuiltin="1"/>
    <cellStyle name="Hyperlink" xfId="787" builtinId="8" customBuiltin="1"/>
    <cellStyle name="Hyperlink 10" xfId="788" xr:uid="{00000000-0005-0000-0000-000018030000}"/>
    <cellStyle name="Hyperlink 10 2" xfId="789" xr:uid="{00000000-0005-0000-0000-000019030000}"/>
    <cellStyle name="Hyperlink 100" xfId="790" xr:uid="{00000000-0005-0000-0000-00001A030000}"/>
    <cellStyle name="Hyperlink 100 2" xfId="791" xr:uid="{00000000-0005-0000-0000-00001B030000}"/>
    <cellStyle name="Hyperlink 101" xfId="792" xr:uid="{00000000-0005-0000-0000-00001C030000}"/>
    <cellStyle name="Hyperlink 101 2" xfId="793" xr:uid="{00000000-0005-0000-0000-00001D030000}"/>
    <cellStyle name="Hyperlink 102" xfId="794" xr:uid="{00000000-0005-0000-0000-00001E030000}"/>
    <cellStyle name="Hyperlink 102 2" xfId="795" xr:uid="{00000000-0005-0000-0000-00001F030000}"/>
    <cellStyle name="Hyperlink 103" xfId="796" xr:uid="{00000000-0005-0000-0000-000020030000}"/>
    <cellStyle name="Hyperlink 103 2" xfId="797" xr:uid="{00000000-0005-0000-0000-000021030000}"/>
    <cellStyle name="Hyperlink 104" xfId="798" xr:uid="{00000000-0005-0000-0000-000022030000}"/>
    <cellStyle name="Hyperlink 104 2" xfId="799" xr:uid="{00000000-0005-0000-0000-000023030000}"/>
    <cellStyle name="Hyperlink 105" xfId="800" xr:uid="{00000000-0005-0000-0000-000024030000}"/>
    <cellStyle name="Hyperlink 105 2" xfId="801" xr:uid="{00000000-0005-0000-0000-000025030000}"/>
    <cellStyle name="Hyperlink 106" xfId="802" xr:uid="{00000000-0005-0000-0000-000026030000}"/>
    <cellStyle name="Hyperlink 106 2" xfId="803" xr:uid="{00000000-0005-0000-0000-000027030000}"/>
    <cellStyle name="Hyperlink 107" xfId="804" xr:uid="{00000000-0005-0000-0000-000028030000}"/>
    <cellStyle name="Hyperlink 107 2" xfId="805" xr:uid="{00000000-0005-0000-0000-000029030000}"/>
    <cellStyle name="Hyperlink 108" xfId="806" xr:uid="{00000000-0005-0000-0000-00002A030000}"/>
    <cellStyle name="Hyperlink 108 2" xfId="807" xr:uid="{00000000-0005-0000-0000-00002B030000}"/>
    <cellStyle name="Hyperlink 109" xfId="808" xr:uid="{00000000-0005-0000-0000-00002C030000}"/>
    <cellStyle name="Hyperlink 109 2" xfId="809" xr:uid="{00000000-0005-0000-0000-00002D030000}"/>
    <cellStyle name="Hyperlink 11" xfId="810" xr:uid="{00000000-0005-0000-0000-00002E030000}"/>
    <cellStyle name="Hyperlink 11 2" xfId="811" xr:uid="{00000000-0005-0000-0000-00002F030000}"/>
    <cellStyle name="Hyperlink 110" xfId="812" xr:uid="{00000000-0005-0000-0000-000030030000}"/>
    <cellStyle name="Hyperlink 110 2" xfId="813" xr:uid="{00000000-0005-0000-0000-000031030000}"/>
    <cellStyle name="Hyperlink 111" xfId="814" xr:uid="{00000000-0005-0000-0000-000032030000}"/>
    <cellStyle name="Hyperlink 111 2" xfId="815" xr:uid="{00000000-0005-0000-0000-000033030000}"/>
    <cellStyle name="Hyperlink 112" xfId="816" xr:uid="{00000000-0005-0000-0000-000034030000}"/>
    <cellStyle name="Hyperlink 112 2" xfId="817" xr:uid="{00000000-0005-0000-0000-000035030000}"/>
    <cellStyle name="Hyperlink 113" xfId="818" xr:uid="{00000000-0005-0000-0000-000036030000}"/>
    <cellStyle name="Hyperlink 113 2" xfId="819" xr:uid="{00000000-0005-0000-0000-000037030000}"/>
    <cellStyle name="Hyperlink 114" xfId="820" xr:uid="{00000000-0005-0000-0000-000038030000}"/>
    <cellStyle name="Hyperlink 114 2" xfId="821" xr:uid="{00000000-0005-0000-0000-000039030000}"/>
    <cellStyle name="Hyperlink 115" xfId="822" xr:uid="{00000000-0005-0000-0000-00003A030000}"/>
    <cellStyle name="Hyperlink 115 2" xfId="823" xr:uid="{00000000-0005-0000-0000-00003B030000}"/>
    <cellStyle name="Hyperlink 116" xfId="824" xr:uid="{00000000-0005-0000-0000-00003C030000}"/>
    <cellStyle name="Hyperlink 116 2" xfId="825" xr:uid="{00000000-0005-0000-0000-00003D030000}"/>
    <cellStyle name="Hyperlink 12" xfId="826" xr:uid="{00000000-0005-0000-0000-00003E030000}"/>
    <cellStyle name="Hyperlink 12 2" xfId="827" xr:uid="{00000000-0005-0000-0000-00003F030000}"/>
    <cellStyle name="Hyperlink 13" xfId="828" xr:uid="{00000000-0005-0000-0000-000040030000}"/>
    <cellStyle name="Hyperlink 13 2" xfId="829" xr:uid="{00000000-0005-0000-0000-000041030000}"/>
    <cellStyle name="Hyperlink 14" xfId="830" xr:uid="{00000000-0005-0000-0000-000042030000}"/>
    <cellStyle name="Hyperlink 14 2" xfId="831" xr:uid="{00000000-0005-0000-0000-000043030000}"/>
    <cellStyle name="Hyperlink 15" xfId="832" xr:uid="{00000000-0005-0000-0000-000044030000}"/>
    <cellStyle name="Hyperlink 15 2" xfId="833" xr:uid="{00000000-0005-0000-0000-000045030000}"/>
    <cellStyle name="Hyperlink 16" xfId="834" xr:uid="{00000000-0005-0000-0000-000046030000}"/>
    <cellStyle name="Hyperlink 16 2" xfId="835" xr:uid="{00000000-0005-0000-0000-000047030000}"/>
    <cellStyle name="Hyperlink 17" xfId="836" xr:uid="{00000000-0005-0000-0000-000048030000}"/>
    <cellStyle name="Hyperlink 17 2" xfId="837" xr:uid="{00000000-0005-0000-0000-000049030000}"/>
    <cellStyle name="Hyperlink 18" xfId="838" xr:uid="{00000000-0005-0000-0000-00004A030000}"/>
    <cellStyle name="Hyperlink 18 2" xfId="839" xr:uid="{00000000-0005-0000-0000-00004B030000}"/>
    <cellStyle name="Hyperlink 19" xfId="840" xr:uid="{00000000-0005-0000-0000-00004C030000}"/>
    <cellStyle name="Hyperlink 19 2" xfId="841" xr:uid="{00000000-0005-0000-0000-00004D030000}"/>
    <cellStyle name="Hyperlink 2" xfId="842" xr:uid="{00000000-0005-0000-0000-00004E030000}"/>
    <cellStyle name="Hyperlink 2 2" xfId="843" xr:uid="{00000000-0005-0000-0000-00004F030000}"/>
    <cellStyle name="Hyperlink 2 3" xfId="2977" xr:uid="{00000000-0005-0000-0000-000050030000}"/>
    <cellStyle name="Hyperlink 20" xfId="844" xr:uid="{00000000-0005-0000-0000-000051030000}"/>
    <cellStyle name="Hyperlink 20 2" xfId="845" xr:uid="{00000000-0005-0000-0000-000052030000}"/>
    <cellStyle name="Hyperlink 21" xfId="846" xr:uid="{00000000-0005-0000-0000-000053030000}"/>
    <cellStyle name="Hyperlink 21 2" xfId="847" xr:uid="{00000000-0005-0000-0000-000054030000}"/>
    <cellStyle name="Hyperlink 22" xfId="848" xr:uid="{00000000-0005-0000-0000-000055030000}"/>
    <cellStyle name="Hyperlink 22 2" xfId="849" xr:uid="{00000000-0005-0000-0000-000056030000}"/>
    <cellStyle name="Hyperlink 23" xfId="850" xr:uid="{00000000-0005-0000-0000-000057030000}"/>
    <cellStyle name="Hyperlink 23 2" xfId="851" xr:uid="{00000000-0005-0000-0000-000058030000}"/>
    <cellStyle name="Hyperlink 24" xfId="852" xr:uid="{00000000-0005-0000-0000-000059030000}"/>
    <cellStyle name="Hyperlink 24 2" xfId="853" xr:uid="{00000000-0005-0000-0000-00005A030000}"/>
    <cellStyle name="Hyperlink 25" xfId="854" xr:uid="{00000000-0005-0000-0000-00005B030000}"/>
    <cellStyle name="Hyperlink 25 2" xfId="855" xr:uid="{00000000-0005-0000-0000-00005C030000}"/>
    <cellStyle name="Hyperlink 26" xfId="856" xr:uid="{00000000-0005-0000-0000-00005D030000}"/>
    <cellStyle name="Hyperlink 26 2" xfId="857" xr:uid="{00000000-0005-0000-0000-00005E030000}"/>
    <cellStyle name="Hyperlink 27" xfId="858" xr:uid="{00000000-0005-0000-0000-00005F030000}"/>
    <cellStyle name="Hyperlink 27 2" xfId="859" xr:uid="{00000000-0005-0000-0000-000060030000}"/>
    <cellStyle name="Hyperlink 28" xfId="860" xr:uid="{00000000-0005-0000-0000-000061030000}"/>
    <cellStyle name="Hyperlink 28 2" xfId="861" xr:uid="{00000000-0005-0000-0000-000062030000}"/>
    <cellStyle name="Hyperlink 29" xfId="862" xr:uid="{00000000-0005-0000-0000-000063030000}"/>
    <cellStyle name="Hyperlink 29 2" xfId="863" xr:uid="{00000000-0005-0000-0000-000064030000}"/>
    <cellStyle name="Hyperlink 3" xfId="864" xr:uid="{00000000-0005-0000-0000-000065030000}"/>
    <cellStyle name="Hyperlink 3 2" xfId="865" xr:uid="{00000000-0005-0000-0000-000066030000}"/>
    <cellStyle name="Hyperlink 30" xfId="866" xr:uid="{00000000-0005-0000-0000-000067030000}"/>
    <cellStyle name="Hyperlink 30 2" xfId="867" xr:uid="{00000000-0005-0000-0000-000068030000}"/>
    <cellStyle name="Hyperlink 31" xfId="868" xr:uid="{00000000-0005-0000-0000-000069030000}"/>
    <cellStyle name="Hyperlink 31 2" xfId="869" xr:uid="{00000000-0005-0000-0000-00006A030000}"/>
    <cellStyle name="Hyperlink 32" xfId="870" xr:uid="{00000000-0005-0000-0000-00006B030000}"/>
    <cellStyle name="Hyperlink 32 2" xfId="871" xr:uid="{00000000-0005-0000-0000-00006C030000}"/>
    <cellStyle name="Hyperlink 33" xfId="872" xr:uid="{00000000-0005-0000-0000-00006D030000}"/>
    <cellStyle name="Hyperlink 33 2" xfId="873" xr:uid="{00000000-0005-0000-0000-00006E030000}"/>
    <cellStyle name="Hyperlink 34" xfId="874" xr:uid="{00000000-0005-0000-0000-00006F030000}"/>
    <cellStyle name="Hyperlink 34 2" xfId="875" xr:uid="{00000000-0005-0000-0000-000070030000}"/>
    <cellStyle name="Hyperlink 35" xfId="876" xr:uid="{00000000-0005-0000-0000-000071030000}"/>
    <cellStyle name="Hyperlink 35 2" xfId="877" xr:uid="{00000000-0005-0000-0000-000072030000}"/>
    <cellStyle name="Hyperlink 36" xfId="878" xr:uid="{00000000-0005-0000-0000-000073030000}"/>
    <cellStyle name="Hyperlink 36 2" xfId="879" xr:uid="{00000000-0005-0000-0000-000074030000}"/>
    <cellStyle name="Hyperlink 37" xfId="880" xr:uid="{00000000-0005-0000-0000-000075030000}"/>
    <cellStyle name="Hyperlink 37 2" xfId="881" xr:uid="{00000000-0005-0000-0000-000076030000}"/>
    <cellStyle name="Hyperlink 38" xfId="882" xr:uid="{00000000-0005-0000-0000-000077030000}"/>
    <cellStyle name="Hyperlink 38 2" xfId="883" xr:uid="{00000000-0005-0000-0000-000078030000}"/>
    <cellStyle name="Hyperlink 39" xfId="884" xr:uid="{00000000-0005-0000-0000-000079030000}"/>
    <cellStyle name="Hyperlink 39 2" xfId="885" xr:uid="{00000000-0005-0000-0000-00007A030000}"/>
    <cellStyle name="Hyperlink 4" xfId="886" xr:uid="{00000000-0005-0000-0000-00007B030000}"/>
    <cellStyle name="Hyperlink 4 2" xfId="887" xr:uid="{00000000-0005-0000-0000-00007C030000}"/>
    <cellStyle name="Hyperlink 40" xfId="888" xr:uid="{00000000-0005-0000-0000-00007D030000}"/>
    <cellStyle name="Hyperlink 40 2" xfId="889" xr:uid="{00000000-0005-0000-0000-00007E030000}"/>
    <cellStyle name="Hyperlink 41" xfId="890" xr:uid="{00000000-0005-0000-0000-00007F030000}"/>
    <cellStyle name="Hyperlink 41 2" xfId="891" xr:uid="{00000000-0005-0000-0000-000080030000}"/>
    <cellStyle name="Hyperlink 42" xfId="892" xr:uid="{00000000-0005-0000-0000-000081030000}"/>
    <cellStyle name="Hyperlink 42 2" xfId="893" xr:uid="{00000000-0005-0000-0000-000082030000}"/>
    <cellStyle name="Hyperlink 43" xfId="894" xr:uid="{00000000-0005-0000-0000-000083030000}"/>
    <cellStyle name="Hyperlink 43 2" xfId="895" xr:uid="{00000000-0005-0000-0000-000084030000}"/>
    <cellStyle name="Hyperlink 44" xfId="896" xr:uid="{00000000-0005-0000-0000-000085030000}"/>
    <cellStyle name="Hyperlink 44 2" xfId="897" xr:uid="{00000000-0005-0000-0000-000086030000}"/>
    <cellStyle name="Hyperlink 45" xfId="898" xr:uid="{00000000-0005-0000-0000-000087030000}"/>
    <cellStyle name="Hyperlink 45 2" xfId="899" xr:uid="{00000000-0005-0000-0000-000088030000}"/>
    <cellStyle name="Hyperlink 46" xfId="900" xr:uid="{00000000-0005-0000-0000-000089030000}"/>
    <cellStyle name="Hyperlink 46 2" xfId="901" xr:uid="{00000000-0005-0000-0000-00008A030000}"/>
    <cellStyle name="Hyperlink 47" xfId="902" xr:uid="{00000000-0005-0000-0000-00008B030000}"/>
    <cellStyle name="Hyperlink 47 2" xfId="903" xr:uid="{00000000-0005-0000-0000-00008C030000}"/>
    <cellStyle name="Hyperlink 48" xfId="904" xr:uid="{00000000-0005-0000-0000-00008D030000}"/>
    <cellStyle name="Hyperlink 48 2" xfId="905" xr:uid="{00000000-0005-0000-0000-00008E030000}"/>
    <cellStyle name="Hyperlink 49" xfId="906" xr:uid="{00000000-0005-0000-0000-00008F030000}"/>
    <cellStyle name="Hyperlink 49 2" xfId="907" xr:uid="{00000000-0005-0000-0000-000090030000}"/>
    <cellStyle name="Hyperlink 5" xfId="908" xr:uid="{00000000-0005-0000-0000-000091030000}"/>
    <cellStyle name="Hyperlink 5 2" xfId="909" xr:uid="{00000000-0005-0000-0000-000092030000}"/>
    <cellStyle name="Hyperlink 50" xfId="910" xr:uid="{00000000-0005-0000-0000-000093030000}"/>
    <cellStyle name="Hyperlink 50 2" xfId="911" xr:uid="{00000000-0005-0000-0000-000094030000}"/>
    <cellStyle name="Hyperlink 51" xfId="912" xr:uid="{00000000-0005-0000-0000-000095030000}"/>
    <cellStyle name="Hyperlink 51 2" xfId="913" xr:uid="{00000000-0005-0000-0000-000096030000}"/>
    <cellStyle name="Hyperlink 52" xfId="914" xr:uid="{00000000-0005-0000-0000-000097030000}"/>
    <cellStyle name="Hyperlink 52 2" xfId="915" xr:uid="{00000000-0005-0000-0000-000098030000}"/>
    <cellStyle name="Hyperlink 53" xfId="916" xr:uid="{00000000-0005-0000-0000-000099030000}"/>
    <cellStyle name="Hyperlink 53 2" xfId="917" xr:uid="{00000000-0005-0000-0000-00009A030000}"/>
    <cellStyle name="Hyperlink 54" xfId="918" xr:uid="{00000000-0005-0000-0000-00009B030000}"/>
    <cellStyle name="Hyperlink 54 2" xfId="919" xr:uid="{00000000-0005-0000-0000-00009C030000}"/>
    <cellStyle name="Hyperlink 55" xfId="920" xr:uid="{00000000-0005-0000-0000-00009D030000}"/>
    <cellStyle name="Hyperlink 55 2" xfId="921" xr:uid="{00000000-0005-0000-0000-00009E030000}"/>
    <cellStyle name="Hyperlink 56" xfId="922" xr:uid="{00000000-0005-0000-0000-00009F030000}"/>
    <cellStyle name="Hyperlink 56 2" xfId="923" xr:uid="{00000000-0005-0000-0000-0000A0030000}"/>
    <cellStyle name="Hyperlink 57" xfId="924" xr:uid="{00000000-0005-0000-0000-0000A1030000}"/>
    <cellStyle name="Hyperlink 57 2" xfId="925" xr:uid="{00000000-0005-0000-0000-0000A2030000}"/>
    <cellStyle name="Hyperlink 58" xfId="926" xr:uid="{00000000-0005-0000-0000-0000A3030000}"/>
    <cellStyle name="Hyperlink 58 2" xfId="927" xr:uid="{00000000-0005-0000-0000-0000A4030000}"/>
    <cellStyle name="Hyperlink 59" xfId="928" xr:uid="{00000000-0005-0000-0000-0000A5030000}"/>
    <cellStyle name="Hyperlink 59 2" xfId="929" xr:uid="{00000000-0005-0000-0000-0000A6030000}"/>
    <cellStyle name="Hyperlink 6" xfId="930" xr:uid="{00000000-0005-0000-0000-0000A7030000}"/>
    <cellStyle name="Hyperlink 6 2" xfId="931" xr:uid="{00000000-0005-0000-0000-0000A8030000}"/>
    <cellStyle name="Hyperlink 60" xfId="932" xr:uid="{00000000-0005-0000-0000-0000A9030000}"/>
    <cellStyle name="Hyperlink 60 2" xfId="933" xr:uid="{00000000-0005-0000-0000-0000AA030000}"/>
    <cellStyle name="Hyperlink 61" xfId="934" xr:uid="{00000000-0005-0000-0000-0000AB030000}"/>
    <cellStyle name="Hyperlink 61 2" xfId="935" xr:uid="{00000000-0005-0000-0000-0000AC030000}"/>
    <cellStyle name="Hyperlink 62" xfId="936" xr:uid="{00000000-0005-0000-0000-0000AD030000}"/>
    <cellStyle name="Hyperlink 62 2" xfId="937" xr:uid="{00000000-0005-0000-0000-0000AE030000}"/>
    <cellStyle name="Hyperlink 63" xfId="938" xr:uid="{00000000-0005-0000-0000-0000AF030000}"/>
    <cellStyle name="Hyperlink 63 2" xfId="939" xr:uid="{00000000-0005-0000-0000-0000B0030000}"/>
    <cellStyle name="Hyperlink 64" xfId="940" xr:uid="{00000000-0005-0000-0000-0000B1030000}"/>
    <cellStyle name="Hyperlink 64 2" xfId="941" xr:uid="{00000000-0005-0000-0000-0000B2030000}"/>
    <cellStyle name="Hyperlink 65" xfId="942" xr:uid="{00000000-0005-0000-0000-0000B3030000}"/>
    <cellStyle name="Hyperlink 65 2" xfId="943" xr:uid="{00000000-0005-0000-0000-0000B4030000}"/>
    <cellStyle name="Hyperlink 66" xfId="944" xr:uid="{00000000-0005-0000-0000-0000B5030000}"/>
    <cellStyle name="Hyperlink 66 2" xfId="945" xr:uid="{00000000-0005-0000-0000-0000B6030000}"/>
    <cellStyle name="Hyperlink 67" xfId="946" xr:uid="{00000000-0005-0000-0000-0000B7030000}"/>
    <cellStyle name="Hyperlink 67 2" xfId="947" xr:uid="{00000000-0005-0000-0000-0000B8030000}"/>
    <cellStyle name="Hyperlink 68" xfId="948" xr:uid="{00000000-0005-0000-0000-0000B9030000}"/>
    <cellStyle name="Hyperlink 68 2" xfId="949" xr:uid="{00000000-0005-0000-0000-0000BA030000}"/>
    <cellStyle name="Hyperlink 69" xfId="950" xr:uid="{00000000-0005-0000-0000-0000BB030000}"/>
    <cellStyle name="Hyperlink 69 2" xfId="951" xr:uid="{00000000-0005-0000-0000-0000BC030000}"/>
    <cellStyle name="Hyperlink 7" xfId="952" xr:uid="{00000000-0005-0000-0000-0000BD030000}"/>
    <cellStyle name="Hyperlink 7 2" xfId="953" xr:uid="{00000000-0005-0000-0000-0000BE030000}"/>
    <cellStyle name="Hyperlink 70" xfId="954" xr:uid="{00000000-0005-0000-0000-0000BF030000}"/>
    <cellStyle name="Hyperlink 70 2" xfId="955" xr:uid="{00000000-0005-0000-0000-0000C0030000}"/>
    <cellStyle name="Hyperlink 71" xfId="956" xr:uid="{00000000-0005-0000-0000-0000C1030000}"/>
    <cellStyle name="Hyperlink 71 2" xfId="957" xr:uid="{00000000-0005-0000-0000-0000C2030000}"/>
    <cellStyle name="Hyperlink 72" xfId="958" xr:uid="{00000000-0005-0000-0000-0000C3030000}"/>
    <cellStyle name="Hyperlink 72 2" xfId="959" xr:uid="{00000000-0005-0000-0000-0000C4030000}"/>
    <cellStyle name="Hyperlink 73" xfId="960" xr:uid="{00000000-0005-0000-0000-0000C5030000}"/>
    <cellStyle name="Hyperlink 73 2" xfId="961" xr:uid="{00000000-0005-0000-0000-0000C6030000}"/>
    <cellStyle name="Hyperlink 74" xfId="962" xr:uid="{00000000-0005-0000-0000-0000C7030000}"/>
    <cellStyle name="Hyperlink 74 2" xfId="963" xr:uid="{00000000-0005-0000-0000-0000C8030000}"/>
    <cellStyle name="Hyperlink 75" xfId="964" xr:uid="{00000000-0005-0000-0000-0000C9030000}"/>
    <cellStyle name="Hyperlink 75 2" xfId="965" xr:uid="{00000000-0005-0000-0000-0000CA030000}"/>
    <cellStyle name="Hyperlink 76" xfId="966" xr:uid="{00000000-0005-0000-0000-0000CB030000}"/>
    <cellStyle name="Hyperlink 76 2" xfId="967" xr:uid="{00000000-0005-0000-0000-0000CC030000}"/>
    <cellStyle name="Hyperlink 77" xfId="968" xr:uid="{00000000-0005-0000-0000-0000CD030000}"/>
    <cellStyle name="Hyperlink 77 2" xfId="969" xr:uid="{00000000-0005-0000-0000-0000CE030000}"/>
    <cellStyle name="Hyperlink 78" xfId="970" xr:uid="{00000000-0005-0000-0000-0000CF030000}"/>
    <cellStyle name="Hyperlink 78 2" xfId="971" xr:uid="{00000000-0005-0000-0000-0000D0030000}"/>
    <cellStyle name="Hyperlink 79" xfId="972" xr:uid="{00000000-0005-0000-0000-0000D1030000}"/>
    <cellStyle name="Hyperlink 79 2" xfId="973" xr:uid="{00000000-0005-0000-0000-0000D2030000}"/>
    <cellStyle name="Hyperlink 8" xfId="974" xr:uid="{00000000-0005-0000-0000-0000D3030000}"/>
    <cellStyle name="Hyperlink 8 2" xfId="975" xr:uid="{00000000-0005-0000-0000-0000D4030000}"/>
    <cellStyle name="Hyperlink 80" xfId="976" xr:uid="{00000000-0005-0000-0000-0000D5030000}"/>
    <cellStyle name="Hyperlink 80 2" xfId="977" xr:uid="{00000000-0005-0000-0000-0000D6030000}"/>
    <cellStyle name="Hyperlink 81" xfId="978" xr:uid="{00000000-0005-0000-0000-0000D7030000}"/>
    <cellStyle name="Hyperlink 81 2" xfId="979" xr:uid="{00000000-0005-0000-0000-0000D8030000}"/>
    <cellStyle name="Hyperlink 82" xfId="980" xr:uid="{00000000-0005-0000-0000-0000D9030000}"/>
    <cellStyle name="Hyperlink 82 2" xfId="981" xr:uid="{00000000-0005-0000-0000-0000DA030000}"/>
    <cellStyle name="Hyperlink 83" xfId="982" xr:uid="{00000000-0005-0000-0000-0000DB030000}"/>
    <cellStyle name="Hyperlink 83 2" xfId="983" xr:uid="{00000000-0005-0000-0000-0000DC030000}"/>
    <cellStyle name="Hyperlink 84" xfId="984" xr:uid="{00000000-0005-0000-0000-0000DD030000}"/>
    <cellStyle name="Hyperlink 84 2" xfId="985" xr:uid="{00000000-0005-0000-0000-0000DE030000}"/>
    <cellStyle name="Hyperlink 85" xfId="986" xr:uid="{00000000-0005-0000-0000-0000DF030000}"/>
    <cellStyle name="Hyperlink 85 2" xfId="987" xr:uid="{00000000-0005-0000-0000-0000E0030000}"/>
    <cellStyle name="Hyperlink 86" xfId="988" xr:uid="{00000000-0005-0000-0000-0000E1030000}"/>
    <cellStyle name="Hyperlink 86 2" xfId="989" xr:uid="{00000000-0005-0000-0000-0000E2030000}"/>
    <cellStyle name="Hyperlink 87" xfId="990" xr:uid="{00000000-0005-0000-0000-0000E3030000}"/>
    <cellStyle name="Hyperlink 87 2" xfId="991" xr:uid="{00000000-0005-0000-0000-0000E4030000}"/>
    <cellStyle name="Hyperlink 88" xfId="992" xr:uid="{00000000-0005-0000-0000-0000E5030000}"/>
    <cellStyle name="Hyperlink 88 2" xfId="993" xr:uid="{00000000-0005-0000-0000-0000E6030000}"/>
    <cellStyle name="Hyperlink 89" xfId="994" xr:uid="{00000000-0005-0000-0000-0000E7030000}"/>
    <cellStyle name="Hyperlink 89 2" xfId="995" xr:uid="{00000000-0005-0000-0000-0000E8030000}"/>
    <cellStyle name="Hyperlink 9" xfId="996" xr:uid="{00000000-0005-0000-0000-0000E9030000}"/>
    <cellStyle name="Hyperlink 9 2" xfId="997" xr:uid="{00000000-0005-0000-0000-0000EA030000}"/>
    <cellStyle name="Hyperlink 90" xfId="998" xr:uid="{00000000-0005-0000-0000-0000EB030000}"/>
    <cellStyle name="Hyperlink 90 2" xfId="999" xr:uid="{00000000-0005-0000-0000-0000EC030000}"/>
    <cellStyle name="Hyperlink 91" xfId="1000" xr:uid="{00000000-0005-0000-0000-0000ED030000}"/>
    <cellStyle name="Hyperlink 91 2" xfId="1001" xr:uid="{00000000-0005-0000-0000-0000EE030000}"/>
    <cellStyle name="Hyperlink 92" xfId="1002" xr:uid="{00000000-0005-0000-0000-0000EF030000}"/>
    <cellStyle name="Hyperlink 92 2" xfId="1003" xr:uid="{00000000-0005-0000-0000-0000F0030000}"/>
    <cellStyle name="Hyperlink 93" xfId="1004" xr:uid="{00000000-0005-0000-0000-0000F1030000}"/>
    <cellStyle name="Hyperlink 93 2" xfId="1005" xr:uid="{00000000-0005-0000-0000-0000F2030000}"/>
    <cellStyle name="Hyperlink 94" xfId="1006" xr:uid="{00000000-0005-0000-0000-0000F3030000}"/>
    <cellStyle name="Hyperlink 94 2" xfId="1007" xr:uid="{00000000-0005-0000-0000-0000F4030000}"/>
    <cellStyle name="Hyperlink 95" xfId="1008" xr:uid="{00000000-0005-0000-0000-0000F5030000}"/>
    <cellStyle name="Hyperlink 95 2" xfId="1009" xr:uid="{00000000-0005-0000-0000-0000F6030000}"/>
    <cellStyle name="Hyperlink 96" xfId="1010" xr:uid="{00000000-0005-0000-0000-0000F7030000}"/>
    <cellStyle name="Hyperlink 96 2" xfId="1011" xr:uid="{00000000-0005-0000-0000-0000F8030000}"/>
    <cellStyle name="Hyperlink 97" xfId="1012" xr:uid="{00000000-0005-0000-0000-0000F9030000}"/>
    <cellStyle name="Hyperlink 97 2" xfId="1013" xr:uid="{00000000-0005-0000-0000-0000FA030000}"/>
    <cellStyle name="Hyperlink 98" xfId="1014" xr:uid="{00000000-0005-0000-0000-0000FB030000}"/>
    <cellStyle name="Hyperlink 98 2" xfId="1015" xr:uid="{00000000-0005-0000-0000-0000FC030000}"/>
    <cellStyle name="Hyperlink 99" xfId="1016" xr:uid="{00000000-0005-0000-0000-0000FD030000}"/>
    <cellStyle name="Hyperlink 99 2" xfId="1017" xr:uid="{00000000-0005-0000-0000-0000FE030000}"/>
    <cellStyle name="Input" xfId="3055" builtinId="20" customBuiltin="1"/>
    <cellStyle name="Korrigiert" xfId="1018" xr:uid="{00000000-0005-0000-0000-0000FF030000}"/>
    <cellStyle name="Linked Cell" xfId="3058" builtinId="24" customBuiltin="1"/>
    <cellStyle name="Neutral" xfId="2" builtinId="28" customBuiltin="1"/>
    <cellStyle name="Neutral 2" xfId="1019" xr:uid="{00000000-0005-0000-0000-000001040000}"/>
    <cellStyle name="Neutral 3" xfId="1020" xr:uid="{00000000-0005-0000-0000-000002040000}"/>
    <cellStyle name="Neutral 4" xfId="3088" xr:uid="{5CBA1FF3-31D4-47DB-A2CC-D519AAFF334A}"/>
    <cellStyle name="Normal" xfId="0" builtinId="0"/>
    <cellStyle name="Normal 10" xfId="1021" xr:uid="{00000000-0005-0000-0000-000004040000}"/>
    <cellStyle name="Normal 100" xfId="1022" xr:uid="{00000000-0005-0000-0000-000005040000}"/>
    <cellStyle name="Normal 101" xfId="1023" xr:uid="{00000000-0005-0000-0000-000006040000}"/>
    <cellStyle name="Normal 102" xfId="1024" xr:uid="{00000000-0005-0000-0000-000007040000}"/>
    <cellStyle name="Normal 102 2" xfId="1025" xr:uid="{00000000-0005-0000-0000-000008040000}"/>
    <cellStyle name="Normal 103" xfId="1026" xr:uid="{00000000-0005-0000-0000-000009040000}"/>
    <cellStyle name="Normal 103 2" xfId="1027" xr:uid="{00000000-0005-0000-0000-00000A040000}"/>
    <cellStyle name="Normal 104" xfId="1028" xr:uid="{00000000-0005-0000-0000-00000B040000}"/>
    <cellStyle name="Normal 104 2" xfId="1029" xr:uid="{00000000-0005-0000-0000-00000C040000}"/>
    <cellStyle name="Normal 105" xfId="1030" xr:uid="{00000000-0005-0000-0000-00000D040000}"/>
    <cellStyle name="Normal 105 2" xfId="1031" xr:uid="{00000000-0005-0000-0000-00000E040000}"/>
    <cellStyle name="Normal 106" xfId="1032" xr:uid="{00000000-0005-0000-0000-00000F040000}"/>
    <cellStyle name="Normal 106 2" xfId="1033" xr:uid="{00000000-0005-0000-0000-000010040000}"/>
    <cellStyle name="Normal 107" xfId="1034" xr:uid="{00000000-0005-0000-0000-000011040000}"/>
    <cellStyle name="Normal 107 2" xfId="1035" xr:uid="{00000000-0005-0000-0000-000012040000}"/>
    <cellStyle name="Normal 108" xfId="1036" xr:uid="{00000000-0005-0000-0000-000013040000}"/>
    <cellStyle name="Normal 108 2" xfId="1037" xr:uid="{00000000-0005-0000-0000-000014040000}"/>
    <cellStyle name="Normal 109" xfId="1038" xr:uid="{00000000-0005-0000-0000-000015040000}"/>
    <cellStyle name="Normal 109 2" xfId="1039" xr:uid="{00000000-0005-0000-0000-000016040000}"/>
    <cellStyle name="Normal 11" xfId="1040" xr:uid="{00000000-0005-0000-0000-000017040000}"/>
    <cellStyle name="Normal 110" xfId="1041" xr:uid="{00000000-0005-0000-0000-000018040000}"/>
    <cellStyle name="Normal 110 2" xfId="1042" xr:uid="{00000000-0005-0000-0000-000019040000}"/>
    <cellStyle name="Normal 111" xfId="1043" xr:uid="{00000000-0005-0000-0000-00001A040000}"/>
    <cellStyle name="Normal 111 2" xfId="1044" xr:uid="{00000000-0005-0000-0000-00001B040000}"/>
    <cellStyle name="Normal 112" xfId="1045" xr:uid="{00000000-0005-0000-0000-00001C040000}"/>
    <cellStyle name="Normal 112 2" xfId="1046" xr:uid="{00000000-0005-0000-0000-00001D040000}"/>
    <cellStyle name="Normal 113" xfId="1047" xr:uid="{00000000-0005-0000-0000-00001E040000}"/>
    <cellStyle name="Normal 113 2" xfId="1048" xr:uid="{00000000-0005-0000-0000-00001F040000}"/>
    <cellStyle name="Normal 114" xfId="1049" xr:uid="{00000000-0005-0000-0000-000020040000}"/>
    <cellStyle name="Normal 114 2" xfId="1050" xr:uid="{00000000-0005-0000-0000-000021040000}"/>
    <cellStyle name="Normal 115" xfId="1051" xr:uid="{00000000-0005-0000-0000-000022040000}"/>
    <cellStyle name="Normal 115 2" xfId="1052" xr:uid="{00000000-0005-0000-0000-000023040000}"/>
    <cellStyle name="Normal 116" xfId="1053" xr:uid="{00000000-0005-0000-0000-000024040000}"/>
    <cellStyle name="Normal 117" xfId="1054" xr:uid="{00000000-0005-0000-0000-000025040000}"/>
    <cellStyle name="Normal 118" xfId="1055" xr:uid="{00000000-0005-0000-0000-000026040000}"/>
    <cellStyle name="Normal 118 2" xfId="1056" xr:uid="{00000000-0005-0000-0000-000027040000}"/>
    <cellStyle name="Normal 119" xfId="1057" xr:uid="{00000000-0005-0000-0000-000028040000}"/>
    <cellStyle name="Normal 119 2" xfId="1058" xr:uid="{00000000-0005-0000-0000-000029040000}"/>
    <cellStyle name="Normal 12" xfId="1059" xr:uid="{00000000-0005-0000-0000-00002A040000}"/>
    <cellStyle name="Normal 120" xfId="1060" xr:uid="{00000000-0005-0000-0000-00002B040000}"/>
    <cellStyle name="Normal 120 2" xfId="1061" xr:uid="{00000000-0005-0000-0000-00002C040000}"/>
    <cellStyle name="Normal 121" xfId="1062" xr:uid="{00000000-0005-0000-0000-00002D040000}"/>
    <cellStyle name="Normal 121 2" xfId="1063" xr:uid="{00000000-0005-0000-0000-00002E040000}"/>
    <cellStyle name="Normal 122" xfId="1064" xr:uid="{00000000-0005-0000-0000-00002F040000}"/>
    <cellStyle name="Normal 123" xfId="1065" xr:uid="{00000000-0005-0000-0000-000030040000}"/>
    <cellStyle name="Normal 124" xfId="1066" xr:uid="{00000000-0005-0000-0000-000031040000}"/>
    <cellStyle name="Normal 124 2" xfId="1067" xr:uid="{00000000-0005-0000-0000-000032040000}"/>
    <cellStyle name="Normal 125" xfId="1068" xr:uid="{00000000-0005-0000-0000-000033040000}"/>
    <cellStyle name="Normal 125 2" xfId="1069" xr:uid="{00000000-0005-0000-0000-000034040000}"/>
    <cellStyle name="Normal 126" xfId="1070" xr:uid="{00000000-0005-0000-0000-000035040000}"/>
    <cellStyle name="Normal 127" xfId="1071" xr:uid="{00000000-0005-0000-0000-000036040000}"/>
    <cellStyle name="Normal 128" xfId="1072" xr:uid="{00000000-0005-0000-0000-000037040000}"/>
    <cellStyle name="Normal 129" xfId="1073" xr:uid="{00000000-0005-0000-0000-000038040000}"/>
    <cellStyle name="Normal 13" xfId="1074" xr:uid="{00000000-0005-0000-0000-000039040000}"/>
    <cellStyle name="Normal 130" xfId="1075" xr:uid="{00000000-0005-0000-0000-00003A040000}"/>
    <cellStyle name="Normal 131" xfId="1076" xr:uid="{00000000-0005-0000-0000-00003B040000}"/>
    <cellStyle name="Normal 131 2" xfId="1077" xr:uid="{00000000-0005-0000-0000-00003C040000}"/>
    <cellStyle name="Normal 132" xfId="1078" xr:uid="{00000000-0005-0000-0000-00003D040000}"/>
    <cellStyle name="Normal 132 2" xfId="1079" xr:uid="{00000000-0005-0000-0000-00003E040000}"/>
    <cellStyle name="Normal 133" xfId="1080" xr:uid="{00000000-0005-0000-0000-00003F040000}"/>
    <cellStyle name="Normal 133 2" xfId="1081" xr:uid="{00000000-0005-0000-0000-000040040000}"/>
    <cellStyle name="Normal 134" xfId="1082" xr:uid="{00000000-0005-0000-0000-000041040000}"/>
    <cellStyle name="Normal 134 2" xfId="1083" xr:uid="{00000000-0005-0000-0000-000042040000}"/>
    <cellStyle name="Normal 135" xfId="1084" xr:uid="{00000000-0005-0000-0000-000043040000}"/>
    <cellStyle name="Normal 135 2" xfId="1085" xr:uid="{00000000-0005-0000-0000-000044040000}"/>
    <cellStyle name="Normal 136" xfId="1086" xr:uid="{00000000-0005-0000-0000-000045040000}"/>
    <cellStyle name="Normal 136 2" xfId="1087" xr:uid="{00000000-0005-0000-0000-000046040000}"/>
    <cellStyle name="Normal 137" xfId="1088" xr:uid="{00000000-0005-0000-0000-000047040000}"/>
    <cellStyle name="Normal 137 2" xfId="1089" xr:uid="{00000000-0005-0000-0000-000048040000}"/>
    <cellStyle name="Normal 138" xfId="1090" xr:uid="{00000000-0005-0000-0000-000049040000}"/>
    <cellStyle name="Normal 138 2" xfId="1091" xr:uid="{00000000-0005-0000-0000-00004A040000}"/>
    <cellStyle name="Normal 139" xfId="1092" xr:uid="{00000000-0005-0000-0000-00004B040000}"/>
    <cellStyle name="Normal 139 2" xfId="1093" xr:uid="{00000000-0005-0000-0000-00004C040000}"/>
    <cellStyle name="Normal 14" xfId="1094" xr:uid="{00000000-0005-0000-0000-00004D040000}"/>
    <cellStyle name="Normal 140" xfId="1095" xr:uid="{00000000-0005-0000-0000-00004E040000}"/>
    <cellStyle name="Normal 140 2" xfId="1096" xr:uid="{00000000-0005-0000-0000-00004F040000}"/>
    <cellStyle name="Normal 141" xfId="1097" xr:uid="{00000000-0005-0000-0000-000050040000}"/>
    <cellStyle name="Normal 141 2" xfId="1098" xr:uid="{00000000-0005-0000-0000-000051040000}"/>
    <cellStyle name="Normal 142" xfId="1099" xr:uid="{00000000-0005-0000-0000-000052040000}"/>
    <cellStyle name="Normal 142 2" xfId="1100" xr:uid="{00000000-0005-0000-0000-000053040000}"/>
    <cellStyle name="Normal 143" xfId="1101" xr:uid="{00000000-0005-0000-0000-000054040000}"/>
    <cellStyle name="Normal 143 2" xfId="1102" xr:uid="{00000000-0005-0000-0000-000055040000}"/>
    <cellStyle name="Normal 144" xfId="1103" xr:uid="{00000000-0005-0000-0000-000056040000}"/>
    <cellStyle name="Normal 145" xfId="1104" xr:uid="{00000000-0005-0000-0000-000057040000}"/>
    <cellStyle name="Normal 146" xfId="1105" xr:uid="{00000000-0005-0000-0000-000058040000}"/>
    <cellStyle name="Normal 147" xfId="1106" xr:uid="{00000000-0005-0000-0000-000059040000}"/>
    <cellStyle name="Normal 148" xfId="1107" xr:uid="{00000000-0005-0000-0000-00005A040000}"/>
    <cellStyle name="Normal 148 2" xfId="1108" xr:uid="{00000000-0005-0000-0000-00005B040000}"/>
    <cellStyle name="Normal 149" xfId="1109" xr:uid="{00000000-0005-0000-0000-00005C040000}"/>
    <cellStyle name="Normal 149 2" xfId="1110" xr:uid="{00000000-0005-0000-0000-00005D040000}"/>
    <cellStyle name="Normal 15" xfId="1111" xr:uid="{00000000-0005-0000-0000-00005E040000}"/>
    <cellStyle name="Normal 150" xfId="1112" xr:uid="{00000000-0005-0000-0000-00005F040000}"/>
    <cellStyle name="Normal 151" xfId="1113" xr:uid="{00000000-0005-0000-0000-000060040000}"/>
    <cellStyle name="Normal 152" xfId="1114" xr:uid="{00000000-0005-0000-0000-000061040000}"/>
    <cellStyle name="Normal 152 2" xfId="1115" xr:uid="{00000000-0005-0000-0000-000062040000}"/>
    <cellStyle name="Normal 153" xfId="1116" xr:uid="{00000000-0005-0000-0000-000063040000}"/>
    <cellStyle name="Normal 153 2" xfId="1117" xr:uid="{00000000-0005-0000-0000-000064040000}"/>
    <cellStyle name="Normal 154" xfId="1118" xr:uid="{00000000-0005-0000-0000-000065040000}"/>
    <cellStyle name="Normal 155" xfId="1119" xr:uid="{00000000-0005-0000-0000-000066040000}"/>
    <cellStyle name="Normal 156" xfId="1120" xr:uid="{00000000-0005-0000-0000-000067040000}"/>
    <cellStyle name="Normal 157" xfId="1121" xr:uid="{00000000-0005-0000-0000-000068040000}"/>
    <cellStyle name="Normal 158" xfId="1122" xr:uid="{00000000-0005-0000-0000-000069040000}"/>
    <cellStyle name="Normal 158 2" xfId="1123" xr:uid="{00000000-0005-0000-0000-00006A040000}"/>
    <cellStyle name="Normal 159" xfId="1124" xr:uid="{00000000-0005-0000-0000-00006B040000}"/>
    <cellStyle name="Normal 159 2" xfId="1125" xr:uid="{00000000-0005-0000-0000-00006C040000}"/>
    <cellStyle name="Normal 16" xfId="1126" xr:uid="{00000000-0005-0000-0000-00006D040000}"/>
    <cellStyle name="Normal 160" xfId="1127" xr:uid="{00000000-0005-0000-0000-00006E040000}"/>
    <cellStyle name="Normal 160 2" xfId="1128" xr:uid="{00000000-0005-0000-0000-00006F040000}"/>
    <cellStyle name="Normal 161" xfId="1129" xr:uid="{00000000-0005-0000-0000-000070040000}"/>
    <cellStyle name="Normal 161 2" xfId="1130" xr:uid="{00000000-0005-0000-0000-000071040000}"/>
    <cellStyle name="Normal 162" xfId="1131" xr:uid="{00000000-0005-0000-0000-000072040000}"/>
    <cellStyle name="Normal 163" xfId="1132" xr:uid="{00000000-0005-0000-0000-000073040000}"/>
    <cellStyle name="Normal 164" xfId="1133" xr:uid="{00000000-0005-0000-0000-000074040000}"/>
    <cellStyle name="Normal 164 2" xfId="1134" xr:uid="{00000000-0005-0000-0000-000075040000}"/>
    <cellStyle name="Normal 165" xfId="1135" xr:uid="{00000000-0005-0000-0000-000076040000}"/>
    <cellStyle name="Normal 165 2" xfId="1136" xr:uid="{00000000-0005-0000-0000-000077040000}"/>
    <cellStyle name="Normal 166" xfId="1137" xr:uid="{00000000-0005-0000-0000-000078040000}"/>
    <cellStyle name="Normal 167" xfId="1138" xr:uid="{00000000-0005-0000-0000-000079040000}"/>
    <cellStyle name="Normal 168" xfId="1139" xr:uid="{00000000-0005-0000-0000-00007A040000}"/>
    <cellStyle name="Normal 169" xfId="1140" xr:uid="{00000000-0005-0000-0000-00007B040000}"/>
    <cellStyle name="Normal 17" xfId="1141" xr:uid="{00000000-0005-0000-0000-00007C040000}"/>
    <cellStyle name="Normal 170" xfId="1142" xr:uid="{00000000-0005-0000-0000-00007D040000}"/>
    <cellStyle name="Normal 171" xfId="1143" xr:uid="{00000000-0005-0000-0000-00007E040000}"/>
    <cellStyle name="Normal 172" xfId="1144" xr:uid="{00000000-0005-0000-0000-00007F040000}"/>
    <cellStyle name="Normal 172 2" xfId="1145" xr:uid="{00000000-0005-0000-0000-000080040000}"/>
    <cellStyle name="Normal 173" xfId="1146" xr:uid="{00000000-0005-0000-0000-000081040000}"/>
    <cellStyle name="Normal 173 2" xfId="1147" xr:uid="{00000000-0005-0000-0000-000082040000}"/>
    <cellStyle name="Normal 174" xfId="1148" xr:uid="{00000000-0005-0000-0000-000083040000}"/>
    <cellStyle name="Normal 175" xfId="1149" xr:uid="{00000000-0005-0000-0000-000084040000}"/>
    <cellStyle name="Normal 176" xfId="1150" xr:uid="{00000000-0005-0000-0000-000085040000}"/>
    <cellStyle name="Normal 176 2" xfId="1151" xr:uid="{00000000-0005-0000-0000-000086040000}"/>
    <cellStyle name="Normal 177" xfId="1152" xr:uid="{00000000-0005-0000-0000-000087040000}"/>
    <cellStyle name="Normal 177 2" xfId="1153" xr:uid="{00000000-0005-0000-0000-000088040000}"/>
    <cellStyle name="Normal 178" xfId="1154" xr:uid="{00000000-0005-0000-0000-000089040000}"/>
    <cellStyle name="Normal 178 2" xfId="1155" xr:uid="{00000000-0005-0000-0000-00008A040000}"/>
    <cellStyle name="Normal 179" xfId="1156" xr:uid="{00000000-0005-0000-0000-00008B040000}"/>
    <cellStyle name="Normal 179 2" xfId="1157" xr:uid="{00000000-0005-0000-0000-00008C040000}"/>
    <cellStyle name="Normal 18" xfId="1158" xr:uid="{00000000-0005-0000-0000-00008D040000}"/>
    <cellStyle name="Normal 180" xfId="1159" xr:uid="{00000000-0005-0000-0000-00008E040000}"/>
    <cellStyle name="Normal 181" xfId="1160" xr:uid="{00000000-0005-0000-0000-00008F040000}"/>
    <cellStyle name="Normal 182" xfId="1161" xr:uid="{00000000-0005-0000-0000-000090040000}"/>
    <cellStyle name="Normal 183" xfId="1162" xr:uid="{00000000-0005-0000-0000-000091040000}"/>
    <cellStyle name="Normal 184" xfId="1163" xr:uid="{00000000-0005-0000-0000-000092040000}"/>
    <cellStyle name="Normal 184 2" xfId="1164" xr:uid="{00000000-0005-0000-0000-000093040000}"/>
    <cellStyle name="Normal 185" xfId="1165" xr:uid="{00000000-0005-0000-0000-000094040000}"/>
    <cellStyle name="Normal 185 2" xfId="1166" xr:uid="{00000000-0005-0000-0000-000095040000}"/>
    <cellStyle name="Normal 186" xfId="1167" xr:uid="{00000000-0005-0000-0000-000096040000}"/>
    <cellStyle name="Normal 186 2" xfId="1168" xr:uid="{00000000-0005-0000-0000-000097040000}"/>
    <cellStyle name="Normal 187" xfId="1169" xr:uid="{00000000-0005-0000-0000-000098040000}"/>
    <cellStyle name="Normal 187 2" xfId="1170" xr:uid="{00000000-0005-0000-0000-000099040000}"/>
    <cellStyle name="Normal 188" xfId="1171" xr:uid="{00000000-0005-0000-0000-00009A040000}"/>
    <cellStyle name="Normal 188 2" xfId="1172" xr:uid="{00000000-0005-0000-0000-00009B040000}"/>
    <cellStyle name="Normal 189" xfId="1173" xr:uid="{00000000-0005-0000-0000-00009C040000}"/>
    <cellStyle name="Normal 189 2" xfId="1174" xr:uid="{00000000-0005-0000-0000-00009D040000}"/>
    <cellStyle name="Normal 19" xfId="1175" xr:uid="{00000000-0005-0000-0000-00009E040000}"/>
    <cellStyle name="Normal 190" xfId="1176" xr:uid="{00000000-0005-0000-0000-00009F040000}"/>
    <cellStyle name="Normal 191" xfId="1177" xr:uid="{00000000-0005-0000-0000-0000A0040000}"/>
    <cellStyle name="Normal 192" xfId="1178" xr:uid="{00000000-0005-0000-0000-0000A1040000}"/>
    <cellStyle name="Normal 193" xfId="1179" xr:uid="{00000000-0005-0000-0000-0000A2040000}"/>
    <cellStyle name="Normal 194" xfId="1180" xr:uid="{00000000-0005-0000-0000-0000A3040000}"/>
    <cellStyle name="Normal 194 2" xfId="1181" xr:uid="{00000000-0005-0000-0000-0000A4040000}"/>
    <cellStyle name="Normal 195" xfId="1182" xr:uid="{00000000-0005-0000-0000-0000A5040000}"/>
    <cellStyle name="Normal 195 2" xfId="1183" xr:uid="{00000000-0005-0000-0000-0000A6040000}"/>
    <cellStyle name="Normal 196" xfId="1184" xr:uid="{00000000-0005-0000-0000-0000A7040000}"/>
    <cellStyle name="Normal 196 2" xfId="1185" xr:uid="{00000000-0005-0000-0000-0000A8040000}"/>
    <cellStyle name="Normal 197" xfId="1186" xr:uid="{00000000-0005-0000-0000-0000A9040000}"/>
    <cellStyle name="Normal 197 2" xfId="1187" xr:uid="{00000000-0005-0000-0000-0000AA040000}"/>
    <cellStyle name="Normal 198" xfId="1188" xr:uid="{00000000-0005-0000-0000-0000AB040000}"/>
    <cellStyle name="Normal 199" xfId="1189" xr:uid="{00000000-0005-0000-0000-0000AC040000}"/>
    <cellStyle name="Normal 199 2" xfId="1190" xr:uid="{00000000-0005-0000-0000-0000AD040000}"/>
    <cellStyle name="Normal 2" xfId="1191" xr:uid="{00000000-0005-0000-0000-0000AE040000}"/>
    <cellStyle name="Normal 2 2" xfId="1192" xr:uid="{00000000-0005-0000-0000-0000AF040000}"/>
    <cellStyle name="Normal 2 2 3" xfId="1193" xr:uid="{00000000-0005-0000-0000-0000B0040000}"/>
    <cellStyle name="Normal 2 2 3 10" xfId="1194" xr:uid="{00000000-0005-0000-0000-0000B1040000}"/>
    <cellStyle name="Normal 2 2 3 100" xfId="1195" xr:uid="{00000000-0005-0000-0000-0000B2040000}"/>
    <cellStyle name="Normal 2 2 3 101" xfId="1196" xr:uid="{00000000-0005-0000-0000-0000B3040000}"/>
    <cellStyle name="Normal 2 2 3 102" xfId="1197" xr:uid="{00000000-0005-0000-0000-0000B4040000}"/>
    <cellStyle name="Normal 2 2 3 103" xfId="1198" xr:uid="{00000000-0005-0000-0000-0000B5040000}"/>
    <cellStyle name="Normal 2 2 3 104" xfId="1199" xr:uid="{00000000-0005-0000-0000-0000B6040000}"/>
    <cellStyle name="Normal 2 2 3 105" xfId="1200" xr:uid="{00000000-0005-0000-0000-0000B7040000}"/>
    <cellStyle name="Normal 2 2 3 106" xfId="1201" xr:uid="{00000000-0005-0000-0000-0000B8040000}"/>
    <cellStyle name="Normal 2 2 3 107" xfId="1202" xr:uid="{00000000-0005-0000-0000-0000B9040000}"/>
    <cellStyle name="Normal 2 2 3 108" xfId="1203" xr:uid="{00000000-0005-0000-0000-0000BA040000}"/>
    <cellStyle name="Normal 2 2 3 109" xfId="1204" xr:uid="{00000000-0005-0000-0000-0000BB040000}"/>
    <cellStyle name="Normal 2 2 3 11" xfId="1205" xr:uid="{00000000-0005-0000-0000-0000BC040000}"/>
    <cellStyle name="Normal 2 2 3 110" xfId="1206" xr:uid="{00000000-0005-0000-0000-0000BD040000}"/>
    <cellStyle name="Normal 2 2 3 111" xfId="1207" xr:uid="{00000000-0005-0000-0000-0000BE040000}"/>
    <cellStyle name="Normal 2 2 3 112" xfId="1208" xr:uid="{00000000-0005-0000-0000-0000BF040000}"/>
    <cellStyle name="Normal 2 2 3 113" xfId="1209" xr:uid="{00000000-0005-0000-0000-0000C0040000}"/>
    <cellStyle name="Normal 2 2 3 114" xfId="1210" xr:uid="{00000000-0005-0000-0000-0000C1040000}"/>
    <cellStyle name="Normal 2 2 3 115" xfId="1211" xr:uid="{00000000-0005-0000-0000-0000C2040000}"/>
    <cellStyle name="Normal 2 2 3 116" xfId="1212" xr:uid="{00000000-0005-0000-0000-0000C3040000}"/>
    <cellStyle name="Normal 2 2 3 117" xfId="1213" xr:uid="{00000000-0005-0000-0000-0000C4040000}"/>
    <cellStyle name="Normal 2 2 3 118" xfId="1214" xr:uid="{00000000-0005-0000-0000-0000C5040000}"/>
    <cellStyle name="Normal 2 2 3 119" xfId="1215" xr:uid="{00000000-0005-0000-0000-0000C6040000}"/>
    <cellStyle name="Normal 2 2 3 12" xfId="1216" xr:uid="{00000000-0005-0000-0000-0000C7040000}"/>
    <cellStyle name="Normal 2 2 3 120" xfId="1217" xr:uid="{00000000-0005-0000-0000-0000C8040000}"/>
    <cellStyle name="Normal 2 2 3 121" xfId="1218" xr:uid="{00000000-0005-0000-0000-0000C9040000}"/>
    <cellStyle name="Normal 2 2 3 122" xfId="1219" xr:uid="{00000000-0005-0000-0000-0000CA040000}"/>
    <cellStyle name="Normal 2 2 3 123" xfId="1220" xr:uid="{00000000-0005-0000-0000-0000CB040000}"/>
    <cellStyle name="Normal 2 2 3 124" xfId="1221" xr:uid="{00000000-0005-0000-0000-0000CC040000}"/>
    <cellStyle name="Normal 2 2 3 125" xfId="1222" xr:uid="{00000000-0005-0000-0000-0000CD040000}"/>
    <cellStyle name="Normal 2 2 3 126" xfId="1223" xr:uid="{00000000-0005-0000-0000-0000CE040000}"/>
    <cellStyle name="Normal 2 2 3 127" xfId="1224" xr:uid="{00000000-0005-0000-0000-0000CF040000}"/>
    <cellStyle name="Normal 2 2 3 128" xfId="1225" xr:uid="{00000000-0005-0000-0000-0000D0040000}"/>
    <cellStyle name="Normal 2 2 3 129" xfId="1226" xr:uid="{00000000-0005-0000-0000-0000D1040000}"/>
    <cellStyle name="Normal 2 2 3 13" xfId="1227" xr:uid="{00000000-0005-0000-0000-0000D2040000}"/>
    <cellStyle name="Normal 2 2 3 130" xfId="1228" xr:uid="{00000000-0005-0000-0000-0000D3040000}"/>
    <cellStyle name="Normal 2 2 3 131" xfId="1229" xr:uid="{00000000-0005-0000-0000-0000D4040000}"/>
    <cellStyle name="Normal 2 2 3 132" xfId="1230" xr:uid="{00000000-0005-0000-0000-0000D5040000}"/>
    <cellStyle name="Normal 2 2 3 133" xfId="1231" xr:uid="{00000000-0005-0000-0000-0000D6040000}"/>
    <cellStyle name="Normal 2 2 3 134" xfId="1232" xr:uid="{00000000-0005-0000-0000-0000D7040000}"/>
    <cellStyle name="Normal 2 2 3 135" xfId="1233" xr:uid="{00000000-0005-0000-0000-0000D8040000}"/>
    <cellStyle name="Normal 2 2 3 136" xfId="1234" xr:uid="{00000000-0005-0000-0000-0000D9040000}"/>
    <cellStyle name="Normal 2 2 3 137" xfId="1235" xr:uid="{00000000-0005-0000-0000-0000DA040000}"/>
    <cellStyle name="Normal 2 2 3 138" xfId="1236" xr:uid="{00000000-0005-0000-0000-0000DB040000}"/>
    <cellStyle name="Normal 2 2 3 139" xfId="1237" xr:uid="{00000000-0005-0000-0000-0000DC040000}"/>
    <cellStyle name="Normal 2 2 3 14" xfId="1238" xr:uid="{00000000-0005-0000-0000-0000DD040000}"/>
    <cellStyle name="Normal 2 2 3 140" xfId="1239" xr:uid="{00000000-0005-0000-0000-0000DE040000}"/>
    <cellStyle name="Normal 2 2 3 141" xfId="1240" xr:uid="{00000000-0005-0000-0000-0000DF040000}"/>
    <cellStyle name="Normal 2 2 3 142" xfId="1241" xr:uid="{00000000-0005-0000-0000-0000E0040000}"/>
    <cellStyle name="Normal 2 2 3 143" xfId="1242" xr:uid="{00000000-0005-0000-0000-0000E1040000}"/>
    <cellStyle name="Normal 2 2 3 144" xfId="1243" xr:uid="{00000000-0005-0000-0000-0000E2040000}"/>
    <cellStyle name="Normal 2 2 3 145" xfId="1244" xr:uid="{00000000-0005-0000-0000-0000E3040000}"/>
    <cellStyle name="Normal 2 2 3 146" xfId="1245" xr:uid="{00000000-0005-0000-0000-0000E4040000}"/>
    <cellStyle name="Normal 2 2 3 147" xfId="1246" xr:uid="{00000000-0005-0000-0000-0000E5040000}"/>
    <cellStyle name="Normal 2 2 3 148" xfId="1247" xr:uid="{00000000-0005-0000-0000-0000E6040000}"/>
    <cellStyle name="Normal 2 2 3 149" xfId="1248" xr:uid="{00000000-0005-0000-0000-0000E7040000}"/>
    <cellStyle name="Normal 2 2 3 15" xfId="1249" xr:uid="{00000000-0005-0000-0000-0000E8040000}"/>
    <cellStyle name="Normal 2 2 3 150" xfId="1250" xr:uid="{00000000-0005-0000-0000-0000E9040000}"/>
    <cellStyle name="Normal 2 2 3 151" xfId="1251" xr:uid="{00000000-0005-0000-0000-0000EA040000}"/>
    <cellStyle name="Normal 2 2 3 152" xfId="1252" xr:uid="{00000000-0005-0000-0000-0000EB040000}"/>
    <cellStyle name="Normal 2 2 3 153" xfId="1253" xr:uid="{00000000-0005-0000-0000-0000EC040000}"/>
    <cellStyle name="Normal 2 2 3 154" xfId="1254" xr:uid="{00000000-0005-0000-0000-0000ED040000}"/>
    <cellStyle name="Normal 2 2 3 155" xfId="1255" xr:uid="{00000000-0005-0000-0000-0000EE040000}"/>
    <cellStyle name="Normal 2 2 3 156" xfId="1256" xr:uid="{00000000-0005-0000-0000-0000EF040000}"/>
    <cellStyle name="Normal 2 2 3 157" xfId="1257" xr:uid="{00000000-0005-0000-0000-0000F0040000}"/>
    <cellStyle name="Normal 2 2 3 158" xfId="1258" xr:uid="{00000000-0005-0000-0000-0000F1040000}"/>
    <cellStyle name="Normal 2 2 3 159" xfId="1259" xr:uid="{00000000-0005-0000-0000-0000F2040000}"/>
    <cellStyle name="Normal 2 2 3 16" xfId="1260" xr:uid="{00000000-0005-0000-0000-0000F3040000}"/>
    <cellStyle name="Normal 2 2 3 160" xfId="1261" xr:uid="{00000000-0005-0000-0000-0000F4040000}"/>
    <cellStyle name="Normal 2 2 3 161" xfId="1262" xr:uid="{00000000-0005-0000-0000-0000F5040000}"/>
    <cellStyle name="Normal 2 2 3 162" xfId="1263" xr:uid="{00000000-0005-0000-0000-0000F6040000}"/>
    <cellStyle name="Normal 2 2 3 163" xfId="1264" xr:uid="{00000000-0005-0000-0000-0000F7040000}"/>
    <cellStyle name="Normal 2 2 3 164" xfId="1265" xr:uid="{00000000-0005-0000-0000-0000F8040000}"/>
    <cellStyle name="Normal 2 2 3 165" xfId="1266" xr:uid="{00000000-0005-0000-0000-0000F9040000}"/>
    <cellStyle name="Normal 2 2 3 166" xfId="1267" xr:uid="{00000000-0005-0000-0000-0000FA040000}"/>
    <cellStyle name="Normal 2 2 3 167" xfId="1268" xr:uid="{00000000-0005-0000-0000-0000FB040000}"/>
    <cellStyle name="Normal 2 2 3 168" xfId="1269" xr:uid="{00000000-0005-0000-0000-0000FC040000}"/>
    <cellStyle name="Normal 2 2 3 169" xfId="1270" xr:uid="{00000000-0005-0000-0000-0000FD040000}"/>
    <cellStyle name="Normal 2 2 3 17" xfId="1271" xr:uid="{00000000-0005-0000-0000-0000FE040000}"/>
    <cellStyle name="Normal 2 2 3 170" xfId="1272" xr:uid="{00000000-0005-0000-0000-0000FF040000}"/>
    <cellStyle name="Normal 2 2 3 171" xfId="1273" xr:uid="{00000000-0005-0000-0000-000000050000}"/>
    <cellStyle name="Normal 2 2 3 172" xfId="1274" xr:uid="{00000000-0005-0000-0000-000001050000}"/>
    <cellStyle name="Normal 2 2 3 173" xfId="1275" xr:uid="{00000000-0005-0000-0000-000002050000}"/>
    <cellStyle name="Normal 2 2 3 174" xfId="1276" xr:uid="{00000000-0005-0000-0000-000003050000}"/>
    <cellStyle name="Normal 2 2 3 175" xfId="1277" xr:uid="{00000000-0005-0000-0000-000004050000}"/>
    <cellStyle name="Normal 2 2 3 176" xfId="1278" xr:uid="{00000000-0005-0000-0000-000005050000}"/>
    <cellStyle name="Normal 2 2 3 177" xfId="1279" xr:uid="{00000000-0005-0000-0000-000006050000}"/>
    <cellStyle name="Normal 2 2 3 178" xfId="1280" xr:uid="{00000000-0005-0000-0000-000007050000}"/>
    <cellStyle name="Normal 2 2 3 179" xfId="1281" xr:uid="{00000000-0005-0000-0000-000008050000}"/>
    <cellStyle name="Normal 2 2 3 18" xfId="1282" xr:uid="{00000000-0005-0000-0000-000009050000}"/>
    <cellStyle name="Normal 2 2 3 180" xfId="1283" xr:uid="{00000000-0005-0000-0000-00000A050000}"/>
    <cellStyle name="Normal 2 2 3 181" xfId="1284" xr:uid="{00000000-0005-0000-0000-00000B050000}"/>
    <cellStyle name="Normal 2 2 3 182" xfId="1285" xr:uid="{00000000-0005-0000-0000-00000C050000}"/>
    <cellStyle name="Normal 2 2 3 183" xfId="1286" xr:uid="{00000000-0005-0000-0000-00000D050000}"/>
    <cellStyle name="Normal 2 2 3 184" xfId="1287" xr:uid="{00000000-0005-0000-0000-00000E050000}"/>
    <cellStyle name="Normal 2 2 3 185" xfId="1288" xr:uid="{00000000-0005-0000-0000-00000F050000}"/>
    <cellStyle name="Normal 2 2 3 186" xfId="1289" xr:uid="{00000000-0005-0000-0000-000010050000}"/>
    <cellStyle name="Normal 2 2 3 187" xfId="1290" xr:uid="{00000000-0005-0000-0000-000011050000}"/>
    <cellStyle name="Normal 2 2 3 188" xfId="1291" xr:uid="{00000000-0005-0000-0000-000012050000}"/>
    <cellStyle name="Normal 2 2 3 189" xfId="1292" xr:uid="{00000000-0005-0000-0000-000013050000}"/>
    <cellStyle name="Normal 2 2 3 19" xfId="1293" xr:uid="{00000000-0005-0000-0000-000014050000}"/>
    <cellStyle name="Normal 2 2 3 190" xfId="1294" xr:uid="{00000000-0005-0000-0000-000015050000}"/>
    <cellStyle name="Normal 2 2 3 191" xfId="1295" xr:uid="{00000000-0005-0000-0000-000016050000}"/>
    <cellStyle name="Normal 2 2 3 192" xfId="1296" xr:uid="{00000000-0005-0000-0000-000017050000}"/>
    <cellStyle name="Normal 2 2 3 193" xfId="1297" xr:uid="{00000000-0005-0000-0000-000018050000}"/>
    <cellStyle name="Normal 2 2 3 194" xfId="1298" xr:uid="{00000000-0005-0000-0000-000019050000}"/>
    <cellStyle name="Normal 2 2 3 195" xfId="1299" xr:uid="{00000000-0005-0000-0000-00001A050000}"/>
    <cellStyle name="Normal 2 2 3 196" xfId="1300" xr:uid="{00000000-0005-0000-0000-00001B050000}"/>
    <cellStyle name="Normal 2 2 3 197" xfId="1301" xr:uid="{00000000-0005-0000-0000-00001C050000}"/>
    <cellStyle name="Normal 2 2 3 198" xfId="1302" xr:uid="{00000000-0005-0000-0000-00001D050000}"/>
    <cellStyle name="Normal 2 2 3 199" xfId="1303" xr:uid="{00000000-0005-0000-0000-00001E050000}"/>
    <cellStyle name="Normal 2 2 3 2" xfId="1304" xr:uid="{00000000-0005-0000-0000-00001F050000}"/>
    <cellStyle name="Normal 2 2 3 20" xfId="1305" xr:uid="{00000000-0005-0000-0000-000020050000}"/>
    <cellStyle name="Normal 2 2 3 200" xfId="1306" xr:uid="{00000000-0005-0000-0000-000021050000}"/>
    <cellStyle name="Normal 2 2 3 201" xfId="1307" xr:uid="{00000000-0005-0000-0000-000022050000}"/>
    <cellStyle name="Normal 2 2 3 202" xfId="1308" xr:uid="{00000000-0005-0000-0000-000023050000}"/>
    <cellStyle name="Normal 2 2 3 203" xfId="1309" xr:uid="{00000000-0005-0000-0000-000024050000}"/>
    <cellStyle name="Normal 2 2 3 204" xfId="1310" xr:uid="{00000000-0005-0000-0000-000025050000}"/>
    <cellStyle name="Normal 2 2 3 205" xfId="1311" xr:uid="{00000000-0005-0000-0000-000026050000}"/>
    <cellStyle name="Normal 2 2 3 206" xfId="1312" xr:uid="{00000000-0005-0000-0000-000027050000}"/>
    <cellStyle name="Normal 2 2 3 207" xfId="1313" xr:uid="{00000000-0005-0000-0000-000028050000}"/>
    <cellStyle name="Normal 2 2 3 208" xfId="1314" xr:uid="{00000000-0005-0000-0000-000029050000}"/>
    <cellStyle name="Normal 2 2 3 209" xfId="1315" xr:uid="{00000000-0005-0000-0000-00002A050000}"/>
    <cellStyle name="Normal 2 2 3 21" xfId="1316" xr:uid="{00000000-0005-0000-0000-00002B050000}"/>
    <cellStyle name="Normal 2 2 3 210" xfId="1317" xr:uid="{00000000-0005-0000-0000-00002C050000}"/>
    <cellStyle name="Normal 2 2 3 211" xfId="1318" xr:uid="{00000000-0005-0000-0000-00002D050000}"/>
    <cellStyle name="Normal 2 2 3 212" xfId="1319" xr:uid="{00000000-0005-0000-0000-00002E050000}"/>
    <cellStyle name="Normal 2 2 3 213" xfId="1320" xr:uid="{00000000-0005-0000-0000-00002F050000}"/>
    <cellStyle name="Normal 2 2 3 214" xfId="1321" xr:uid="{00000000-0005-0000-0000-000030050000}"/>
    <cellStyle name="Normal 2 2 3 215" xfId="1322" xr:uid="{00000000-0005-0000-0000-000031050000}"/>
    <cellStyle name="Normal 2 2 3 216" xfId="1323" xr:uid="{00000000-0005-0000-0000-000032050000}"/>
    <cellStyle name="Normal 2 2 3 217" xfId="1324" xr:uid="{00000000-0005-0000-0000-000033050000}"/>
    <cellStyle name="Normal 2 2 3 218" xfId="1325" xr:uid="{00000000-0005-0000-0000-000034050000}"/>
    <cellStyle name="Normal 2 2 3 219" xfId="1326" xr:uid="{00000000-0005-0000-0000-000035050000}"/>
    <cellStyle name="Normal 2 2 3 22" xfId="1327" xr:uid="{00000000-0005-0000-0000-000036050000}"/>
    <cellStyle name="Normal 2 2 3 220" xfId="1328" xr:uid="{00000000-0005-0000-0000-000037050000}"/>
    <cellStyle name="Normal 2 2 3 221" xfId="1329" xr:uid="{00000000-0005-0000-0000-000038050000}"/>
    <cellStyle name="Normal 2 2 3 222" xfId="1330" xr:uid="{00000000-0005-0000-0000-000039050000}"/>
    <cellStyle name="Normal 2 2 3 223" xfId="1331" xr:uid="{00000000-0005-0000-0000-00003A050000}"/>
    <cellStyle name="Normal 2 2 3 224" xfId="1332" xr:uid="{00000000-0005-0000-0000-00003B050000}"/>
    <cellStyle name="Normal 2 2 3 225" xfId="1333" xr:uid="{00000000-0005-0000-0000-00003C050000}"/>
    <cellStyle name="Normal 2 2 3 226" xfId="1334" xr:uid="{00000000-0005-0000-0000-00003D050000}"/>
    <cellStyle name="Normal 2 2 3 227" xfId="1" xr:uid="{00000000-0005-0000-0000-00003E050000}"/>
    <cellStyle name="Normal 2 2 3 228" xfId="1335" xr:uid="{00000000-0005-0000-0000-00003F050000}"/>
    <cellStyle name="Normal 2 2 3 229" xfId="1336" xr:uid="{00000000-0005-0000-0000-000040050000}"/>
    <cellStyle name="Normal 2 2 3 23" xfId="1337" xr:uid="{00000000-0005-0000-0000-000041050000}"/>
    <cellStyle name="Normal 2 2 3 230" xfId="1338" xr:uid="{00000000-0005-0000-0000-000042050000}"/>
    <cellStyle name="Normal 2 2 3 231" xfId="1339" xr:uid="{00000000-0005-0000-0000-000043050000}"/>
    <cellStyle name="Normal 2 2 3 232" xfId="1340" xr:uid="{00000000-0005-0000-0000-000044050000}"/>
    <cellStyle name="Normal 2 2 3 233" xfId="1341" xr:uid="{00000000-0005-0000-0000-000045050000}"/>
    <cellStyle name="Normal 2 2 3 234" xfId="1342" xr:uid="{00000000-0005-0000-0000-000046050000}"/>
    <cellStyle name="Normal 2 2 3 235" xfId="1343" xr:uid="{00000000-0005-0000-0000-000047050000}"/>
    <cellStyle name="Normal 2 2 3 236" xfId="1344" xr:uid="{00000000-0005-0000-0000-000048050000}"/>
    <cellStyle name="Normal 2 2 3 237" xfId="1345" xr:uid="{00000000-0005-0000-0000-000049050000}"/>
    <cellStyle name="Normal 2 2 3 238" xfId="1346" xr:uid="{00000000-0005-0000-0000-00004A050000}"/>
    <cellStyle name="Normal 2 2 3 239" xfId="1347" xr:uid="{00000000-0005-0000-0000-00004B050000}"/>
    <cellStyle name="Normal 2 2 3 24" xfId="1348" xr:uid="{00000000-0005-0000-0000-00004C050000}"/>
    <cellStyle name="Normal 2 2 3 240" xfId="1349" xr:uid="{00000000-0005-0000-0000-00004D050000}"/>
    <cellStyle name="Normal 2 2 3 241" xfId="1350" xr:uid="{00000000-0005-0000-0000-00004E050000}"/>
    <cellStyle name="Normal 2 2 3 242" xfId="1351" xr:uid="{00000000-0005-0000-0000-00004F050000}"/>
    <cellStyle name="Normal 2 2 3 243" xfId="1352" xr:uid="{00000000-0005-0000-0000-000050050000}"/>
    <cellStyle name="Normal 2 2 3 244" xfId="1353" xr:uid="{00000000-0005-0000-0000-000051050000}"/>
    <cellStyle name="Normal 2 2 3 245" xfId="1354" xr:uid="{00000000-0005-0000-0000-000052050000}"/>
    <cellStyle name="Normal 2 2 3 246" xfId="1355" xr:uid="{00000000-0005-0000-0000-000053050000}"/>
    <cellStyle name="Normal 2 2 3 247" xfId="1356" xr:uid="{00000000-0005-0000-0000-000054050000}"/>
    <cellStyle name="Normal 2 2 3 248" xfId="1357" xr:uid="{00000000-0005-0000-0000-000055050000}"/>
    <cellStyle name="Normal 2 2 3 249" xfId="1358" xr:uid="{00000000-0005-0000-0000-000056050000}"/>
    <cellStyle name="Normal 2 2 3 25" xfId="1359" xr:uid="{00000000-0005-0000-0000-000057050000}"/>
    <cellStyle name="Normal 2 2 3 250" xfId="1360" xr:uid="{00000000-0005-0000-0000-000058050000}"/>
    <cellStyle name="Normal 2 2 3 251" xfId="1361" xr:uid="{00000000-0005-0000-0000-000059050000}"/>
    <cellStyle name="Normal 2 2 3 252" xfId="1362" xr:uid="{00000000-0005-0000-0000-00005A050000}"/>
    <cellStyle name="Normal 2 2 3 253" xfId="1363" xr:uid="{00000000-0005-0000-0000-00005B050000}"/>
    <cellStyle name="Normal 2 2 3 254" xfId="1364" xr:uid="{00000000-0005-0000-0000-00005C050000}"/>
    <cellStyle name="Normal 2 2 3 255" xfId="1365" xr:uid="{00000000-0005-0000-0000-00005D050000}"/>
    <cellStyle name="Normal 2 2 3 26" xfId="1366" xr:uid="{00000000-0005-0000-0000-00005E050000}"/>
    <cellStyle name="Normal 2 2 3 27" xfId="1367" xr:uid="{00000000-0005-0000-0000-00005F050000}"/>
    <cellStyle name="Normal 2 2 3 28" xfId="1368" xr:uid="{00000000-0005-0000-0000-000060050000}"/>
    <cellStyle name="Normal 2 2 3 29" xfId="1369" xr:uid="{00000000-0005-0000-0000-000061050000}"/>
    <cellStyle name="Normal 2 2 3 3" xfId="1370" xr:uid="{00000000-0005-0000-0000-000062050000}"/>
    <cellStyle name="Normal 2 2 3 30" xfId="1371" xr:uid="{00000000-0005-0000-0000-000063050000}"/>
    <cellStyle name="Normal 2 2 3 31" xfId="1372" xr:uid="{00000000-0005-0000-0000-000064050000}"/>
    <cellStyle name="Normal 2 2 3 32" xfId="1373" xr:uid="{00000000-0005-0000-0000-000065050000}"/>
    <cellStyle name="Normal 2 2 3 33" xfId="1374" xr:uid="{00000000-0005-0000-0000-000066050000}"/>
    <cellStyle name="Normal 2 2 3 34" xfId="1375" xr:uid="{00000000-0005-0000-0000-000067050000}"/>
    <cellStyle name="Normal 2 2 3 35" xfId="1376" xr:uid="{00000000-0005-0000-0000-000068050000}"/>
    <cellStyle name="Normal 2 2 3 36" xfId="1377" xr:uid="{00000000-0005-0000-0000-000069050000}"/>
    <cellStyle name="Normal 2 2 3 37" xfId="1378" xr:uid="{00000000-0005-0000-0000-00006A050000}"/>
    <cellStyle name="Normal 2 2 3 38" xfId="1379" xr:uid="{00000000-0005-0000-0000-00006B050000}"/>
    <cellStyle name="Normal 2 2 3 39" xfId="1380" xr:uid="{00000000-0005-0000-0000-00006C050000}"/>
    <cellStyle name="Normal 2 2 3 4" xfId="1381" xr:uid="{00000000-0005-0000-0000-00006D050000}"/>
    <cellStyle name="Normal 2 2 3 40" xfId="1382" xr:uid="{00000000-0005-0000-0000-00006E050000}"/>
    <cellStyle name="Normal 2 2 3 41" xfId="1383" xr:uid="{00000000-0005-0000-0000-00006F050000}"/>
    <cellStyle name="Normal 2 2 3 42" xfId="1384" xr:uid="{00000000-0005-0000-0000-000070050000}"/>
    <cellStyle name="Normal 2 2 3 43" xfId="1385" xr:uid="{00000000-0005-0000-0000-000071050000}"/>
    <cellStyle name="Normal 2 2 3 44" xfId="1386" xr:uid="{00000000-0005-0000-0000-000072050000}"/>
    <cellStyle name="Normal 2 2 3 45" xfId="1387" xr:uid="{00000000-0005-0000-0000-000073050000}"/>
    <cellStyle name="Normal 2 2 3 46" xfId="1388" xr:uid="{00000000-0005-0000-0000-000074050000}"/>
    <cellStyle name="Normal 2 2 3 47" xfId="1389" xr:uid="{00000000-0005-0000-0000-000075050000}"/>
    <cellStyle name="Normal 2 2 3 48" xfId="1390" xr:uid="{00000000-0005-0000-0000-000076050000}"/>
    <cellStyle name="Normal 2 2 3 49" xfId="1391" xr:uid="{00000000-0005-0000-0000-000077050000}"/>
    <cellStyle name="Normal 2 2 3 5" xfId="1392" xr:uid="{00000000-0005-0000-0000-000078050000}"/>
    <cellStyle name="Normal 2 2 3 50" xfId="1393" xr:uid="{00000000-0005-0000-0000-000079050000}"/>
    <cellStyle name="Normal 2 2 3 51" xfId="1394" xr:uid="{00000000-0005-0000-0000-00007A050000}"/>
    <cellStyle name="Normal 2 2 3 52" xfId="1395" xr:uid="{00000000-0005-0000-0000-00007B050000}"/>
    <cellStyle name="Normal 2 2 3 53" xfId="1396" xr:uid="{00000000-0005-0000-0000-00007C050000}"/>
    <cellStyle name="Normal 2 2 3 54" xfId="1397" xr:uid="{00000000-0005-0000-0000-00007D050000}"/>
    <cellStyle name="Normal 2 2 3 55" xfId="1398" xr:uid="{00000000-0005-0000-0000-00007E050000}"/>
    <cellStyle name="Normal 2 2 3 56" xfId="1399" xr:uid="{00000000-0005-0000-0000-00007F050000}"/>
    <cellStyle name="Normal 2 2 3 57" xfId="1400" xr:uid="{00000000-0005-0000-0000-000080050000}"/>
    <cellStyle name="Normal 2 2 3 58" xfId="1401" xr:uid="{00000000-0005-0000-0000-000081050000}"/>
    <cellStyle name="Normal 2 2 3 59" xfId="1402" xr:uid="{00000000-0005-0000-0000-000082050000}"/>
    <cellStyle name="Normal 2 2 3 6" xfId="1403" xr:uid="{00000000-0005-0000-0000-000083050000}"/>
    <cellStyle name="Normal 2 2 3 60" xfId="1404" xr:uid="{00000000-0005-0000-0000-000084050000}"/>
    <cellStyle name="Normal 2 2 3 61" xfId="1405" xr:uid="{00000000-0005-0000-0000-000085050000}"/>
    <cellStyle name="Normal 2 2 3 62" xfId="1406" xr:uid="{00000000-0005-0000-0000-000086050000}"/>
    <cellStyle name="Normal 2 2 3 63" xfId="1407" xr:uid="{00000000-0005-0000-0000-000087050000}"/>
    <cellStyle name="Normal 2 2 3 64" xfId="1408" xr:uid="{00000000-0005-0000-0000-000088050000}"/>
    <cellStyle name="Normal 2 2 3 65" xfId="1409" xr:uid="{00000000-0005-0000-0000-000089050000}"/>
    <cellStyle name="Normal 2 2 3 66" xfId="1410" xr:uid="{00000000-0005-0000-0000-00008A050000}"/>
    <cellStyle name="Normal 2 2 3 67" xfId="1411" xr:uid="{00000000-0005-0000-0000-00008B050000}"/>
    <cellStyle name="Normal 2 2 3 68" xfId="1412" xr:uid="{00000000-0005-0000-0000-00008C050000}"/>
    <cellStyle name="Normal 2 2 3 69" xfId="1413" xr:uid="{00000000-0005-0000-0000-00008D050000}"/>
    <cellStyle name="Normal 2 2 3 7" xfId="1414" xr:uid="{00000000-0005-0000-0000-00008E050000}"/>
    <cellStyle name="Normal 2 2 3 70" xfId="1415" xr:uid="{00000000-0005-0000-0000-00008F050000}"/>
    <cellStyle name="Normal 2 2 3 71" xfId="1416" xr:uid="{00000000-0005-0000-0000-000090050000}"/>
    <cellStyle name="Normal 2 2 3 72" xfId="1417" xr:uid="{00000000-0005-0000-0000-000091050000}"/>
    <cellStyle name="Normal 2 2 3 73" xfId="1418" xr:uid="{00000000-0005-0000-0000-000092050000}"/>
    <cellStyle name="Normal 2 2 3 74" xfId="1419" xr:uid="{00000000-0005-0000-0000-000093050000}"/>
    <cellStyle name="Normal 2 2 3 75" xfId="1420" xr:uid="{00000000-0005-0000-0000-000094050000}"/>
    <cellStyle name="Normal 2 2 3 76" xfId="1421" xr:uid="{00000000-0005-0000-0000-000095050000}"/>
    <cellStyle name="Normal 2 2 3 77" xfId="1422" xr:uid="{00000000-0005-0000-0000-000096050000}"/>
    <cellStyle name="Normal 2 2 3 78" xfId="1423" xr:uid="{00000000-0005-0000-0000-000097050000}"/>
    <cellStyle name="Normal 2 2 3 79" xfId="1424" xr:uid="{00000000-0005-0000-0000-000098050000}"/>
    <cellStyle name="Normal 2 2 3 8" xfId="1425" xr:uid="{00000000-0005-0000-0000-000099050000}"/>
    <cellStyle name="Normal 2 2 3 80" xfId="1426" xr:uid="{00000000-0005-0000-0000-00009A050000}"/>
    <cellStyle name="Normal 2 2 3 81" xfId="1427" xr:uid="{00000000-0005-0000-0000-00009B050000}"/>
    <cellStyle name="Normal 2 2 3 82" xfId="1428" xr:uid="{00000000-0005-0000-0000-00009C050000}"/>
    <cellStyle name="Normal 2 2 3 83" xfId="1429" xr:uid="{00000000-0005-0000-0000-00009D050000}"/>
    <cellStyle name="Normal 2 2 3 84" xfId="1430" xr:uid="{00000000-0005-0000-0000-00009E050000}"/>
    <cellStyle name="Normal 2 2 3 85" xfId="1431" xr:uid="{00000000-0005-0000-0000-00009F050000}"/>
    <cellStyle name="Normal 2 2 3 86" xfId="1432" xr:uid="{00000000-0005-0000-0000-0000A0050000}"/>
    <cellStyle name="Normal 2 2 3 87" xfId="1433" xr:uid="{00000000-0005-0000-0000-0000A1050000}"/>
    <cellStyle name="Normal 2 2 3 88" xfId="1434" xr:uid="{00000000-0005-0000-0000-0000A2050000}"/>
    <cellStyle name="Normal 2 2 3 89" xfId="1435" xr:uid="{00000000-0005-0000-0000-0000A3050000}"/>
    <cellStyle name="Normal 2 2 3 9" xfId="1436" xr:uid="{00000000-0005-0000-0000-0000A4050000}"/>
    <cellStyle name="Normal 2 2 3 90" xfId="1437" xr:uid="{00000000-0005-0000-0000-0000A5050000}"/>
    <cellStyle name="Normal 2 2 3 91" xfId="1438" xr:uid="{00000000-0005-0000-0000-0000A6050000}"/>
    <cellStyle name="Normal 2 2 3 92" xfId="1439" xr:uid="{00000000-0005-0000-0000-0000A7050000}"/>
    <cellStyle name="Normal 2 2 3 93" xfId="1440" xr:uid="{00000000-0005-0000-0000-0000A8050000}"/>
    <cellStyle name="Normal 2 2 3 94" xfId="1441" xr:uid="{00000000-0005-0000-0000-0000A9050000}"/>
    <cellStyle name="Normal 2 2 3 95" xfId="1442" xr:uid="{00000000-0005-0000-0000-0000AA050000}"/>
    <cellStyle name="Normal 2 2 3 96" xfId="1443" xr:uid="{00000000-0005-0000-0000-0000AB050000}"/>
    <cellStyle name="Normal 2 2 3 97" xfId="1444" xr:uid="{00000000-0005-0000-0000-0000AC050000}"/>
    <cellStyle name="Normal 2 2 3 98" xfId="1445" xr:uid="{00000000-0005-0000-0000-0000AD050000}"/>
    <cellStyle name="Normal 2 2 3 99" xfId="1446" xr:uid="{00000000-0005-0000-0000-0000AE050000}"/>
    <cellStyle name="Normal 2 3" xfId="1447" xr:uid="{00000000-0005-0000-0000-0000AF050000}"/>
    <cellStyle name="Normal 2 3 2" xfId="1448" xr:uid="{00000000-0005-0000-0000-0000B0050000}"/>
    <cellStyle name="Normal 2 4" xfId="1449" xr:uid="{00000000-0005-0000-0000-0000B1050000}"/>
    <cellStyle name="Normal 2 4 2" xfId="1450" xr:uid="{00000000-0005-0000-0000-0000B2050000}"/>
    <cellStyle name="Normal 2 5" xfId="1451" xr:uid="{00000000-0005-0000-0000-0000B3050000}"/>
    <cellStyle name="Normal 2 5 2" xfId="1452" xr:uid="{00000000-0005-0000-0000-0000B4050000}"/>
    <cellStyle name="Normal 2 6" xfId="1453" xr:uid="{00000000-0005-0000-0000-0000B5050000}"/>
    <cellStyle name="Normal 2 6 2" xfId="1454" xr:uid="{00000000-0005-0000-0000-0000B6050000}"/>
    <cellStyle name="Normal 2 7" xfId="2959" xr:uid="{00000000-0005-0000-0000-0000B7050000}"/>
    <cellStyle name="Normal 2 7 2" xfId="3001" xr:uid="{00000000-0005-0000-0000-0000B8050000}"/>
    <cellStyle name="Normal 2 7 3" xfId="2999" xr:uid="{00000000-0005-0000-0000-0000B9050000}"/>
    <cellStyle name="Normal 20" xfId="1455" xr:uid="{00000000-0005-0000-0000-0000BA050000}"/>
    <cellStyle name="Normal 200" xfId="1456" xr:uid="{00000000-0005-0000-0000-0000BB050000}"/>
    <cellStyle name="Normal 200 2" xfId="1457" xr:uid="{00000000-0005-0000-0000-0000BC050000}"/>
    <cellStyle name="Normal 201" xfId="1458" xr:uid="{00000000-0005-0000-0000-0000BD050000}"/>
    <cellStyle name="Normal 201 2" xfId="1459" xr:uid="{00000000-0005-0000-0000-0000BE050000}"/>
    <cellStyle name="Normal 202" xfId="1460" xr:uid="{00000000-0005-0000-0000-0000BF050000}"/>
    <cellStyle name="Normal 202 2" xfId="1461" xr:uid="{00000000-0005-0000-0000-0000C0050000}"/>
    <cellStyle name="Normal 203" xfId="1462" xr:uid="{00000000-0005-0000-0000-0000C1050000}"/>
    <cellStyle name="Normal 203 2" xfId="1463" xr:uid="{00000000-0005-0000-0000-0000C2050000}"/>
    <cellStyle name="Normal 204" xfId="1464" xr:uid="{00000000-0005-0000-0000-0000C3050000}"/>
    <cellStyle name="Normal 204 2" xfId="1465" xr:uid="{00000000-0005-0000-0000-0000C4050000}"/>
    <cellStyle name="Normal 205" xfId="1466" xr:uid="{00000000-0005-0000-0000-0000C5050000}"/>
    <cellStyle name="Normal 206" xfId="1467" xr:uid="{00000000-0005-0000-0000-0000C6050000}"/>
    <cellStyle name="Normal 207" xfId="1468" xr:uid="{00000000-0005-0000-0000-0000C7050000}"/>
    <cellStyle name="Normal 207 2" xfId="1469" xr:uid="{00000000-0005-0000-0000-0000C8050000}"/>
    <cellStyle name="Normal 208" xfId="1470" xr:uid="{00000000-0005-0000-0000-0000C9050000}"/>
    <cellStyle name="Normal 208 2" xfId="1471" xr:uid="{00000000-0005-0000-0000-0000CA050000}"/>
    <cellStyle name="Normal 209" xfId="1472" xr:uid="{00000000-0005-0000-0000-0000CB050000}"/>
    <cellStyle name="Normal 209 2" xfId="1473" xr:uid="{00000000-0005-0000-0000-0000CC050000}"/>
    <cellStyle name="Normal 21" xfId="1474" xr:uid="{00000000-0005-0000-0000-0000CD050000}"/>
    <cellStyle name="Normal 21 2" xfId="3046" xr:uid="{00000000-0005-0000-0000-0000CE050000}"/>
    <cellStyle name="Normal 210" xfId="1475" xr:uid="{00000000-0005-0000-0000-0000CF050000}"/>
    <cellStyle name="Normal 210 2" xfId="1476" xr:uid="{00000000-0005-0000-0000-0000D0050000}"/>
    <cellStyle name="Normal 211" xfId="1477" xr:uid="{00000000-0005-0000-0000-0000D1050000}"/>
    <cellStyle name="Normal 211 2" xfId="1478" xr:uid="{00000000-0005-0000-0000-0000D2050000}"/>
    <cellStyle name="Normal 212" xfId="1479" xr:uid="{00000000-0005-0000-0000-0000D3050000}"/>
    <cellStyle name="Normal 213" xfId="1480" xr:uid="{00000000-0005-0000-0000-0000D4050000}"/>
    <cellStyle name="Normal 214" xfId="1481" xr:uid="{00000000-0005-0000-0000-0000D5050000}"/>
    <cellStyle name="Normal 214 2" xfId="1482" xr:uid="{00000000-0005-0000-0000-0000D6050000}"/>
    <cellStyle name="Normal 215" xfId="1483" xr:uid="{00000000-0005-0000-0000-0000D7050000}"/>
    <cellStyle name="Normal 215 2" xfId="1484" xr:uid="{00000000-0005-0000-0000-0000D8050000}"/>
    <cellStyle name="Normal 216" xfId="1485" xr:uid="{00000000-0005-0000-0000-0000D9050000}"/>
    <cellStyle name="Normal 217" xfId="1486" xr:uid="{00000000-0005-0000-0000-0000DA050000}"/>
    <cellStyle name="Normal 218" xfId="1487" xr:uid="{00000000-0005-0000-0000-0000DB050000}"/>
    <cellStyle name="Normal 219" xfId="1488" xr:uid="{00000000-0005-0000-0000-0000DC050000}"/>
    <cellStyle name="Normal 22" xfId="1489" xr:uid="{00000000-0005-0000-0000-0000DD050000}"/>
    <cellStyle name="Normal 22 2" xfId="3047" xr:uid="{00000000-0005-0000-0000-0000DE050000}"/>
    <cellStyle name="Normal 220" xfId="1490" xr:uid="{00000000-0005-0000-0000-0000DF050000}"/>
    <cellStyle name="Normal 221" xfId="1491" xr:uid="{00000000-0005-0000-0000-0000E0050000}"/>
    <cellStyle name="Normal 222" xfId="1492" xr:uid="{00000000-0005-0000-0000-0000E1050000}"/>
    <cellStyle name="Normal 222 2" xfId="1493" xr:uid="{00000000-0005-0000-0000-0000E2050000}"/>
    <cellStyle name="Normal 223" xfId="1494" xr:uid="{00000000-0005-0000-0000-0000E3050000}"/>
    <cellStyle name="Normal 223 2" xfId="1495" xr:uid="{00000000-0005-0000-0000-0000E4050000}"/>
    <cellStyle name="Normal 224" xfId="1496" xr:uid="{00000000-0005-0000-0000-0000E5050000}"/>
    <cellStyle name="Normal 224 2" xfId="1497" xr:uid="{00000000-0005-0000-0000-0000E6050000}"/>
    <cellStyle name="Normal 225" xfId="1498" xr:uid="{00000000-0005-0000-0000-0000E7050000}"/>
    <cellStyle name="Normal 226" xfId="1499" xr:uid="{00000000-0005-0000-0000-0000E8050000}"/>
    <cellStyle name="Normal 227" xfId="1500" xr:uid="{00000000-0005-0000-0000-0000E9050000}"/>
    <cellStyle name="Normal 228" xfId="1501" xr:uid="{00000000-0005-0000-0000-0000EA050000}"/>
    <cellStyle name="Normal 229" xfId="1502" xr:uid="{00000000-0005-0000-0000-0000EB050000}"/>
    <cellStyle name="Normal 229 2" xfId="1503" xr:uid="{00000000-0005-0000-0000-0000EC050000}"/>
    <cellStyle name="Normal 23" xfId="1504" xr:uid="{00000000-0005-0000-0000-0000ED050000}"/>
    <cellStyle name="Normal 23 10" xfId="1505" xr:uid="{00000000-0005-0000-0000-0000EE050000}"/>
    <cellStyle name="Normal 23 11" xfId="1506" xr:uid="{00000000-0005-0000-0000-0000EF050000}"/>
    <cellStyle name="Normal 23 12" xfId="1507" xr:uid="{00000000-0005-0000-0000-0000F0050000}"/>
    <cellStyle name="Normal 23 13" xfId="1508" xr:uid="{00000000-0005-0000-0000-0000F1050000}"/>
    <cellStyle name="Normal 23 14" xfId="1509" xr:uid="{00000000-0005-0000-0000-0000F2050000}"/>
    <cellStyle name="Normal 23 15" xfId="1510" xr:uid="{00000000-0005-0000-0000-0000F3050000}"/>
    <cellStyle name="Normal 23 16" xfId="1511" xr:uid="{00000000-0005-0000-0000-0000F4050000}"/>
    <cellStyle name="Normal 23 17" xfId="1512" xr:uid="{00000000-0005-0000-0000-0000F5050000}"/>
    <cellStyle name="Normal 23 18" xfId="1513" xr:uid="{00000000-0005-0000-0000-0000F6050000}"/>
    <cellStyle name="Normal 23 19" xfId="2978" xr:uid="{00000000-0005-0000-0000-0000F7050000}"/>
    <cellStyle name="Normal 23 2" xfId="1514" xr:uid="{00000000-0005-0000-0000-0000F8050000}"/>
    <cellStyle name="Normal 23 3" xfId="1515" xr:uid="{00000000-0005-0000-0000-0000F9050000}"/>
    <cellStyle name="Normal 23 4" xfId="1516" xr:uid="{00000000-0005-0000-0000-0000FA050000}"/>
    <cellStyle name="Normal 23 5" xfId="1517" xr:uid="{00000000-0005-0000-0000-0000FB050000}"/>
    <cellStyle name="Normal 23 6" xfId="1518" xr:uid="{00000000-0005-0000-0000-0000FC050000}"/>
    <cellStyle name="Normal 23 7" xfId="1519" xr:uid="{00000000-0005-0000-0000-0000FD050000}"/>
    <cellStyle name="Normal 23 8" xfId="1520" xr:uid="{00000000-0005-0000-0000-0000FE050000}"/>
    <cellStyle name="Normal 23 9" xfId="1521" xr:uid="{00000000-0005-0000-0000-0000FF050000}"/>
    <cellStyle name="Normal 230" xfId="1522" xr:uid="{00000000-0005-0000-0000-000000060000}"/>
    <cellStyle name="Normal 231" xfId="1523" xr:uid="{00000000-0005-0000-0000-000001060000}"/>
    <cellStyle name="Normal 232" xfId="1524" xr:uid="{00000000-0005-0000-0000-000002060000}"/>
    <cellStyle name="Normal 233" xfId="1525" xr:uid="{00000000-0005-0000-0000-000003060000}"/>
    <cellStyle name="Normal 234" xfId="1526" xr:uid="{00000000-0005-0000-0000-000004060000}"/>
    <cellStyle name="Normal 235" xfId="1527" xr:uid="{00000000-0005-0000-0000-000005060000}"/>
    <cellStyle name="Normal 235 2" xfId="1528" xr:uid="{00000000-0005-0000-0000-000006060000}"/>
    <cellStyle name="Normal 236" xfId="1529" xr:uid="{00000000-0005-0000-0000-000007060000}"/>
    <cellStyle name="Normal 236 2" xfId="1530" xr:uid="{00000000-0005-0000-0000-000008060000}"/>
    <cellStyle name="Normal 237" xfId="1531" xr:uid="{00000000-0005-0000-0000-000009060000}"/>
    <cellStyle name="Normal 237 2" xfId="1532" xr:uid="{00000000-0005-0000-0000-00000A060000}"/>
    <cellStyle name="Normal 238" xfId="1533" xr:uid="{00000000-0005-0000-0000-00000B060000}"/>
    <cellStyle name="Normal 238 2" xfId="1534" xr:uid="{00000000-0005-0000-0000-00000C060000}"/>
    <cellStyle name="Normal 239" xfId="1535" xr:uid="{00000000-0005-0000-0000-00000D060000}"/>
    <cellStyle name="Normal 24" xfId="1536" xr:uid="{00000000-0005-0000-0000-00000E060000}"/>
    <cellStyle name="Normal 24 2" xfId="2961" xr:uid="{00000000-0005-0000-0000-00000F060000}"/>
    <cellStyle name="Normal 24 2 2" xfId="2979" xr:uid="{00000000-0005-0000-0000-000010060000}"/>
    <cellStyle name="Normal 240" xfId="1537" xr:uid="{00000000-0005-0000-0000-000011060000}"/>
    <cellStyle name="Normal 240 2" xfId="1538" xr:uid="{00000000-0005-0000-0000-000012060000}"/>
    <cellStyle name="Normal 241" xfId="1539" xr:uid="{00000000-0005-0000-0000-000013060000}"/>
    <cellStyle name="Normal 242" xfId="1540" xr:uid="{00000000-0005-0000-0000-000014060000}"/>
    <cellStyle name="Normal 243" xfId="1541" xr:uid="{00000000-0005-0000-0000-000015060000}"/>
    <cellStyle name="Normal 243 2" xfId="1542" xr:uid="{00000000-0005-0000-0000-000016060000}"/>
    <cellStyle name="Normal 244" xfId="1543" xr:uid="{00000000-0005-0000-0000-000017060000}"/>
    <cellStyle name="Normal 245" xfId="1544" xr:uid="{00000000-0005-0000-0000-000018060000}"/>
    <cellStyle name="Normal 245 2" xfId="1545" xr:uid="{00000000-0005-0000-0000-000019060000}"/>
    <cellStyle name="Normal 246" xfId="1546" xr:uid="{00000000-0005-0000-0000-00001A060000}"/>
    <cellStyle name="Normal 246 2" xfId="1547" xr:uid="{00000000-0005-0000-0000-00001B060000}"/>
    <cellStyle name="Normal 247" xfId="1548" xr:uid="{00000000-0005-0000-0000-00001C060000}"/>
    <cellStyle name="Normal 247 2" xfId="1549" xr:uid="{00000000-0005-0000-0000-00001D060000}"/>
    <cellStyle name="Normal 248" xfId="1550" xr:uid="{00000000-0005-0000-0000-00001E060000}"/>
    <cellStyle name="Normal 249" xfId="2958" xr:uid="{00000000-0005-0000-0000-00001F060000}"/>
    <cellStyle name="Normal 249 2" xfId="2975" xr:uid="{00000000-0005-0000-0000-000020060000}"/>
    <cellStyle name="Normal 25" xfId="1551" xr:uid="{00000000-0005-0000-0000-000021060000}"/>
    <cellStyle name="Normal 25 2" xfId="2965" xr:uid="{00000000-0005-0000-0000-000022060000}"/>
    <cellStyle name="Normal 25 2 2" xfId="2980" xr:uid="{00000000-0005-0000-0000-000023060000}"/>
    <cellStyle name="Normal 250" xfId="1552" xr:uid="{00000000-0005-0000-0000-000024060000}"/>
    <cellStyle name="Normal 250 2" xfId="1553" xr:uid="{00000000-0005-0000-0000-000025060000}"/>
    <cellStyle name="Normal 251" xfId="2963" xr:uid="{00000000-0005-0000-0000-000026060000}"/>
    <cellStyle name="Normal 251 2" xfId="2997" xr:uid="{00000000-0005-0000-0000-000027060000}"/>
    <cellStyle name="Normal 252" xfId="2962" xr:uid="{00000000-0005-0000-0000-000028060000}"/>
    <cellStyle name="Normal 252 2" xfId="3004" xr:uid="{00000000-0005-0000-0000-000029060000}"/>
    <cellStyle name="Normal 253" xfId="2968" xr:uid="{00000000-0005-0000-0000-00002A060000}"/>
    <cellStyle name="Normal 253 2" xfId="3005" xr:uid="{00000000-0005-0000-0000-00002B060000}"/>
    <cellStyle name="Normal 254" xfId="3010" xr:uid="{00000000-0005-0000-0000-00002C060000}"/>
    <cellStyle name="Normal 255" xfId="3011" xr:uid="{00000000-0005-0000-0000-00002D060000}"/>
    <cellStyle name="Normal 256" xfId="3012" xr:uid="{00000000-0005-0000-0000-00002E060000}"/>
    <cellStyle name="Normal 257" xfId="3013" xr:uid="{00000000-0005-0000-0000-00002F060000}"/>
    <cellStyle name="Normal 258" xfId="3014" xr:uid="{00000000-0005-0000-0000-000030060000}"/>
    <cellStyle name="Normal 259" xfId="3015" xr:uid="{00000000-0005-0000-0000-000031060000}"/>
    <cellStyle name="Normal 26" xfId="1554" xr:uid="{00000000-0005-0000-0000-000032060000}"/>
    <cellStyle name="Normal 26 2" xfId="2966" xr:uid="{00000000-0005-0000-0000-000033060000}"/>
    <cellStyle name="Normal 26 2 2" xfId="2981" xr:uid="{00000000-0005-0000-0000-000034060000}"/>
    <cellStyle name="Normal 260" xfId="3016" xr:uid="{00000000-0005-0000-0000-000035060000}"/>
    <cellStyle name="Normal 261" xfId="3017" xr:uid="{00000000-0005-0000-0000-000036060000}"/>
    <cellStyle name="Normal 262" xfId="3018" xr:uid="{00000000-0005-0000-0000-000037060000}"/>
    <cellStyle name="Normal 263" xfId="3019" xr:uid="{00000000-0005-0000-0000-000038060000}"/>
    <cellStyle name="Normal 264" xfId="3020" xr:uid="{00000000-0005-0000-0000-000039060000}"/>
    <cellStyle name="Normal 265" xfId="3021" xr:uid="{00000000-0005-0000-0000-00003A060000}"/>
    <cellStyle name="Normal 266" xfId="3022" xr:uid="{00000000-0005-0000-0000-00003B060000}"/>
    <cellStyle name="Normal 267" xfId="3023" xr:uid="{00000000-0005-0000-0000-00003C060000}"/>
    <cellStyle name="Normal 268" xfId="3024" xr:uid="{00000000-0005-0000-0000-00003D060000}"/>
    <cellStyle name="Normal 269" xfId="2973" xr:uid="{00000000-0005-0000-0000-00003E060000}"/>
    <cellStyle name="Normal 269 2" xfId="3031" xr:uid="{00000000-0005-0000-0000-00003F060000}"/>
    <cellStyle name="Normal 27" xfId="1555" xr:uid="{00000000-0005-0000-0000-000040060000}"/>
    <cellStyle name="Normal 27 2" xfId="2969" xr:uid="{00000000-0005-0000-0000-000041060000}"/>
    <cellStyle name="Normal 27 2 2" xfId="2982" xr:uid="{00000000-0005-0000-0000-000042060000}"/>
    <cellStyle name="Normal 270" xfId="2974" xr:uid="{00000000-0005-0000-0000-000043060000}"/>
    <cellStyle name="Normal 270 2" xfId="3032" xr:uid="{00000000-0005-0000-0000-000044060000}"/>
    <cellStyle name="Normal 271" xfId="2996" xr:uid="{00000000-0005-0000-0000-000045060000}"/>
    <cellStyle name="Normal 271 2" xfId="3033" xr:uid="{00000000-0005-0000-0000-000046060000}"/>
    <cellStyle name="Normal 272" xfId="3034" xr:uid="{00000000-0005-0000-0000-000047060000}"/>
    <cellStyle name="Normal 273" xfId="3035" xr:uid="{00000000-0005-0000-0000-000048060000}"/>
    <cellStyle name="Normal 274" xfId="3036" xr:uid="{00000000-0005-0000-0000-000049060000}"/>
    <cellStyle name="Normal 275" xfId="3037" xr:uid="{00000000-0005-0000-0000-00004A060000}"/>
    <cellStyle name="Normal 276" xfId="3038" xr:uid="{00000000-0005-0000-0000-00004B060000}"/>
    <cellStyle name="Normal 277" xfId="3039" xr:uid="{00000000-0005-0000-0000-00004C060000}"/>
    <cellStyle name="Normal 278" xfId="3040" xr:uid="{00000000-0005-0000-0000-00004D060000}"/>
    <cellStyle name="Normal 279" xfId="3041" xr:uid="{00000000-0005-0000-0000-00004E060000}"/>
    <cellStyle name="Normal 28" xfId="1556" xr:uid="{00000000-0005-0000-0000-00004F060000}"/>
    <cellStyle name="Normal 28 2" xfId="2971" xr:uid="{00000000-0005-0000-0000-000050060000}"/>
    <cellStyle name="Normal 28 2 2" xfId="2983" xr:uid="{00000000-0005-0000-0000-000051060000}"/>
    <cellStyle name="Normal 280" xfId="3042" xr:uid="{00000000-0005-0000-0000-000052060000}"/>
    <cellStyle name="Normal 281" xfId="3043" xr:uid="{00000000-0005-0000-0000-000053060000}"/>
    <cellStyle name="Normal 282" xfId="3044" xr:uid="{00000000-0005-0000-0000-000054060000}"/>
    <cellStyle name="Normal 283" xfId="3025" xr:uid="{00000000-0005-0000-0000-000055060000}"/>
    <cellStyle name="Normal 284" xfId="3026" xr:uid="{00000000-0005-0000-0000-000056060000}"/>
    <cellStyle name="Normal 285" xfId="3030" xr:uid="{00000000-0005-0000-0000-000057060000}"/>
    <cellStyle name="Normal 286" xfId="3027" xr:uid="{00000000-0005-0000-0000-000058060000}"/>
    <cellStyle name="Normal 287" xfId="3029" xr:uid="{00000000-0005-0000-0000-000059060000}"/>
    <cellStyle name="Normal 288" xfId="3028" xr:uid="{00000000-0005-0000-0000-00005A060000}"/>
    <cellStyle name="Normal 29" xfId="1557" xr:uid="{00000000-0005-0000-0000-00005B060000}"/>
    <cellStyle name="Normal 298" xfId="3045" xr:uid="{00000000-0005-0000-0000-00005C060000}"/>
    <cellStyle name="Normal 3" xfId="1558" xr:uid="{00000000-0005-0000-0000-00005D060000}"/>
    <cellStyle name="Normal 3 2" xfId="1559" xr:uid="{00000000-0005-0000-0000-00005E060000}"/>
    <cellStyle name="Normal 3 3" xfId="2960" xr:uid="{00000000-0005-0000-0000-00005F060000}"/>
    <cellStyle name="Normal 3 3 2" xfId="2984" xr:uid="{00000000-0005-0000-0000-000060060000}"/>
    <cellStyle name="Normal 30" xfId="1560" xr:uid="{00000000-0005-0000-0000-000061060000}"/>
    <cellStyle name="Normal 30 2" xfId="1561" xr:uid="{00000000-0005-0000-0000-000062060000}"/>
    <cellStyle name="Normal 31" xfId="1562" xr:uid="{00000000-0005-0000-0000-000063060000}"/>
    <cellStyle name="Normal 31 2" xfId="1563" xr:uid="{00000000-0005-0000-0000-000064060000}"/>
    <cellStyle name="Normal 32" xfId="1564" xr:uid="{00000000-0005-0000-0000-000065060000}"/>
    <cellStyle name="Normal 32 2" xfId="1565" xr:uid="{00000000-0005-0000-0000-000066060000}"/>
    <cellStyle name="Normal 33" xfId="1566" xr:uid="{00000000-0005-0000-0000-000067060000}"/>
    <cellStyle name="Normal 33 2" xfId="1567" xr:uid="{00000000-0005-0000-0000-000068060000}"/>
    <cellStyle name="Normal 34" xfId="1568" xr:uid="{00000000-0005-0000-0000-000069060000}"/>
    <cellStyle name="Normal 34 2" xfId="1569" xr:uid="{00000000-0005-0000-0000-00006A060000}"/>
    <cellStyle name="Normal 35" xfId="1570" xr:uid="{00000000-0005-0000-0000-00006B060000}"/>
    <cellStyle name="Normal 36" xfId="1571" xr:uid="{00000000-0005-0000-0000-00006C060000}"/>
    <cellStyle name="Normal 36 2" xfId="1572" xr:uid="{00000000-0005-0000-0000-00006D060000}"/>
    <cellStyle name="Normal 37" xfId="1573" xr:uid="{00000000-0005-0000-0000-00006E060000}"/>
    <cellStyle name="Normal 37 2" xfId="1574" xr:uid="{00000000-0005-0000-0000-00006F060000}"/>
    <cellStyle name="Normal 38" xfId="1575" xr:uid="{00000000-0005-0000-0000-000070060000}"/>
    <cellStyle name="Normal 39" xfId="1576" xr:uid="{00000000-0005-0000-0000-000071060000}"/>
    <cellStyle name="Normal 39 2" xfId="1577" xr:uid="{00000000-0005-0000-0000-000072060000}"/>
    <cellStyle name="Normal 4" xfId="1578" xr:uid="{00000000-0005-0000-0000-000073060000}"/>
    <cellStyle name="Normal 40" xfId="1579" xr:uid="{00000000-0005-0000-0000-000074060000}"/>
    <cellStyle name="Normal 41" xfId="1580" xr:uid="{00000000-0005-0000-0000-000075060000}"/>
    <cellStyle name="Normal 42" xfId="1581" xr:uid="{00000000-0005-0000-0000-000076060000}"/>
    <cellStyle name="Normal 43" xfId="1582" xr:uid="{00000000-0005-0000-0000-000077060000}"/>
    <cellStyle name="Normal 43 2" xfId="1583" xr:uid="{00000000-0005-0000-0000-000078060000}"/>
    <cellStyle name="Normal 44" xfId="1584" xr:uid="{00000000-0005-0000-0000-000079060000}"/>
    <cellStyle name="Normal 44 2" xfId="1585" xr:uid="{00000000-0005-0000-0000-00007A060000}"/>
    <cellStyle name="Normal 45" xfId="1586" xr:uid="{00000000-0005-0000-0000-00007B060000}"/>
    <cellStyle name="Normal 46" xfId="1587" xr:uid="{00000000-0005-0000-0000-00007C060000}"/>
    <cellStyle name="Normal 47" xfId="1588" xr:uid="{00000000-0005-0000-0000-00007D060000}"/>
    <cellStyle name="Normal 48" xfId="1589" xr:uid="{00000000-0005-0000-0000-00007E060000}"/>
    <cellStyle name="Normal 49" xfId="1590" xr:uid="{00000000-0005-0000-0000-00007F060000}"/>
    <cellStyle name="Normal 5" xfId="1591" xr:uid="{00000000-0005-0000-0000-000080060000}"/>
    <cellStyle name="Normal 50" xfId="1592" xr:uid="{00000000-0005-0000-0000-000081060000}"/>
    <cellStyle name="Normal 51" xfId="1593" xr:uid="{00000000-0005-0000-0000-000082060000}"/>
    <cellStyle name="Normal 52" xfId="1594" xr:uid="{00000000-0005-0000-0000-000083060000}"/>
    <cellStyle name="Normal 53" xfId="1595" xr:uid="{00000000-0005-0000-0000-000084060000}"/>
    <cellStyle name="Normal 54" xfId="1596" xr:uid="{00000000-0005-0000-0000-000085060000}"/>
    <cellStyle name="Normal 55" xfId="1597" xr:uid="{00000000-0005-0000-0000-000086060000}"/>
    <cellStyle name="Normal 56" xfId="1598" xr:uid="{00000000-0005-0000-0000-000087060000}"/>
    <cellStyle name="Normal 57" xfId="1599" xr:uid="{00000000-0005-0000-0000-000088060000}"/>
    <cellStyle name="Normal 58" xfId="1600" xr:uid="{00000000-0005-0000-0000-000089060000}"/>
    <cellStyle name="Normal 59" xfId="1601" xr:uid="{00000000-0005-0000-0000-00008A060000}"/>
    <cellStyle name="Normal 6" xfId="1602" xr:uid="{00000000-0005-0000-0000-00008B060000}"/>
    <cellStyle name="Normal 60" xfId="1603" xr:uid="{00000000-0005-0000-0000-00008C060000}"/>
    <cellStyle name="Normal 60 2" xfId="1604" xr:uid="{00000000-0005-0000-0000-00008D060000}"/>
    <cellStyle name="Normal 61" xfId="1605" xr:uid="{00000000-0005-0000-0000-00008E060000}"/>
    <cellStyle name="Normal 61 2" xfId="1606" xr:uid="{00000000-0005-0000-0000-00008F060000}"/>
    <cellStyle name="Normal 62" xfId="1607" xr:uid="{00000000-0005-0000-0000-000090060000}"/>
    <cellStyle name="Normal 63" xfId="1608" xr:uid="{00000000-0005-0000-0000-000091060000}"/>
    <cellStyle name="Normal 64" xfId="1609" xr:uid="{00000000-0005-0000-0000-000092060000}"/>
    <cellStyle name="Normal 65" xfId="1610" xr:uid="{00000000-0005-0000-0000-000093060000}"/>
    <cellStyle name="Normal 66" xfId="1611" xr:uid="{00000000-0005-0000-0000-000094060000}"/>
    <cellStyle name="Normal 67" xfId="1612" xr:uid="{00000000-0005-0000-0000-000095060000}"/>
    <cellStyle name="Normal 68" xfId="1613" xr:uid="{00000000-0005-0000-0000-000096060000}"/>
    <cellStyle name="Normal 69" xfId="1614" xr:uid="{00000000-0005-0000-0000-000097060000}"/>
    <cellStyle name="Normal 7" xfId="1615" xr:uid="{00000000-0005-0000-0000-000098060000}"/>
    <cellStyle name="Normal 70" xfId="1616" xr:uid="{00000000-0005-0000-0000-000099060000}"/>
    <cellStyle name="Normal 71" xfId="1617" xr:uid="{00000000-0005-0000-0000-00009A060000}"/>
    <cellStyle name="Normal 72" xfId="1618" xr:uid="{00000000-0005-0000-0000-00009B060000}"/>
    <cellStyle name="Normal 73" xfId="1619" xr:uid="{00000000-0005-0000-0000-00009C060000}"/>
    <cellStyle name="Normal 74" xfId="1620" xr:uid="{00000000-0005-0000-0000-00009D060000}"/>
    <cellStyle name="Normal 74 2" xfId="1621" xr:uid="{00000000-0005-0000-0000-00009E060000}"/>
    <cellStyle name="Normal 75" xfId="1622" xr:uid="{00000000-0005-0000-0000-00009F060000}"/>
    <cellStyle name="Normal 75 2" xfId="1623" xr:uid="{00000000-0005-0000-0000-0000A0060000}"/>
    <cellStyle name="Normal 76" xfId="1624" xr:uid="{00000000-0005-0000-0000-0000A1060000}"/>
    <cellStyle name="Normal 76 2" xfId="1625" xr:uid="{00000000-0005-0000-0000-0000A2060000}"/>
    <cellStyle name="Normal 77" xfId="1626" xr:uid="{00000000-0005-0000-0000-0000A3060000}"/>
    <cellStyle name="Normal 77 2" xfId="1627" xr:uid="{00000000-0005-0000-0000-0000A4060000}"/>
    <cellStyle name="Normal 78" xfId="1628" xr:uid="{00000000-0005-0000-0000-0000A5060000}"/>
    <cellStyle name="Normal 78 2" xfId="1629" xr:uid="{00000000-0005-0000-0000-0000A6060000}"/>
    <cellStyle name="Normal 79" xfId="1630" xr:uid="{00000000-0005-0000-0000-0000A7060000}"/>
    <cellStyle name="Normal 79 2" xfId="1631" xr:uid="{00000000-0005-0000-0000-0000A8060000}"/>
    <cellStyle name="Normal 8" xfId="1632" xr:uid="{00000000-0005-0000-0000-0000A9060000}"/>
    <cellStyle name="Normal 80" xfId="1633" xr:uid="{00000000-0005-0000-0000-0000AA060000}"/>
    <cellStyle name="Normal 80 2" xfId="1634" xr:uid="{00000000-0005-0000-0000-0000AB060000}"/>
    <cellStyle name="Normal 81" xfId="1635" xr:uid="{00000000-0005-0000-0000-0000AC060000}"/>
    <cellStyle name="Normal 81 2" xfId="1636" xr:uid="{00000000-0005-0000-0000-0000AD060000}"/>
    <cellStyle name="Normal 82" xfId="1637" xr:uid="{00000000-0005-0000-0000-0000AE060000}"/>
    <cellStyle name="Normal 82 2" xfId="1638" xr:uid="{00000000-0005-0000-0000-0000AF060000}"/>
    <cellStyle name="Normal 83" xfId="1639" xr:uid="{00000000-0005-0000-0000-0000B0060000}"/>
    <cellStyle name="Normal 83 2" xfId="1640" xr:uid="{00000000-0005-0000-0000-0000B1060000}"/>
    <cellStyle name="Normal 84" xfId="1641" xr:uid="{00000000-0005-0000-0000-0000B2060000}"/>
    <cellStyle name="Normal 84 2" xfId="1642" xr:uid="{00000000-0005-0000-0000-0000B3060000}"/>
    <cellStyle name="Normal 85" xfId="1643" xr:uid="{00000000-0005-0000-0000-0000B4060000}"/>
    <cellStyle name="Normal 85 2" xfId="1644" xr:uid="{00000000-0005-0000-0000-0000B5060000}"/>
    <cellStyle name="Normal 86" xfId="1645" xr:uid="{00000000-0005-0000-0000-0000B6060000}"/>
    <cellStyle name="Normal 87" xfId="1646" xr:uid="{00000000-0005-0000-0000-0000B7060000}"/>
    <cellStyle name="Normal 88" xfId="1647" xr:uid="{00000000-0005-0000-0000-0000B8060000}"/>
    <cellStyle name="Normal 88 2" xfId="1648" xr:uid="{00000000-0005-0000-0000-0000B9060000}"/>
    <cellStyle name="Normal 89" xfId="1649" xr:uid="{00000000-0005-0000-0000-0000BA060000}"/>
    <cellStyle name="Normal 89 2" xfId="1650" xr:uid="{00000000-0005-0000-0000-0000BB060000}"/>
    <cellStyle name="Normal 9" xfId="1651" xr:uid="{00000000-0005-0000-0000-0000BC060000}"/>
    <cellStyle name="Normal 90" xfId="1652" xr:uid="{00000000-0005-0000-0000-0000BD060000}"/>
    <cellStyle name="Normal 90 2" xfId="1653" xr:uid="{00000000-0005-0000-0000-0000BE060000}"/>
    <cellStyle name="Normal 91" xfId="1654" xr:uid="{00000000-0005-0000-0000-0000BF060000}"/>
    <cellStyle name="Normal 92" xfId="1655" xr:uid="{00000000-0005-0000-0000-0000C0060000}"/>
    <cellStyle name="Normal 92 2" xfId="1656" xr:uid="{00000000-0005-0000-0000-0000C1060000}"/>
    <cellStyle name="Normal 93" xfId="1657" xr:uid="{00000000-0005-0000-0000-0000C2060000}"/>
    <cellStyle name="Normal 93 2" xfId="1658" xr:uid="{00000000-0005-0000-0000-0000C3060000}"/>
    <cellStyle name="Normal 94" xfId="1659" xr:uid="{00000000-0005-0000-0000-0000C4060000}"/>
    <cellStyle name="Normal 94 2" xfId="1660" xr:uid="{00000000-0005-0000-0000-0000C5060000}"/>
    <cellStyle name="Normal 95" xfId="1661" xr:uid="{00000000-0005-0000-0000-0000C6060000}"/>
    <cellStyle name="Normal 95 2" xfId="1662" xr:uid="{00000000-0005-0000-0000-0000C7060000}"/>
    <cellStyle name="Normal 96" xfId="1663" xr:uid="{00000000-0005-0000-0000-0000C8060000}"/>
    <cellStyle name="Normal 97" xfId="1664" xr:uid="{00000000-0005-0000-0000-0000C9060000}"/>
    <cellStyle name="Normal 98" xfId="1665" xr:uid="{00000000-0005-0000-0000-0000CA060000}"/>
    <cellStyle name="Normal 99" xfId="1666" xr:uid="{00000000-0005-0000-0000-0000CB060000}"/>
    <cellStyle name="Note" xfId="3061" builtinId="10" customBuiltin="1"/>
    <cellStyle name="Notiz" xfId="1667" xr:uid="{00000000-0005-0000-0000-0000CC060000}"/>
    <cellStyle name="Notiz 10" xfId="1668" xr:uid="{00000000-0005-0000-0000-0000CD060000}"/>
    <cellStyle name="Notiz 10 2" xfId="1669" xr:uid="{00000000-0005-0000-0000-0000CE060000}"/>
    <cellStyle name="Notiz 100" xfId="1670" xr:uid="{00000000-0005-0000-0000-0000CF060000}"/>
    <cellStyle name="Notiz 100 2" xfId="1671" xr:uid="{00000000-0005-0000-0000-0000D0060000}"/>
    <cellStyle name="Notiz 101" xfId="1672" xr:uid="{00000000-0005-0000-0000-0000D1060000}"/>
    <cellStyle name="Notiz 101 2" xfId="1673" xr:uid="{00000000-0005-0000-0000-0000D2060000}"/>
    <cellStyle name="Notiz 102" xfId="1674" xr:uid="{00000000-0005-0000-0000-0000D3060000}"/>
    <cellStyle name="Notiz 102 2" xfId="1675" xr:uid="{00000000-0005-0000-0000-0000D4060000}"/>
    <cellStyle name="Notiz 103" xfId="1676" xr:uid="{00000000-0005-0000-0000-0000D5060000}"/>
    <cellStyle name="Notiz 103 2" xfId="1677" xr:uid="{00000000-0005-0000-0000-0000D6060000}"/>
    <cellStyle name="Notiz 104" xfId="1678" xr:uid="{00000000-0005-0000-0000-0000D7060000}"/>
    <cellStyle name="Notiz 104 2" xfId="1679" xr:uid="{00000000-0005-0000-0000-0000D8060000}"/>
    <cellStyle name="Notiz 105" xfId="1680" xr:uid="{00000000-0005-0000-0000-0000D9060000}"/>
    <cellStyle name="Notiz 105 2" xfId="1681" xr:uid="{00000000-0005-0000-0000-0000DA060000}"/>
    <cellStyle name="Notiz 106" xfId="1682" xr:uid="{00000000-0005-0000-0000-0000DB060000}"/>
    <cellStyle name="Notiz 106 2" xfId="1683" xr:uid="{00000000-0005-0000-0000-0000DC060000}"/>
    <cellStyle name="Notiz 107" xfId="1684" xr:uid="{00000000-0005-0000-0000-0000DD060000}"/>
    <cellStyle name="Notiz 107 2" xfId="1685" xr:uid="{00000000-0005-0000-0000-0000DE060000}"/>
    <cellStyle name="Notiz 108" xfId="1686" xr:uid="{00000000-0005-0000-0000-0000DF060000}"/>
    <cellStyle name="Notiz 108 2" xfId="1687" xr:uid="{00000000-0005-0000-0000-0000E0060000}"/>
    <cellStyle name="Notiz 109" xfId="1688" xr:uid="{00000000-0005-0000-0000-0000E1060000}"/>
    <cellStyle name="Notiz 109 2" xfId="1689" xr:uid="{00000000-0005-0000-0000-0000E2060000}"/>
    <cellStyle name="Notiz 11" xfId="1690" xr:uid="{00000000-0005-0000-0000-0000E3060000}"/>
    <cellStyle name="Notiz 11 2" xfId="1691" xr:uid="{00000000-0005-0000-0000-0000E4060000}"/>
    <cellStyle name="Notiz 110" xfId="1692" xr:uid="{00000000-0005-0000-0000-0000E5060000}"/>
    <cellStyle name="Notiz 110 2" xfId="1693" xr:uid="{00000000-0005-0000-0000-0000E6060000}"/>
    <cellStyle name="Notiz 111" xfId="1694" xr:uid="{00000000-0005-0000-0000-0000E7060000}"/>
    <cellStyle name="Notiz 111 2" xfId="1695" xr:uid="{00000000-0005-0000-0000-0000E8060000}"/>
    <cellStyle name="Notiz 112" xfId="1696" xr:uid="{00000000-0005-0000-0000-0000E9060000}"/>
    <cellStyle name="Notiz 112 2" xfId="1697" xr:uid="{00000000-0005-0000-0000-0000EA060000}"/>
    <cellStyle name="Notiz 113" xfId="1698" xr:uid="{00000000-0005-0000-0000-0000EB060000}"/>
    <cellStyle name="Notiz 113 2" xfId="1699" xr:uid="{00000000-0005-0000-0000-0000EC060000}"/>
    <cellStyle name="Notiz 114" xfId="1700" xr:uid="{00000000-0005-0000-0000-0000ED060000}"/>
    <cellStyle name="Notiz 114 2" xfId="1701" xr:uid="{00000000-0005-0000-0000-0000EE060000}"/>
    <cellStyle name="Notiz 115" xfId="1702" xr:uid="{00000000-0005-0000-0000-0000EF060000}"/>
    <cellStyle name="Notiz 115 2" xfId="1703" xr:uid="{00000000-0005-0000-0000-0000F0060000}"/>
    <cellStyle name="Notiz 116" xfId="1704" xr:uid="{00000000-0005-0000-0000-0000F1060000}"/>
    <cellStyle name="Notiz 116 2" xfId="1705" xr:uid="{00000000-0005-0000-0000-0000F2060000}"/>
    <cellStyle name="Notiz 117" xfId="1706" xr:uid="{00000000-0005-0000-0000-0000F3060000}"/>
    <cellStyle name="Notiz 117 2" xfId="1707" xr:uid="{00000000-0005-0000-0000-0000F4060000}"/>
    <cellStyle name="Notiz 118" xfId="1708" xr:uid="{00000000-0005-0000-0000-0000F5060000}"/>
    <cellStyle name="Notiz 118 2" xfId="1709" xr:uid="{00000000-0005-0000-0000-0000F6060000}"/>
    <cellStyle name="Notiz 119" xfId="1710" xr:uid="{00000000-0005-0000-0000-0000F7060000}"/>
    <cellStyle name="Notiz 119 2" xfId="1711" xr:uid="{00000000-0005-0000-0000-0000F8060000}"/>
    <cellStyle name="Notiz 12" xfId="1712" xr:uid="{00000000-0005-0000-0000-0000F9060000}"/>
    <cellStyle name="Notiz 12 2" xfId="1713" xr:uid="{00000000-0005-0000-0000-0000FA060000}"/>
    <cellStyle name="Notiz 120" xfId="1714" xr:uid="{00000000-0005-0000-0000-0000FB060000}"/>
    <cellStyle name="Notiz 120 2" xfId="1715" xr:uid="{00000000-0005-0000-0000-0000FC060000}"/>
    <cellStyle name="Notiz 121" xfId="1716" xr:uid="{00000000-0005-0000-0000-0000FD060000}"/>
    <cellStyle name="Notiz 121 2" xfId="1717" xr:uid="{00000000-0005-0000-0000-0000FE060000}"/>
    <cellStyle name="Notiz 122" xfId="1718" xr:uid="{00000000-0005-0000-0000-0000FF060000}"/>
    <cellStyle name="Notiz 122 2" xfId="1719" xr:uid="{00000000-0005-0000-0000-000000070000}"/>
    <cellStyle name="Notiz 123" xfId="1720" xr:uid="{00000000-0005-0000-0000-000001070000}"/>
    <cellStyle name="Notiz 123 2" xfId="1721" xr:uid="{00000000-0005-0000-0000-000002070000}"/>
    <cellStyle name="Notiz 124" xfId="1722" xr:uid="{00000000-0005-0000-0000-000003070000}"/>
    <cellStyle name="Notiz 124 2" xfId="1723" xr:uid="{00000000-0005-0000-0000-000004070000}"/>
    <cellStyle name="Notiz 125" xfId="1724" xr:uid="{00000000-0005-0000-0000-000005070000}"/>
    <cellStyle name="Notiz 125 2" xfId="1725" xr:uid="{00000000-0005-0000-0000-000006070000}"/>
    <cellStyle name="Notiz 126" xfId="1726" xr:uid="{00000000-0005-0000-0000-000007070000}"/>
    <cellStyle name="Notiz 126 2" xfId="1727" xr:uid="{00000000-0005-0000-0000-000008070000}"/>
    <cellStyle name="Notiz 127" xfId="1728" xr:uid="{00000000-0005-0000-0000-000009070000}"/>
    <cellStyle name="Notiz 127 2" xfId="1729" xr:uid="{00000000-0005-0000-0000-00000A070000}"/>
    <cellStyle name="Notiz 128" xfId="1730" xr:uid="{00000000-0005-0000-0000-00000B070000}"/>
    <cellStyle name="Notiz 128 2" xfId="1731" xr:uid="{00000000-0005-0000-0000-00000C070000}"/>
    <cellStyle name="Notiz 129" xfId="1732" xr:uid="{00000000-0005-0000-0000-00000D070000}"/>
    <cellStyle name="Notiz 129 2" xfId="1733" xr:uid="{00000000-0005-0000-0000-00000E070000}"/>
    <cellStyle name="Notiz 13" xfId="1734" xr:uid="{00000000-0005-0000-0000-00000F070000}"/>
    <cellStyle name="Notiz 13 2" xfId="1735" xr:uid="{00000000-0005-0000-0000-000010070000}"/>
    <cellStyle name="Notiz 130" xfId="1736" xr:uid="{00000000-0005-0000-0000-000011070000}"/>
    <cellStyle name="Notiz 130 2" xfId="1737" xr:uid="{00000000-0005-0000-0000-000012070000}"/>
    <cellStyle name="Notiz 131" xfId="1738" xr:uid="{00000000-0005-0000-0000-000013070000}"/>
    <cellStyle name="Notiz 131 2" xfId="1739" xr:uid="{00000000-0005-0000-0000-000014070000}"/>
    <cellStyle name="Notiz 132" xfId="1740" xr:uid="{00000000-0005-0000-0000-000015070000}"/>
    <cellStyle name="Notiz 132 2" xfId="1741" xr:uid="{00000000-0005-0000-0000-000016070000}"/>
    <cellStyle name="Notiz 133" xfId="1742" xr:uid="{00000000-0005-0000-0000-000017070000}"/>
    <cellStyle name="Notiz 133 2" xfId="1743" xr:uid="{00000000-0005-0000-0000-000018070000}"/>
    <cellStyle name="Notiz 134" xfId="1744" xr:uid="{00000000-0005-0000-0000-000019070000}"/>
    <cellStyle name="Notiz 134 2" xfId="1745" xr:uid="{00000000-0005-0000-0000-00001A070000}"/>
    <cellStyle name="Notiz 135" xfId="1746" xr:uid="{00000000-0005-0000-0000-00001B070000}"/>
    <cellStyle name="Notiz 135 2" xfId="1747" xr:uid="{00000000-0005-0000-0000-00001C070000}"/>
    <cellStyle name="Notiz 136" xfId="1748" xr:uid="{00000000-0005-0000-0000-00001D070000}"/>
    <cellStyle name="Notiz 136 2" xfId="1749" xr:uid="{00000000-0005-0000-0000-00001E070000}"/>
    <cellStyle name="Notiz 137" xfId="1750" xr:uid="{00000000-0005-0000-0000-00001F070000}"/>
    <cellStyle name="Notiz 137 2" xfId="1751" xr:uid="{00000000-0005-0000-0000-000020070000}"/>
    <cellStyle name="Notiz 138" xfId="1752" xr:uid="{00000000-0005-0000-0000-000021070000}"/>
    <cellStyle name="Notiz 138 2" xfId="1753" xr:uid="{00000000-0005-0000-0000-000022070000}"/>
    <cellStyle name="Notiz 139" xfId="1754" xr:uid="{00000000-0005-0000-0000-000023070000}"/>
    <cellStyle name="Notiz 139 2" xfId="1755" xr:uid="{00000000-0005-0000-0000-000024070000}"/>
    <cellStyle name="Notiz 14" xfId="1756" xr:uid="{00000000-0005-0000-0000-000025070000}"/>
    <cellStyle name="Notiz 14 2" xfId="1757" xr:uid="{00000000-0005-0000-0000-000026070000}"/>
    <cellStyle name="Notiz 140" xfId="1758" xr:uid="{00000000-0005-0000-0000-000027070000}"/>
    <cellStyle name="Notiz 140 2" xfId="1759" xr:uid="{00000000-0005-0000-0000-000028070000}"/>
    <cellStyle name="Notiz 141" xfId="1760" xr:uid="{00000000-0005-0000-0000-000029070000}"/>
    <cellStyle name="Notiz 141 2" xfId="1761" xr:uid="{00000000-0005-0000-0000-00002A070000}"/>
    <cellStyle name="Notiz 142" xfId="1762" xr:uid="{00000000-0005-0000-0000-00002B070000}"/>
    <cellStyle name="Notiz 142 2" xfId="1763" xr:uid="{00000000-0005-0000-0000-00002C070000}"/>
    <cellStyle name="Notiz 143" xfId="1764" xr:uid="{00000000-0005-0000-0000-00002D070000}"/>
    <cellStyle name="Notiz 143 2" xfId="1765" xr:uid="{00000000-0005-0000-0000-00002E070000}"/>
    <cellStyle name="Notiz 144" xfId="1766" xr:uid="{00000000-0005-0000-0000-00002F070000}"/>
    <cellStyle name="Notiz 144 2" xfId="1767" xr:uid="{00000000-0005-0000-0000-000030070000}"/>
    <cellStyle name="Notiz 145" xfId="1768" xr:uid="{00000000-0005-0000-0000-000031070000}"/>
    <cellStyle name="Notiz 145 2" xfId="1769" xr:uid="{00000000-0005-0000-0000-000032070000}"/>
    <cellStyle name="Notiz 146" xfId="1770" xr:uid="{00000000-0005-0000-0000-000033070000}"/>
    <cellStyle name="Notiz 146 2" xfId="1771" xr:uid="{00000000-0005-0000-0000-000034070000}"/>
    <cellStyle name="Notiz 147" xfId="1772" xr:uid="{00000000-0005-0000-0000-000035070000}"/>
    <cellStyle name="Notiz 147 2" xfId="1773" xr:uid="{00000000-0005-0000-0000-000036070000}"/>
    <cellStyle name="Notiz 148" xfId="1774" xr:uid="{00000000-0005-0000-0000-000037070000}"/>
    <cellStyle name="Notiz 148 2" xfId="1775" xr:uid="{00000000-0005-0000-0000-000038070000}"/>
    <cellStyle name="Notiz 149" xfId="1776" xr:uid="{00000000-0005-0000-0000-000039070000}"/>
    <cellStyle name="Notiz 149 2" xfId="1777" xr:uid="{00000000-0005-0000-0000-00003A070000}"/>
    <cellStyle name="Notiz 15" xfId="1778" xr:uid="{00000000-0005-0000-0000-00003B070000}"/>
    <cellStyle name="Notiz 15 2" xfId="1779" xr:uid="{00000000-0005-0000-0000-00003C070000}"/>
    <cellStyle name="Notiz 150" xfId="1780" xr:uid="{00000000-0005-0000-0000-00003D070000}"/>
    <cellStyle name="Notiz 150 2" xfId="1781" xr:uid="{00000000-0005-0000-0000-00003E070000}"/>
    <cellStyle name="Notiz 151" xfId="1782" xr:uid="{00000000-0005-0000-0000-00003F070000}"/>
    <cellStyle name="Notiz 151 2" xfId="1783" xr:uid="{00000000-0005-0000-0000-000040070000}"/>
    <cellStyle name="Notiz 152" xfId="1784" xr:uid="{00000000-0005-0000-0000-000041070000}"/>
    <cellStyle name="Notiz 152 2" xfId="1785" xr:uid="{00000000-0005-0000-0000-000042070000}"/>
    <cellStyle name="Notiz 153" xfId="1786" xr:uid="{00000000-0005-0000-0000-000043070000}"/>
    <cellStyle name="Notiz 153 2" xfId="1787" xr:uid="{00000000-0005-0000-0000-000044070000}"/>
    <cellStyle name="Notiz 154" xfId="1788" xr:uid="{00000000-0005-0000-0000-000045070000}"/>
    <cellStyle name="Notiz 154 2" xfId="1789" xr:uid="{00000000-0005-0000-0000-000046070000}"/>
    <cellStyle name="Notiz 155" xfId="1790" xr:uid="{00000000-0005-0000-0000-000047070000}"/>
    <cellStyle name="Notiz 155 2" xfId="1791" xr:uid="{00000000-0005-0000-0000-000048070000}"/>
    <cellStyle name="Notiz 156" xfId="1792" xr:uid="{00000000-0005-0000-0000-000049070000}"/>
    <cellStyle name="Notiz 156 2" xfId="1793" xr:uid="{00000000-0005-0000-0000-00004A070000}"/>
    <cellStyle name="Notiz 157" xfId="1794" xr:uid="{00000000-0005-0000-0000-00004B070000}"/>
    <cellStyle name="Notiz 157 2" xfId="1795" xr:uid="{00000000-0005-0000-0000-00004C070000}"/>
    <cellStyle name="Notiz 158" xfId="1796" xr:uid="{00000000-0005-0000-0000-00004D070000}"/>
    <cellStyle name="Notiz 158 2" xfId="1797" xr:uid="{00000000-0005-0000-0000-00004E070000}"/>
    <cellStyle name="Notiz 159" xfId="1798" xr:uid="{00000000-0005-0000-0000-00004F070000}"/>
    <cellStyle name="Notiz 159 2" xfId="1799" xr:uid="{00000000-0005-0000-0000-000050070000}"/>
    <cellStyle name="Notiz 16" xfId="1800" xr:uid="{00000000-0005-0000-0000-000051070000}"/>
    <cellStyle name="Notiz 16 2" xfId="1801" xr:uid="{00000000-0005-0000-0000-000052070000}"/>
    <cellStyle name="Notiz 160" xfId="1802" xr:uid="{00000000-0005-0000-0000-000053070000}"/>
    <cellStyle name="Notiz 160 2" xfId="1803" xr:uid="{00000000-0005-0000-0000-000054070000}"/>
    <cellStyle name="Notiz 161" xfId="1804" xr:uid="{00000000-0005-0000-0000-000055070000}"/>
    <cellStyle name="Notiz 161 2" xfId="1805" xr:uid="{00000000-0005-0000-0000-000056070000}"/>
    <cellStyle name="Notiz 162" xfId="1806" xr:uid="{00000000-0005-0000-0000-000057070000}"/>
    <cellStyle name="Notiz 162 2" xfId="1807" xr:uid="{00000000-0005-0000-0000-000058070000}"/>
    <cellStyle name="Notiz 163" xfId="1808" xr:uid="{00000000-0005-0000-0000-000059070000}"/>
    <cellStyle name="Notiz 163 2" xfId="1809" xr:uid="{00000000-0005-0000-0000-00005A070000}"/>
    <cellStyle name="Notiz 164" xfId="1810" xr:uid="{00000000-0005-0000-0000-00005B070000}"/>
    <cellStyle name="Notiz 164 2" xfId="1811" xr:uid="{00000000-0005-0000-0000-00005C070000}"/>
    <cellStyle name="Notiz 165" xfId="1812" xr:uid="{00000000-0005-0000-0000-00005D070000}"/>
    <cellStyle name="Notiz 165 2" xfId="1813" xr:uid="{00000000-0005-0000-0000-00005E070000}"/>
    <cellStyle name="Notiz 166" xfId="1814" xr:uid="{00000000-0005-0000-0000-00005F070000}"/>
    <cellStyle name="Notiz 166 2" xfId="1815" xr:uid="{00000000-0005-0000-0000-000060070000}"/>
    <cellStyle name="Notiz 167" xfId="1816" xr:uid="{00000000-0005-0000-0000-000061070000}"/>
    <cellStyle name="Notiz 167 2" xfId="1817" xr:uid="{00000000-0005-0000-0000-000062070000}"/>
    <cellStyle name="Notiz 168" xfId="1818" xr:uid="{00000000-0005-0000-0000-000063070000}"/>
    <cellStyle name="Notiz 168 2" xfId="1819" xr:uid="{00000000-0005-0000-0000-000064070000}"/>
    <cellStyle name="Notiz 169" xfId="1820" xr:uid="{00000000-0005-0000-0000-000065070000}"/>
    <cellStyle name="Notiz 169 2" xfId="1821" xr:uid="{00000000-0005-0000-0000-000066070000}"/>
    <cellStyle name="Notiz 17" xfId="1822" xr:uid="{00000000-0005-0000-0000-000067070000}"/>
    <cellStyle name="Notiz 17 2" xfId="1823" xr:uid="{00000000-0005-0000-0000-000068070000}"/>
    <cellStyle name="Notiz 170" xfId="1824" xr:uid="{00000000-0005-0000-0000-000069070000}"/>
    <cellStyle name="Notiz 170 2" xfId="1825" xr:uid="{00000000-0005-0000-0000-00006A070000}"/>
    <cellStyle name="Notiz 171" xfId="1826" xr:uid="{00000000-0005-0000-0000-00006B070000}"/>
    <cellStyle name="Notiz 171 2" xfId="1827" xr:uid="{00000000-0005-0000-0000-00006C070000}"/>
    <cellStyle name="Notiz 172" xfId="1828" xr:uid="{00000000-0005-0000-0000-00006D070000}"/>
    <cellStyle name="Notiz 172 2" xfId="1829" xr:uid="{00000000-0005-0000-0000-00006E070000}"/>
    <cellStyle name="Notiz 173" xfId="1830" xr:uid="{00000000-0005-0000-0000-00006F070000}"/>
    <cellStyle name="Notiz 173 2" xfId="1831" xr:uid="{00000000-0005-0000-0000-000070070000}"/>
    <cellStyle name="Notiz 174" xfId="1832" xr:uid="{00000000-0005-0000-0000-000071070000}"/>
    <cellStyle name="Notiz 174 2" xfId="1833" xr:uid="{00000000-0005-0000-0000-000072070000}"/>
    <cellStyle name="Notiz 175" xfId="1834" xr:uid="{00000000-0005-0000-0000-000073070000}"/>
    <cellStyle name="Notiz 175 2" xfId="1835" xr:uid="{00000000-0005-0000-0000-000074070000}"/>
    <cellStyle name="Notiz 176" xfId="1836" xr:uid="{00000000-0005-0000-0000-000075070000}"/>
    <cellStyle name="Notiz 176 2" xfId="1837" xr:uid="{00000000-0005-0000-0000-000076070000}"/>
    <cellStyle name="Notiz 177" xfId="1838" xr:uid="{00000000-0005-0000-0000-000077070000}"/>
    <cellStyle name="Notiz 177 2" xfId="1839" xr:uid="{00000000-0005-0000-0000-000078070000}"/>
    <cellStyle name="Notiz 178" xfId="1840" xr:uid="{00000000-0005-0000-0000-000079070000}"/>
    <cellStyle name="Notiz 178 2" xfId="1841" xr:uid="{00000000-0005-0000-0000-00007A070000}"/>
    <cellStyle name="Notiz 179" xfId="1842" xr:uid="{00000000-0005-0000-0000-00007B070000}"/>
    <cellStyle name="Notiz 179 2" xfId="1843" xr:uid="{00000000-0005-0000-0000-00007C070000}"/>
    <cellStyle name="Notiz 18" xfId="1844" xr:uid="{00000000-0005-0000-0000-00007D070000}"/>
    <cellStyle name="Notiz 18 2" xfId="1845" xr:uid="{00000000-0005-0000-0000-00007E070000}"/>
    <cellStyle name="Notiz 180" xfId="1846" xr:uid="{00000000-0005-0000-0000-00007F070000}"/>
    <cellStyle name="Notiz 180 2" xfId="1847" xr:uid="{00000000-0005-0000-0000-000080070000}"/>
    <cellStyle name="Notiz 181" xfId="1848" xr:uid="{00000000-0005-0000-0000-000081070000}"/>
    <cellStyle name="Notiz 181 2" xfId="1849" xr:uid="{00000000-0005-0000-0000-000082070000}"/>
    <cellStyle name="Notiz 182" xfId="1850" xr:uid="{00000000-0005-0000-0000-000083070000}"/>
    <cellStyle name="Notiz 182 2" xfId="1851" xr:uid="{00000000-0005-0000-0000-000084070000}"/>
    <cellStyle name="Notiz 183" xfId="1852" xr:uid="{00000000-0005-0000-0000-000085070000}"/>
    <cellStyle name="Notiz 183 2" xfId="1853" xr:uid="{00000000-0005-0000-0000-000086070000}"/>
    <cellStyle name="Notiz 184" xfId="1854" xr:uid="{00000000-0005-0000-0000-000087070000}"/>
    <cellStyle name="Notiz 184 2" xfId="1855" xr:uid="{00000000-0005-0000-0000-000088070000}"/>
    <cellStyle name="Notiz 185" xfId="1856" xr:uid="{00000000-0005-0000-0000-000089070000}"/>
    <cellStyle name="Notiz 185 2" xfId="1857" xr:uid="{00000000-0005-0000-0000-00008A070000}"/>
    <cellStyle name="Notiz 186" xfId="1858" xr:uid="{00000000-0005-0000-0000-00008B070000}"/>
    <cellStyle name="Notiz 186 2" xfId="1859" xr:uid="{00000000-0005-0000-0000-00008C070000}"/>
    <cellStyle name="Notiz 187" xfId="1860" xr:uid="{00000000-0005-0000-0000-00008D070000}"/>
    <cellStyle name="Notiz 187 2" xfId="1861" xr:uid="{00000000-0005-0000-0000-00008E070000}"/>
    <cellStyle name="Notiz 188" xfId="1862" xr:uid="{00000000-0005-0000-0000-00008F070000}"/>
    <cellStyle name="Notiz 188 2" xfId="1863" xr:uid="{00000000-0005-0000-0000-000090070000}"/>
    <cellStyle name="Notiz 189" xfId="1864" xr:uid="{00000000-0005-0000-0000-000091070000}"/>
    <cellStyle name="Notiz 189 2" xfId="1865" xr:uid="{00000000-0005-0000-0000-000092070000}"/>
    <cellStyle name="Notiz 19" xfId="1866" xr:uid="{00000000-0005-0000-0000-000093070000}"/>
    <cellStyle name="Notiz 19 2" xfId="1867" xr:uid="{00000000-0005-0000-0000-000094070000}"/>
    <cellStyle name="Notiz 190" xfId="1868" xr:uid="{00000000-0005-0000-0000-000095070000}"/>
    <cellStyle name="Notiz 190 2" xfId="1869" xr:uid="{00000000-0005-0000-0000-000096070000}"/>
    <cellStyle name="Notiz 191" xfId="1870" xr:uid="{00000000-0005-0000-0000-000097070000}"/>
    <cellStyle name="Notiz 191 2" xfId="1871" xr:uid="{00000000-0005-0000-0000-000098070000}"/>
    <cellStyle name="Notiz 192" xfId="1872" xr:uid="{00000000-0005-0000-0000-000099070000}"/>
    <cellStyle name="Notiz 192 2" xfId="1873" xr:uid="{00000000-0005-0000-0000-00009A070000}"/>
    <cellStyle name="Notiz 193" xfId="1874" xr:uid="{00000000-0005-0000-0000-00009B070000}"/>
    <cellStyle name="Notiz 193 2" xfId="1875" xr:uid="{00000000-0005-0000-0000-00009C070000}"/>
    <cellStyle name="Notiz 194" xfId="1876" xr:uid="{00000000-0005-0000-0000-00009D070000}"/>
    <cellStyle name="Notiz 194 2" xfId="1877" xr:uid="{00000000-0005-0000-0000-00009E070000}"/>
    <cellStyle name="Notiz 195" xfId="1878" xr:uid="{00000000-0005-0000-0000-00009F070000}"/>
    <cellStyle name="Notiz 195 2" xfId="1879" xr:uid="{00000000-0005-0000-0000-0000A0070000}"/>
    <cellStyle name="Notiz 196" xfId="1880" xr:uid="{00000000-0005-0000-0000-0000A1070000}"/>
    <cellStyle name="Notiz 196 2" xfId="1881" xr:uid="{00000000-0005-0000-0000-0000A2070000}"/>
    <cellStyle name="Notiz 197" xfId="1882" xr:uid="{00000000-0005-0000-0000-0000A3070000}"/>
    <cellStyle name="Notiz 197 2" xfId="1883" xr:uid="{00000000-0005-0000-0000-0000A4070000}"/>
    <cellStyle name="Notiz 198" xfId="1884" xr:uid="{00000000-0005-0000-0000-0000A5070000}"/>
    <cellStyle name="Notiz 198 2" xfId="1885" xr:uid="{00000000-0005-0000-0000-0000A6070000}"/>
    <cellStyle name="Notiz 199" xfId="1886" xr:uid="{00000000-0005-0000-0000-0000A7070000}"/>
    <cellStyle name="Notiz 199 2" xfId="1887" xr:uid="{00000000-0005-0000-0000-0000A8070000}"/>
    <cellStyle name="Notiz 2" xfId="1888" xr:uid="{00000000-0005-0000-0000-0000A9070000}"/>
    <cellStyle name="Notiz 2 10" xfId="1889" xr:uid="{00000000-0005-0000-0000-0000AA070000}"/>
    <cellStyle name="Notiz 2 100" xfId="1890" xr:uid="{00000000-0005-0000-0000-0000AB070000}"/>
    <cellStyle name="Notiz 2 101" xfId="1891" xr:uid="{00000000-0005-0000-0000-0000AC070000}"/>
    <cellStyle name="Notiz 2 102" xfId="1892" xr:uid="{00000000-0005-0000-0000-0000AD070000}"/>
    <cellStyle name="Notiz 2 103" xfId="1893" xr:uid="{00000000-0005-0000-0000-0000AE070000}"/>
    <cellStyle name="Notiz 2 104" xfId="1894" xr:uid="{00000000-0005-0000-0000-0000AF070000}"/>
    <cellStyle name="Notiz 2 105" xfId="1895" xr:uid="{00000000-0005-0000-0000-0000B0070000}"/>
    <cellStyle name="Notiz 2 106" xfId="1896" xr:uid="{00000000-0005-0000-0000-0000B1070000}"/>
    <cellStyle name="Notiz 2 107" xfId="1897" xr:uid="{00000000-0005-0000-0000-0000B2070000}"/>
    <cellStyle name="Notiz 2 108" xfId="1898" xr:uid="{00000000-0005-0000-0000-0000B3070000}"/>
    <cellStyle name="Notiz 2 109" xfId="1899" xr:uid="{00000000-0005-0000-0000-0000B4070000}"/>
    <cellStyle name="Notiz 2 11" xfId="1900" xr:uid="{00000000-0005-0000-0000-0000B5070000}"/>
    <cellStyle name="Notiz 2 110" xfId="1901" xr:uid="{00000000-0005-0000-0000-0000B6070000}"/>
    <cellStyle name="Notiz 2 111" xfId="1902" xr:uid="{00000000-0005-0000-0000-0000B7070000}"/>
    <cellStyle name="Notiz 2 112" xfId="1903" xr:uid="{00000000-0005-0000-0000-0000B8070000}"/>
    <cellStyle name="Notiz 2 113" xfId="1904" xr:uid="{00000000-0005-0000-0000-0000B9070000}"/>
    <cellStyle name="Notiz 2 114" xfId="1905" xr:uid="{00000000-0005-0000-0000-0000BA070000}"/>
    <cellStyle name="Notiz 2 115" xfId="1906" xr:uid="{00000000-0005-0000-0000-0000BB070000}"/>
    <cellStyle name="Notiz 2 116" xfId="1907" xr:uid="{00000000-0005-0000-0000-0000BC070000}"/>
    <cellStyle name="Notiz 2 117" xfId="1908" xr:uid="{00000000-0005-0000-0000-0000BD070000}"/>
    <cellStyle name="Notiz 2 118" xfId="1909" xr:uid="{00000000-0005-0000-0000-0000BE070000}"/>
    <cellStyle name="Notiz 2 119" xfId="1910" xr:uid="{00000000-0005-0000-0000-0000BF070000}"/>
    <cellStyle name="Notiz 2 12" xfId="1911" xr:uid="{00000000-0005-0000-0000-0000C0070000}"/>
    <cellStyle name="Notiz 2 120" xfId="1912" xr:uid="{00000000-0005-0000-0000-0000C1070000}"/>
    <cellStyle name="Notiz 2 121" xfId="1913" xr:uid="{00000000-0005-0000-0000-0000C2070000}"/>
    <cellStyle name="Notiz 2 122" xfId="1914" xr:uid="{00000000-0005-0000-0000-0000C3070000}"/>
    <cellStyle name="Notiz 2 123" xfId="1915" xr:uid="{00000000-0005-0000-0000-0000C4070000}"/>
    <cellStyle name="Notiz 2 124" xfId="1916" xr:uid="{00000000-0005-0000-0000-0000C5070000}"/>
    <cellStyle name="Notiz 2 125" xfId="1917" xr:uid="{00000000-0005-0000-0000-0000C6070000}"/>
    <cellStyle name="Notiz 2 126" xfId="1918" xr:uid="{00000000-0005-0000-0000-0000C7070000}"/>
    <cellStyle name="Notiz 2 126 2" xfId="1919" xr:uid="{00000000-0005-0000-0000-0000C8070000}"/>
    <cellStyle name="Notiz 2 127" xfId="1920" xr:uid="{00000000-0005-0000-0000-0000C9070000}"/>
    <cellStyle name="Notiz 2 127 2" xfId="1921" xr:uid="{00000000-0005-0000-0000-0000CA070000}"/>
    <cellStyle name="Notiz 2 128" xfId="1922" xr:uid="{00000000-0005-0000-0000-0000CB070000}"/>
    <cellStyle name="Notiz 2 129" xfId="1923" xr:uid="{00000000-0005-0000-0000-0000CC070000}"/>
    <cellStyle name="Notiz 2 13" xfId="1924" xr:uid="{00000000-0005-0000-0000-0000CD070000}"/>
    <cellStyle name="Notiz 2 130" xfId="1925" xr:uid="{00000000-0005-0000-0000-0000CE070000}"/>
    <cellStyle name="Notiz 2 131" xfId="1926" xr:uid="{00000000-0005-0000-0000-0000CF070000}"/>
    <cellStyle name="Notiz 2 132" xfId="1927" xr:uid="{00000000-0005-0000-0000-0000D0070000}"/>
    <cellStyle name="Notiz 2 133" xfId="1928" xr:uid="{00000000-0005-0000-0000-0000D1070000}"/>
    <cellStyle name="Notiz 2 134" xfId="1929" xr:uid="{00000000-0005-0000-0000-0000D2070000}"/>
    <cellStyle name="Notiz 2 135" xfId="1930" xr:uid="{00000000-0005-0000-0000-0000D3070000}"/>
    <cellStyle name="Notiz 2 136" xfId="1931" xr:uid="{00000000-0005-0000-0000-0000D4070000}"/>
    <cellStyle name="Notiz 2 137" xfId="1932" xr:uid="{00000000-0005-0000-0000-0000D5070000}"/>
    <cellStyle name="Notiz 2 138" xfId="1933" xr:uid="{00000000-0005-0000-0000-0000D6070000}"/>
    <cellStyle name="Notiz 2 139" xfId="1934" xr:uid="{00000000-0005-0000-0000-0000D7070000}"/>
    <cellStyle name="Notiz 2 14" xfId="1935" xr:uid="{00000000-0005-0000-0000-0000D8070000}"/>
    <cellStyle name="Notiz 2 140" xfId="1936" xr:uid="{00000000-0005-0000-0000-0000D9070000}"/>
    <cellStyle name="Notiz 2 140 2" xfId="1937" xr:uid="{00000000-0005-0000-0000-0000DA070000}"/>
    <cellStyle name="Notiz 2 141" xfId="1938" xr:uid="{00000000-0005-0000-0000-0000DB070000}"/>
    <cellStyle name="Notiz 2 141 2" xfId="1939" xr:uid="{00000000-0005-0000-0000-0000DC070000}"/>
    <cellStyle name="Notiz 2 142" xfId="1940" xr:uid="{00000000-0005-0000-0000-0000DD070000}"/>
    <cellStyle name="Notiz 2 143" xfId="1941" xr:uid="{00000000-0005-0000-0000-0000DE070000}"/>
    <cellStyle name="Notiz 2 144" xfId="1942" xr:uid="{00000000-0005-0000-0000-0000DF070000}"/>
    <cellStyle name="Notiz 2 145" xfId="1943" xr:uid="{00000000-0005-0000-0000-0000E0070000}"/>
    <cellStyle name="Notiz 2 146" xfId="1944" xr:uid="{00000000-0005-0000-0000-0000E1070000}"/>
    <cellStyle name="Notiz 2 146 2" xfId="1945" xr:uid="{00000000-0005-0000-0000-0000E2070000}"/>
    <cellStyle name="Notiz 2 147" xfId="1946" xr:uid="{00000000-0005-0000-0000-0000E3070000}"/>
    <cellStyle name="Notiz 2 147 2" xfId="1947" xr:uid="{00000000-0005-0000-0000-0000E4070000}"/>
    <cellStyle name="Notiz 2 148" xfId="1948" xr:uid="{00000000-0005-0000-0000-0000E5070000}"/>
    <cellStyle name="Notiz 2 149" xfId="1949" xr:uid="{00000000-0005-0000-0000-0000E6070000}"/>
    <cellStyle name="Notiz 2 15" xfId="1950" xr:uid="{00000000-0005-0000-0000-0000E7070000}"/>
    <cellStyle name="Notiz 2 150" xfId="1951" xr:uid="{00000000-0005-0000-0000-0000E8070000}"/>
    <cellStyle name="Notiz 2 151" xfId="1952" xr:uid="{00000000-0005-0000-0000-0000E9070000}"/>
    <cellStyle name="Notiz 2 152" xfId="1953" xr:uid="{00000000-0005-0000-0000-0000EA070000}"/>
    <cellStyle name="Notiz 2 153" xfId="1954" xr:uid="{00000000-0005-0000-0000-0000EB070000}"/>
    <cellStyle name="Notiz 2 154" xfId="1955" xr:uid="{00000000-0005-0000-0000-0000EC070000}"/>
    <cellStyle name="Notiz 2 155" xfId="1956" xr:uid="{00000000-0005-0000-0000-0000ED070000}"/>
    <cellStyle name="Notiz 2 156" xfId="1957" xr:uid="{00000000-0005-0000-0000-0000EE070000}"/>
    <cellStyle name="Notiz 2 157" xfId="1958" xr:uid="{00000000-0005-0000-0000-0000EF070000}"/>
    <cellStyle name="Notiz 2 158" xfId="1959" xr:uid="{00000000-0005-0000-0000-0000F0070000}"/>
    <cellStyle name="Notiz 2 159" xfId="1960" xr:uid="{00000000-0005-0000-0000-0000F1070000}"/>
    <cellStyle name="Notiz 2 16" xfId="1961" xr:uid="{00000000-0005-0000-0000-0000F2070000}"/>
    <cellStyle name="Notiz 2 160" xfId="1962" xr:uid="{00000000-0005-0000-0000-0000F3070000}"/>
    <cellStyle name="Notiz 2 161" xfId="1963" xr:uid="{00000000-0005-0000-0000-0000F4070000}"/>
    <cellStyle name="Notiz 2 162" xfId="1964" xr:uid="{00000000-0005-0000-0000-0000F5070000}"/>
    <cellStyle name="Notiz 2 163" xfId="1965" xr:uid="{00000000-0005-0000-0000-0000F6070000}"/>
    <cellStyle name="Notiz 2 164" xfId="1966" xr:uid="{00000000-0005-0000-0000-0000F7070000}"/>
    <cellStyle name="Notiz 2 164 2" xfId="1967" xr:uid="{00000000-0005-0000-0000-0000F8070000}"/>
    <cellStyle name="Notiz 2 165" xfId="1968" xr:uid="{00000000-0005-0000-0000-0000F9070000}"/>
    <cellStyle name="Notiz 2 165 2" xfId="1969" xr:uid="{00000000-0005-0000-0000-0000FA070000}"/>
    <cellStyle name="Notiz 2 166" xfId="1970" xr:uid="{00000000-0005-0000-0000-0000FB070000}"/>
    <cellStyle name="Notiz 2 167" xfId="1971" xr:uid="{00000000-0005-0000-0000-0000FC070000}"/>
    <cellStyle name="Notiz 2 168" xfId="1972" xr:uid="{00000000-0005-0000-0000-0000FD070000}"/>
    <cellStyle name="Notiz 2 169" xfId="1973" xr:uid="{00000000-0005-0000-0000-0000FE070000}"/>
    <cellStyle name="Notiz 2 17" xfId="1974" xr:uid="{00000000-0005-0000-0000-0000FF070000}"/>
    <cellStyle name="Notiz 2 170" xfId="1975" xr:uid="{00000000-0005-0000-0000-000000080000}"/>
    <cellStyle name="Notiz 2 171" xfId="1976" xr:uid="{00000000-0005-0000-0000-000001080000}"/>
    <cellStyle name="Notiz 2 172" xfId="1977" xr:uid="{00000000-0005-0000-0000-000002080000}"/>
    <cellStyle name="Notiz 2 173" xfId="1978" xr:uid="{00000000-0005-0000-0000-000003080000}"/>
    <cellStyle name="Notiz 2 174" xfId="1979" xr:uid="{00000000-0005-0000-0000-000004080000}"/>
    <cellStyle name="Notiz 2 175" xfId="1980" xr:uid="{00000000-0005-0000-0000-000005080000}"/>
    <cellStyle name="Notiz 2 176" xfId="1981" xr:uid="{00000000-0005-0000-0000-000006080000}"/>
    <cellStyle name="Notiz 2 177" xfId="1982" xr:uid="{00000000-0005-0000-0000-000007080000}"/>
    <cellStyle name="Notiz 2 178" xfId="1983" xr:uid="{00000000-0005-0000-0000-000008080000}"/>
    <cellStyle name="Notiz 2 179" xfId="1984" xr:uid="{00000000-0005-0000-0000-000009080000}"/>
    <cellStyle name="Notiz 2 18" xfId="1985" xr:uid="{00000000-0005-0000-0000-00000A080000}"/>
    <cellStyle name="Notiz 2 180" xfId="1986" xr:uid="{00000000-0005-0000-0000-00000B080000}"/>
    <cellStyle name="Notiz 2 181" xfId="1987" xr:uid="{00000000-0005-0000-0000-00000C080000}"/>
    <cellStyle name="Notiz 2 182" xfId="1988" xr:uid="{00000000-0005-0000-0000-00000D080000}"/>
    <cellStyle name="Notiz 2 183" xfId="1989" xr:uid="{00000000-0005-0000-0000-00000E080000}"/>
    <cellStyle name="Notiz 2 184" xfId="1990" xr:uid="{00000000-0005-0000-0000-00000F080000}"/>
    <cellStyle name="Notiz 2 184 2" xfId="1991" xr:uid="{00000000-0005-0000-0000-000010080000}"/>
    <cellStyle name="Notiz 2 185" xfId="1992" xr:uid="{00000000-0005-0000-0000-000011080000}"/>
    <cellStyle name="Notiz 2 185 2" xfId="1993" xr:uid="{00000000-0005-0000-0000-000012080000}"/>
    <cellStyle name="Notiz 2 186" xfId="1994" xr:uid="{00000000-0005-0000-0000-000013080000}"/>
    <cellStyle name="Notiz 2 187" xfId="1995" xr:uid="{00000000-0005-0000-0000-000014080000}"/>
    <cellStyle name="Notiz 2 188" xfId="1996" xr:uid="{00000000-0005-0000-0000-000015080000}"/>
    <cellStyle name="Notiz 2 189" xfId="1997" xr:uid="{00000000-0005-0000-0000-000016080000}"/>
    <cellStyle name="Notiz 2 189 2" xfId="1998" xr:uid="{00000000-0005-0000-0000-000017080000}"/>
    <cellStyle name="Notiz 2 19" xfId="1999" xr:uid="{00000000-0005-0000-0000-000018080000}"/>
    <cellStyle name="Notiz 2 190" xfId="2000" xr:uid="{00000000-0005-0000-0000-000019080000}"/>
    <cellStyle name="Notiz 2 191" xfId="2001" xr:uid="{00000000-0005-0000-0000-00001A080000}"/>
    <cellStyle name="Notiz 2 192" xfId="2002" xr:uid="{00000000-0005-0000-0000-00001B080000}"/>
    <cellStyle name="Notiz 2 193" xfId="2003" xr:uid="{00000000-0005-0000-0000-00001C080000}"/>
    <cellStyle name="Notiz 2 194" xfId="2004" xr:uid="{00000000-0005-0000-0000-00001D080000}"/>
    <cellStyle name="Notiz 2 195" xfId="2005" xr:uid="{00000000-0005-0000-0000-00001E080000}"/>
    <cellStyle name="Notiz 2 196" xfId="2006" xr:uid="{00000000-0005-0000-0000-00001F080000}"/>
    <cellStyle name="Notiz 2 197" xfId="2007" xr:uid="{00000000-0005-0000-0000-000020080000}"/>
    <cellStyle name="Notiz 2 198" xfId="2008" xr:uid="{00000000-0005-0000-0000-000021080000}"/>
    <cellStyle name="Notiz 2 198 2" xfId="2009" xr:uid="{00000000-0005-0000-0000-000022080000}"/>
    <cellStyle name="Notiz 2 199" xfId="2010" xr:uid="{00000000-0005-0000-0000-000023080000}"/>
    <cellStyle name="Notiz 2 199 2" xfId="2011" xr:uid="{00000000-0005-0000-0000-000024080000}"/>
    <cellStyle name="Notiz 2 2" xfId="2012" xr:uid="{00000000-0005-0000-0000-000025080000}"/>
    <cellStyle name="Notiz 2 2 2" xfId="2985" xr:uid="{00000000-0005-0000-0000-000026080000}"/>
    <cellStyle name="Notiz 2 20" xfId="2013" xr:uid="{00000000-0005-0000-0000-000027080000}"/>
    <cellStyle name="Notiz 2 200" xfId="2014" xr:uid="{00000000-0005-0000-0000-000028080000}"/>
    <cellStyle name="Notiz 2 201" xfId="2015" xr:uid="{00000000-0005-0000-0000-000029080000}"/>
    <cellStyle name="Notiz 2 202" xfId="2016" xr:uid="{00000000-0005-0000-0000-00002A080000}"/>
    <cellStyle name="Notiz 2 203" xfId="2017" xr:uid="{00000000-0005-0000-0000-00002B080000}"/>
    <cellStyle name="Notiz 2 204" xfId="2018" xr:uid="{00000000-0005-0000-0000-00002C080000}"/>
    <cellStyle name="Notiz 2 205" xfId="2019" xr:uid="{00000000-0005-0000-0000-00002D080000}"/>
    <cellStyle name="Notiz 2 206" xfId="2020" xr:uid="{00000000-0005-0000-0000-00002E080000}"/>
    <cellStyle name="Notiz 2 207" xfId="2021" xr:uid="{00000000-0005-0000-0000-00002F080000}"/>
    <cellStyle name="Notiz 2 208" xfId="2022" xr:uid="{00000000-0005-0000-0000-000030080000}"/>
    <cellStyle name="Notiz 2 209" xfId="2023" xr:uid="{00000000-0005-0000-0000-000031080000}"/>
    <cellStyle name="Notiz 2 21" xfId="2024" xr:uid="{00000000-0005-0000-0000-000032080000}"/>
    <cellStyle name="Notiz 2 210" xfId="2025" xr:uid="{00000000-0005-0000-0000-000033080000}"/>
    <cellStyle name="Notiz 2 211" xfId="2026" xr:uid="{00000000-0005-0000-0000-000034080000}"/>
    <cellStyle name="Notiz 2 212" xfId="2027" xr:uid="{00000000-0005-0000-0000-000035080000}"/>
    <cellStyle name="Notiz 2 213" xfId="2028" xr:uid="{00000000-0005-0000-0000-000036080000}"/>
    <cellStyle name="Notiz 2 214" xfId="2029" xr:uid="{00000000-0005-0000-0000-000037080000}"/>
    <cellStyle name="Notiz 2 215" xfId="2030" xr:uid="{00000000-0005-0000-0000-000038080000}"/>
    <cellStyle name="Notiz 2 215 2" xfId="2031" xr:uid="{00000000-0005-0000-0000-000039080000}"/>
    <cellStyle name="Notiz 2 216" xfId="2032" xr:uid="{00000000-0005-0000-0000-00003A080000}"/>
    <cellStyle name="Notiz 2 216 2" xfId="2033" xr:uid="{00000000-0005-0000-0000-00003B080000}"/>
    <cellStyle name="Notiz 2 217" xfId="2034" xr:uid="{00000000-0005-0000-0000-00003C080000}"/>
    <cellStyle name="Notiz 2 217 2" xfId="2035" xr:uid="{00000000-0005-0000-0000-00003D080000}"/>
    <cellStyle name="Notiz 2 218" xfId="2036" xr:uid="{00000000-0005-0000-0000-00003E080000}"/>
    <cellStyle name="Notiz 2 219" xfId="2037" xr:uid="{00000000-0005-0000-0000-00003F080000}"/>
    <cellStyle name="Notiz 2 219 2" xfId="2038" xr:uid="{00000000-0005-0000-0000-000040080000}"/>
    <cellStyle name="Notiz 2 22" xfId="2039" xr:uid="{00000000-0005-0000-0000-000041080000}"/>
    <cellStyle name="Notiz 2 220" xfId="2040" xr:uid="{00000000-0005-0000-0000-000042080000}"/>
    <cellStyle name="Notiz 2 220 2" xfId="2041" xr:uid="{00000000-0005-0000-0000-000043080000}"/>
    <cellStyle name="Notiz 2 221" xfId="2042" xr:uid="{00000000-0005-0000-0000-000044080000}"/>
    <cellStyle name="Notiz 2 221 2" xfId="2043" xr:uid="{00000000-0005-0000-0000-000045080000}"/>
    <cellStyle name="Notiz 2 222" xfId="2044" xr:uid="{00000000-0005-0000-0000-000046080000}"/>
    <cellStyle name="Notiz 2 222 2" xfId="2045" xr:uid="{00000000-0005-0000-0000-000047080000}"/>
    <cellStyle name="Notiz 2 223" xfId="2046" xr:uid="{00000000-0005-0000-0000-000048080000}"/>
    <cellStyle name="Notiz 2 224" xfId="2047" xr:uid="{00000000-0005-0000-0000-000049080000}"/>
    <cellStyle name="Notiz 2 225" xfId="2048" xr:uid="{00000000-0005-0000-0000-00004A080000}"/>
    <cellStyle name="Notiz 2 225 2" xfId="2049" xr:uid="{00000000-0005-0000-0000-00004B080000}"/>
    <cellStyle name="Notiz 2 226" xfId="2050" xr:uid="{00000000-0005-0000-0000-00004C080000}"/>
    <cellStyle name="Notiz 2 227" xfId="2051" xr:uid="{00000000-0005-0000-0000-00004D080000}"/>
    <cellStyle name="Notiz 2 228" xfId="2052" xr:uid="{00000000-0005-0000-0000-00004E080000}"/>
    <cellStyle name="Notiz 2 229" xfId="2053" xr:uid="{00000000-0005-0000-0000-00004F080000}"/>
    <cellStyle name="Notiz 2 23" xfId="2054" xr:uid="{00000000-0005-0000-0000-000050080000}"/>
    <cellStyle name="Notiz 2 230" xfId="2055" xr:uid="{00000000-0005-0000-0000-000051080000}"/>
    <cellStyle name="Notiz 2 231" xfId="2056" xr:uid="{00000000-0005-0000-0000-000052080000}"/>
    <cellStyle name="Notiz 2 232" xfId="2057" xr:uid="{00000000-0005-0000-0000-000053080000}"/>
    <cellStyle name="Notiz 2 233" xfId="2058" xr:uid="{00000000-0005-0000-0000-000054080000}"/>
    <cellStyle name="Notiz 2 234" xfId="2059" xr:uid="{00000000-0005-0000-0000-000055080000}"/>
    <cellStyle name="Notiz 2 235" xfId="2060" xr:uid="{00000000-0005-0000-0000-000056080000}"/>
    <cellStyle name="Notiz 2 235 2" xfId="2061" xr:uid="{00000000-0005-0000-0000-000057080000}"/>
    <cellStyle name="Notiz 2 236" xfId="2062" xr:uid="{00000000-0005-0000-0000-000058080000}"/>
    <cellStyle name="Notiz 2 236 2" xfId="2063" xr:uid="{00000000-0005-0000-0000-000059080000}"/>
    <cellStyle name="Notiz 2 237" xfId="2064" xr:uid="{00000000-0005-0000-0000-00005A080000}"/>
    <cellStyle name="Notiz 2 238" xfId="2065" xr:uid="{00000000-0005-0000-0000-00005B080000}"/>
    <cellStyle name="Notiz 2 239" xfId="2066" xr:uid="{00000000-0005-0000-0000-00005C080000}"/>
    <cellStyle name="Notiz 2 24" xfId="2067" xr:uid="{00000000-0005-0000-0000-00005D080000}"/>
    <cellStyle name="Notiz 2 240" xfId="2068" xr:uid="{00000000-0005-0000-0000-00005E080000}"/>
    <cellStyle name="Notiz 2 241" xfId="2069" xr:uid="{00000000-0005-0000-0000-00005F080000}"/>
    <cellStyle name="Notiz 2 241 2" xfId="2070" xr:uid="{00000000-0005-0000-0000-000060080000}"/>
    <cellStyle name="Notiz 2 242" xfId="2071" xr:uid="{00000000-0005-0000-0000-000061080000}"/>
    <cellStyle name="Notiz 2 243" xfId="2072" xr:uid="{00000000-0005-0000-0000-000062080000}"/>
    <cellStyle name="Notiz 2 244" xfId="2073" xr:uid="{00000000-0005-0000-0000-000063080000}"/>
    <cellStyle name="Notiz 2 244 2" xfId="2074" xr:uid="{00000000-0005-0000-0000-000064080000}"/>
    <cellStyle name="Notiz 2 245" xfId="2075" xr:uid="{00000000-0005-0000-0000-000065080000}"/>
    <cellStyle name="Notiz 2 246" xfId="2076" xr:uid="{00000000-0005-0000-0000-000066080000}"/>
    <cellStyle name="Notiz 2 247" xfId="2077" xr:uid="{00000000-0005-0000-0000-000067080000}"/>
    <cellStyle name="Notiz 2 248" xfId="2078" xr:uid="{00000000-0005-0000-0000-000068080000}"/>
    <cellStyle name="Notiz 2 249" xfId="2079" xr:uid="{00000000-0005-0000-0000-000069080000}"/>
    <cellStyle name="Notiz 2 25" xfId="2080" xr:uid="{00000000-0005-0000-0000-00006A080000}"/>
    <cellStyle name="Notiz 2 250" xfId="2081" xr:uid="{00000000-0005-0000-0000-00006B080000}"/>
    <cellStyle name="Notiz 2 251" xfId="2082" xr:uid="{00000000-0005-0000-0000-00006C080000}"/>
    <cellStyle name="Notiz 2 252" xfId="2083" xr:uid="{00000000-0005-0000-0000-00006D080000}"/>
    <cellStyle name="Notiz 2 253" xfId="2084" xr:uid="{00000000-0005-0000-0000-00006E080000}"/>
    <cellStyle name="Notiz 2 254" xfId="2085" xr:uid="{00000000-0005-0000-0000-00006F080000}"/>
    <cellStyle name="Notiz 2 254 2" xfId="2086" xr:uid="{00000000-0005-0000-0000-000070080000}"/>
    <cellStyle name="Notiz 2 255" xfId="2087" xr:uid="{00000000-0005-0000-0000-000071080000}"/>
    <cellStyle name="Notiz 2 256" xfId="3008" xr:uid="{00000000-0005-0000-0000-000072080000}"/>
    <cellStyle name="Notiz 2 26" xfId="2088" xr:uid="{00000000-0005-0000-0000-000073080000}"/>
    <cellStyle name="Notiz 2 27" xfId="2089" xr:uid="{00000000-0005-0000-0000-000074080000}"/>
    <cellStyle name="Notiz 2 28" xfId="2090" xr:uid="{00000000-0005-0000-0000-000075080000}"/>
    <cellStyle name="Notiz 2 29" xfId="2091" xr:uid="{00000000-0005-0000-0000-000076080000}"/>
    <cellStyle name="Notiz 2 3" xfId="2092" xr:uid="{00000000-0005-0000-0000-000077080000}"/>
    <cellStyle name="Notiz 2 3 2" xfId="2986" xr:uid="{00000000-0005-0000-0000-000078080000}"/>
    <cellStyle name="Notiz 2 30" xfId="2093" xr:uid="{00000000-0005-0000-0000-000079080000}"/>
    <cellStyle name="Notiz 2 31" xfId="2094" xr:uid="{00000000-0005-0000-0000-00007A080000}"/>
    <cellStyle name="Notiz 2 32" xfId="2095" xr:uid="{00000000-0005-0000-0000-00007B080000}"/>
    <cellStyle name="Notiz 2 33" xfId="2096" xr:uid="{00000000-0005-0000-0000-00007C080000}"/>
    <cellStyle name="Notiz 2 34" xfId="2097" xr:uid="{00000000-0005-0000-0000-00007D080000}"/>
    <cellStyle name="Notiz 2 35" xfId="2098" xr:uid="{00000000-0005-0000-0000-00007E080000}"/>
    <cellStyle name="Notiz 2 36" xfId="2099" xr:uid="{00000000-0005-0000-0000-00007F080000}"/>
    <cellStyle name="Notiz 2 37" xfId="2100" xr:uid="{00000000-0005-0000-0000-000080080000}"/>
    <cellStyle name="Notiz 2 38" xfId="2101" xr:uid="{00000000-0005-0000-0000-000081080000}"/>
    <cellStyle name="Notiz 2 39" xfId="2102" xr:uid="{00000000-0005-0000-0000-000082080000}"/>
    <cellStyle name="Notiz 2 4" xfId="2103" xr:uid="{00000000-0005-0000-0000-000083080000}"/>
    <cellStyle name="Notiz 2 4 2" xfId="2987" xr:uid="{00000000-0005-0000-0000-000084080000}"/>
    <cellStyle name="Notiz 2 40" xfId="2104" xr:uid="{00000000-0005-0000-0000-000085080000}"/>
    <cellStyle name="Notiz 2 41" xfId="2105" xr:uid="{00000000-0005-0000-0000-000086080000}"/>
    <cellStyle name="Notiz 2 42" xfId="2106" xr:uid="{00000000-0005-0000-0000-000087080000}"/>
    <cellStyle name="Notiz 2 43" xfId="2107" xr:uid="{00000000-0005-0000-0000-000088080000}"/>
    <cellStyle name="Notiz 2 44" xfId="2108" xr:uid="{00000000-0005-0000-0000-000089080000}"/>
    <cellStyle name="Notiz 2 45" xfId="2109" xr:uid="{00000000-0005-0000-0000-00008A080000}"/>
    <cellStyle name="Notiz 2 46" xfId="2110" xr:uid="{00000000-0005-0000-0000-00008B080000}"/>
    <cellStyle name="Notiz 2 47" xfId="2111" xr:uid="{00000000-0005-0000-0000-00008C080000}"/>
    <cellStyle name="Notiz 2 48" xfId="2112" xr:uid="{00000000-0005-0000-0000-00008D080000}"/>
    <cellStyle name="Notiz 2 49" xfId="2113" xr:uid="{00000000-0005-0000-0000-00008E080000}"/>
    <cellStyle name="Notiz 2 5" xfId="2114" xr:uid="{00000000-0005-0000-0000-00008F080000}"/>
    <cellStyle name="Notiz 2 50" xfId="2115" xr:uid="{00000000-0005-0000-0000-000090080000}"/>
    <cellStyle name="Notiz 2 51" xfId="2116" xr:uid="{00000000-0005-0000-0000-000091080000}"/>
    <cellStyle name="Notiz 2 52" xfId="2117" xr:uid="{00000000-0005-0000-0000-000092080000}"/>
    <cellStyle name="Notiz 2 53" xfId="2118" xr:uid="{00000000-0005-0000-0000-000093080000}"/>
    <cellStyle name="Notiz 2 54" xfId="2119" xr:uid="{00000000-0005-0000-0000-000094080000}"/>
    <cellStyle name="Notiz 2 55" xfId="2120" xr:uid="{00000000-0005-0000-0000-000095080000}"/>
    <cellStyle name="Notiz 2 56" xfId="2121" xr:uid="{00000000-0005-0000-0000-000096080000}"/>
    <cellStyle name="Notiz 2 57" xfId="2122" xr:uid="{00000000-0005-0000-0000-000097080000}"/>
    <cellStyle name="Notiz 2 58" xfId="2123" xr:uid="{00000000-0005-0000-0000-000098080000}"/>
    <cellStyle name="Notiz 2 59" xfId="2124" xr:uid="{00000000-0005-0000-0000-000099080000}"/>
    <cellStyle name="Notiz 2 6" xfId="2125" xr:uid="{00000000-0005-0000-0000-00009A080000}"/>
    <cellStyle name="Notiz 2 60" xfId="2126" xr:uid="{00000000-0005-0000-0000-00009B080000}"/>
    <cellStyle name="Notiz 2 61" xfId="2127" xr:uid="{00000000-0005-0000-0000-00009C080000}"/>
    <cellStyle name="Notiz 2 62" xfId="2128" xr:uid="{00000000-0005-0000-0000-00009D080000}"/>
    <cellStyle name="Notiz 2 63" xfId="2129" xr:uid="{00000000-0005-0000-0000-00009E080000}"/>
    <cellStyle name="Notiz 2 64" xfId="2130" xr:uid="{00000000-0005-0000-0000-00009F080000}"/>
    <cellStyle name="Notiz 2 65" xfId="2131" xr:uid="{00000000-0005-0000-0000-0000A0080000}"/>
    <cellStyle name="Notiz 2 65 2" xfId="2132" xr:uid="{00000000-0005-0000-0000-0000A1080000}"/>
    <cellStyle name="Notiz 2 66" xfId="2133" xr:uid="{00000000-0005-0000-0000-0000A2080000}"/>
    <cellStyle name="Notiz 2 66 2" xfId="2134" xr:uid="{00000000-0005-0000-0000-0000A3080000}"/>
    <cellStyle name="Notiz 2 67" xfId="2135" xr:uid="{00000000-0005-0000-0000-0000A4080000}"/>
    <cellStyle name="Notiz 2 68" xfId="2136" xr:uid="{00000000-0005-0000-0000-0000A5080000}"/>
    <cellStyle name="Notiz 2 69" xfId="2137" xr:uid="{00000000-0005-0000-0000-0000A6080000}"/>
    <cellStyle name="Notiz 2 7" xfId="2138" xr:uid="{00000000-0005-0000-0000-0000A7080000}"/>
    <cellStyle name="Notiz 2 70" xfId="2139" xr:uid="{00000000-0005-0000-0000-0000A8080000}"/>
    <cellStyle name="Notiz 2 71" xfId="2140" xr:uid="{00000000-0005-0000-0000-0000A9080000}"/>
    <cellStyle name="Notiz 2 72" xfId="2141" xr:uid="{00000000-0005-0000-0000-0000AA080000}"/>
    <cellStyle name="Notiz 2 73" xfId="2142" xr:uid="{00000000-0005-0000-0000-0000AB080000}"/>
    <cellStyle name="Notiz 2 74" xfId="2143" xr:uid="{00000000-0005-0000-0000-0000AC080000}"/>
    <cellStyle name="Notiz 2 75" xfId="2144" xr:uid="{00000000-0005-0000-0000-0000AD080000}"/>
    <cellStyle name="Notiz 2 76" xfId="2145" xr:uid="{00000000-0005-0000-0000-0000AE080000}"/>
    <cellStyle name="Notiz 2 77" xfId="2146" xr:uid="{00000000-0005-0000-0000-0000AF080000}"/>
    <cellStyle name="Notiz 2 78" xfId="2147" xr:uid="{00000000-0005-0000-0000-0000B0080000}"/>
    <cellStyle name="Notiz 2 79" xfId="2148" xr:uid="{00000000-0005-0000-0000-0000B1080000}"/>
    <cellStyle name="Notiz 2 8" xfId="2149" xr:uid="{00000000-0005-0000-0000-0000B2080000}"/>
    <cellStyle name="Notiz 2 8 2" xfId="2150" xr:uid="{00000000-0005-0000-0000-0000B3080000}"/>
    <cellStyle name="Notiz 2 80" xfId="2151" xr:uid="{00000000-0005-0000-0000-0000B4080000}"/>
    <cellStyle name="Notiz 2 81" xfId="2152" xr:uid="{00000000-0005-0000-0000-0000B5080000}"/>
    <cellStyle name="Notiz 2 82" xfId="2153" xr:uid="{00000000-0005-0000-0000-0000B6080000}"/>
    <cellStyle name="Notiz 2 83" xfId="2154" xr:uid="{00000000-0005-0000-0000-0000B7080000}"/>
    <cellStyle name="Notiz 2 84" xfId="2155" xr:uid="{00000000-0005-0000-0000-0000B8080000}"/>
    <cellStyle name="Notiz 2 85" xfId="2156" xr:uid="{00000000-0005-0000-0000-0000B9080000}"/>
    <cellStyle name="Notiz 2 86" xfId="2157" xr:uid="{00000000-0005-0000-0000-0000BA080000}"/>
    <cellStyle name="Notiz 2 87" xfId="2158" xr:uid="{00000000-0005-0000-0000-0000BB080000}"/>
    <cellStyle name="Notiz 2 88" xfId="2159" xr:uid="{00000000-0005-0000-0000-0000BC080000}"/>
    <cellStyle name="Notiz 2 89" xfId="2160" xr:uid="{00000000-0005-0000-0000-0000BD080000}"/>
    <cellStyle name="Notiz 2 9" xfId="2161" xr:uid="{00000000-0005-0000-0000-0000BE080000}"/>
    <cellStyle name="Notiz 2 90" xfId="2162" xr:uid="{00000000-0005-0000-0000-0000BF080000}"/>
    <cellStyle name="Notiz 2 91" xfId="2163" xr:uid="{00000000-0005-0000-0000-0000C0080000}"/>
    <cellStyle name="Notiz 2 92" xfId="2164" xr:uid="{00000000-0005-0000-0000-0000C1080000}"/>
    <cellStyle name="Notiz 2 93" xfId="2165" xr:uid="{00000000-0005-0000-0000-0000C2080000}"/>
    <cellStyle name="Notiz 2 94" xfId="2166" xr:uid="{00000000-0005-0000-0000-0000C3080000}"/>
    <cellStyle name="Notiz 2 95" xfId="2167" xr:uid="{00000000-0005-0000-0000-0000C4080000}"/>
    <cellStyle name="Notiz 2 96" xfId="2168" xr:uid="{00000000-0005-0000-0000-0000C5080000}"/>
    <cellStyle name="Notiz 2 96 2" xfId="2169" xr:uid="{00000000-0005-0000-0000-0000C6080000}"/>
    <cellStyle name="Notiz 2 97" xfId="2170" xr:uid="{00000000-0005-0000-0000-0000C7080000}"/>
    <cellStyle name="Notiz 2 97 2" xfId="2171" xr:uid="{00000000-0005-0000-0000-0000C8080000}"/>
    <cellStyle name="Notiz 2 98" xfId="2172" xr:uid="{00000000-0005-0000-0000-0000C9080000}"/>
    <cellStyle name="Notiz 2 99" xfId="2173" xr:uid="{00000000-0005-0000-0000-0000CA080000}"/>
    <cellStyle name="Notiz 20" xfId="2174" xr:uid="{00000000-0005-0000-0000-0000CB080000}"/>
    <cellStyle name="Notiz 20 2" xfId="2175" xr:uid="{00000000-0005-0000-0000-0000CC080000}"/>
    <cellStyle name="Notiz 200" xfId="2176" xr:uid="{00000000-0005-0000-0000-0000CD080000}"/>
    <cellStyle name="Notiz 200 2" xfId="2177" xr:uid="{00000000-0005-0000-0000-0000CE080000}"/>
    <cellStyle name="Notiz 201" xfId="2178" xr:uid="{00000000-0005-0000-0000-0000CF080000}"/>
    <cellStyle name="Notiz 201 2" xfId="2179" xr:uid="{00000000-0005-0000-0000-0000D0080000}"/>
    <cellStyle name="Notiz 202" xfId="2180" xr:uid="{00000000-0005-0000-0000-0000D1080000}"/>
    <cellStyle name="Notiz 202 2" xfId="2181" xr:uid="{00000000-0005-0000-0000-0000D2080000}"/>
    <cellStyle name="Notiz 203" xfId="2182" xr:uid="{00000000-0005-0000-0000-0000D3080000}"/>
    <cellStyle name="Notiz 203 2" xfId="2183" xr:uid="{00000000-0005-0000-0000-0000D4080000}"/>
    <cellStyle name="Notiz 204" xfId="2184" xr:uid="{00000000-0005-0000-0000-0000D5080000}"/>
    <cellStyle name="Notiz 204 2" xfId="2185" xr:uid="{00000000-0005-0000-0000-0000D6080000}"/>
    <cellStyle name="Notiz 205" xfId="2186" xr:uid="{00000000-0005-0000-0000-0000D7080000}"/>
    <cellStyle name="Notiz 205 2" xfId="2187" xr:uid="{00000000-0005-0000-0000-0000D8080000}"/>
    <cellStyle name="Notiz 206" xfId="2188" xr:uid="{00000000-0005-0000-0000-0000D9080000}"/>
    <cellStyle name="Notiz 206 2" xfId="2189" xr:uid="{00000000-0005-0000-0000-0000DA080000}"/>
    <cellStyle name="Notiz 207" xfId="2190" xr:uid="{00000000-0005-0000-0000-0000DB080000}"/>
    <cellStyle name="Notiz 207 2" xfId="2191" xr:uid="{00000000-0005-0000-0000-0000DC080000}"/>
    <cellStyle name="Notiz 208" xfId="2192" xr:uid="{00000000-0005-0000-0000-0000DD080000}"/>
    <cellStyle name="Notiz 208 2" xfId="2193" xr:uid="{00000000-0005-0000-0000-0000DE080000}"/>
    <cellStyle name="Notiz 209" xfId="2194" xr:uid="{00000000-0005-0000-0000-0000DF080000}"/>
    <cellStyle name="Notiz 209 2" xfId="2195" xr:uid="{00000000-0005-0000-0000-0000E0080000}"/>
    <cellStyle name="Notiz 21" xfId="2196" xr:uid="{00000000-0005-0000-0000-0000E1080000}"/>
    <cellStyle name="Notiz 21 2" xfId="2197" xr:uid="{00000000-0005-0000-0000-0000E2080000}"/>
    <cellStyle name="Notiz 210" xfId="2198" xr:uid="{00000000-0005-0000-0000-0000E3080000}"/>
    <cellStyle name="Notiz 210 2" xfId="2199" xr:uid="{00000000-0005-0000-0000-0000E4080000}"/>
    <cellStyle name="Notiz 211" xfId="2200" xr:uid="{00000000-0005-0000-0000-0000E5080000}"/>
    <cellStyle name="Notiz 211 2" xfId="2201" xr:uid="{00000000-0005-0000-0000-0000E6080000}"/>
    <cellStyle name="Notiz 212" xfId="2202" xr:uid="{00000000-0005-0000-0000-0000E7080000}"/>
    <cellStyle name="Notiz 212 2" xfId="2203" xr:uid="{00000000-0005-0000-0000-0000E8080000}"/>
    <cellStyle name="Notiz 213" xfId="2204" xr:uid="{00000000-0005-0000-0000-0000E9080000}"/>
    <cellStyle name="Notiz 213 2" xfId="2205" xr:uid="{00000000-0005-0000-0000-0000EA080000}"/>
    <cellStyle name="Notiz 214" xfId="2206" xr:uid="{00000000-0005-0000-0000-0000EB080000}"/>
    <cellStyle name="Notiz 214 2" xfId="2207" xr:uid="{00000000-0005-0000-0000-0000EC080000}"/>
    <cellStyle name="Notiz 215" xfId="2208" xr:uid="{00000000-0005-0000-0000-0000ED080000}"/>
    <cellStyle name="Notiz 215 2" xfId="2209" xr:uid="{00000000-0005-0000-0000-0000EE080000}"/>
    <cellStyle name="Notiz 216" xfId="2210" xr:uid="{00000000-0005-0000-0000-0000EF080000}"/>
    <cellStyle name="Notiz 216 2" xfId="2211" xr:uid="{00000000-0005-0000-0000-0000F0080000}"/>
    <cellStyle name="Notiz 217" xfId="2212" xr:uid="{00000000-0005-0000-0000-0000F1080000}"/>
    <cellStyle name="Notiz 217 2" xfId="2213" xr:uid="{00000000-0005-0000-0000-0000F2080000}"/>
    <cellStyle name="Notiz 218" xfId="2214" xr:uid="{00000000-0005-0000-0000-0000F3080000}"/>
    <cellStyle name="Notiz 218 2" xfId="2215" xr:uid="{00000000-0005-0000-0000-0000F4080000}"/>
    <cellStyle name="Notiz 219" xfId="2216" xr:uid="{00000000-0005-0000-0000-0000F5080000}"/>
    <cellStyle name="Notiz 219 2" xfId="2217" xr:uid="{00000000-0005-0000-0000-0000F6080000}"/>
    <cellStyle name="Notiz 22" xfId="2218" xr:uid="{00000000-0005-0000-0000-0000F7080000}"/>
    <cellStyle name="Notiz 22 2" xfId="2219" xr:uid="{00000000-0005-0000-0000-0000F8080000}"/>
    <cellStyle name="Notiz 220" xfId="2220" xr:uid="{00000000-0005-0000-0000-0000F9080000}"/>
    <cellStyle name="Notiz 220 2" xfId="2221" xr:uid="{00000000-0005-0000-0000-0000FA080000}"/>
    <cellStyle name="Notiz 221" xfId="2222" xr:uid="{00000000-0005-0000-0000-0000FB080000}"/>
    <cellStyle name="Notiz 221 2" xfId="2223" xr:uid="{00000000-0005-0000-0000-0000FC080000}"/>
    <cellStyle name="Notiz 222" xfId="2224" xr:uid="{00000000-0005-0000-0000-0000FD080000}"/>
    <cellStyle name="Notiz 222 2" xfId="2225" xr:uid="{00000000-0005-0000-0000-0000FE080000}"/>
    <cellStyle name="Notiz 223" xfId="2226" xr:uid="{00000000-0005-0000-0000-0000FF080000}"/>
    <cellStyle name="Notiz 223 2" xfId="2227" xr:uid="{00000000-0005-0000-0000-000000090000}"/>
    <cellStyle name="Notiz 224" xfId="2228" xr:uid="{00000000-0005-0000-0000-000001090000}"/>
    <cellStyle name="Notiz 224 2" xfId="2229" xr:uid="{00000000-0005-0000-0000-000002090000}"/>
    <cellStyle name="Notiz 225" xfId="2230" xr:uid="{00000000-0005-0000-0000-000003090000}"/>
    <cellStyle name="Notiz 225 2" xfId="2231" xr:uid="{00000000-0005-0000-0000-000004090000}"/>
    <cellStyle name="Notiz 226" xfId="2232" xr:uid="{00000000-0005-0000-0000-000005090000}"/>
    <cellStyle name="Notiz 226 2" xfId="2233" xr:uid="{00000000-0005-0000-0000-000006090000}"/>
    <cellStyle name="Notiz 227" xfId="3000" xr:uid="{00000000-0005-0000-0000-000007090000}"/>
    <cellStyle name="Notiz 227 2" xfId="3003" xr:uid="{00000000-0005-0000-0000-000008090000}"/>
    <cellStyle name="Notiz 228" xfId="3007" xr:uid="{00000000-0005-0000-0000-000009090000}"/>
    <cellStyle name="Notiz 23" xfId="2234" xr:uid="{00000000-0005-0000-0000-00000A090000}"/>
    <cellStyle name="Notiz 23 2" xfId="2235" xr:uid="{00000000-0005-0000-0000-00000B090000}"/>
    <cellStyle name="Notiz 24" xfId="2236" xr:uid="{00000000-0005-0000-0000-00000C090000}"/>
    <cellStyle name="Notiz 24 2" xfId="2237" xr:uid="{00000000-0005-0000-0000-00000D090000}"/>
    <cellStyle name="Notiz 25" xfId="2238" xr:uid="{00000000-0005-0000-0000-00000E090000}"/>
    <cellStyle name="Notiz 25 2" xfId="2239" xr:uid="{00000000-0005-0000-0000-00000F090000}"/>
    <cellStyle name="Notiz 26" xfId="2240" xr:uid="{00000000-0005-0000-0000-000010090000}"/>
    <cellStyle name="Notiz 26 2" xfId="2241" xr:uid="{00000000-0005-0000-0000-000011090000}"/>
    <cellStyle name="Notiz 27" xfId="2242" xr:uid="{00000000-0005-0000-0000-000012090000}"/>
    <cellStyle name="Notiz 27 2" xfId="2243" xr:uid="{00000000-0005-0000-0000-000013090000}"/>
    <cellStyle name="Notiz 28" xfId="2244" xr:uid="{00000000-0005-0000-0000-000014090000}"/>
    <cellStyle name="Notiz 28 2" xfId="2245" xr:uid="{00000000-0005-0000-0000-000015090000}"/>
    <cellStyle name="Notiz 29" xfId="2246" xr:uid="{00000000-0005-0000-0000-000016090000}"/>
    <cellStyle name="Notiz 29 2" xfId="2247" xr:uid="{00000000-0005-0000-0000-000017090000}"/>
    <cellStyle name="Notiz 3" xfId="2248" xr:uid="{00000000-0005-0000-0000-000018090000}"/>
    <cellStyle name="Notiz 3 10" xfId="2249" xr:uid="{00000000-0005-0000-0000-000019090000}"/>
    <cellStyle name="Notiz 3 100" xfId="2250" xr:uid="{00000000-0005-0000-0000-00001A090000}"/>
    <cellStyle name="Notiz 3 101" xfId="2251" xr:uid="{00000000-0005-0000-0000-00001B090000}"/>
    <cellStyle name="Notiz 3 102" xfId="2252" xr:uid="{00000000-0005-0000-0000-00001C090000}"/>
    <cellStyle name="Notiz 3 103" xfId="2253" xr:uid="{00000000-0005-0000-0000-00001D090000}"/>
    <cellStyle name="Notiz 3 104" xfId="2254" xr:uid="{00000000-0005-0000-0000-00001E090000}"/>
    <cellStyle name="Notiz 3 105" xfId="2255" xr:uid="{00000000-0005-0000-0000-00001F090000}"/>
    <cellStyle name="Notiz 3 106" xfId="2256" xr:uid="{00000000-0005-0000-0000-000020090000}"/>
    <cellStyle name="Notiz 3 107" xfId="2257" xr:uid="{00000000-0005-0000-0000-000021090000}"/>
    <cellStyle name="Notiz 3 108" xfId="2258" xr:uid="{00000000-0005-0000-0000-000022090000}"/>
    <cellStyle name="Notiz 3 109" xfId="2259" xr:uid="{00000000-0005-0000-0000-000023090000}"/>
    <cellStyle name="Notiz 3 11" xfId="2260" xr:uid="{00000000-0005-0000-0000-000024090000}"/>
    <cellStyle name="Notiz 3 110" xfId="2261" xr:uid="{00000000-0005-0000-0000-000025090000}"/>
    <cellStyle name="Notiz 3 111" xfId="2262" xr:uid="{00000000-0005-0000-0000-000026090000}"/>
    <cellStyle name="Notiz 3 112" xfId="2263" xr:uid="{00000000-0005-0000-0000-000027090000}"/>
    <cellStyle name="Notiz 3 113" xfId="2264" xr:uid="{00000000-0005-0000-0000-000028090000}"/>
    <cellStyle name="Notiz 3 114" xfId="2265" xr:uid="{00000000-0005-0000-0000-000029090000}"/>
    <cellStyle name="Notiz 3 115" xfId="2266" xr:uid="{00000000-0005-0000-0000-00002A090000}"/>
    <cellStyle name="Notiz 3 116" xfId="2267" xr:uid="{00000000-0005-0000-0000-00002B090000}"/>
    <cellStyle name="Notiz 3 117" xfId="2268" xr:uid="{00000000-0005-0000-0000-00002C090000}"/>
    <cellStyle name="Notiz 3 118" xfId="2269" xr:uid="{00000000-0005-0000-0000-00002D090000}"/>
    <cellStyle name="Notiz 3 119" xfId="2270" xr:uid="{00000000-0005-0000-0000-00002E090000}"/>
    <cellStyle name="Notiz 3 12" xfId="2271" xr:uid="{00000000-0005-0000-0000-00002F090000}"/>
    <cellStyle name="Notiz 3 120" xfId="2272" xr:uid="{00000000-0005-0000-0000-000030090000}"/>
    <cellStyle name="Notiz 3 121" xfId="2273" xr:uid="{00000000-0005-0000-0000-000031090000}"/>
    <cellStyle name="Notiz 3 122" xfId="2274" xr:uid="{00000000-0005-0000-0000-000032090000}"/>
    <cellStyle name="Notiz 3 123" xfId="2275" xr:uid="{00000000-0005-0000-0000-000033090000}"/>
    <cellStyle name="Notiz 3 124" xfId="2276" xr:uid="{00000000-0005-0000-0000-000034090000}"/>
    <cellStyle name="Notiz 3 125" xfId="2277" xr:uid="{00000000-0005-0000-0000-000035090000}"/>
    <cellStyle name="Notiz 3 126" xfId="2278" xr:uid="{00000000-0005-0000-0000-000036090000}"/>
    <cellStyle name="Notiz 3 126 2" xfId="2279" xr:uid="{00000000-0005-0000-0000-000037090000}"/>
    <cellStyle name="Notiz 3 127" xfId="2280" xr:uid="{00000000-0005-0000-0000-000038090000}"/>
    <cellStyle name="Notiz 3 127 2" xfId="2281" xr:uid="{00000000-0005-0000-0000-000039090000}"/>
    <cellStyle name="Notiz 3 128" xfId="2282" xr:uid="{00000000-0005-0000-0000-00003A090000}"/>
    <cellStyle name="Notiz 3 129" xfId="2283" xr:uid="{00000000-0005-0000-0000-00003B090000}"/>
    <cellStyle name="Notiz 3 13" xfId="2284" xr:uid="{00000000-0005-0000-0000-00003C090000}"/>
    <cellStyle name="Notiz 3 130" xfId="2285" xr:uid="{00000000-0005-0000-0000-00003D090000}"/>
    <cellStyle name="Notiz 3 131" xfId="2286" xr:uid="{00000000-0005-0000-0000-00003E090000}"/>
    <cellStyle name="Notiz 3 132" xfId="2287" xr:uid="{00000000-0005-0000-0000-00003F090000}"/>
    <cellStyle name="Notiz 3 133" xfId="2288" xr:uid="{00000000-0005-0000-0000-000040090000}"/>
    <cellStyle name="Notiz 3 134" xfId="2289" xr:uid="{00000000-0005-0000-0000-000041090000}"/>
    <cellStyle name="Notiz 3 135" xfId="2290" xr:uid="{00000000-0005-0000-0000-000042090000}"/>
    <cellStyle name="Notiz 3 136" xfId="2291" xr:uid="{00000000-0005-0000-0000-000043090000}"/>
    <cellStyle name="Notiz 3 137" xfId="2292" xr:uid="{00000000-0005-0000-0000-000044090000}"/>
    <cellStyle name="Notiz 3 138" xfId="2293" xr:uid="{00000000-0005-0000-0000-000045090000}"/>
    <cellStyle name="Notiz 3 139" xfId="2294" xr:uid="{00000000-0005-0000-0000-000046090000}"/>
    <cellStyle name="Notiz 3 14" xfId="2295" xr:uid="{00000000-0005-0000-0000-000047090000}"/>
    <cellStyle name="Notiz 3 140" xfId="2296" xr:uid="{00000000-0005-0000-0000-000048090000}"/>
    <cellStyle name="Notiz 3 140 2" xfId="2297" xr:uid="{00000000-0005-0000-0000-000049090000}"/>
    <cellStyle name="Notiz 3 141" xfId="2298" xr:uid="{00000000-0005-0000-0000-00004A090000}"/>
    <cellStyle name="Notiz 3 141 2" xfId="2299" xr:uid="{00000000-0005-0000-0000-00004B090000}"/>
    <cellStyle name="Notiz 3 142" xfId="2300" xr:uid="{00000000-0005-0000-0000-00004C090000}"/>
    <cellStyle name="Notiz 3 143" xfId="2301" xr:uid="{00000000-0005-0000-0000-00004D090000}"/>
    <cellStyle name="Notiz 3 144" xfId="2302" xr:uid="{00000000-0005-0000-0000-00004E090000}"/>
    <cellStyle name="Notiz 3 145" xfId="2303" xr:uid="{00000000-0005-0000-0000-00004F090000}"/>
    <cellStyle name="Notiz 3 146" xfId="2304" xr:uid="{00000000-0005-0000-0000-000050090000}"/>
    <cellStyle name="Notiz 3 146 2" xfId="2305" xr:uid="{00000000-0005-0000-0000-000051090000}"/>
    <cellStyle name="Notiz 3 147" xfId="2306" xr:uid="{00000000-0005-0000-0000-000052090000}"/>
    <cellStyle name="Notiz 3 147 2" xfId="2307" xr:uid="{00000000-0005-0000-0000-000053090000}"/>
    <cellStyle name="Notiz 3 148" xfId="2308" xr:uid="{00000000-0005-0000-0000-000054090000}"/>
    <cellStyle name="Notiz 3 149" xfId="2309" xr:uid="{00000000-0005-0000-0000-000055090000}"/>
    <cellStyle name="Notiz 3 15" xfId="2310" xr:uid="{00000000-0005-0000-0000-000056090000}"/>
    <cellStyle name="Notiz 3 150" xfId="2311" xr:uid="{00000000-0005-0000-0000-000057090000}"/>
    <cellStyle name="Notiz 3 151" xfId="2312" xr:uid="{00000000-0005-0000-0000-000058090000}"/>
    <cellStyle name="Notiz 3 152" xfId="2313" xr:uid="{00000000-0005-0000-0000-000059090000}"/>
    <cellStyle name="Notiz 3 153" xfId="2314" xr:uid="{00000000-0005-0000-0000-00005A090000}"/>
    <cellStyle name="Notiz 3 154" xfId="2315" xr:uid="{00000000-0005-0000-0000-00005B090000}"/>
    <cellStyle name="Notiz 3 155" xfId="2316" xr:uid="{00000000-0005-0000-0000-00005C090000}"/>
    <cellStyle name="Notiz 3 156" xfId="2317" xr:uid="{00000000-0005-0000-0000-00005D090000}"/>
    <cellStyle name="Notiz 3 157" xfId="2318" xr:uid="{00000000-0005-0000-0000-00005E090000}"/>
    <cellStyle name="Notiz 3 158" xfId="2319" xr:uid="{00000000-0005-0000-0000-00005F090000}"/>
    <cellStyle name="Notiz 3 159" xfId="2320" xr:uid="{00000000-0005-0000-0000-000060090000}"/>
    <cellStyle name="Notiz 3 16" xfId="2321" xr:uid="{00000000-0005-0000-0000-000061090000}"/>
    <cellStyle name="Notiz 3 160" xfId="2322" xr:uid="{00000000-0005-0000-0000-000062090000}"/>
    <cellStyle name="Notiz 3 161" xfId="2323" xr:uid="{00000000-0005-0000-0000-000063090000}"/>
    <cellStyle name="Notiz 3 162" xfId="2324" xr:uid="{00000000-0005-0000-0000-000064090000}"/>
    <cellStyle name="Notiz 3 163" xfId="2325" xr:uid="{00000000-0005-0000-0000-000065090000}"/>
    <cellStyle name="Notiz 3 164" xfId="2326" xr:uid="{00000000-0005-0000-0000-000066090000}"/>
    <cellStyle name="Notiz 3 164 2" xfId="2327" xr:uid="{00000000-0005-0000-0000-000067090000}"/>
    <cellStyle name="Notiz 3 165" xfId="2328" xr:uid="{00000000-0005-0000-0000-000068090000}"/>
    <cellStyle name="Notiz 3 165 2" xfId="2329" xr:uid="{00000000-0005-0000-0000-000069090000}"/>
    <cellStyle name="Notiz 3 166" xfId="2330" xr:uid="{00000000-0005-0000-0000-00006A090000}"/>
    <cellStyle name="Notiz 3 167" xfId="2331" xr:uid="{00000000-0005-0000-0000-00006B090000}"/>
    <cellStyle name="Notiz 3 168" xfId="2332" xr:uid="{00000000-0005-0000-0000-00006C090000}"/>
    <cellStyle name="Notiz 3 169" xfId="2333" xr:uid="{00000000-0005-0000-0000-00006D090000}"/>
    <cellStyle name="Notiz 3 17" xfId="2334" xr:uid="{00000000-0005-0000-0000-00006E090000}"/>
    <cellStyle name="Notiz 3 170" xfId="2335" xr:uid="{00000000-0005-0000-0000-00006F090000}"/>
    <cellStyle name="Notiz 3 171" xfId="2336" xr:uid="{00000000-0005-0000-0000-000070090000}"/>
    <cellStyle name="Notiz 3 172" xfId="2337" xr:uid="{00000000-0005-0000-0000-000071090000}"/>
    <cellStyle name="Notiz 3 173" xfId="2338" xr:uid="{00000000-0005-0000-0000-000072090000}"/>
    <cellStyle name="Notiz 3 174" xfId="2339" xr:uid="{00000000-0005-0000-0000-000073090000}"/>
    <cellStyle name="Notiz 3 175" xfId="2340" xr:uid="{00000000-0005-0000-0000-000074090000}"/>
    <cellStyle name="Notiz 3 176" xfId="2341" xr:uid="{00000000-0005-0000-0000-000075090000}"/>
    <cellStyle name="Notiz 3 177" xfId="2342" xr:uid="{00000000-0005-0000-0000-000076090000}"/>
    <cellStyle name="Notiz 3 178" xfId="2343" xr:uid="{00000000-0005-0000-0000-000077090000}"/>
    <cellStyle name="Notiz 3 179" xfId="2344" xr:uid="{00000000-0005-0000-0000-000078090000}"/>
    <cellStyle name="Notiz 3 18" xfId="2345" xr:uid="{00000000-0005-0000-0000-000079090000}"/>
    <cellStyle name="Notiz 3 180" xfId="2346" xr:uid="{00000000-0005-0000-0000-00007A090000}"/>
    <cellStyle name="Notiz 3 181" xfId="2347" xr:uid="{00000000-0005-0000-0000-00007B090000}"/>
    <cellStyle name="Notiz 3 182" xfId="2348" xr:uid="{00000000-0005-0000-0000-00007C090000}"/>
    <cellStyle name="Notiz 3 183" xfId="2349" xr:uid="{00000000-0005-0000-0000-00007D090000}"/>
    <cellStyle name="Notiz 3 184" xfId="2350" xr:uid="{00000000-0005-0000-0000-00007E090000}"/>
    <cellStyle name="Notiz 3 184 2" xfId="2351" xr:uid="{00000000-0005-0000-0000-00007F090000}"/>
    <cellStyle name="Notiz 3 185" xfId="2352" xr:uid="{00000000-0005-0000-0000-000080090000}"/>
    <cellStyle name="Notiz 3 185 2" xfId="2353" xr:uid="{00000000-0005-0000-0000-000081090000}"/>
    <cellStyle name="Notiz 3 186" xfId="2354" xr:uid="{00000000-0005-0000-0000-000082090000}"/>
    <cellStyle name="Notiz 3 187" xfId="2355" xr:uid="{00000000-0005-0000-0000-000083090000}"/>
    <cellStyle name="Notiz 3 188" xfId="2356" xr:uid="{00000000-0005-0000-0000-000084090000}"/>
    <cellStyle name="Notiz 3 189" xfId="2357" xr:uid="{00000000-0005-0000-0000-000085090000}"/>
    <cellStyle name="Notiz 3 189 2" xfId="2358" xr:uid="{00000000-0005-0000-0000-000086090000}"/>
    <cellStyle name="Notiz 3 19" xfId="2359" xr:uid="{00000000-0005-0000-0000-000087090000}"/>
    <cellStyle name="Notiz 3 190" xfId="2360" xr:uid="{00000000-0005-0000-0000-000088090000}"/>
    <cellStyle name="Notiz 3 191" xfId="2361" xr:uid="{00000000-0005-0000-0000-000089090000}"/>
    <cellStyle name="Notiz 3 192" xfId="2362" xr:uid="{00000000-0005-0000-0000-00008A090000}"/>
    <cellStyle name="Notiz 3 193" xfId="2363" xr:uid="{00000000-0005-0000-0000-00008B090000}"/>
    <cellStyle name="Notiz 3 194" xfId="2364" xr:uid="{00000000-0005-0000-0000-00008C090000}"/>
    <cellStyle name="Notiz 3 195" xfId="2365" xr:uid="{00000000-0005-0000-0000-00008D090000}"/>
    <cellStyle name="Notiz 3 196" xfId="2366" xr:uid="{00000000-0005-0000-0000-00008E090000}"/>
    <cellStyle name="Notiz 3 197" xfId="2367" xr:uid="{00000000-0005-0000-0000-00008F090000}"/>
    <cellStyle name="Notiz 3 198" xfId="2368" xr:uid="{00000000-0005-0000-0000-000090090000}"/>
    <cellStyle name="Notiz 3 198 2" xfId="2369" xr:uid="{00000000-0005-0000-0000-000091090000}"/>
    <cellStyle name="Notiz 3 199" xfId="2370" xr:uid="{00000000-0005-0000-0000-000092090000}"/>
    <cellStyle name="Notiz 3 199 2" xfId="2371" xr:uid="{00000000-0005-0000-0000-000093090000}"/>
    <cellStyle name="Notiz 3 2" xfId="2372" xr:uid="{00000000-0005-0000-0000-000094090000}"/>
    <cellStyle name="Notiz 3 2 2" xfId="2988" xr:uid="{00000000-0005-0000-0000-000095090000}"/>
    <cellStyle name="Notiz 3 20" xfId="2373" xr:uid="{00000000-0005-0000-0000-000096090000}"/>
    <cellStyle name="Notiz 3 200" xfId="2374" xr:uid="{00000000-0005-0000-0000-000097090000}"/>
    <cellStyle name="Notiz 3 201" xfId="2375" xr:uid="{00000000-0005-0000-0000-000098090000}"/>
    <cellStyle name="Notiz 3 202" xfId="2376" xr:uid="{00000000-0005-0000-0000-000099090000}"/>
    <cellStyle name="Notiz 3 203" xfId="2377" xr:uid="{00000000-0005-0000-0000-00009A090000}"/>
    <cellStyle name="Notiz 3 204" xfId="2378" xr:uid="{00000000-0005-0000-0000-00009B090000}"/>
    <cellStyle name="Notiz 3 205" xfId="2379" xr:uid="{00000000-0005-0000-0000-00009C090000}"/>
    <cellStyle name="Notiz 3 206" xfId="2380" xr:uid="{00000000-0005-0000-0000-00009D090000}"/>
    <cellStyle name="Notiz 3 207" xfId="2381" xr:uid="{00000000-0005-0000-0000-00009E090000}"/>
    <cellStyle name="Notiz 3 208" xfId="2382" xr:uid="{00000000-0005-0000-0000-00009F090000}"/>
    <cellStyle name="Notiz 3 209" xfId="2383" xr:uid="{00000000-0005-0000-0000-0000A0090000}"/>
    <cellStyle name="Notiz 3 21" xfId="2384" xr:uid="{00000000-0005-0000-0000-0000A1090000}"/>
    <cellStyle name="Notiz 3 210" xfId="2385" xr:uid="{00000000-0005-0000-0000-0000A2090000}"/>
    <cellStyle name="Notiz 3 211" xfId="2386" xr:uid="{00000000-0005-0000-0000-0000A3090000}"/>
    <cellStyle name="Notiz 3 212" xfId="2387" xr:uid="{00000000-0005-0000-0000-0000A4090000}"/>
    <cellStyle name="Notiz 3 213" xfId="2388" xr:uid="{00000000-0005-0000-0000-0000A5090000}"/>
    <cellStyle name="Notiz 3 214" xfId="2389" xr:uid="{00000000-0005-0000-0000-0000A6090000}"/>
    <cellStyle name="Notiz 3 215" xfId="2390" xr:uid="{00000000-0005-0000-0000-0000A7090000}"/>
    <cellStyle name="Notiz 3 215 2" xfId="2391" xr:uid="{00000000-0005-0000-0000-0000A8090000}"/>
    <cellStyle name="Notiz 3 216" xfId="2392" xr:uid="{00000000-0005-0000-0000-0000A9090000}"/>
    <cellStyle name="Notiz 3 216 2" xfId="2393" xr:uid="{00000000-0005-0000-0000-0000AA090000}"/>
    <cellStyle name="Notiz 3 217" xfId="2394" xr:uid="{00000000-0005-0000-0000-0000AB090000}"/>
    <cellStyle name="Notiz 3 217 2" xfId="2395" xr:uid="{00000000-0005-0000-0000-0000AC090000}"/>
    <cellStyle name="Notiz 3 218" xfId="2396" xr:uid="{00000000-0005-0000-0000-0000AD090000}"/>
    <cellStyle name="Notiz 3 219" xfId="2397" xr:uid="{00000000-0005-0000-0000-0000AE090000}"/>
    <cellStyle name="Notiz 3 219 2" xfId="2398" xr:uid="{00000000-0005-0000-0000-0000AF090000}"/>
    <cellStyle name="Notiz 3 22" xfId="2399" xr:uid="{00000000-0005-0000-0000-0000B0090000}"/>
    <cellStyle name="Notiz 3 220" xfId="2400" xr:uid="{00000000-0005-0000-0000-0000B1090000}"/>
    <cellStyle name="Notiz 3 220 2" xfId="2401" xr:uid="{00000000-0005-0000-0000-0000B2090000}"/>
    <cellStyle name="Notiz 3 221" xfId="2402" xr:uid="{00000000-0005-0000-0000-0000B3090000}"/>
    <cellStyle name="Notiz 3 221 2" xfId="2403" xr:uid="{00000000-0005-0000-0000-0000B4090000}"/>
    <cellStyle name="Notiz 3 222" xfId="2404" xr:uid="{00000000-0005-0000-0000-0000B5090000}"/>
    <cellStyle name="Notiz 3 222 2" xfId="2405" xr:uid="{00000000-0005-0000-0000-0000B6090000}"/>
    <cellStyle name="Notiz 3 223" xfId="2406" xr:uid="{00000000-0005-0000-0000-0000B7090000}"/>
    <cellStyle name="Notiz 3 224" xfId="2407" xr:uid="{00000000-0005-0000-0000-0000B8090000}"/>
    <cellStyle name="Notiz 3 225" xfId="2408" xr:uid="{00000000-0005-0000-0000-0000B9090000}"/>
    <cellStyle name="Notiz 3 225 2" xfId="2409" xr:uid="{00000000-0005-0000-0000-0000BA090000}"/>
    <cellStyle name="Notiz 3 226" xfId="2410" xr:uid="{00000000-0005-0000-0000-0000BB090000}"/>
    <cellStyle name="Notiz 3 227" xfId="2411" xr:uid="{00000000-0005-0000-0000-0000BC090000}"/>
    <cellStyle name="Notiz 3 228" xfId="2412" xr:uid="{00000000-0005-0000-0000-0000BD090000}"/>
    <cellStyle name="Notiz 3 229" xfId="2413" xr:uid="{00000000-0005-0000-0000-0000BE090000}"/>
    <cellStyle name="Notiz 3 23" xfId="2414" xr:uid="{00000000-0005-0000-0000-0000BF090000}"/>
    <cellStyle name="Notiz 3 230" xfId="2415" xr:uid="{00000000-0005-0000-0000-0000C0090000}"/>
    <cellStyle name="Notiz 3 231" xfId="2416" xr:uid="{00000000-0005-0000-0000-0000C1090000}"/>
    <cellStyle name="Notiz 3 232" xfId="2417" xr:uid="{00000000-0005-0000-0000-0000C2090000}"/>
    <cellStyle name="Notiz 3 233" xfId="2418" xr:uid="{00000000-0005-0000-0000-0000C3090000}"/>
    <cellStyle name="Notiz 3 234" xfId="2419" xr:uid="{00000000-0005-0000-0000-0000C4090000}"/>
    <cellStyle name="Notiz 3 235" xfId="2420" xr:uid="{00000000-0005-0000-0000-0000C5090000}"/>
    <cellStyle name="Notiz 3 235 2" xfId="2421" xr:uid="{00000000-0005-0000-0000-0000C6090000}"/>
    <cellStyle name="Notiz 3 236" xfId="2422" xr:uid="{00000000-0005-0000-0000-0000C7090000}"/>
    <cellStyle name="Notiz 3 236 2" xfId="2423" xr:uid="{00000000-0005-0000-0000-0000C8090000}"/>
    <cellStyle name="Notiz 3 237" xfId="2424" xr:uid="{00000000-0005-0000-0000-0000C9090000}"/>
    <cellStyle name="Notiz 3 238" xfId="2425" xr:uid="{00000000-0005-0000-0000-0000CA090000}"/>
    <cellStyle name="Notiz 3 239" xfId="2426" xr:uid="{00000000-0005-0000-0000-0000CB090000}"/>
    <cellStyle name="Notiz 3 24" xfId="2427" xr:uid="{00000000-0005-0000-0000-0000CC090000}"/>
    <cellStyle name="Notiz 3 240" xfId="2428" xr:uid="{00000000-0005-0000-0000-0000CD090000}"/>
    <cellStyle name="Notiz 3 241" xfId="2429" xr:uid="{00000000-0005-0000-0000-0000CE090000}"/>
    <cellStyle name="Notiz 3 241 2" xfId="2430" xr:uid="{00000000-0005-0000-0000-0000CF090000}"/>
    <cellStyle name="Notiz 3 242" xfId="2431" xr:uid="{00000000-0005-0000-0000-0000D0090000}"/>
    <cellStyle name="Notiz 3 243" xfId="2432" xr:uid="{00000000-0005-0000-0000-0000D1090000}"/>
    <cellStyle name="Notiz 3 244" xfId="2433" xr:uid="{00000000-0005-0000-0000-0000D2090000}"/>
    <cellStyle name="Notiz 3 244 2" xfId="2434" xr:uid="{00000000-0005-0000-0000-0000D3090000}"/>
    <cellStyle name="Notiz 3 245" xfId="2435" xr:uid="{00000000-0005-0000-0000-0000D4090000}"/>
    <cellStyle name="Notiz 3 246" xfId="2436" xr:uid="{00000000-0005-0000-0000-0000D5090000}"/>
    <cellStyle name="Notiz 3 247" xfId="2437" xr:uid="{00000000-0005-0000-0000-0000D6090000}"/>
    <cellStyle name="Notiz 3 248" xfId="2438" xr:uid="{00000000-0005-0000-0000-0000D7090000}"/>
    <cellStyle name="Notiz 3 249" xfId="2439" xr:uid="{00000000-0005-0000-0000-0000D8090000}"/>
    <cellStyle name="Notiz 3 25" xfId="2440" xr:uid="{00000000-0005-0000-0000-0000D9090000}"/>
    <cellStyle name="Notiz 3 250" xfId="2441" xr:uid="{00000000-0005-0000-0000-0000DA090000}"/>
    <cellStyle name="Notiz 3 251" xfId="2442" xr:uid="{00000000-0005-0000-0000-0000DB090000}"/>
    <cellStyle name="Notiz 3 252" xfId="2443" xr:uid="{00000000-0005-0000-0000-0000DC090000}"/>
    <cellStyle name="Notiz 3 253" xfId="2444" xr:uid="{00000000-0005-0000-0000-0000DD090000}"/>
    <cellStyle name="Notiz 3 254" xfId="2445" xr:uid="{00000000-0005-0000-0000-0000DE090000}"/>
    <cellStyle name="Notiz 3 254 2" xfId="2446" xr:uid="{00000000-0005-0000-0000-0000DF090000}"/>
    <cellStyle name="Notiz 3 255" xfId="2447" xr:uid="{00000000-0005-0000-0000-0000E0090000}"/>
    <cellStyle name="Notiz 3 256" xfId="3009" xr:uid="{00000000-0005-0000-0000-0000E1090000}"/>
    <cellStyle name="Notiz 3 26" xfId="2448" xr:uid="{00000000-0005-0000-0000-0000E2090000}"/>
    <cellStyle name="Notiz 3 27" xfId="2449" xr:uid="{00000000-0005-0000-0000-0000E3090000}"/>
    <cellStyle name="Notiz 3 28" xfId="2450" xr:uid="{00000000-0005-0000-0000-0000E4090000}"/>
    <cellStyle name="Notiz 3 29" xfId="2451" xr:uid="{00000000-0005-0000-0000-0000E5090000}"/>
    <cellStyle name="Notiz 3 3" xfId="2452" xr:uid="{00000000-0005-0000-0000-0000E6090000}"/>
    <cellStyle name="Notiz 3 3 2" xfId="2989" xr:uid="{00000000-0005-0000-0000-0000E7090000}"/>
    <cellStyle name="Notiz 3 30" xfId="2453" xr:uid="{00000000-0005-0000-0000-0000E8090000}"/>
    <cellStyle name="Notiz 3 31" xfId="2454" xr:uid="{00000000-0005-0000-0000-0000E9090000}"/>
    <cellStyle name="Notiz 3 32" xfId="2455" xr:uid="{00000000-0005-0000-0000-0000EA090000}"/>
    <cellStyle name="Notiz 3 33" xfId="2456" xr:uid="{00000000-0005-0000-0000-0000EB090000}"/>
    <cellStyle name="Notiz 3 34" xfId="2457" xr:uid="{00000000-0005-0000-0000-0000EC090000}"/>
    <cellStyle name="Notiz 3 35" xfId="2458" xr:uid="{00000000-0005-0000-0000-0000ED090000}"/>
    <cellStyle name="Notiz 3 36" xfId="2459" xr:uid="{00000000-0005-0000-0000-0000EE090000}"/>
    <cellStyle name="Notiz 3 37" xfId="2460" xr:uid="{00000000-0005-0000-0000-0000EF090000}"/>
    <cellStyle name="Notiz 3 38" xfId="2461" xr:uid="{00000000-0005-0000-0000-0000F0090000}"/>
    <cellStyle name="Notiz 3 39" xfId="2462" xr:uid="{00000000-0005-0000-0000-0000F1090000}"/>
    <cellStyle name="Notiz 3 4" xfId="2463" xr:uid="{00000000-0005-0000-0000-0000F2090000}"/>
    <cellStyle name="Notiz 3 4 2" xfId="2990" xr:uid="{00000000-0005-0000-0000-0000F3090000}"/>
    <cellStyle name="Notiz 3 40" xfId="2464" xr:uid="{00000000-0005-0000-0000-0000F4090000}"/>
    <cellStyle name="Notiz 3 41" xfId="2465" xr:uid="{00000000-0005-0000-0000-0000F5090000}"/>
    <cellStyle name="Notiz 3 42" xfId="2466" xr:uid="{00000000-0005-0000-0000-0000F6090000}"/>
    <cellStyle name="Notiz 3 43" xfId="2467" xr:uid="{00000000-0005-0000-0000-0000F7090000}"/>
    <cellStyle name="Notiz 3 44" xfId="2468" xr:uid="{00000000-0005-0000-0000-0000F8090000}"/>
    <cellStyle name="Notiz 3 45" xfId="2469" xr:uid="{00000000-0005-0000-0000-0000F9090000}"/>
    <cellStyle name="Notiz 3 46" xfId="2470" xr:uid="{00000000-0005-0000-0000-0000FA090000}"/>
    <cellStyle name="Notiz 3 47" xfId="2471" xr:uid="{00000000-0005-0000-0000-0000FB090000}"/>
    <cellStyle name="Notiz 3 48" xfId="2472" xr:uid="{00000000-0005-0000-0000-0000FC090000}"/>
    <cellStyle name="Notiz 3 49" xfId="2473" xr:uid="{00000000-0005-0000-0000-0000FD090000}"/>
    <cellStyle name="Notiz 3 5" xfId="2474" xr:uid="{00000000-0005-0000-0000-0000FE090000}"/>
    <cellStyle name="Notiz 3 50" xfId="2475" xr:uid="{00000000-0005-0000-0000-0000FF090000}"/>
    <cellStyle name="Notiz 3 51" xfId="2476" xr:uid="{00000000-0005-0000-0000-0000000A0000}"/>
    <cellStyle name="Notiz 3 52" xfId="2477" xr:uid="{00000000-0005-0000-0000-0000010A0000}"/>
    <cellStyle name="Notiz 3 53" xfId="2478" xr:uid="{00000000-0005-0000-0000-0000020A0000}"/>
    <cellStyle name="Notiz 3 54" xfId="2479" xr:uid="{00000000-0005-0000-0000-0000030A0000}"/>
    <cellStyle name="Notiz 3 55" xfId="2480" xr:uid="{00000000-0005-0000-0000-0000040A0000}"/>
    <cellStyle name="Notiz 3 56" xfId="2481" xr:uid="{00000000-0005-0000-0000-0000050A0000}"/>
    <cellStyle name="Notiz 3 57" xfId="2482" xr:uid="{00000000-0005-0000-0000-0000060A0000}"/>
    <cellStyle name="Notiz 3 58" xfId="2483" xr:uid="{00000000-0005-0000-0000-0000070A0000}"/>
    <cellStyle name="Notiz 3 59" xfId="2484" xr:uid="{00000000-0005-0000-0000-0000080A0000}"/>
    <cellStyle name="Notiz 3 6" xfId="2485" xr:uid="{00000000-0005-0000-0000-0000090A0000}"/>
    <cellStyle name="Notiz 3 60" xfId="2486" xr:uid="{00000000-0005-0000-0000-00000A0A0000}"/>
    <cellStyle name="Notiz 3 61" xfId="2487" xr:uid="{00000000-0005-0000-0000-00000B0A0000}"/>
    <cellStyle name="Notiz 3 62" xfId="2488" xr:uid="{00000000-0005-0000-0000-00000C0A0000}"/>
    <cellStyle name="Notiz 3 63" xfId="2489" xr:uid="{00000000-0005-0000-0000-00000D0A0000}"/>
    <cellStyle name="Notiz 3 64" xfId="2490" xr:uid="{00000000-0005-0000-0000-00000E0A0000}"/>
    <cellStyle name="Notiz 3 65" xfId="2491" xr:uid="{00000000-0005-0000-0000-00000F0A0000}"/>
    <cellStyle name="Notiz 3 65 2" xfId="2492" xr:uid="{00000000-0005-0000-0000-0000100A0000}"/>
    <cellStyle name="Notiz 3 66" xfId="2493" xr:uid="{00000000-0005-0000-0000-0000110A0000}"/>
    <cellStyle name="Notiz 3 66 2" xfId="2494" xr:uid="{00000000-0005-0000-0000-0000120A0000}"/>
    <cellStyle name="Notiz 3 67" xfId="2495" xr:uid="{00000000-0005-0000-0000-0000130A0000}"/>
    <cellStyle name="Notiz 3 68" xfId="2496" xr:uid="{00000000-0005-0000-0000-0000140A0000}"/>
    <cellStyle name="Notiz 3 69" xfId="2497" xr:uid="{00000000-0005-0000-0000-0000150A0000}"/>
    <cellStyle name="Notiz 3 7" xfId="2498" xr:uid="{00000000-0005-0000-0000-0000160A0000}"/>
    <cellStyle name="Notiz 3 70" xfId="2499" xr:uid="{00000000-0005-0000-0000-0000170A0000}"/>
    <cellStyle name="Notiz 3 71" xfId="2500" xr:uid="{00000000-0005-0000-0000-0000180A0000}"/>
    <cellStyle name="Notiz 3 72" xfId="2501" xr:uid="{00000000-0005-0000-0000-0000190A0000}"/>
    <cellStyle name="Notiz 3 73" xfId="2502" xr:uid="{00000000-0005-0000-0000-00001A0A0000}"/>
    <cellStyle name="Notiz 3 74" xfId="2503" xr:uid="{00000000-0005-0000-0000-00001B0A0000}"/>
    <cellStyle name="Notiz 3 75" xfId="2504" xr:uid="{00000000-0005-0000-0000-00001C0A0000}"/>
    <cellStyle name="Notiz 3 76" xfId="2505" xr:uid="{00000000-0005-0000-0000-00001D0A0000}"/>
    <cellStyle name="Notiz 3 77" xfId="2506" xr:uid="{00000000-0005-0000-0000-00001E0A0000}"/>
    <cellStyle name="Notiz 3 78" xfId="2507" xr:uid="{00000000-0005-0000-0000-00001F0A0000}"/>
    <cellStyle name="Notiz 3 79" xfId="2508" xr:uid="{00000000-0005-0000-0000-0000200A0000}"/>
    <cellStyle name="Notiz 3 8" xfId="2509" xr:uid="{00000000-0005-0000-0000-0000210A0000}"/>
    <cellStyle name="Notiz 3 8 2" xfId="2510" xr:uid="{00000000-0005-0000-0000-0000220A0000}"/>
    <cellStyle name="Notiz 3 80" xfId="2511" xr:uid="{00000000-0005-0000-0000-0000230A0000}"/>
    <cellStyle name="Notiz 3 81" xfId="2512" xr:uid="{00000000-0005-0000-0000-0000240A0000}"/>
    <cellStyle name="Notiz 3 82" xfId="2513" xr:uid="{00000000-0005-0000-0000-0000250A0000}"/>
    <cellStyle name="Notiz 3 83" xfId="2514" xr:uid="{00000000-0005-0000-0000-0000260A0000}"/>
    <cellStyle name="Notiz 3 84" xfId="2515" xr:uid="{00000000-0005-0000-0000-0000270A0000}"/>
    <cellStyle name="Notiz 3 85" xfId="2516" xr:uid="{00000000-0005-0000-0000-0000280A0000}"/>
    <cellStyle name="Notiz 3 86" xfId="2517" xr:uid="{00000000-0005-0000-0000-0000290A0000}"/>
    <cellStyle name="Notiz 3 87" xfId="2518" xr:uid="{00000000-0005-0000-0000-00002A0A0000}"/>
    <cellStyle name="Notiz 3 88" xfId="2519" xr:uid="{00000000-0005-0000-0000-00002B0A0000}"/>
    <cellStyle name="Notiz 3 89" xfId="2520" xr:uid="{00000000-0005-0000-0000-00002C0A0000}"/>
    <cellStyle name="Notiz 3 9" xfId="2521" xr:uid="{00000000-0005-0000-0000-00002D0A0000}"/>
    <cellStyle name="Notiz 3 90" xfId="2522" xr:uid="{00000000-0005-0000-0000-00002E0A0000}"/>
    <cellStyle name="Notiz 3 91" xfId="2523" xr:uid="{00000000-0005-0000-0000-00002F0A0000}"/>
    <cellStyle name="Notiz 3 92" xfId="2524" xr:uid="{00000000-0005-0000-0000-0000300A0000}"/>
    <cellStyle name="Notiz 3 93" xfId="2525" xr:uid="{00000000-0005-0000-0000-0000310A0000}"/>
    <cellStyle name="Notiz 3 94" xfId="2526" xr:uid="{00000000-0005-0000-0000-0000320A0000}"/>
    <cellStyle name="Notiz 3 95" xfId="2527" xr:uid="{00000000-0005-0000-0000-0000330A0000}"/>
    <cellStyle name="Notiz 3 96" xfId="2528" xr:uid="{00000000-0005-0000-0000-0000340A0000}"/>
    <cellStyle name="Notiz 3 96 2" xfId="2529" xr:uid="{00000000-0005-0000-0000-0000350A0000}"/>
    <cellStyle name="Notiz 3 97" xfId="2530" xr:uid="{00000000-0005-0000-0000-0000360A0000}"/>
    <cellStyle name="Notiz 3 97 2" xfId="2531" xr:uid="{00000000-0005-0000-0000-0000370A0000}"/>
    <cellStyle name="Notiz 3 98" xfId="2532" xr:uid="{00000000-0005-0000-0000-0000380A0000}"/>
    <cellStyle name="Notiz 3 99" xfId="2533" xr:uid="{00000000-0005-0000-0000-0000390A0000}"/>
    <cellStyle name="Notiz 30" xfId="2534" xr:uid="{00000000-0005-0000-0000-00003A0A0000}"/>
    <cellStyle name="Notiz 30 2" xfId="2535" xr:uid="{00000000-0005-0000-0000-00003B0A0000}"/>
    <cellStyle name="Notiz 31" xfId="2536" xr:uid="{00000000-0005-0000-0000-00003C0A0000}"/>
    <cellStyle name="Notiz 31 2" xfId="2537" xr:uid="{00000000-0005-0000-0000-00003D0A0000}"/>
    <cellStyle name="Notiz 32" xfId="2538" xr:uid="{00000000-0005-0000-0000-00003E0A0000}"/>
    <cellStyle name="Notiz 32 2" xfId="2539" xr:uid="{00000000-0005-0000-0000-00003F0A0000}"/>
    <cellStyle name="Notiz 33" xfId="2540" xr:uid="{00000000-0005-0000-0000-0000400A0000}"/>
    <cellStyle name="Notiz 33 2" xfId="2541" xr:uid="{00000000-0005-0000-0000-0000410A0000}"/>
    <cellStyle name="Notiz 34" xfId="2542" xr:uid="{00000000-0005-0000-0000-0000420A0000}"/>
    <cellStyle name="Notiz 34 2" xfId="2543" xr:uid="{00000000-0005-0000-0000-0000430A0000}"/>
    <cellStyle name="Notiz 35" xfId="2544" xr:uid="{00000000-0005-0000-0000-0000440A0000}"/>
    <cellStyle name="Notiz 35 2" xfId="2545" xr:uid="{00000000-0005-0000-0000-0000450A0000}"/>
    <cellStyle name="Notiz 36" xfId="2546" xr:uid="{00000000-0005-0000-0000-0000460A0000}"/>
    <cellStyle name="Notiz 36 2" xfId="2547" xr:uid="{00000000-0005-0000-0000-0000470A0000}"/>
    <cellStyle name="Notiz 37" xfId="2548" xr:uid="{00000000-0005-0000-0000-0000480A0000}"/>
    <cellStyle name="Notiz 37 2" xfId="2549" xr:uid="{00000000-0005-0000-0000-0000490A0000}"/>
    <cellStyle name="Notiz 38" xfId="2550" xr:uid="{00000000-0005-0000-0000-00004A0A0000}"/>
    <cellStyle name="Notiz 38 2" xfId="2551" xr:uid="{00000000-0005-0000-0000-00004B0A0000}"/>
    <cellStyle name="Notiz 39" xfId="2552" xr:uid="{00000000-0005-0000-0000-00004C0A0000}"/>
    <cellStyle name="Notiz 39 2" xfId="2553" xr:uid="{00000000-0005-0000-0000-00004D0A0000}"/>
    <cellStyle name="Notiz 4" xfId="2554" xr:uid="{00000000-0005-0000-0000-00004E0A0000}"/>
    <cellStyle name="Notiz 4 2" xfId="2555" xr:uid="{00000000-0005-0000-0000-00004F0A0000}"/>
    <cellStyle name="Notiz 4 3" xfId="2991" xr:uid="{00000000-0005-0000-0000-0000500A0000}"/>
    <cellStyle name="Notiz 40" xfId="2556" xr:uid="{00000000-0005-0000-0000-0000510A0000}"/>
    <cellStyle name="Notiz 40 2" xfId="2557" xr:uid="{00000000-0005-0000-0000-0000520A0000}"/>
    <cellStyle name="Notiz 41" xfId="2558" xr:uid="{00000000-0005-0000-0000-0000530A0000}"/>
    <cellStyle name="Notiz 41 2" xfId="2559" xr:uid="{00000000-0005-0000-0000-0000540A0000}"/>
    <cellStyle name="Notiz 42" xfId="2560" xr:uid="{00000000-0005-0000-0000-0000550A0000}"/>
    <cellStyle name="Notiz 42 2" xfId="2561" xr:uid="{00000000-0005-0000-0000-0000560A0000}"/>
    <cellStyle name="Notiz 43" xfId="2562" xr:uid="{00000000-0005-0000-0000-0000570A0000}"/>
    <cellStyle name="Notiz 43 2" xfId="2563" xr:uid="{00000000-0005-0000-0000-0000580A0000}"/>
    <cellStyle name="Notiz 44" xfId="2564" xr:uid="{00000000-0005-0000-0000-0000590A0000}"/>
    <cellStyle name="Notiz 44 2" xfId="2565" xr:uid="{00000000-0005-0000-0000-00005A0A0000}"/>
    <cellStyle name="Notiz 45" xfId="2566" xr:uid="{00000000-0005-0000-0000-00005B0A0000}"/>
    <cellStyle name="Notiz 45 2" xfId="2567" xr:uid="{00000000-0005-0000-0000-00005C0A0000}"/>
    <cellStyle name="Notiz 46" xfId="2568" xr:uid="{00000000-0005-0000-0000-00005D0A0000}"/>
    <cellStyle name="Notiz 46 2" xfId="2569" xr:uid="{00000000-0005-0000-0000-00005E0A0000}"/>
    <cellStyle name="Notiz 47" xfId="2570" xr:uid="{00000000-0005-0000-0000-00005F0A0000}"/>
    <cellStyle name="Notiz 47 2" xfId="2571" xr:uid="{00000000-0005-0000-0000-0000600A0000}"/>
    <cellStyle name="Notiz 48" xfId="2572" xr:uid="{00000000-0005-0000-0000-0000610A0000}"/>
    <cellStyle name="Notiz 48 2" xfId="2573" xr:uid="{00000000-0005-0000-0000-0000620A0000}"/>
    <cellStyle name="Notiz 49" xfId="2574" xr:uid="{00000000-0005-0000-0000-0000630A0000}"/>
    <cellStyle name="Notiz 49 2" xfId="2575" xr:uid="{00000000-0005-0000-0000-0000640A0000}"/>
    <cellStyle name="Notiz 5" xfId="2576" xr:uid="{00000000-0005-0000-0000-0000650A0000}"/>
    <cellStyle name="Notiz 5 2" xfId="2577" xr:uid="{00000000-0005-0000-0000-0000660A0000}"/>
    <cellStyle name="Notiz 5 3" xfId="2992" xr:uid="{00000000-0005-0000-0000-0000670A0000}"/>
    <cellStyle name="Notiz 50" xfId="2578" xr:uid="{00000000-0005-0000-0000-0000680A0000}"/>
    <cellStyle name="Notiz 50 2" xfId="2579" xr:uid="{00000000-0005-0000-0000-0000690A0000}"/>
    <cellStyle name="Notiz 51" xfId="2580" xr:uid="{00000000-0005-0000-0000-00006A0A0000}"/>
    <cellStyle name="Notiz 51 2" xfId="2581" xr:uid="{00000000-0005-0000-0000-00006B0A0000}"/>
    <cellStyle name="Notiz 52" xfId="2582" xr:uid="{00000000-0005-0000-0000-00006C0A0000}"/>
    <cellStyle name="Notiz 52 2" xfId="2583" xr:uid="{00000000-0005-0000-0000-00006D0A0000}"/>
    <cellStyle name="Notiz 53" xfId="2584" xr:uid="{00000000-0005-0000-0000-00006E0A0000}"/>
    <cellStyle name="Notiz 53 2" xfId="2585" xr:uid="{00000000-0005-0000-0000-00006F0A0000}"/>
    <cellStyle name="Notiz 54" xfId="2586" xr:uid="{00000000-0005-0000-0000-0000700A0000}"/>
    <cellStyle name="Notiz 54 2" xfId="2587" xr:uid="{00000000-0005-0000-0000-0000710A0000}"/>
    <cellStyle name="Notiz 55" xfId="2588" xr:uid="{00000000-0005-0000-0000-0000720A0000}"/>
    <cellStyle name="Notiz 55 2" xfId="2589" xr:uid="{00000000-0005-0000-0000-0000730A0000}"/>
    <cellStyle name="Notiz 56" xfId="2590" xr:uid="{00000000-0005-0000-0000-0000740A0000}"/>
    <cellStyle name="Notiz 56 2" xfId="2591" xr:uid="{00000000-0005-0000-0000-0000750A0000}"/>
    <cellStyle name="Notiz 57" xfId="2592" xr:uid="{00000000-0005-0000-0000-0000760A0000}"/>
    <cellStyle name="Notiz 57 2" xfId="2593" xr:uid="{00000000-0005-0000-0000-0000770A0000}"/>
    <cellStyle name="Notiz 58" xfId="2594" xr:uid="{00000000-0005-0000-0000-0000780A0000}"/>
    <cellStyle name="Notiz 58 2" xfId="2595" xr:uid="{00000000-0005-0000-0000-0000790A0000}"/>
    <cellStyle name="Notiz 59" xfId="2596" xr:uid="{00000000-0005-0000-0000-00007A0A0000}"/>
    <cellStyle name="Notiz 59 2" xfId="2597" xr:uid="{00000000-0005-0000-0000-00007B0A0000}"/>
    <cellStyle name="Notiz 6" xfId="2598" xr:uid="{00000000-0005-0000-0000-00007C0A0000}"/>
    <cellStyle name="Notiz 6 2" xfId="2599" xr:uid="{00000000-0005-0000-0000-00007D0A0000}"/>
    <cellStyle name="Notiz 6 3" xfId="2993" xr:uid="{00000000-0005-0000-0000-00007E0A0000}"/>
    <cellStyle name="Notiz 60" xfId="2600" xr:uid="{00000000-0005-0000-0000-00007F0A0000}"/>
    <cellStyle name="Notiz 60 2" xfId="2601" xr:uid="{00000000-0005-0000-0000-0000800A0000}"/>
    <cellStyle name="Notiz 61" xfId="2602" xr:uid="{00000000-0005-0000-0000-0000810A0000}"/>
    <cellStyle name="Notiz 61 2" xfId="2603" xr:uid="{00000000-0005-0000-0000-0000820A0000}"/>
    <cellStyle name="Notiz 62" xfId="2604" xr:uid="{00000000-0005-0000-0000-0000830A0000}"/>
    <cellStyle name="Notiz 62 2" xfId="2605" xr:uid="{00000000-0005-0000-0000-0000840A0000}"/>
    <cellStyle name="Notiz 63" xfId="2606" xr:uid="{00000000-0005-0000-0000-0000850A0000}"/>
    <cellStyle name="Notiz 63 2" xfId="2607" xr:uid="{00000000-0005-0000-0000-0000860A0000}"/>
    <cellStyle name="Notiz 64" xfId="2608" xr:uid="{00000000-0005-0000-0000-0000870A0000}"/>
    <cellStyle name="Notiz 64 2" xfId="2609" xr:uid="{00000000-0005-0000-0000-0000880A0000}"/>
    <cellStyle name="Notiz 65" xfId="2610" xr:uid="{00000000-0005-0000-0000-0000890A0000}"/>
    <cellStyle name="Notiz 65 2" xfId="2611" xr:uid="{00000000-0005-0000-0000-00008A0A0000}"/>
    <cellStyle name="Notiz 66" xfId="2612" xr:uid="{00000000-0005-0000-0000-00008B0A0000}"/>
    <cellStyle name="Notiz 66 2" xfId="2613" xr:uid="{00000000-0005-0000-0000-00008C0A0000}"/>
    <cellStyle name="Notiz 67" xfId="2614" xr:uid="{00000000-0005-0000-0000-00008D0A0000}"/>
    <cellStyle name="Notiz 67 2" xfId="2615" xr:uid="{00000000-0005-0000-0000-00008E0A0000}"/>
    <cellStyle name="Notiz 68" xfId="2616" xr:uid="{00000000-0005-0000-0000-00008F0A0000}"/>
    <cellStyle name="Notiz 68 2" xfId="2617" xr:uid="{00000000-0005-0000-0000-0000900A0000}"/>
    <cellStyle name="Notiz 69" xfId="2618" xr:uid="{00000000-0005-0000-0000-0000910A0000}"/>
    <cellStyle name="Notiz 69 2" xfId="2619" xr:uid="{00000000-0005-0000-0000-0000920A0000}"/>
    <cellStyle name="Notiz 7" xfId="2620" xr:uid="{00000000-0005-0000-0000-0000930A0000}"/>
    <cellStyle name="Notiz 7 2" xfId="2621" xr:uid="{00000000-0005-0000-0000-0000940A0000}"/>
    <cellStyle name="Notiz 7 3" xfId="2994" xr:uid="{00000000-0005-0000-0000-0000950A0000}"/>
    <cellStyle name="Notiz 70" xfId="2622" xr:uid="{00000000-0005-0000-0000-0000960A0000}"/>
    <cellStyle name="Notiz 70 2" xfId="2623" xr:uid="{00000000-0005-0000-0000-0000970A0000}"/>
    <cellStyle name="Notiz 71" xfId="2624" xr:uid="{00000000-0005-0000-0000-0000980A0000}"/>
    <cellStyle name="Notiz 71 2" xfId="2625" xr:uid="{00000000-0005-0000-0000-0000990A0000}"/>
    <cellStyle name="Notiz 72" xfId="2626" xr:uid="{00000000-0005-0000-0000-00009A0A0000}"/>
    <cellStyle name="Notiz 72 2" xfId="2627" xr:uid="{00000000-0005-0000-0000-00009B0A0000}"/>
    <cellStyle name="Notiz 73" xfId="2628" xr:uid="{00000000-0005-0000-0000-00009C0A0000}"/>
    <cellStyle name="Notiz 73 2" xfId="2629" xr:uid="{00000000-0005-0000-0000-00009D0A0000}"/>
    <cellStyle name="Notiz 74" xfId="2630" xr:uid="{00000000-0005-0000-0000-00009E0A0000}"/>
    <cellStyle name="Notiz 74 2" xfId="2631" xr:uid="{00000000-0005-0000-0000-00009F0A0000}"/>
    <cellStyle name="Notiz 75" xfId="2632" xr:uid="{00000000-0005-0000-0000-0000A00A0000}"/>
    <cellStyle name="Notiz 75 2" xfId="2633" xr:uid="{00000000-0005-0000-0000-0000A10A0000}"/>
    <cellStyle name="Notiz 76" xfId="2634" xr:uid="{00000000-0005-0000-0000-0000A20A0000}"/>
    <cellStyle name="Notiz 76 2" xfId="2635" xr:uid="{00000000-0005-0000-0000-0000A30A0000}"/>
    <cellStyle name="Notiz 77" xfId="2636" xr:uid="{00000000-0005-0000-0000-0000A40A0000}"/>
    <cellStyle name="Notiz 77 2" xfId="2637" xr:uid="{00000000-0005-0000-0000-0000A50A0000}"/>
    <cellStyle name="Notiz 78" xfId="2638" xr:uid="{00000000-0005-0000-0000-0000A60A0000}"/>
    <cellStyle name="Notiz 78 2" xfId="2639" xr:uid="{00000000-0005-0000-0000-0000A70A0000}"/>
    <cellStyle name="Notiz 79" xfId="2640" xr:uid="{00000000-0005-0000-0000-0000A80A0000}"/>
    <cellStyle name="Notiz 79 2" xfId="2641" xr:uid="{00000000-0005-0000-0000-0000A90A0000}"/>
    <cellStyle name="Notiz 8" xfId="2642" xr:uid="{00000000-0005-0000-0000-0000AA0A0000}"/>
    <cellStyle name="Notiz 8 2" xfId="2643" xr:uid="{00000000-0005-0000-0000-0000AB0A0000}"/>
    <cellStyle name="Notiz 80" xfId="2644" xr:uid="{00000000-0005-0000-0000-0000AC0A0000}"/>
    <cellStyle name="Notiz 80 2" xfId="2645" xr:uid="{00000000-0005-0000-0000-0000AD0A0000}"/>
    <cellStyle name="Notiz 81" xfId="2646" xr:uid="{00000000-0005-0000-0000-0000AE0A0000}"/>
    <cellStyle name="Notiz 81 2" xfId="2647" xr:uid="{00000000-0005-0000-0000-0000AF0A0000}"/>
    <cellStyle name="Notiz 82" xfId="2648" xr:uid="{00000000-0005-0000-0000-0000B00A0000}"/>
    <cellStyle name="Notiz 82 2" xfId="2649" xr:uid="{00000000-0005-0000-0000-0000B10A0000}"/>
    <cellStyle name="Notiz 83" xfId="2650" xr:uid="{00000000-0005-0000-0000-0000B20A0000}"/>
    <cellStyle name="Notiz 83 2" xfId="2651" xr:uid="{00000000-0005-0000-0000-0000B30A0000}"/>
    <cellStyle name="Notiz 84" xfId="2652" xr:uid="{00000000-0005-0000-0000-0000B40A0000}"/>
    <cellStyle name="Notiz 84 2" xfId="2653" xr:uid="{00000000-0005-0000-0000-0000B50A0000}"/>
    <cellStyle name="Notiz 85" xfId="2654" xr:uid="{00000000-0005-0000-0000-0000B60A0000}"/>
    <cellStyle name="Notiz 85 2" xfId="2655" xr:uid="{00000000-0005-0000-0000-0000B70A0000}"/>
    <cellStyle name="Notiz 86" xfId="2656" xr:uid="{00000000-0005-0000-0000-0000B80A0000}"/>
    <cellStyle name="Notiz 86 2" xfId="2657" xr:uid="{00000000-0005-0000-0000-0000B90A0000}"/>
    <cellStyle name="Notiz 87" xfId="2658" xr:uid="{00000000-0005-0000-0000-0000BA0A0000}"/>
    <cellStyle name="Notiz 87 2" xfId="2659" xr:uid="{00000000-0005-0000-0000-0000BB0A0000}"/>
    <cellStyle name="Notiz 88" xfId="2660" xr:uid="{00000000-0005-0000-0000-0000BC0A0000}"/>
    <cellStyle name="Notiz 88 2" xfId="2661" xr:uid="{00000000-0005-0000-0000-0000BD0A0000}"/>
    <cellStyle name="Notiz 89" xfId="2662" xr:uid="{00000000-0005-0000-0000-0000BE0A0000}"/>
    <cellStyle name="Notiz 89 2" xfId="2663" xr:uid="{00000000-0005-0000-0000-0000BF0A0000}"/>
    <cellStyle name="Notiz 9" xfId="2664" xr:uid="{00000000-0005-0000-0000-0000C00A0000}"/>
    <cellStyle name="Notiz 9 2" xfId="2665" xr:uid="{00000000-0005-0000-0000-0000C10A0000}"/>
    <cellStyle name="Notiz 90" xfId="2666" xr:uid="{00000000-0005-0000-0000-0000C20A0000}"/>
    <cellStyle name="Notiz 90 2" xfId="2667" xr:uid="{00000000-0005-0000-0000-0000C30A0000}"/>
    <cellStyle name="Notiz 91" xfId="2668" xr:uid="{00000000-0005-0000-0000-0000C40A0000}"/>
    <cellStyle name="Notiz 91 2" xfId="2669" xr:uid="{00000000-0005-0000-0000-0000C50A0000}"/>
    <cellStyle name="Notiz 92" xfId="2670" xr:uid="{00000000-0005-0000-0000-0000C60A0000}"/>
    <cellStyle name="Notiz 92 2" xfId="2671" xr:uid="{00000000-0005-0000-0000-0000C70A0000}"/>
    <cellStyle name="Notiz 93" xfId="2672" xr:uid="{00000000-0005-0000-0000-0000C80A0000}"/>
    <cellStyle name="Notiz 93 2" xfId="2673" xr:uid="{00000000-0005-0000-0000-0000C90A0000}"/>
    <cellStyle name="Notiz 94" xfId="2674" xr:uid="{00000000-0005-0000-0000-0000CA0A0000}"/>
    <cellStyle name="Notiz 94 2" xfId="2675" xr:uid="{00000000-0005-0000-0000-0000CB0A0000}"/>
    <cellStyle name="Notiz 95" xfId="2676" xr:uid="{00000000-0005-0000-0000-0000CC0A0000}"/>
    <cellStyle name="Notiz 95 2" xfId="2677" xr:uid="{00000000-0005-0000-0000-0000CD0A0000}"/>
    <cellStyle name="Notiz 96" xfId="2678" xr:uid="{00000000-0005-0000-0000-0000CE0A0000}"/>
    <cellStyle name="Notiz 96 2" xfId="2679" xr:uid="{00000000-0005-0000-0000-0000CF0A0000}"/>
    <cellStyle name="Notiz 97" xfId="2680" xr:uid="{00000000-0005-0000-0000-0000D00A0000}"/>
    <cellStyle name="Notiz 97 2" xfId="2681" xr:uid="{00000000-0005-0000-0000-0000D10A0000}"/>
    <cellStyle name="Notiz 98" xfId="2682" xr:uid="{00000000-0005-0000-0000-0000D20A0000}"/>
    <cellStyle name="Notiz 98 2" xfId="2683" xr:uid="{00000000-0005-0000-0000-0000D30A0000}"/>
    <cellStyle name="Notiz 99" xfId="2684" xr:uid="{00000000-0005-0000-0000-0000D40A0000}"/>
    <cellStyle name="Notiz 99 2" xfId="2685" xr:uid="{00000000-0005-0000-0000-0000D50A0000}"/>
    <cellStyle name="Output" xfId="3056" builtinId="21" customBuiltin="1"/>
    <cellStyle name="Percent 2" xfId="2687" xr:uid="{00000000-0005-0000-0000-0000D60A0000}"/>
    <cellStyle name="Percent 2 2" xfId="2688" xr:uid="{00000000-0005-0000-0000-0000D70A0000}"/>
    <cellStyle name="Percent 3" xfId="2689" xr:uid="{00000000-0005-0000-0000-0000D80A0000}"/>
    <cellStyle name="Percent 3 2" xfId="2690" xr:uid="{00000000-0005-0000-0000-0000D90A0000}"/>
    <cellStyle name="Percent 4" xfId="2691" xr:uid="{00000000-0005-0000-0000-0000DA0A0000}"/>
    <cellStyle name="Percent 5" xfId="2686" xr:uid="{00000000-0005-0000-0000-0000DB0A0000}"/>
    <cellStyle name="Percent 6" xfId="2998" xr:uid="{00000000-0005-0000-0000-0000DC0A0000}"/>
    <cellStyle name="Percent 7" xfId="2995" xr:uid="{00000000-0005-0000-0000-0000DD0A0000}"/>
    <cellStyle name="Schlecht" xfId="2692" xr:uid="{00000000-0005-0000-0000-0000DE0A0000}"/>
    <cellStyle name="sdf" xfId="2693" xr:uid="{00000000-0005-0000-0000-0000DF0A0000}"/>
    <cellStyle name="sdf 10" xfId="2694" xr:uid="{00000000-0005-0000-0000-0000E00A0000}"/>
    <cellStyle name="sdf 100" xfId="2695" xr:uid="{00000000-0005-0000-0000-0000E10A0000}"/>
    <cellStyle name="sdf 101" xfId="2696" xr:uid="{00000000-0005-0000-0000-0000E20A0000}"/>
    <cellStyle name="sdf 102" xfId="2697" xr:uid="{00000000-0005-0000-0000-0000E30A0000}"/>
    <cellStyle name="sdf 103" xfId="2698" xr:uid="{00000000-0005-0000-0000-0000E40A0000}"/>
    <cellStyle name="sdf 104" xfId="2699" xr:uid="{00000000-0005-0000-0000-0000E50A0000}"/>
    <cellStyle name="sdf 105" xfId="2700" xr:uid="{00000000-0005-0000-0000-0000E60A0000}"/>
    <cellStyle name="sdf 106" xfId="2701" xr:uid="{00000000-0005-0000-0000-0000E70A0000}"/>
    <cellStyle name="sdf 107" xfId="2702" xr:uid="{00000000-0005-0000-0000-0000E80A0000}"/>
    <cellStyle name="sdf 108" xfId="2703" xr:uid="{00000000-0005-0000-0000-0000E90A0000}"/>
    <cellStyle name="sdf 109" xfId="2704" xr:uid="{00000000-0005-0000-0000-0000EA0A0000}"/>
    <cellStyle name="sdf 11" xfId="2705" xr:uid="{00000000-0005-0000-0000-0000EB0A0000}"/>
    <cellStyle name="sdf 110" xfId="2706" xr:uid="{00000000-0005-0000-0000-0000EC0A0000}"/>
    <cellStyle name="sdf 111" xfId="2707" xr:uid="{00000000-0005-0000-0000-0000ED0A0000}"/>
    <cellStyle name="sdf 112" xfId="2708" xr:uid="{00000000-0005-0000-0000-0000EE0A0000}"/>
    <cellStyle name="sdf 113" xfId="2709" xr:uid="{00000000-0005-0000-0000-0000EF0A0000}"/>
    <cellStyle name="sdf 114" xfId="2710" xr:uid="{00000000-0005-0000-0000-0000F00A0000}"/>
    <cellStyle name="sdf 115" xfId="2711" xr:uid="{00000000-0005-0000-0000-0000F10A0000}"/>
    <cellStyle name="sdf 116" xfId="2712" xr:uid="{00000000-0005-0000-0000-0000F20A0000}"/>
    <cellStyle name="sdf 117" xfId="2713" xr:uid="{00000000-0005-0000-0000-0000F30A0000}"/>
    <cellStyle name="sdf 118" xfId="2714" xr:uid="{00000000-0005-0000-0000-0000F40A0000}"/>
    <cellStyle name="sdf 119" xfId="2715" xr:uid="{00000000-0005-0000-0000-0000F50A0000}"/>
    <cellStyle name="sdf 12" xfId="2716" xr:uid="{00000000-0005-0000-0000-0000F60A0000}"/>
    <cellStyle name="sdf 120" xfId="2717" xr:uid="{00000000-0005-0000-0000-0000F70A0000}"/>
    <cellStyle name="sdf 121" xfId="2718" xr:uid="{00000000-0005-0000-0000-0000F80A0000}"/>
    <cellStyle name="sdf 122" xfId="2719" xr:uid="{00000000-0005-0000-0000-0000F90A0000}"/>
    <cellStyle name="sdf 123" xfId="2720" xr:uid="{00000000-0005-0000-0000-0000FA0A0000}"/>
    <cellStyle name="sdf 124" xfId="2721" xr:uid="{00000000-0005-0000-0000-0000FB0A0000}"/>
    <cellStyle name="sdf 125" xfId="2722" xr:uid="{00000000-0005-0000-0000-0000FC0A0000}"/>
    <cellStyle name="sdf 126" xfId="2723" xr:uid="{00000000-0005-0000-0000-0000FD0A0000}"/>
    <cellStyle name="sdf 127" xfId="2724" xr:uid="{00000000-0005-0000-0000-0000FE0A0000}"/>
    <cellStyle name="sdf 128" xfId="2725" xr:uid="{00000000-0005-0000-0000-0000FF0A0000}"/>
    <cellStyle name="sdf 129" xfId="2726" xr:uid="{00000000-0005-0000-0000-0000000B0000}"/>
    <cellStyle name="sdf 13" xfId="2727" xr:uid="{00000000-0005-0000-0000-0000010B0000}"/>
    <cellStyle name="sdf 130" xfId="2728" xr:uid="{00000000-0005-0000-0000-0000020B0000}"/>
    <cellStyle name="sdf 131" xfId="2729" xr:uid="{00000000-0005-0000-0000-0000030B0000}"/>
    <cellStyle name="sdf 132" xfId="2730" xr:uid="{00000000-0005-0000-0000-0000040B0000}"/>
    <cellStyle name="sdf 133" xfId="2731" xr:uid="{00000000-0005-0000-0000-0000050B0000}"/>
    <cellStyle name="sdf 134" xfId="2732" xr:uid="{00000000-0005-0000-0000-0000060B0000}"/>
    <cellStyle name="sdf 135" xfId="2733" xr:uid="{00000000-0005-0000-0000-0000070B0000}"/>
    <cellStyle name="sdf 136" xfId="2734" xr:uid="{00000000-0005-0000-0000-0000080B0000}"/>
    <cellStyle name="sdf 137" xfId="2735" xr:uid="{00000000-0005-0000-0000-0000090B0000}"/>
    <cellStyle name="sdf 138" xfId="2736" xr:uid="{00000000-0005-0000-0000-00000A0B0000}"/>
    <cellStyle name="sdf 139" xfId="2737" xr:uid="{00000000-0005-0000-0000-00000B0B0000}"/>
    <cellStyle name="sdf 14" xfId="2738" xr:uid="{00000000-0005-0000-0000-00000C0B0000}"/>
    <cellStyle name="sdf 140" xfId="2739" xr:uid="{00000000-0005-0000-0000-00000D0B0000}"/>
    <cellStyle name="sdf 141" xfId="2740" xr:uid="{00000000-0005-0000-0000-00000E0B0000}"/>
    <cellStyle name="sdf 142" xfId="2741" xr:uid="{00000000-0005-0000-0000-00000F0B0000}"/>
    <cellStyle name="sdf 143" xfId="2742" xr:uid="{00000000-0005-0000-0000-0000100B0000}"/>
    <cellStyle name="sdf 144" xfId="2743" xr:uid="{00000000-0005-0000-0000-0000110B0000}"/>
    <cellStyle name="sdf 145" xfId="2744" xr:uid="{00000000-0005-0000-0000-0000120B0000}"/>
    <cellStyle name="sdf 146" xfId="2745" xr:uid="{00000000-0005-0000-0000-0000130B0000}"/>
    <cellStyle name="sdf 147" xfId="2746" xr:uid="{00000000-0005-0000-0000-0000140B0000}"/>
    <cellStyle name="sdf 148" xfId="2747" xr:uid="{00000000-0005-0000-0000-0000150B0000}"/>
    <cellStyle name="sdf 149" xfId="2748" xr:uid="{00000000-0005-0000-0000-0000160B0000}"/>
    <cellStyle name="sdf 15" xfId="2749" xr:uid="{00000000-0005-0000-0000-0000170B0000}"/>
    <cellStyle name="sdf 150" xfId="2750" xr:uid="{00000000-0005-0000-0000-0000180B0000}"/>
    <cellStyle name="sdf 151" xfId="2751" xr:uid="{00000000-0005-0000-0000-0000190B0000}"/>
    <cellStyle name="sdf 152" xfId="2752" xr:uid="{00000000-0005-0000-0000-00001A0B0000}"/>
    <cellStyle name="sdf 153" xfId="2753" xr:uid="{00000000-0005-0000-0000-00001B0B0000}"/>
    <cellStyle name="sdf 154" xfId="2754" xr:uid="{00000000-0005-0000-0000-00001C0B0000}"/>
    <cellStyle name="sdf 155" xfId="2755" xr:uid="{00000000-0005-0000-0000-00001D0B0000}"/>
    <cellStyle name="sdf 156" xfId="2756" xr:uid="{00000000-0005-0000-0000-00001E0B0000}"/>
    <cellStyle name="sdf 157" xfId="2757" xr:uid="{00000000-0005-0000-0000-00001F0B0000}"/>
    <cellStyle name="sdf 158" xfId="2758" xr:uid="{00000000-0005-0000-0000-0000200B0000}"/>
    <cellStyle name="sdf 159" xfId="2759" xr:uid="{00000000-0005-0000-0000-0000210B0000}"/>
    <cellStyle name="sdf 16" xfId="2760" xr:uid="{00000000-0005-0000-0000-0000220B0000}"/>
    <cellStyle name="sdf 160" xfId="2761" xr:uid="{00000000-0005-0000-0000-0000230B0000}"/>
    <cellStyle name="sdf 161" xfId="2762" xr:uid="{00000000-0005-0000-0000-0000240B0000}"/>
    <cellStyle name="sdf 162" xfId="2763" xr:uid="{00000000-0005-0000-0000-0000250B0000}"/>
    <cellStyle name="sdf 163" xfId="2764" xr:uid="{00000000-0005-0000-0000-0000260B0000}"/>
    <cellStyle name="sdf 164" xfId="2765" xr:uid="{00000000-0005-0000-0000-0000270B0000}"/>
    <cellStyle name="sdf 165" xfId="2766" xr:uid="{00000000-0005-0000-0000-0000280B0000}"/>
    <cellStyle name="sdf 166" xfId="2767" xr:uid="{00000000-0005-0000-0000-0000290B0000}"/>
    <cellStyle name="sdf 167" xfId="2768" xr:uid="{00000000-0005-0000-0000-00002A0B0000}"/>
    <cellStyle name="sdf 168" xfId="2769" xr:uid="{00000000-0005-0000-0000-00002B0B0000}"/>
    <cellStyle name="sdf 169" xfId="2770" xr:uid="{00000000-0005-0000-0000-00002C0B0000}"/>
    <cellStyle name="sdf 17" xfId="2771" xr:uid="{00000000-0005-0000-0000-00002D0B0000}"/>
    <cellStyle name="sdf 170" xfId="2772" xr:uid="{00000000-0005-0000-0000-00002E0B0000}"/>
    <cellStyle name="sdf 171" xfId="2773" xr:uid="{00000000-0005-0000-0000-00002F0B0000}"/>
    <cellStyle name="sdf 172" xfId="2774" xr:uid="{00000000-0005-0000-0000-0000300B0000}"/>
    <cellStyle name="sdf 173" xfId="2775" xr:uid="{00000000-0005-0000-0000-0000310B0000}"/>
    <cellStyle name="sdf 174" xfId="2776" xr:uid="{00000000-0005-0000-0000-0000320B0000}"/>
    <cellStyle name="sdf 175" xfId="2777" xr:uid="{00000000-0005-0000-0000-0000330B0000}"/>
    <cellStyle name="sdf 176" xfId="2778" xr:uid="{00000000-0005-0000-0000-0000340B0000}"/>
    <cellStyle name="sdf 177" xfId="2779" xr:uid="{00000000-0005-0000-0000-0000350B0000}"/>
    <cellStyle name="sdf 178" xfId="2780" xr:uid="{00000000-0005-0000-0000-0000360B0000}"/>
    <cellStyle name="sdf 179" xfId="2781" xr:uid="{00000000-0005-0000-0000-0000370B0000}"/>
    <cellStyle name="sdf 18" xfId="2782" xr:uid="{00000000-0005-0000-0000-0000380B0000}"/>
    <cellStyle name="sdf 180" xfId="2783" xr:uid="{00000000-0005-0000-0000-0000390B0000}"/>
    <cellStyle name="sdf 181" xfId="2784" xr:uid="{00000000-0005-0000-0000-00003A0B0000}"/>
    <cellStyle name="sdf 182" xfId="2785" xr:uid="{00000000-0005-0000-0000-00003B0B0000}"/>
    <cellStyle name="sdf 183" xfId="2786" xr:uid="{00000000-0005-0000-0000-00003C0B0000}"/>
    <cellStyle name="sdf 184" xfId="2787" xr:uid="{00000000-0005-0000-0000-00003D0B0000}"/>
    <cellStyle name="sdf 185" xfId="2788" xr:uid="{00000000-0005-0000-0000-00003E0B0000}"/>
    <cellStyle name="sdf 186" xfId="2789" xr:uid="{00000000-0005-0000-0000-00003F0B0000}"/>
    <cellStyle name="sdf 187" xfId="2790" xr:uid="{00000000-0005-0000-0000-0000400B0000}"/>
    <cellStyle name="sdf 188" xfId="2791" xr:uid="{00000000-0005-0000-0000-0000410B0000}"/>
    <cellStyle name="sdf 189" xfId="2792" xr:uid="{00000000-0005-0000-0000-0000420B0000}"/>
    <cellStyle name="sdf 19" xfId="2793" xr:uid="{00000000-0005-0000-0000-0000430B0000}"/>
    <cellStyle name="sdf 190" xfId="2794" xr:uid="{00000000-0005-0000-0000-0000440B0000}"/>
    <cellStyle name="sdf 191" xfId="2795" xr:uid="{00000000-0005-0000-0000-0000450B0000}"/>
    <cellStyle name="sdf 192" xfId="2796" xr:uid="{00000000-0005-0000-0000-0000460B0000}"/>
    <cellStyle name="sdf 193" xfId="2797" xr:uid="{00000000-0005-0000-0000-0000470B0000}"/>
    <cellStyle name="sdf 194" xfId="2798" xr:uid="{00000000-0005-0000-0000-0000480B0000}"/>
    <cellStyle name="sdf 195" xfId="2799" xr:uid="{00000000-0005-0000-0000-0000490B0000}"/>
    <cellStyle name="sdf 196" xfId="2800" xr:uid="{00000000-0005-0000-0000-00004A0B0000}"/>
    <cellStyle name="sdf 197" xfId="2801" xr:uid="{00000000-0005-0000-0000-00004B0B0000}"/>
    <cellStyle name="sdf 198" xfId="2802" xr:uid="{00000000-0005-0000-0000-00004C0B0000}"/>
    <cellStyle name="sdf 199" xfId="2803" xr:uid="{00000000-0005-0000-0000-00004D0B0000}"/>
    <cellStyle name="sdf 2" xfId="2804" xr:uid="{00000000-0005-0000-0000-00004E0B0000}"/>
    <cellStyle name="sdf 20" xfId="2805" xr:uid="{00000000-0005-0000-0000-00004F0B0000}"/>
    <cellStyle name="sdf 200" xfId="2806" xr:uid="{00000000-0005-0000-0000-0000500B0000}"/>
    <cellStyle name="sdf 201" xfId="2807" xr:uid="{00000000-0005-0000-0000-0000510B0000}"/>
    <cellStyle name="sdf 202" xfId="2808" xr:uid="{00000000-0005-0000-0000-0000520B0000}"/>
    <cellStyle name="sdf 203" xfId="2809" xr:uid="{00000000-0005-0000-0000-0000530B0000}"/>
    <cellStyle name="sdf 204" xfId="2810" xr:uid="{00000000-0005-0000-0000-0000540B0000}"/>
    <cellStyle name="sdf 205" xfId="2811" xr:uid="{00000000-0005-0000-0000-0000550B0000}"/>
    <cellStyle name="sdf 206" xfId="2812" xr:uid="{00000000-0005-0000-0000-0000560B0000}"/>
    <cellStyle name="sdf 207" xfId="2813" xr:uid="{00000000-0005-0000-0000-0000570B0000}"/>
    <cellStyle name="sdf 208" xfId="2814" xr:uid="{00000000-0005-0000-0000-0000580B0000}"/>
    <cellStyle name="sdf 209" xfId="2815" xr:uid="{00000000-0005-0000-0000-0000590B0000}"/>
    <cellStyle name="sdf 21" xfId="2816" xr:uid="{00000000-0005-0000-0000-00005A0B0000}"/>
    <cellStyle name="sdf 210" xfId="2817" xr:uid="{00000000-0005-0000-0000-00005B0B0000}"/>
    <cellStyle name="sdf 211" xfId="2818" xr:uid="{00000000-0005-0000-0000-00005C0B0000}"/>
    <cellStyle name="sdf 212" xfId="2819" xr:uid="{00000000-0005-0000-0000-00005D0B0000}"/>
    <cellStyle name="sdf 213" xfId="2820" xr:uid="{00000000-0005-0000-0000-00005E0B0000}"/>
    <cellStyle name="sdf 214" xfId="2821" xr:uid="{00000000-0005-0000-0000-00005F0B0000}"/>
    <cellStyle name="sdf 215" xfId="2822" xr:uid="{00000000-0005-0000-0000-0000600B0000}"/>
    <cellStyle name="sdf 216" xfId="2823" xr:uid="{00000000-0005-0000-0000-0000610B0000}"/>
    <cellStyle name="sdf 217" xfId="2824" xr:uid="{00000000-0005-0000-0000-0000620B0000}"/>
    <cellStyle name="sdf 218" xfId="2825" xr:uid="{00000000-0005-0000-0000-0000630B0000}"/>
    <cellStyle name="sdf 219" xfId="2826" xr:uid="{00000000-0005-0000-0000-0000640B0000}"/>
    <cellStyle name="sdf 22" xfId="2827" xr:uid="{00000000-0005-0000-0000-0000650B0000}"/>
    <cellStyle name="sdf 220" xfId="2828" xr:uid="{00000000-0005-0000-0000-0000660B0000}"/>
    <cellStyle name="sdf 221" xfId="2829" xr:uid="{00000000-0005-0000-0000-0000670B0000}"/>
    <cellStyle name="sdf 222" xfId="2830" xr:uid="{00000000-0005-0000-0000-0000680B0000}"/>
    <cellStyle name="sdf 223" xfId="2831" xr:uid="{00000000-0005-0000-0000-0000690B0000}"/>
    <cellStyle name="sdf 224" xfId="2832" xr:uid="{00000000-0005-0000-0000-00006A0B0000}"/>
    <cellStyle name="sdf 225" xfId="2833" xr:uid="{00000000-0005-0000-0000-00006B0B0000}"/>
    <cellStyle name="sdf 226" xfId="2834" xr:uid="{00000000-0005-0000-0000-00006C0B0000}"/>
    <cellStyle name="sdf 227" xfId="2835" xr:uid="{00000000-0005-0000-0000-00006D0B0000}"/>
    <cellStyle name="sdf 228" xfId="2836" xr:uid="{00000000-0005-0000-0000-00006E0B0000}"/>
    <cellStyle name="sdf 229" xfId="2837" xr:uid="{00000000-0005-0000-0000-00006F0B0000}"/>
    <cellStyle name="sdf 23" xfId="2838" xr:uid="{00000000-0005-0000-0000-0000700B0000}"/>
    <cellStyle name="sdf 230" xfId="2839" xr:uid="{00000000-0005-0000-0000-0000710B0000}"/>
    <cellStyle name="sdf 231" xfId="2840" xr:uid="{00000000-0005-0000-0000-0000720B0000}"/>
    <cellStyle name="sdf 232" xfId="2841" xr:uid="{00000000-0005-0000-0000-0000730B0000}"/>
    <cellStyle name="sdf 233" xfId="2842" xr:uid="{00000000-0005-0000-0000-0000740B0000}"/>
    <cellStyle name="sdf 234" xfId="2843" xr:uid="{00000000-0005-0000-0000-0000750B0000}"/>
    <cellStyle name="sdf 235" xfId="2844" xr:uid="{00000000-0005-0000-0000-0000760B0000}"/>
    <cellStyle name="sdf 236" xfId="2845" xr:uid="{00000000-0005-0000-0000-0000770B0000}"/>
    <cellStyle name="sdf 237" xfId="2846" xr:uid="{00000000-0005-0000-0000-0000780B0000}"/>
    <cellStyle name="sdf 238" xfId="2847" xr:uid="{00000000-0005-0000-0000-0000790B0000}"/>
    <cellStyle name="sdf 239" xfId="2848" xr:uid="{00000000-0005-0000-0000-00007A0B0000}"/>
    <cellStyle name="sdf 24" xfId="2849" xr:uid="{00000000-0005-0000-0000-00007B0B0000}"/>
    <cellStyle name="sdf 240" xfId="2850" xr:uid="{00000000-0005-0000-0000-00007C0B0000}"/>
    <cellStyle name="sdf 241" xfId="2851" xr:uid="{00000000-0005-0000-0000-00007D0B0000}"/>
    <cellStyle name="sdf 242" xfId="2852" xr:uid="{00000000-0005-0000-0000-00007E0B0000}"/>
    <cellStyle name="sdf 243" xfId="2853" xr:uid="{00000000-0005-0000-0000-00007F0B0000}"/>
    <cellStyle name="sdf 244" xfId="2854" xr:uid="{00000000-0005-0000-0000-0000800B0000}"/>
    <cellStyle name="sdf 245" xfId="2855" xr:uid="{00000000-0005-0000-0000-0000810B0000}"/>
    <cellStyle name="sdf 246" xfId="2856" xr:uid="{00000000-0005-0000-0000-0000820B0000}"/>
    <cellStyle name="sdf 247" xfId="2857" xr:uid="{00000000-0005-0000-0000-0000830B0000}"/>
    <cellStyle name="sdf 248" xfId="2858" xr:uid="{00000000-0005-0000-0000-0000840B0000}"/>
    <cellStyle name="sdf 249" xfId="2859" xr:uid="{00000000-0005-0000-0000-0000850B0000}"/>
    <cellStyle name="sdf 25" xfId="2860" xr:uid="{00000000-0005-0000-0000-0000860B0000}"/>
    <cellStyle name="sdf 250" xfId="2861" xr:uid="{00000000-0005-0000-0000-0000870B0000}"/>
    <cellStyle name="sdf 251" xfId="2862" xr:uid="{00000000-0005-0000-0000-0000880B0000}"/>
    <cellStyle name="sdf 252" xfId="2863" xr:uid="{00000000-0005-0000-0000-0000890B0000}"/>
    <cellStyle name="sdf 253" xfId="2864" xr:uid="{00000000-0005-0000-0000-00008A0B0000}"/>
    <cellStyle name="sdf 254" xfId="2865" xr:uid="{00000000-0005-0000-0000-00008B0B0000}"/>
    <cellStyle name="sdf 26" xfId="2866" xr:uid="{00000000-0005-0000-0000-00008C0B0000}"/>
    <cellStyle name="sdf 27" xfId="2867" xr:uid="{00000000-0005-0000-0000-00008D0B0000}"/>
    <cellStyle name="sdf 28" xfId="2868" xr:uid="{00000000-0005-0000-0000-00008E0B0000}"/>
    <cellStyle name="sdf 29" xfId="2869" xr:uid="{00000000-0005-0000-0000-00008F0B0000}"/>
    <cellStyle name="sdf 3" xfId="2870" xr:uid="{00000000-0005-0000-0000-0000900B0000}"/>
    <cellStyle name="sdf 30" xfId="2871" xr:uid="{00000000-0005-0000-0000-0000910B0000}"/>
    <cellStyle name="sdf 31" xfId="2872" xr:uid="{00000000-0005-0000-0000-0000920B0000}"/>
    <cellStyle name="sdf 32" xfId="2873" xr:uid="{00000000-0005-0000-0000-0000930B0000}"/>
    <cellStyle name="sdf 33" xfId="2874" xr:uid="{00000000-0005-0000-0000-0000940B0000}"/>
    <cellStyle name="sdf 34" xfId="2875" xr:uid="{00000000-0005-0000-0000-0000950B0000}"/>
    <cellStyle name="sdf 35" xfId="2876" xr:uid="{00000000-0005-0000-0000-0000960B0000}"/>
    <cellStyle name="sdf 36" xfId="2877" xr:uid="{00000000-0005-0000-0000-0000970B0000}"/>
    <cellStyle name="sdf 37" xfId="2878" xr:uid="{00000000-0005-0000-0000-0000980B0000}"/>
    <cellStyle name="sdf 38" xfId="2879" xr:uid="{00000000-0005-0000-0000-0000990B0000}"/>
    <cellStyle name="sdf 39" xfId="2880" xr:uid="{00000000-0005-0000-0000-00009A0B0000}"/>
    <cellStyle name="sdf 4" xfId="2881" xr:uid="{00000000-0005-0000-0000-00009B0B0000}"/>
    <cellStyle name="sdf 40" xfId="2882" xr:uid="{00000000-0005-0000-0000-00009C0B0000}"/>
    <cellStyle name="sdf 41" xfId="2883" xr:uid="{00000000-0005-0000-0000-00009D0B0000}"/>
    <cellStyle name="sdf 42" xfId="2884" xr:uid="{00000000-0005-0000-0000-00009E0B0000}"/>
    <cellStyle name="sdf 43" xfId="2885" xr:uid="{00000000-0005-0000-0000-00009F0B0000}"/>
    <cellStyle name="sdf 44" xfId="2886" xr:uid="{00000000-0005-0000-0000-0000A00B0000}"/>
    <cellStyle name="sdf 45" xfId="2887" xr:uid="{00000000-0005-0000-0000-0000A10B0000}"/>
    <cellStyle name="sdf 46" xfId="2888" xr:uid="{00000000-0005-0000-0000-0000A20B0000}"/>
    <cellStyle name="sdf 47" xfId="2889" xr:uid="{00000000-0005-0000-0000-0000A30B0000}"/>
    <cellStyle name="sdf 48" xfId="2890" xr:uid="{00000000-0005-0000-0000-0000A40B0000}"/>
    <cellStyle name="sdf 49" xfId="2891" xr:uid="{00000000-0005-0000-0000-0000A50B0000}"/>
    <cellStyle name="sdf 5" xfId="2892" xr:uid="{00000000-0005-0000-0000-0000A60B0000}"/>
    <cellStyle name="sdf 50" xfId="2893" xr:uid="{00000000-0005-0000-0000-0000A70B0000}"/>
    <cellStyle name="sdf 51" xfId="2894" xr:uid="{00000000-0005-0000-0000-0000A80B0000}"/>
    <cellStyle name="sdf 52" xfId="2895" xr:uid="{00000000-0005-0000-0000-0000A90B0000}"/>
    <cellStyle name="sdf 53" xfId="2896" xr:uid="{00000000-0005-0000-0000-0000AA0B0000}"/>
    <cellStyle name="sdf 54" xfId="2897" xr:uid="{00000000-0005-0000-0000-0000AB0B0000}"/>
    <cellStyle name="sdf 55" xfId="2898" xr:uid="{00000000-0005-0000-0000-0000AC0B0000}"/>
    <cellStyle name="sdf 56" xfId="2899" xr:uid="{00000000-0005-0000-0000-0000AD0B0000}"/>
    <cellStyle name="sdf 57" xfId="2900" xr:uid="{00000000-0005-0000-0000-0000AE0B0000}"/>
    <cellStyle name="sdf 58" xfId="2901" xr:uid="{00000000-0005-0000-0000-0000AF0B0000}"/>
    <cellStyle name="sdf 59" xfId="2902" xr:uid="{00000000-0005-0000-0000-0000B00B0000}"/>
    <cellStyle name="sdf 6" xfId="2903" xr:uid="{00000000-0005-0000-0000-0000B10B0000}"/>
    <cellStyle name="sdf 60" xfId="2904" xr:uid="{00000000-0005-0000-0000-0000B20B0000}"/>
    <cellStyle name="sdf 61" xfId="2905" xr:uid="{00000000-0005-0000-0000-0000B30B0000}"/>
    <cellStyle name="sdf 62" xfId="2906" xr:uid="{00000000-0005-0000-0000-0000B40B0000}"/>
    <cellStyle name="sdf 63" xfId="2907" xr:uid="{00000000-0005-0000-0000-0000B50B0000}"/>
    <cellStyle name="sdf 64" xfId="2908" xr:uid="{00000000-0005-0000-0000-0000B60B0000}"/>
    <cellStyle name="sdf 65" xfId="2909" xr:uid="{00000000-0005-0000-0000-0000B70B0000}"/>
    <cellStyle name="sdf 66" xfId="2910" xr:uid="{00000000-0005-0000-0000-0000B80B0000}"/>
    <cellStyle name="sdf 67" xfId="2911" xr:uid="{00000000-0005-0000-0000-0000B90B0000}"/>
    <cellStyle name="sdf 68" xfId="2912" xr:uid="{00000000-0005-0000-0000-0000BA0B0000}"/>
    <cellStyle name="sdf 69" xfId="2913" xr:uid="{00000000-0005-0000-0000-0000BB0B0000}"/>
    <cellStyle name="sdf 7" xfId="2914" xr:uid="{00000000-0005-0000-0000-0000BC0B0000}"/>
    <cellStyle name="sdf 70" xfId="2915" xr:uid="{00000000-0005-0000-0000-0000BD0B0000}"/>
    <cellStyle name="sdf 71" xfId="2916" xr:uid="{00000000-0005-0000-0000-0000BE0B0000}"/>
    <cellStyle name="sdf 72" xfId="2917" xr:uid="{00000000-0005-0000-0000-0000BF0B0000}"/>
    <cellStyle name="sdf 73" xfId="2918" xr:uid="{00000000-0005-0000-0000-0000C00B0000}"/>
    <cellStyle name="sdf 74" xfId="2919" xr:uid="{00000000-0005-0000-0000-0000C10B0000}"/>
    <cellStyle name="sdf 75" xfId="2920" xr:uid="{00000000-0005-0000-0000-0000C20B0000}"/>
    <cellStyle name="sdf 76" xfId="2921" xr:uid="{00000000-0005-0000-0000-0000C30B0000}"/>
    <cellStyle name="sdf 77" xfId="2922" xr:uid="{00000000-0005-0000-0000-0000C40B0000}"/>
    <cellStyle name="sdf 78" xfId="2923" xr:uid="{00000000-0005-0000-0000-0000C50B0000}"/>
    <cellStyle name="sdf 79" xfId="2924" xr:uid="{00000000-0005-0000-0000-0000C60B0000}"/>
    <cellStyle name="sdf 8" xfId="2925" xr:uid="{00000000-0005-0000-0000-0000C70B0000}"/>
    <cellStyle name="sdf 80" xfId="2926" xr:uid="{00000000-0005-0000-0000-0000C80B0000}"/>
    <cellStyle name="sdf 81" xfId="2927" xr:uid="{00000000-0005-0000-0000-0000C90B0000}"/>
    <cellStyle name="sdf 82" xfId="2928" xr:uid="{00000000-0005-0000-0000-0000CA0B0000}"/>
    <cellStyle name="sdf 83" xfId="2929" xr:uid="{00000000-0005-0000-0000-0000CB0B0000}"/>
    <cellStyle name="sdf 84" xfId="2930" xr:uid="{00000000-0005-0000-0000-0000CC0B0000}"/>
    <cellStyle name="sdf 85" xfId="2931" xr:uid="{00000000-0005-0000-0000-0000CD0B0000}"/>
    <cellStyle name="sdf 86" xfId="2932" xr:uid="{00000000-0005-0000-0000-0000CE0B0000}"/>
    <cellStyle name="sdf 87" xfId="2933" xr:uid="{00000000-0005-0000-0000-0000CF0B0000}"/>
    <cellStyle name="sdf 88" xfId="2934" xr:uid="{00000000-0005-0000-0000-0000D00B0000}"/>
    <cellStyle name="sdf 89" xfId="2935" xr:uid="{00000000-0005-0000-0000-0000D10B0000}"/>
    <cellStyle name="sdf 9" xfId="2936" xr:uid="{00000000-0005-0000-0000-0000D20B0000}"/>
    <cellStyle name="sdf 90" xfId="2937" xr:uid="{00000000-0005-0000-0000-0000D30B0000}"/>
    <cellStyle name="sdf 91" xfId="2938" xr:uid="{00000000-0005-0000-0000-0000D40B0000}"/>
    <cellStyle name="sdf 92" xfId="2939" xr:uid="{00000000-0005-0000-0000-0000D50B0000}"/>
    <cellStyle name="sdf 93" xfId="2940" xr:uid="{00000000-0005-0000-0000-0000D60B0000}"/>
    <cellStyle name="sdf 94" xfId="2941" xr:uid="{00000000-0005-0000-0000-0000D70B0000}"/>
    <cellStyle name="sdf 95" xfId="2942" xr:uid="{00000000-0005-0000-0000-0000D80B0000}"/>
    <cellStyle name="sdf 96" xfId="2943" xr:uid="{00000000-0005-0000-0000-0000D90B0000}"/>
    <cellStyle name="sdf 97" xfId="2944" xr:uid="{00000000-0005-0000-0000-0000DA0B0000}"/>
    <cellStyle name="sdf 98" xfId="2945" xr:uid="{00000000-0005-0000-0000-0000DB0B0000}"/>
    <cellStyle name="sdf 99" xfId="2946" xr:uid="{00000000-0005-0000-0000-0000DC0B0000}"/>
    <cellStyle name="TEST" xfId="2947" xr:uid="{00000000-0005-0000-0000-0000DD0B0000}"/>
    <cellStyle name="Title" xfId="3048" builtinId="15" customBuiltin="1"/>
    <cellStyle name="Total" xfId="3063" builtinId="25" customBuiltin="1"/>
    <cellStyle name="Überschrift" xfId="2948" xr:uid="{00000000-0005-0000-0000-0000DE0B0000}"/>
    <cellStyle name="Überschrift 1" xfId="2949" xr:uid="{00000000-0005-0000-0000-0000DF0B0000}"/>
    <cellStyle name="Überschrift 2" xfId="2950" xr:uid="{00000000-0005-0000-0000-0000E00B0000}"/>
    <cellStyle name="Überschrift 3" xfId="2951" xr:uid="{00000000-0005-0000-0000-0000E10B0000}"/>
    <cellStyle name="Überschrift 4" xfId="2952" xr:uid="{00000000-0005-0000-0000-0000E20B0000}"/>
    <cellStyle name="Ungültig" xfId="2953" xr:uid="{00000000-0005-0000-0000-0000E30B0000}"/>
    <cellStyle name="UserBit_1" xfId="2954" xr:uid="{00000000-0005-0000-0000-0000E40B0000}"/>
    <cellStyle name="Verknüpfte Zelle" xfId="2955" xr:uid="{00000000-0005-0000-0000-0000E50B0000}"/>
    <cellStyle name="Warnender Text" xfId="2956" xr:uid="{00000000-0005-0000-0000-0000E60B0000}"/>
    <cellStyle name="Warning Text" xfId="3060" builtinId="11" customBuiltin="1"/>
    <cellStyle name="Zelle überprüfen" xfId="2957" xr:uid="{00000000-0005-0000-0000-0000E70B0000}"/>
  </cellStyles>
  <dxfs count="129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9999"/>
      <color rgb="FFA50021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0" name="Right Arrow 27">
          <a:extLst>
            <a:ext uri="{FF2B5EF4-FFF2-40B4-BE49-F238E27FC236}">
              <a16:creationId xmlns:a16="http://schemas.microsoft.com/office/drawing/2014/main" id="{BEADA9E0-7964-4CB7-AB76-E1528AC5A713}"/>
            </a:ext>
          </a:extLst>
        </xdr:cNvPr>
        <xdr:cNvSpPr/>
      </xdr:nvSpPr>
      <xdr:spPr>
        <a:xfrm>
          <a:off x="13505815" y="258445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1" name="Right Arrow 28">
          <a:extLst>
            <a:ext uri="{FF2B5EF4-FFF2-40B4-BE49-F238E27FC236}">
              <a16:creationId xmlns:a16="http://schemas.microsoft.com/office/drawing/2014/main" id="{D6A28E5B-F66C-4806-A0BD-6DF1685DDA25}"/>
            </a:ext>
          </a:extLst>
        </xdr:cNvPr>
        <xdr:cNvSpPr/>
      </xdr:nvSpPr>
      <xdr:spPr>
        <a:xfrm>
          <a:off x="13505815" y="258445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4" name="Right Arrow 27">
          <a:extLst>
            <a:ext uri="{FF2B5EF4-FFF2-40B4-BE49-F238E27FC236}">
              <a16:creationId xmlns:a16="http://schemas.microsoft.com/office/drawing/2014/main" id="{03A26804-4868-4E64-8415-939399B3A321}"/>
            </a:ext>
          </a:extLst>
        </xdr:cNvPr>
        <xdr:cNvSpPr/>
      </xdr:nvSpPr>
      <xdr:spPr>
        <a:xfrm>
          <a:off x="13576119" y="2486025"/>
          <a:ext cx="835478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5" name="Right Arrow 28">
          <a:extLst>
            <a:ext uri="{FF2B5EF4-FFF2-40B4-BE49-F238E27FC236}">
              <a16:creationId xmlns:a16="http://schemas.microsoft.com/office/drawing/2014/main" id="{DE6FD047-E149-433B-BE3D-8DCD591ED09C}"/>
            </a:ext>
          </a:extLst>
        </xdr:cNvPr>
        <xdr:cNvSpPr/>
      </xdr:nvSpPr>
      <xdr:spPr>
        <a:xfrm>
          <a:off x="13576119" y="2486025"/>
          <a:ext cx="835478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12</xdr:row>
      <xdr:rowOff>266700</xdr:rowOff>
    </xdr:from>
    <xdr:to>
      <xdr:col>16</xdr:col>
      <xdr:colOff>396240</xdr:colOff>
      <xdr:row>12</xdr:row>
      <xdr:rowOff>403860</xdr:rowOff>
    </xdr:to>
    <xdr:sp macro="" textlink="">
      <xdr:nvSpPr>
        <xdr:cNvPr id="12" name="Right Arrow 7">
          <a:extLst>
            <a:ext uri="{FF2B5EF4-FFF2-40B4-BE49-F238E27FC236}">
              <a16:creationId xmlns:a16="http://schemas.microsoft.com/office/drawing/2014/main" id="{3EB319AC-B528-4141-AE76-9DC1CA3F38AE}"/>
            </a:ext>
          </a:extLst>
        </xdr:cNvPr>
        <xdr:cNvSpPr/>
      </xdr:nvSpPr>
      <xdr:spPr>
        <a:xfrm>
          <a:off x="13616940" y="13192125"/>
          <a:ext cx="83820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12</xdr:row>
      <xdr:rowOff>266700</xdr:rowOff>
    </xdr:from>
    <xdr:to>
      <xdr:col>16</xdr:col>
      <xdr:colOff>396240</xdr:colOff>
      <xdr:row>12</xdr:row>
      <xdr:rowOff>403860</xdr:rowOff>
    </xdr:to>
    <xdr:sp macro="" textlink="">
      <xdr:nvSpPr>
        <xdr:cNvPr id="13" name="Right Arrow 8">
          <a:extLst>
            <a:ext uri="{FF2B5EF4-FFF2-40B4-BE49-F238E27FC236}">
              <a16:creationId xmlns:a16="http://schemas.microsoft.com/office/drawing/2014/main" id="{4544F763-299F-490C-A04E-8EE844E0AE57}"/>
            </a:ext>
          </a:extLst>
        </xdr:cNvPr>
        <xdr:cNvSpPr/>
      </xdr:nvSpPr>
      <xdr:spPr>
        <a:xfrm>
          <a:off x="13616940" y="13192125"/>
          <a:ext cx="83820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14" name="Right Arrow 9">
          <a:extLst>
            <a:ext uri="{FF2B5EF4-FFF2-40B4-BE49-F238E27FC236}">
              <a16:creationId xmlns:a16="http://schemas.microsoft.com/office/drawing/2014/main" id="{9C62606C-3D1E-4C93-B5BC-09C84454D831}"/>
            </a:ext>
          </a:extLst>
        </xdr:cNvPr>
        <xdr:cNvSpPr/>
      </xdr:nvSpPr>
      <xdr:spPr>
        <a:xfrm>
          <a:off x="13616940" y="12744450"/>
          <a:ext cx="83820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15" name="Right Arrow 10">
          <a:extLst>
            <a:ext uri="{FF2B5EF4-FFF2-40B4-BE49-F238E27FC236}">
              <a16:creationId xmlns:a16="http://schemas.microsoft.com/office/drawing/2014/main" id="{865A3772-8340-446C-9332-0A6D1487FC6B}"/>
            </a:ext>
          </a:extLst>
        </xdr:cNvPr>
        <xdr:cNvSpPr/>
      </xdr:nvSpPr>
      <xdr:spPr>
        <a:xfrm>
          <a:off x="13616940" y="12744450"/>
          <a:ext cx="83820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8" name="Right Arrow 7">
          <a:extLst>
            <a:ext uri="{FF2B5EF4-FFF2-40B4-BE49-F238E27FC236}">
              <a16:creationId xmlns:a16="http://schemas.microsoft.com/office/drawing/2014/main" id="{37E05FC7-6931-4A1D-B859-2B03CB62C3C6}"/>
            </a:ext>
          </a:extLst>
        </xdr:cNvPr>
        <xdr:cNvSpPr/>
      </xdr:nvSpPr>
      <xdr:spPr>
        <a:xfrm>
          <a:off x="13664565" y="3124200"/>
          <a:ext cx="987425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9" name="Right Arrow 8">
          <a:extLst>
            <a:ext uri="{FF2B5EF4-FFF2-40B4-BE49-F238E27FC236}">
              <a16:creationId xmlns:a16="http://schemas.microsoft.com/office/drawing/2014/main" id="{E5AC8BE8-8722-4EE9-B8BD-687620162D2F}"/>
            </a:ext>
          </a:extLst>
        </xdr:cNvPr>
        <xdr:cNvSpPr/>
      </xdr:nvSpPr>
      <xdr:spPr>
        <a:xfrm>
          <a:off x="13664565" y="3124200"/>
          <a:ext cx="987425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0" name="Right Arrow 9">
          <a:extLst>
            <a:ext uri="{FF2B5EF4-FFF2-40B4-BE49-F238E27FC236}">
              <a16:creationId xmlns:a16="http://schemas.microsoft.com/office/drawing/2014/main" id="{9EF535D2-A145-47C4-837B-494A50C5B32A}"/>
            </a:ext>
          </a:extLst>
        </xdr:cNvPr>
        <xdr:cNvSpPr/>
      </xdr:nvSpPr>
      <xdr:spPr>
        <a:xfrm>
          <a:off x="13664565" y="2851150"/>
          <a:ext cx="9874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1" name="Right Arrow 10">
          <a:extLst>
            <a:ext uri="{FF2B5EF4-FFF2-40B4-BE49-F238E27FC236}">
              <a16:creationId xmlns:a16="http://schemas.microsoft.com/office/drawing/2014/main" id="{773DEB71-492E-449F-A10A-3A28439DB302}"/>
            </a:ext>
          </a:extLst>
        </xdr:cNvPr>
        <xdr:cNvSpPr/>
      </xdr:nvSpPr>
      <xdr:spPr>
        <a:xfrm>
          <a:off x="13664565" y="2851150"/>
          <a:ext cx="9874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2" name="Right Arrow 1">
          <a:extLst>
            <a:ext uri="{FF2B5EF4-FFF2-40B4-BE49-F238E27FC236}">
              <a16:creationId xmlns:a16="http://schemas.microsoft.com/office/drawing/2014/main" id="{F1F14B8C-82B5-4867-A267-521A75F47570}"/>
            </a:ext>
          </a:extLst>
        </xdr:cNvPr>
        <xdr:cNvSpPr/>
      </xdr:nvSpPr>
      <xdr:spPr>
        <a:xfrm>
          <a:off x="12111990" y="2600325"/>
          <a:ext cx="7810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D9E2CE54-C877-4AB9-A4BF-F435C1C8F1BD}"/>
            </a:ext>
          </a:extLst>
        </xdr:cNvPr>
        <xdr:cNvSpPr/>
      </xdr:nvSpPr>
      <xdr:spPr>
        <a:xfrm>
          <a:off x="12111990" y="2600325"/>
          <a:ext cx="7810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4" name="Right Arrow 1">
          <a:extLst>
            <a:ext uri="{FF2B5EF4-FFF2-40B4-BE49-F238E27FC236}">
              <a16:creationId xmlns:a16="http://schemas.microsoft.com/office/drawing/2014/main" id="{FD580796-722C-4620-89AD-D9503429B393}"/>
            </a:ext>
          </a:extLst>
        </xdr:cNvPr>
        <xdr:cNvSpPr/>
      </xdr:nvSpPr>
      <xdr:spPr>
        <a:xfrm>
          <a:off x="12111990" y="2600325"/>
          <a:ext cx="7810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5" name="Right Arrow 2">
          <a:extLst>
            <a:ext uri="{FF2B5EF4-FFF2-40B4-BE49-F238E27FC236}">
              <a16:creationId xmlns:a16="http://schemas.microsoft.com/office/drawing/2014/main" id="{CD000A7C-4DD5-45EE-93D4-609BABBBC3E8}"/>
            </a:ext>
          </a:extLst>
        </xdr:cNvPr>
        <xdr:cNvSpPr/>
      </xdr:nvSpPr>
      <xdr:spPr>
        <a:xfrm>
          <a:off x="12111990" y="2600325"/>
          <a:ext cx="7810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2" name="Right Arrow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12035790" y="122015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12035790" y="122015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6" name="Right Arrow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13505815" y="310800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7" name="Right Arrow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13505815" y="310800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4" name="Right Arrow 1">
          <a:extLst>
            <a:ext uri="{FF2B5EF4-FFF2-40B4-BE49-F238E27FC236}">
              <a16:creationId xmlns:a16="http://schemas.microsoft.com/office/drawing/2014/main" id="{B0E273C3-5E1C-4C1B-A999-FD8D47D4F9E0}"/>
            </a:ext>
          </a:extLst>
        </xdr:cNvPr>
        <xdr:cNvSpPr/>
      </xdr:nvSpPr>
      <xdr:spPr>
        <a:xfrm>
          <a:off x="13505815" y="24098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5" name="Right Arrow 2">
          <a:extLst>
            <a:ext uri="{FF2B5EF4-FFF2-40B4-BE49-F238E27FC236}">
              <a16:creationId xmlns:a16="http://schemas.microsoft.com/office/drawing/2014/main" id="{2984E3DF-E456-4724-8D39-84818AC8E512}"/>
            </a:ext>
          </a:extLst>
        </xdr:cNvPr>
        <xdr:cNvSpPr/>
      </xdr:nvSpPr>
      <xdr:spPr>
        <a:xfrm>
          <a:off x="13505815" y="24098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6" name="Right Arrow 15">
          <a:extLst>
            <a:ext uri="{FF2B5EF4-FFF2-40B4-BE49-F238E27FC236}">
              <a16:creationId xmlns:a16="http://schemas.microsoft.com/office/drawing/2014/main" id="{C58E12C8-73D2-4E18-B5AD-505196E9ABDC}"/>
            </a:ext>
          </a:extLst>
        </xdr:cNvPr>
        <xdr:cNvSpPr/>
      </xdr:nvSpPr>
      <xdr:spPr>
        <a:xfrm>
          <a:off x="13505815" y="24098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7" name="Right Arrow 16">
          <a:extLst>
            <a:ext uri="{FF2B5EF4-FFF2-40B4-BE49-F238E27FC236}">
              <a16:creationId xmlns:a16="http://schemas.microsoft.com/office/drawing/2014/main" id="{DB6EAD1B-2E18-40BD-A169-0B43B8186AE7}"/>
            </a:ext>
          </a:extLst>
        </xdr:cNvPr>
        <xdr:cNvSpPr/>
      </xdr:nvSpPr>
      <xdr:spPr>
        <a:xfrm>
          <a:off x="13505815" y="24098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C9C06966-5B7B-4DA2-A4E5-A5AE5D7ED176}"/>
            </a:ext>
          </a:extLst>
        </xdr:cNvPr>
        <xdr:cNvSpPr/>
      </xdr:nvSpPr>
      <xdr:spPr>
        <a:xfrm>
          <a:off x="13712190" y="3133725"/>
          <a:ext cx="981075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46845E01-057C-41FA-9D70-443E89F95655}"/>
            </a:ext>
          </a:extLst>
        </xdr:cNvPr>
        <xdr:cNvSpPr/>
      </xdr:nvSpPr>
      <xdr:spPr>
        <a:xfrm>
          <a:off x="13712190" y="3133725"/>
          <a:ext cx="981075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" name="Right Arrow 9">
          <a:extLst>
            <a:ext uri="{FF2B5EF4-FFF2-40B4-BE49-F238E27FC236}">
              <a16:creationId xmlns:a16="http://schemas.microsoft.com/office/drawing/2014/main" id="{27EA9AE6-D573-4265-9264-B7FF0C44EAED}"/>
            </a:ext>
          </a:extLst>
        </xdr:cNvPr>
        <xdr:cNvSpPr/>
      </xdr:nvSpPr>
      <xdr:spPr>
        <a:xfrm>
          <a:off x="13712190" y="2867025"/>
          <a:ext cx="9810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" name="Right Arrow 10">
          <a:extLst>
            <a:ext uri="{FF2B5EF4-FFF2-40B4-BE49-F238E27FC236}">
              <a16:creationId xmlns:a16="http://schemas.microsoft.com/office/drawing/2014/main" id="{FFE5BCF4-24C5-4C5D-BAA5-7EA74E2DACB2}"/>
            </a:ext>
          </a:extLst>
        </xdr:cNvPr>
        <xdr:cNvSpPr/>
      </xdr:nvSpPr>
      <xdr:spPr>
        <a:xfrm>
          <a:off x="13712190" y="2867025"/>
          <a:ext cx="9810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2" name="Right Arrow 1">
          <a:extLst>
            <a:ext uri="{FF2B5EF4-FFF2-40B4-BE49-F238E27FC236}">
              <a16:creationId xmlns:a16="http://schemas.microsoft.com/office/drawing/2014/main" id="{3F2CB895-3BC5-4306-A4AE-EDDE3668075D}"/>
            </a:ext>
          </a:extLst>
        </xdr:cNvPr>
        <xdr:cNvSpPr/>
      </xdr:nvSpPr>
      <xdr:spPr>
        <a:xfrm>
          <a:off x="13712190" y="2867025"/>
          <a:ext cx="9810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3" name="Right Arrow 2">
          <a:extLst>
            <a:ext uri="{FF2B5EF4-FFF2-40B4-BE49-F238E27FC236}">
              <a16:creationId xmlns:a16="http://schemas.microsoft.com/office/drawing/2014/main" id="{36EF6F2F-1846-4339-BD76-A00B9176DFAF}"/>
            </a:ext>
          </a:extLst>
        </xdr:cNvPr>
        <xdr:cNvSpPr/>
      </xdr:nvSpPr>
      <xdr:spPr>
        <a:xfrm>
          <a:off x="13712190" y="2867025"/>
          <a:ext cx="9810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4" name="Right Arrow 1">
          <a:extLst>
            <a:ext uri="{FF2B5EF4-FFF2-40B4-BE49-F238E27FC236}">
              <a16:creationId xmlns:a16="http://schemas.microsoft.com/office/drawing/2014/main" id="{943A4A9D-74D6-423F-920C-2A209875F226}"/>
            </a:ext>
          </a:extLst>
        </xdr:cNvPr>
        <xdr:cNvSpPr/>
      </xdr:nvSpPr>
      <xdr:spPr>
        <a:xfrm>
          <a:off x="13505815" y="24098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5" name="Right Arrow 2">
          <a:extLst>
            <a:ext uri="{FF2B5EF4-FFF2-40B4-BE49-F238E27FC236}">
              <a16:creationId xmlns:a16="http://schemas.microsoft.com/office/drawing/2014/main" id="{170E4684-41B2-46D9-9045-7F00C43F6946}"/>
            </a:ext>
          </a:extLst>
        </xdr:cNvPr>
        <xdr:cNvSpPr/>
      </xdr:nvSpPr>
      <xdr:spPr>
        <a:xfrm>
          <a:off x="13505815" y="24098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8" name="Right Arrow 15">
          <a:extLst>
            <a:ext uri="{FF2B5EF4-FFF2-40B4-BE49-F238E27FC236}">
              <a16:creationId xmlns:a16="http://schemas.microsoft.com/office/drawing/2014/main" id="{F9A26746-E043-46B7-B712-A59578F4B878}"/>
            </a:ext>
          </a:extLst>
        </xdr:cNvPr>
        <xdr:cNvSpPr/>
      </xdr:nvSpPr>
      <xdr:spPr>
        <a:xfrm>
          <a:off x="13505815" y="24098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9" name="Right Arrow 16">
          <a:extLst>
            <a:ext uri="{FF2B5EF4-FFF2-40B4-BE49-F238E27FC236}">
              <a16:creationId xmlns:a16="http://schemas.microsoft.com/office/drawing/2014/main" id="{5DB31BE0-FA7C-424C-BEE0-9E8A36492E77}"/>
            </a:ext>
          </a:extLst>
        </xdr:cNvPr>
        <xdr:cNvSpPr/>
      </xdr:nvSpPr>
      <xdr:spPr>
        <a:xfrm>
          <a:off x="13505815" y="24098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0" name="Right Arrow 7">
          <a:extLst>
            <a:ext uri="{FF2B5EF4-FFF2-40B4-BE49-F238E27FC236}">
              <a16:creationId xmlns:a16="http://schemas.microsoft.com/office/drawing/2014/main" id="{36F6A837-F18A-447C-8F55-0B6686B4B320}"/>
            </a:ext>
          </a:extLst>
        </xdr:cNvPr>
        <xdr:cNvSpPr/>
      </xdr:nvSpPr>
      <xdr:spPr>
        <a:xfrm>
          <a:off x="13505815" y="28511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1" name="Right Arrow 8">
          <a:extLst>
            <a:ext uri="{FF2B5EF4-FFF2-40B4-BE49-F238E27FC236}">
              <a16:creationId xmlns:a16="http://schemas.microsoft.com/office/drawing/2014/main" id="{B6045F96-0411-420F-9B5F-9DAC66B0A202}"/>
            </a:ext>
          </a:extLst>
        </xdr:cNvPr>
        <xdr:cNvSpPr/>
      </xdr:nvSpPr>
      <xdr:spPr>
        <a:xfrm>
          <a:off x="13505815" y="28511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22" name="Right Arrow 9">
          <a:extLst>
            <a:ext uri="{FF2B5EF4-FFF2-40B4-BE49-F238E27FC236}">
              <a16:creationId xmlns:a16="http://schemas.microsoft.com/office/drawing/2014/main" id="{A9857B1B-CC79-47C3-834E-1D0658FE238D}"/>
            </a:ext>
          </a:extLst>
        </xdr:cNvPr>
        <xdr:cNvSpPr/>
      </xdr:nvSpPr>
      <xdr:spPr>
        <a:xfrm>
          <a:off x="13505815" y="24098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23" name="Right Arrow 10">
          <a:extLst>
            <a:ext uri="{FF2B5EF4-FFF2-40B4-BE49-F238E27FC236}">
              <a16:creationId xmlns:a16="http://schemas.microsoft.com/office/drawing/2014/main" id="{9ADE0B01-256D-4D38-A6E6-58D662322149}"/>
            </a:ext>
          </a:extLst>
        </xdr:cNvPr>
        <xdr:cNvSpPr/>
      </xdr:nvSpPr>
      <xdr:spPr>
        <a:xfrm>
          <a:off x="13505815" y="24098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24" name="Right Arrow 1">
          <a:extLst>
            <a:ext uri="{FF2B5EF4-FFF2-40B4-BE49-F238E27FC236}">
              <a16:creationId xmlns:a16="http://schemas.microsoft.com/office/drawing/2014/main" id="{C2B5D5DB-9988-43F5-BB02-DD4415C26E50}"/>
            </a:ext>
          </a:extLst>
        </xdr:cNvPr>
        <xdr:cNvSpPr/>
      </xdr:nvSpPr>
      <xdr:spPr>
        <a:xfrm>
          <a:off x="13505815" y="24098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25" name="Right Arrow 2">
          <a:extLst>
            <a:ext uri="{FF2B5EF4-FFF2-40B4-BE49-F238E27FC236}">
              <a16:creationId xmlns:a16="http://schemas.microsoft.com/office/drawing/2014/main" id="{94074394-E907-4E62-9FCF-BACE2B638E91}"/>
            </a:ext>
          </a:extLst>
        </xdr:cNvPr>
        <xdr:cNvSpPr/>
      </xdr:nvSpPr>
      <xdr:spPr>
        <a:xfrm>
          <a:off x="13505815" y="24098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6" name="Right Arrow 1">
          <a:extLst>
            <a:ext uri="{FF2B5EF4-FFF2-40B4-BE49-F238E27FC236}">
              <a16:creationId xmlns:a16="http://schemas.microsoft.com/office/drawing/2014/main" id="{FDEE1300-0590-435F-A875-803A9C34E25B}"/>
            </a:ext>
          </a:extLst>
        </xdr:cNvPr>
        <xdr:cNvSpPr/>
      </xdr:nvSpPr>
      <xdr:spPr>
        <a:xfrm>
          <a:off x="11965940" y="2552700"/>
          <a:ext cx="7810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" name="Right Arrow 2">
          <a:extLst>
            <a:ext uri="{FF2B5EF4-FFF2-40B4-BE49-F238E27FC236}">
              <a16:creationId xmlns:a16="http://schemas.microsoft.com/office/drawing/2014/main" id="{1E58A9D6-8E51-4DA5-9AC9-975F33E0F467}"/>
            </a:ext>
          </a:extLst>
        </xdr:cNvPr>
        <xdr:cNvSpPr/>
      </xdr:nvSpPr>
      <xdr:spPr>
        <a:xfrm>
          <a:off x="11965940" y="2552700"/>
          <a:ext cx="7810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" name="Right Arrow 1">
          <a:extLst>
            <a:ext uri="{FF2B5EF4-FFF2-40B4-BE49-F238E27FC236}">
              <a16:creationId xmlns:a16="http://schemas.microsoft.com/office/drawing/2014/main" id="{9768E66F-7501-4D64-860C-3545922A31F9}"/>
            </a:ext>
          </a:extLst>
        </xdr:cNvPr>
        <xdr:cNvSpPr/>
      </xdr:nvSpPr>
      <xdr:spPr>
        <a:xfrm>
          <a:off x="12147369" y="2634343"/>
          <a:ext cx="7810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100ECBD9-6C87-4968-BD96-B1C201378A91}"/>
            </a:ext>
          </a:extLst>
        </xdr:cNvPr>
        <xdr:cNvSpPr/>
      </xdr:nvSpPr>
      <xdr:spPr>
        <a:xfrm>
          <a:off x="12147369" y="2634343"/>
          <a:ext cx="7810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0" name="Right Arrow 1">
          <a:extLst>
            <a:ext uri="{FF2B5EF4-FFF2-40B4-BE49-F238E27FC236}">
              <a16:creationId xmlns:a16="http://schemas.microsoft.com/office/drawing/2014/main" id="{51092C0A-996E-4F5F-BBD9-B267137E90C8}"/>
            </a:ext>
          </a:extLst>
        </xdr:cNvPr>
        <xdr:cNvSpPr/>
      </xdr:nvSpPr>
      <xdr:spPr>
        <a:xfrm>
          <a:off x="12147369" y="2634343"/>
          <a:ext cx="7810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1" name="Right Arrow 2">
          <a:extLst>
            <a:ext uri="{FF2B5EF4-FFF2-40B4-BE49-F238E27FC236}">
              <a16:creationId xmlns:a16="http://schemas.microsoft.com/office/drawing/2014/main" id="{B1423ECE-CF13-40A7-95BB-F0565C1A48FF}"/>
            </a:ext>
          </a:extLst>
        </xdr:cNvPr>
        <xdr:cNvSpPr/>
      </xdr:nvSpPr>
      <xdr:spPr>
        <a:xfrm>
          <a:off x="12147369" y="2634343"/>
          <a:ext cx="7810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18" name="Right Arrow 3">
          <a:extLst>
            <a:ext uri="{FF2B5EF4-FFF2-40B4-BE49-F238E27FC236}">
              <a16:creationId xmlns:a16="http://schemas.microsoft.com/office/drawing/2014/main" id="{D4A709F5-BC00-4543-8A85-08A1E21C4D64}"/>
            </a:ext>
          </a:extLst>
        </xdr:cNvPr>
        <xdr:cNvSpPr/>
      </xdr:nvSpPr>
      <xdr:spPr>
        <a:xfrm>
          <a:off x="12839065" y="2584450"/>
          <a:ext cx="9239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19" name="Right Arrow 4">
          <a:extLst>
            <a:ext uri="{FF2B5EF4-FFF2-40B4-BE49-F238E27FC236}">
              <a16:creationId xmlns:a16="http://schemas.microsoft.com/office/drawing/2014/main" id="{64DAAF64-BD45-4851-BE7C-3C17BD794ACE}"/>
            </a:ext>
          </a:extLst>
        </xdr:cNvPr>
        <xdr:cNvSpPr/>
      </xdr:nvSpPr>
      <xdr:spPr>
        <a:xfrm>
          <a:off x="12839065" y="2584450"/>
          <a:ext cx="9239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77FE3A31-12FD-4F99-BC25-765E803C94A1}"/>
            </a:ext>
          </a:extLst>
        </xdr:cNvPr>
        <xdr:cNvSpPr/>
      </xdr:nvSpPr>
      <xdr:spPr>
        <a:xfrm>
          <a:off x="12696190" y="2886075"/>
          <a:ext cx="9239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2D7779BD-A7CB-4946-934A-96C91B21CA95}"/>
            </a:ext>
          </a:extLst>
        </xdr:cNvPr>
        <xdr:cNvSpPr/>
      </xdr:nvSpPr>
      <xdr:spPr>
        <a:xfrm>
          <a:off x="12696190" y="2886075"/>
          <a:ext cx="9239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8" name="Right Arrow 5">
          <a:extLst>
            <a:ext uri="{FF2B5EF4-FFF2-40B4-BE49-F238E27FC236}">
              <a16:creationId xmlns:a16="http://schemas.microsoft.com/office/drawing/2014/main" id="{63D59110-E3F9-4D09-91A9-A13AF4E6728A}"/>
            </a:ext>
          </a:extLst>
        </xdr:cNvPr>
        <xdr:cNvSpPr/>
      </xdr:nvSpPr>
      <xdr:spPr>
        <a:xfrm>
          <a:off x="12079333" y="2566307"/>
          <a:ext cx="699407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9" name="Right Arrow 6">
          <a:extLst>
            <a:ext uri="{FF2B5EF4-FFF2-40B4-BE49-F238E27FC236}">
              <a16:creationId xmlns:a16="http://schemas.microsoft.com/office/drawing/2014/main" id="{B1D23734-7E69-4879-AC46-5965D0F082F6}"/>
            </a:ext>
          </a:extLst>
        </xdr:cNvPr>
        <xdr:cNvSpPr/>
      </xdr:nvSpPr>
      <xdr:spPr>
        <a:xfrm>
          <a:off x="12079333" y="2566307"/>
          <a:ext cx="699407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" name="Right Arrow 5">
          <a:extLst>
            <a:ext uri="{FF2B5EF4-FFF2-40B4-BE49-F238E27FC236}">
              <a16:creationId xmlns:a16="http://schemas.microsoft.com/office/drawing/2014/main" id="{467BF89C-E3B5-45FC-8823-AF0A9C216036}"/>
            </a:ext>
          </a:extLst>
        </xdr:cNvPr>
        <xdr:cNvSpPr/>
      </xdr:nvSpPr>
      <xdr:spPr>
        <a:xfrm>
          <a:off x="12079333" y="2920093"/>
          <a:ext cx="699407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" name="Right Arrow 6">
          <a:extLst>
            <a:ext uri="{FF2B5EF4-FFF2-40B4-BE49-F238E27FC236}">
              <a16:creationId xmlns:a16="http://schemas.microsoft.com/office/drawing/2014/main" id="{52CFF7E8-8C41-4697-9D73-B586189EFC9D}"/>
            </a:ext>
          </a:extLst>
        </xdr:cNvPr>
        <xdr:cNvSpPr/>
      </xdr:nvSpPr>
      <xdr:spPr>
        <a:xfrm>
          <a:off x="12079333" y="2920093"/>
          <a:ext cx="699407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2035790" y="2163127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12035790" y="2163127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" name="Right Arrow 5">
          <a:extLst>
            <a:ext uri="{FF2B5EF4-FFF2-40B4-BE49-F238E27FC236}">
              <a16:creationId xmlns:a16="http://schemas.microsoft.com/office/drawing/2014/main" id="{DBCF0CED-A4F1-4E3C-8EEE-F3FD63CC9804}"/>
            </a:ext>
          </a:extLst>
        </xdr:cNvPr>
        <xdr:cNvSpPr/>
      </xdr:nvSpPr>
      <xdr:spPr>
        <a:xfrm>
          <a:off x="14378940" y="2520950"/>
          <a:ext cx="9080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3" name="Right Arrow 6">
          <a:extLst>
            <a:ext uri="{FF2B5EF4-FFF2-40B4-BE49-F238E27FC236}">
              <a16:creationId xmlns:a16="http://schemas.microsoft.com/office/drawing/2014/main" id="{11B8FE64-E169-4F22-89E2-B435E61B6A8C}"/>
            </a:ext>
          </a:extLst>
        </xdr:cNvPr>
        <xdr:cNvSpPr/>
      </xdr:nvSpPr>
      <xdr:spPr>
        <a:xfrm>
          <a:off x="14378940" y="2520950"/>
          <a:ext cx="9080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4" name="Right Arrow 5">
          <a:extLst>
            <a:ext uri="{FF2B5EF4-FFF2-40B4-BE49-F238E27FC236}">
              <a16:creationId xmlns:a16="http://schemas.microsoft.com/office/drawing/2014/main" id="{D59056C0-DCF4-4069-A616-A6AC43A9164F}"/>
            </a:ext>
          </a:extLst>
        </xdr:cNvPr>
        <xdr:cNvSpPr/>
      </xdr:nvSpPr>
      <xdr:spPr>
        <a:xfrm>
          <a:off x="14378940" y="2520950"/>
          <a:ext cx="9080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5" name="Right Arrow 6">
          <a:extLst>
            <a:ext uri="{FF2B5EF4-FFF2-40B4-BE49-F238E27FC236}">
              <a16:creationId xmlns:a16="http://schemas.microsoft.com/office/drawing/2014/main" id="{FC04A840-5AE0-4D53-8F17-6A2A0129B4D7}"/>
            </a:ext>
          </a:extLst>
        </xdr:cNvPr>
        <xdr:cNvSpPr/>
      </xdr:nvSpPr>
      <xdr:spPr>
        <a:xfrm>
          <a:off x="14378940" y="2520950"/>
          <a:ext cx="9080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8" name="Right Arrow 5">
          <a:extLst>
            <a:ext uri="{FF2B5EF4-FFF2-40B4-BE49-F238E27FC236}">
              <a16:creationId xmlns:a16="http://schemas.microsoft.com/office/drawing/2014/main" id="{A11B9EDB-8D54-4CD4-B4A9-09E273E3F3D6}"/>
            </a:ext>
          </a:extLst>
        </xdr:cNvPr>
        <xdr:cNvSpPr/>
      </xdr:nvSpPr>
      <xdr:spPr>
        <a:xfrm>
          <a:off x="14378940" y="2520950"/>
          <a:ext cx="9080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9" name="Right Arrow 6">
          <a:extLst>
            <a:ext uri="{FF2B5EF4-FFF2-40B4-BE49-F238E27FC236}">
              <a16:creationId xmlns:a16="http://schemas.microsoft.com/office/drawing/2014/main" id="{3B04DC1E-D2BA-400E-B9D6-A9F15BB85922}"/>
            </a:ext>
          </a:extLst>
        </xdr:cNvPr>
        <xdr:cNvSpPr/>
      </xdr:nvSpPr>
      <xdr:spPr>
        <a:xfrm>
          <a:off x="14378940" y="2520950"/>
          <a:ext cx="9080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12035790" y="26003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12035790" y="26003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" name="Right Arrow 3">
          <a:extLst>
            <a:ext uri="{FF2B5EF4-FFF2-40B4-BE49-F238E27FC236}">
              <a16:creationId xmlns:a16="http://schemas.microsoft.com/office/drawing/2014/main" id="{E1C6EAAA-8C72-4168-9CC6-1CAD01EA72C4}"/>
            </a:ext>
          </a:extLst>
        </xdr:cNvPr>
        <xdr:cNvSpPr/>
      </xdr:nvSpPr>
      <xdr:spPr>
        <a:xfrm>
          <a:off x="15252065" y="2584450"/>
          <a:ext cx="987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" name="Right Arrow 4">
          <a:extLst>
            <a:ext uri="{FF2B5EF4-FFF2-40B4-BE49-F238E27FC236}">
              <a16:creationId xmlns:a16="http://schemas.microsoft.com/office/drawing/2014/main" id="{1D88F9D8-D0F7-4F84-BB08-1C5F1F7F5026}"/>
            </a:ext>
          </a:extLst>
        </xdr:cNvPr>
        <xdr:cNvSpPr/>
      </xdr:nvSpPr>
      <xdr:spPr>
        <a:xfrm>
          <a:off x="15252065" y="2584450"/>
          <a:ext cx="987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14" name="Right Arrow 3">
          <a:extLst>
            <a:ext uri="{FF2B5EF4-FFF2-40B4-BE49-F238E27FC236}">
              <a16:creationId xmlns:a16="http://schemas.microsoft.com/office/drawing/2014/main" id="{FE78BC84-6FA5-43EE-85B9-39D0A927BB63}"/>
            </a:ext>
          </a:extLst>
        </xdr:cNvPr>
        <xdr:cNvSpPr/>
      </xdr:nvSpPr>
      <xdr:spPr>
        <a:xfrm>
          <a:off x="12079333" y="2620736"/>
          <a:ext cx="699407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15" name="Right Arrow 4">
          <a:extLst>
            <a:ext uri="{FF2B5EF4-FFF2-40B4-BE49-F238E27FC236}">
              <a16:creationId xmlns:a16="http://schemas.microsoft.com/office/drawing/2014/main" id="{1959BFA1-ED9D-4ECB-BAF2-AB1F8B9D48D6}"/>
            </a:ext>
          </a:extLst>
        </xdr:cNvPr>
        <xdr:cNvSpPr/>
      </xdr:nvSpPr>
      <xdr:spPr>
        <a:xfrm>
          <a:off x="12079333" y="2620736"/>
          <a:ext cx="699407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0" name="Right Arrow 11">
          <a:extLst>
            <a:ext uri="{FF2B5EF4-FFF2-40B4-BE49-F238E27FC236}">
              <a16:creationId xmlns:a16="http://schemas.microsoft.com/office/drawing/2014/main" id="{CB8F11A4-623A-4906-B4E8-B72767BC1C06}"/>
            </a:ext>
          </a:extLst>
        </xdr:cNvPr>
        <xdr:cNvSpPr/>
      </xdr:nvSpPr>
      <xdr:spPr>
        <a:xfrm>
          <a:off x="12079333" y="12064093"/>
          <a:ext cx="699407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1" name="Right Arrow 12">
          <a:extLst>
            <a:ext uri="{FF2B5EF4-FFF2-40B4-BE49-F238E27FC236}">
              <a16:creationId xmlns:a16="http://schemas.microsoft.com/office/drawing/2014/main" id="{E7A5C88A-E2DB-4C3B-A232-0CB7808F779F}"/>
            </a:ext>
          </a:extLst>
        </xdr:cNvPr>
        <xdr:cNvSpPr/>
      </xdr:nvSpPr>
      <xdr:spPr>
        <a:xfrm>
          <a:off x="12079333" y="12064093"/>
          <a:ext cx="699407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6" name="Right Arrow 3">
          <a:extLst>
            <a:ext uri="{FF2B5EF4-FFF2-40B4-BE49-F238E27FC236}">
              <a16:creationId xmlns:a16="http://schemas.microsoft.com/office/drawing/2014/main" id="{FF95F1C7-1801-4D86-8C09-09E62D1FD41C}"/>
            </a:ext>
          </a:extLst>
        </xdr:cNvPr>
        <xdr:cNvSpPr/>
      </xdr:nvSpPr>
      <xdr:spPr>
        <a:xfrm>
          <a:off x="14029690" y="2930525"/>
          <a:ext cx="87630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7" name="Right Arrow 4">
          <a:extLst>
            <a:ext uri="{FF2B5EF4-FFF2-40B4-BE49-F238E27FC236}">
              <a16:creationId xmlns:a16="http://schemas.microsoft.com/office/drawing/2014/main" id="{E5943FCF-5DC2-4C9D-BDB6-7BAA425524C7}"/>
            </a:ext>
          </a:extLst>
        </xdr:cNvPr>
        <xdr:cNvSpPr/>
      </xdr:nvSpPr>
      <xdr:spPr>
        <a:xfrm>
          <a:off x="14029690" y="2930525"/>
          <a:ext cx="87630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" name="Right Arrow 11">
          <a:extLst>
            <a:ext uri="{FF2B5EF4-FFF2-40B4-BE49-F238E27FC236}">
              <a16:creationId xmlns:a16="http://schemas.microsoft.com/office/drawing/2014/main" id="{39BC3778-94CD-434F-8752-5E122749B9E9}"/>
            </a:ext>
          </a:extLst>
        </xdr:cNvPr>
        <xdr:cNvSpPr/>
      </xdr:nvSpPr>
      <xdr:spPr>
        <a:xfrm>
          <a:off x="14029690" y="2552700"/>
          <a:ext cx="87630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" name="Right Arrow 12">
          <a:extLst>
            <a:ext uri="{FF2B5EF4-FFF2-40B4-BE49-F238E27FC236}">
              <a16:creationId xmlns:a16="http://schemas.microsoft.com/office/drawing/2014/main" id="{88816E54-6906-408B-B237-C30C0C51CC7E}"/>
            </a:ext>
          </a:extLst>
        </xdr:cNvPr>
        <xdr:cNvSpPr/>
      </xdr:nvSpPr>
      <xdr:spPr>
        <a:xfrm>
          <a:off x="14029690" y="2552700"/>
          <a:ext cx="87630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10" name="Right Arrow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12269833" y="21670736"/>
          <a:ext cx="699407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11" name="Right Arrow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/>
      </xdr:nvSpPr>
      <xdr:spPr>
        <a:xfrm>
          <a:off x="12269833" y="21670736"/>
          <a:ext cx="699407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4" name="Right Arrow 9">
          <a:extLst>
            <a:ext uri="{FF2B5EF4-FFF2-40B4-BE49-F238E27FC236}">
              <a16:creationId xmlns:a16="http://schemas.microsoft.com/office/drawing/2014/main" id="{AE65FDD1-A0EA-487E-BB8C-880C46015F0B}"/>
            </a:ext>
          </a:extLst>
        </xdr:cNvPr>
        <xdr:cNvSpPr/>
      </xdr:nvSpPr>
      <xdr:spPr>
        <a:xfrm>
          <a:off x="12029440" y="2917825"/>
          <a:ext cx="701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5" name="Right Arrow 10">
          <a:extLst>
            <a:ext uri="{FF2B5EF4-FFF2-40B4-BE49-F238E27FC236}">
              <a16:creationId xmlns:a16="http://schemas.microsoft.com/office/drawing/2014/main" id="{C7FA74F9-890D-4E6B-AFE9-E41EFDF3A945}"/>
            </a:ext>
          </a:extLst>
        </xdr:cNvPr>
        <xdr:cNvSpPr/>
      </xdr:nvSpPr>
      <xdr:spPr>
        <a:xfrm>
          <a:off x="12029440" y="2917825"/>
          <a:ext cx="701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16" name="Right Arrow 7">
          <a:extLst>
            <a:ext uri="{FF2B5EF4-FFF2-40B4-BE49-F238E27FC236}">
              <a16:creationId xmlns:a16="http://schemas.microsoft.com/office/drawing/2014/main" id="{7B6DEEB9-B7D4-4DBD-B5C4-0FE56A14C094}"/>
            </a:ext>
          </a:extLst>
        </xdr:cNvPr>
        <xdr:cNvSpPr/>
      </xdr:nvSpPr>
      <xdr:spPr>
        <a:xfrm>
          <a:off x="12079333" y="3777343"/>
          <a:ext cx="699407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17" name="Right Arrow 8">
          <a:extLst>
            <a:ext uri="{FF2B5EF4-FFF2-40B4-BE49-F238E27FC236}">
              <a16:creationId xmlns:a16="http://schemas.microsoft.com/office/drawing/2014/main" id="{51F2B8A2-F67E-43B6-8724-F9E9D1794B36}"/>
            </a:ext>
          </a:extLst>
        </xdr:cNvPr>
        <xdr:cNvSpPr/>
      </xdr:nvSpPr>
      <xdr:spPr>
        <a:xfrm>
          <a:off x="12079333" y="3777343"/>
          <a:ext cx="699407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349976</xdr:colOff>
      <xdr:row>11</xdr:row>
      <xdr:rowOff>253093</xdr:rowOff>
    </xdr:from>
    <xdr:to>
      <xdr:col>16</xdr:col>
      <xdr:colOff>464276</xdr:colOff>
      <xdr:row>11</xdr:row>
      <xdr:rowOff>304528</xdr:rowOff>
    </xdr:to>
    <xdr:sp macro="" textlink="">
      <xdr:nvSpPr>
        <xdr:cNvPr id="18" name="Right Arrow 9">
          <a:extLst>
            <a:ext uri="{FF2B5EF4-FFF2-40B4-BE49-F238E27FC236}">
              <a16:creationId xmlns:a16="http://schemas.microsoft.com/office/drawing/2014/main" id="{38182A09-D769-4C38-BDF9-30465A61E6E5}"/>
            </a:ext>
          </a:extLst>
        </xdr:cNvPr>
        <xdr:cNvSpPr/>
      </xdr:nvSpPr>
      <xdr:spPr>
        <a:xfrm>
          <a:off x="12147369" y="3763736"/>
          <a:ext cx="699407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254725</xdr:colOff>
      <xdr:row>11</xdr:row>
      <xdr:rowOff>266700</xdr:rowOff>
    </xdr:from>
    <xdr:to>
      <xdr:col>16</xdr:col>
      <xdr:colOff>369025</xdr:colOff>
      <xdr:row>12</xdr:row>
      <xdr:rowOff>5171</xdr:rowOff>
    </xdr:to>
    <xdr:sp macro="" textlink="">
      <xdr:nvSpPr>
        <xdr:cNvPr id="19" name="Right Arrow 10">
          <a:extLst>
            <a:ext uri="{FF2B5EF4-FFF2-40B4-BE49-F238E27FC236}">
              <a16:creationId xmlns:a16="http://schemas.microsoft.com/office/drawing/2014/main" id="{7AA4E850-801D-48CA-995B-867894B554D4}"/>
            </a:ext>
          </a:extLst>
        </xdr:cNvPr>
        <xdr:cNvSpPr/>
      </xdr:nvSpPr>
      <xdr:spPr>
        <a:xfrm>
          <a:off x="12052118" y="3777343"/>
          <a:ext cx="699407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26" name="Right Arrow 13">
          <a:extLst>
            <a:ext uri="{FF2B5EF4-FFF2-40B4-BE49-F238E27FC236}">
              <a16:creationId xmlns:a16="http://schemas.microsoft.com/office/drawing/2014/main" id="{E69D358E-74AC-4144-A611-FD2BEFE0BE35}"/>
            </a:ext>
          </a:extLst>
        </xdr:cNvPr>
        <xdr:cNvSpPr/>
      </xdr:nvSpPr>
      <xdr:spPr>
        <a:xfrm>
          <a:off x="12079333" y="3777343"/>
          <a:ext cx="699407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27" name="Right Arrow 14">
          <a:extLst>
            <a:ext uri="{FF2B5EF4-FFF2-40B4-BE49-F238E27FC236}">
              <a16:creationId xmlns:a16="http://schemas.microsoft.com/office/drawing/2014/main" id="{34829F75-3AE2-44ED-9187-E5411B751AC5}"/>
            </a:ext>
          </a:extLst>
        </xdr:cNvPr>
        <xdr:cNvSpPr/>
      </xdr:nvSpPr>
      <xdr:spPr>
        <a:xfrm>
          <a:off x="12079333" y="3777343"/>
          <a:ext cx="699407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" name="Right Arrow 7">
          <a:extLst>
            <a:ext uri="{FF2B5EF4-FFF2-40B4-BE49-F238E27FC236}">
              <a16:creationId xmlns:a16="http://schemas.microsoft.com/office/drawing/2014/main" id="{83208B36-7FC0-4C5F-AC3C-80157F2FF9BE}"/>
            </a:ext>
          </a:extLst>
        </xdr:cNvPr>
        <xdr:cNvSpPr/>
      </xdr:nvSpPr>
      <xdr:spPr>
        <a:xfrm>
          <a:off x="12079333" y="2989489"/>
          <a:ext cx="699407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" name="Right Arrow 8">
          <a:extLst>
            <a:ext uri="{FF2B5EF4-FFF2-40B4-BE49-F238E27FC236}">
              <a16:creationId xmlns:a16="http://schemas.microsoft.com/office/drawing/2014/main" id="{2F036FE9-0061-433C-A29C-969F47D35FFA}"/>
            </a:ext>
          </a:extLst>
        </xdr:cNvPr>
        <xdr:cNvSpPr/>
      </xdr:nvSpPr>
      <xdr:spPr>
        <a:xfrm>
          <a:off x="12079333" y="2989489"/>
          <a:ext cx="699407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349976</xdr:colOff>
      <xdr:row>44</xdr:row>
      <xdr:rowOff>253093</xdr:rowOff>
    </xdr:from>
    <xdr:to>
      <xdr:col>16</xdr:col>
      <xdr:colOff>464276</xdr:colOff>
      <xdr:row>44</xdr:row>
      <xdr:rowOff>304528</xdr:rowOff>
    </xdr:to>
    <xdr:sp macro="" textlink="">
      <xdr:nvSpPr>
        <xdr:cNvPr id="4" name="Right Arrow 9">
          <a:extLst>
            <a:ext uri="{FF2B5EF4-FFF2-40B4-BE49-F238E27FC236}">
              <a16:creationId xmlns:a16="http://schemas.microsoft.com/office/drawing/2014/main" id="{8E9A082A-5061-41BD-92A0-586314EA1FB1}"/>
            </a:ext>
          </a:extLst>
        </xdr:cNvPr>
        <xdr:cNvSpPr/>
      </xdr:nvSpPr>
      <xdr:spPr>
        <a:xfrm>
          <a:off x="12147369" y="2985407"/>
          <a:ext cx="699407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254725</xdr:colOff>
      <xdr:row>44</xdr:row>
      <xdr:rowOff>266700</xdr:rowOff>
    </xdr:from>
    <xdr:to>
      <xdr:col>16</xdr:col>
      <xdr:colOff>369025</xdr:colOff>
      <xdr:row>45</xdr:row>
      <xdr:rowOff>5171</xdr:rowOff>
    </xdr:to>
    <xdr:sp macro="" textlink="">
      <xdr:nvSpPr>
        <xdr:cNvPr id="5" name="Right Arrow 10">
          <a:extLst>
            <a:ext uri="{FF2B5EF4-FFF2-40B4-BE49-F238E27FC236}">
              <a16:creationId xmlns:a16="http://schemas.microsoft.com/office/drawing/2014/main" id="{DDDCC9F4-7946-44EF-9E98-4626FA3BFFE9}"/>
            </a:ext>
          </a:extLst>
        </xdr:cNvPr>
        <xdr:cNvSpPr/>
      </xdr:nvSpPr>
      <xdr:spPr>
        <a:xfrm>
          <a:off x="12052118" y="2989489"/>
          <a:ext cx="699407" cy="9253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6" name="Right Arrow 13">
          <a:extLst>
            <a:ext uri="{FF2B5EF4-FFF2-40B4-BE49-F238E27FC236}">
              <a16:creationId xmlns:a16="http://schemas.microsoft.com/office/drawing/2014/main" id="{49435F95-B05F-4246-8F30-1031BE125826}"/>
            </a:ext>
          </a:extLst>
        </xdr:cNvPr>
        <xdr:cNvSpPr/>
      </xdr:nvSpPr>
      <xdr:spPr>
        <a:xfrm>
          <a:off x="12079333" y="2989489"/>
          <a:ext cx="699407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7" name="Right Arrow 14">
          <a:extLst>
            <a:ext uri="{FF2B5EF4-FFF2-40B4-BE49-F238E27FC236}">
              <a16:creationId xmlns:a16="http://schemas.microsoft.com/office/drawing/2014/main" id="{0660E59E-CE9E-4B2C-86AB-27ED8D49CDA8}"/>
            </a:ext>
          </a:extLst>
        </xdr:cNvPr>
        <xdr:cNvSpPr/>
      </xdr:nvSpPr>
      <xdr:spPr>
        <a:xfrm>
          <a:off x="12079333" y="2989489"/>
          <a:ext cx="699407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12079333" y="21670736"/>
          <a:ext cx="699407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12079333" y="21670736"/>
          <a:ext cx="699407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2" name="Right Arrow 7">
          <a:extLst>
            <a:ext uri="{FF2B5EF4-FFF2-40B4-BE49-F238E27FC236}">
              <a16:creationId xmlns:a16="http://schemas.microsoft.com/office/drawing/2014/main" id="{A7307A70-902C-442F-A89A-201F920C0613}"/>
            </a:ext>
          </a:extLst>
        </xdr:cNvPr>
        <xdr:cNvSpPr/>
      </xdr:nvSpPr>
      <xdr:spPr>
        <a:xfrm>
          <a:off x="12331065" y="2365375"/>
          <a:ext cx="701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3" name="Right Arrow 8">
          <a:extLst>
            <a:ext uri="{FF2B5EF4-FFF2-40B4-BE49-F238E27FC236}">
              <a16:creationId xmlns:a16="http://schemas.microsoft.com/office/drawing/2014/main" id="{4E3C6A09-0141-413C-ADD6-58752A7A90E3}"/>
            </a:ext>
          </a:extLst>
        </xdr:cNvPr>
        <xdr:cNvSpPr/>
      </xdr:nvSpPr>
      <xdr:spPr>
        <a:xfrm>
          <a:off x="12331065" y="2365375"/>
          <a:ext cx="701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12035790" y="26003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12035790" y="26003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6" name="Right Arrow 3">
          <a:extLst>
            <a:ext uri="{FF2B5EF4-FFF2-40B4-BE49-F238E27FC236}">
              <a16:creationId xmlns:a16="http://schemas.microsoft.com/office/drawing/2014/main" id="{EA3D2666-83C5-4531-AEBB-CC3B5BE3D0F3}"/>
            </a:ext>
          </a:extLst>
        </xdr:cNvPr>
        <xdr:cNvSpPr/>
      </xdr:nvSpPr>
      <xdr:spPr>
        <a:xfrm>
          <a:off x="12079333" y="12254593"/>
          <a:ext cx="699407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7" name="Right Arrow 4">
          <a:extLst>
            <a:ext uri="{FF2B5EF4-FFF2-40B4-BE49-F238E27FC236}">
              <a16:creationId xmlns:a16="http://schemas.microsoft.com/office/drawing/2014/main" id="{3101BB64-638D-4415-A5E5-F6984C02A2F1}"/>
            </a:ext>
          </a:extLst>
        </xdr:cNvPr>
        <xdr:cNvSpPr/>
      </xdr:nvSpPr>
      <xdr:spPr>
        <a:xfrm>
          <a:off x="12079333" y="12254593"/>
          <a:ext cx="699407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AC8A30D5-6B9C-4BE8-93D0-17E1137A223A}"/>
            </a:ext>
          </a:extLst>
        </xdr:cNvPr>
        <xdr:cNvSpPr/>
      </xdr:nvSpPr>
      <xdr:spPr>
        <a:xfrm>
          <a:off x="12079333" y="2620736"/>
          <a:ext cx="699407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F2E87AFD-36AB-4899-85FC-793BCD18B616}"/>
            </a:ext>
          </a:extLst>
        </xdr:cNvPr>
        <xdr:cNvSpPr/>
      </xdr:nvSpPr>
      <xdr:spPr>
        <a:xfrm>
          <a:off x="12079333" y="2620736"/>
          <a:ext cx="699407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12035790" y="26003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>
        <a:xfrm>
          <a:off x="12035790" y="26003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6" name="Right Arrow 3">
          <a:extLst>
            <a:ext uri="{FF2B5EF4-FFF2-40B4-BE49-F238E27FC236}">
              <a16:creationId xmlns:a16="http://schemas.microsoft.com/office/drawing/2014/main" id="{3AB61A8C-1FA8-4FC2-8A63-1D4D43D8CF9C}"/>
            </a:ext>
          </a:extLst>
        </xdr:cNvPr>
        <xdr:cNvSpPr/>
      </xdr:nvSpPr>
      <xdr:spPr>
        <a:xfrm>
          <a:off x="14378940" y="2584450"/>
          <a:ext cx="9080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7" name="Right Arrow 4">
          <a:extLst>
            <a:ext uri="{FF2B5EF4-FFF2-40B4-BE49-F238E27FC236}">
              <a16:creationId xmlns:a16="http://schemas.microsoft.com/office/drawing/2014/main" id="{36EA7869-114F-4933-BF9C-A00EF0CDEC20}"/>
            </a:ext>
          </a:extLst>
        </xdr:cNvPr>
        <xdr:cNvSpPr/>
      </xdr:nvSpPr>
      <xdr:spPr>
        <a:xfrm>
          <a:off x="14378940" y="2584450"/>
          <a:ext cx="9080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0" name="Right Arrow 3">
          <a:extLst>
            <a:ext uri="{FF2B5EF4-FFF2-40B4-BE49-F238E27FC236}">
              <a16:creationId xmlns:a16="http://schemas.microsoft.com/office/drawing/2014/main" id="{232E521B-DC14-495F-B6B0-C855BC121CC5}"/>
            </a:ext>
          </a:extLst>
        </xdr:cNvPr>
        <xdr:cNvSpPr/>
      </xdr:nvSpPr>
      <xdr:spPr>
        <a:xfrm>
          <a:off x="14378940" y="2584450"/>
          <a:ext cx="9080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1" name="Right Arrow 4">
          <a:extLst>
            <a:ext uri="{FF2B5EF4-FFF2-40B4-BE49-F238E27FC236}">
              <a16:creationId xmlns:a16="http://schemas.microsoft.com/office/drawing/2014/main" id="{FD84C3FA-DEE4-4D76-9C54-3018C360FF57}"/>
            </a:ext>
          </a:extLst>
        </xdr:cNvPr>
        <xdr:cNvSpPr/>
      </xdr:nvSpPr>
      <xdr:spPr>
        <a:xfrm>
          <a:off x="14378940" y="2584450"/>
          <a:ext cx="9080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4" name="Right Arrow 5">
          <a:extLst>
            <a:ext uri="{FF2B5EF4-FFF2-40B4-BE49-F238E27FC236}">
              <a16:creationId xmlns:a16="http://schemas.microsoft.com/office/drawing/2014/main" id="{298CA445-B3E9-4DE4-9FCE-612DE01EA4B3}"/>
            </a:ext>
          </a:extLst>
        </xdr:cNvPr>
        <xdr:cNvSpPr/>
      </xdr:nvSpPr>
      <xdr:spPr>
        <a:xfrm>
          <a:off x="12079333" y="2653393"/>
          <a:ext cx="699407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5" name="Right Arrow 6">
          <a:extLst>
            <a:ext uri="{FF2B5EF4-FFF2-40B4-BE49-F238E27FC236}">
              <a16:creationId xmlns:a16="http://schemas.microsoft.com/office/drawing/2014/main" id="{CF8EDD51-65AB-4679-83F5-DB7C1A664AF2}"/>
            </a:ext>
          </a:extLst>
        </xdr:cNvPr>
        <xdr:cNvSpPr/>
      </xdr:nvSpPr>
      <xdr:spPr>
        <a:xfrm>
          <a:off x="12079333" y="2653393"/>
          <a:ext cx="699407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2" name="Right Arrow 5">
          <a:extLst>
            <a:ext uri="{FF2B5EF4-FFF2-40B4-BE49-F238E27FC236}">
              <a16:creationId xmlns:a16="http://schemas.microsoft.com/office/drawing/2014/main" id="{98A4749B-4BBA-4ED0-9AC8-C2FE2E537802}"/>
            </a:ext>
          </a:extLst>
        </xdr:cNvPr>
        <xdr:cNvSpPr/>
      </xdr:nvSpPr>
      <xdr:spPr>
        <a:xfrm>
          <a:off x="12458065" y="2365375"/>
          <a:ext cx="7334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" name="Right Arrow 6">
          <a:extLst>
            <a:ext uri="{FF2B5EF4-FFF2-40B4-BE49-F238E27FC236}">
              <a16:creationId xmlns:a16="http://schemas.microsoft.com/office/drawing/2014/main" id="{C1F934B3-A6CB-4688-B1D2-82CF2552A608}"/>
            </a:ext>
          </a:extLst>
        </xdr:cNvPr>
        <xdr:cNvSpPr/>
      </xdr:nvSpPr>
      <xdr:spPr>
        <a:xfrm>
          <a:off x="12458065" y="2365375"/>
          <a:ext cx="7334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75</xdr:row>
      <xdr:rowOff>266700</xdr:rowOff>
    </xdr:from>
    <xdr:to>
      <xdr:col>16</xdr:col>
      <xdr:colOff>396240</xdr:colOff>
      <xdr:row>75</xdr:row>
      <xdr:rowOff>403860</xdr:rowOff>
    </xdr:to>
    <xdr:sp macro="" textlink="">
      <xdr:nvSpPr>
        <xdr:cNvPr id="4" name="Right Arrow 5">
          <a:extLst>
            <a:ext uri="{FF2B5EF4-FFF2-40B4-BE49-F238E27FC236}">
              <a16:creationId xmlns:a16="http://schemas.microsoft.com/office/drawing/2014/main" id="{5A92E4C2-74DD-4B25-B93A-58B7FE4C509E}"/>
            </a:ext>
          </a:extLst>
        </xdr:cNvPr>
        <xdr:cNvSpPr/>
      </xdr:nvSpPr>
      <xdr:spPr>
        <a:xfrm>
          <a:off x="12458065" y="12214225"/>
          <a:ext cx="7334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75</xdr:row>
      <xdr:rowOff>266700</xdr:rowOff>
    </xdr:from>
    <xdr:to>
      <xdr:col>16</xdr:col>
      <xdr:colOff>396240</xdr:colOff>
      <xdr:row>75</xdr:row>
      <xdr:rowOff>403860</xdr:rowOff>
    </xdr:to>
    <xdr:sp macro="" textlink="">
      <xdr:nvSpPr>
        <xdr:cNvPr id="5" name="Right Arrow 6">
          <a:extLst>
            <a:ext uri="{FF2B5EF4-FFF2-40B4-BE49-F238E27FC236}">
              <a16:creationId xmlns:a16="http://schemas.microsoft.com/office/drawing/2014/main" id="{0A08DE5E-97F8-479B-BA90-B81153A110B0}"/>
            </a:ext>
          </a:extLst>
        </xdr:cNvPr>
        <xdr:cNvSpPr/>
      </xdr:nvSpPr>
      <xdr:spPr>
        <a:xfrm>
          <a:off x="12458065" y="12214225"/>
          <a:ext cx="7334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12035790" y="26003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/>
      </xdr:nvSpPr>
      <xdr:spPr>
        <a:xfrm>
          <a:off x="12035790" y="26003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41F90624-7EC3-4DC1-8C3F-46E54AC88717}"/>
            </a:ext>
          </a:extLst>
        </xdr:cNvPr>
        <xdr:cNvSpPr/>
      </xdr:nvSpPr>
      <xdr:spPr>
        <a:xfrm>
          <a:off x="12156440" y="2584450"/>
          <a:ext cx="7969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ABD8D972-813E-412A-9071-F2366F347C67}"/>
            </a:ext>
          </a:extLst>
        </xdr:cNvPr>
        <xdr:cNvSpPr/>
      </xdr:nvSpPr>
      <xdr:spPr>
        <a:xfrm>
          <a:off x="12156440" y="2584450"/>
          <a:ext cx="7969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12035790" y="26003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SpPr/>
      </xdr:nvSpPr>
      <xdr:spPr>
        <a:xfrm>
          <a:off x="12035790" y="26003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8" name="Right Arrow 3">
          <a:extLst>
            <a:ext uri="{FF2B5EF4-FFF2-40B4-BE49-F238E27FC236}">
              <a16:creationId xmlns:a16="http://schemas.microsoft.com/office/drawing/2014/main" id="{C76E86CF-4226-4437-80DF-D9EA405A3388}"/>
            </a:ext>
          </a:extLst>
        </xdr:cNvPr>
        <xdr:cNvSpPr/>
      </xdr:nvSpPr>
      <xdr:spPr>
        <a:xfrm>
          <a:off x="12648565" y="2584450"/>
          <a:ext cx="701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9" name="Right Arrow 4">
          <a:extLst>
            <a:ext uri="{FF2B5EF4-FFF2-40B4-BE49-F238E27FC236}">
              <a16:creationId xmlns:a16="http://schemas.microsoft.com/office/drawing/2014/main" id="{8AD61DA6-1747-43D3-B075-06A5F1FAB2E1}"/>
            </a:ext>
          </a:extLst>
        </xdr:cNvPr>
        <xdr:cNvSpPr/>
      </xdr:nvSpPr>
      <xdr:spPr>
        <a:xfrm>
          <a:off x="12648565" y="2584450"/>
          <a:ext cx="701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12</xdr:row>
      <xdr:rowOff>266700</xdr:rowOff>
    </xdr:from>
    <xdr:to>
      <xdr:col>16</xdr:col>
      <xdr:colOff>396240</xdr:colOff>
      <xdr:row>12</xdr:row>
      <xdr:rowOff>403860</xdr:rowOff>
    </xdr:to>
    <xdr:sp macro="" textlink="">
      <xdr:nvSpPr>
        <xdr:cNvPr id="12" name="Right Arrow 5">
          <a:extLst>
            <a:ext uri="{FF2B5EF4-FFF2-40B4-BE49-F238E27FC236}">
              <a16:creationId xmlns:a16="http://schemas.microsoft.com/office/drawing/2014/main" id="{05EB131E-6EC2-4D17-A10B-119DEAB4DC99}"/>
            </a:ext>
          </a:extLst>
        </xdr:cNvPr>
        <xdr:cNvSpPr/>
      </xdr:nvSpPr>
      <xdr:spPr>
        <a:xfrm>
          <a:off x="12521565" y="2886075"/>
          <a:ext cx="81280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12</xdr:row>
      <xdr:rowOff>266700</xdr:rowOff>
    </xdr:from>
    <xdr:to>
      <xdr:col>16</xdr:col>
      <xdr:colOff>396240</xdr:colOff>
      <xdr:row>12</xdr:row>
      <xdr:rowOff>403860</xdr:rowOff>
    </xdr:to>
    <xdr:sp macro="" textlink="">
      <xdr:nvSpPr>
        <xdr:cNvPr id="13" name="Right Arrow 6">
          <a:extLst>
            <a:ext uri="{FF2B5EF4-FFF2-40B4-BE49-F238E27FC236}">
              <a16:creationId xmlns:a16="http://schemas.microsoft.com/office/drawing/2014/main" id="{C5386F5C-FD64-4450-856C-D844CE012F06}"/>
            </a:ext>
          </a:extLst>
        </xdr:cNvPr>
        <xdr:cNvSpPr/>
      </xdr:nvSpPr>
      <xdr:spPr>
        <a:xfrm>
          <a:off x="12521565" y="2886075"/>
          <a:ext cx="81280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4" name="Right Arrow 5">
          <a:extLst>
            <a:ext uri="{FF2B5EF4-FFF2-40B4-BE49-F238E27FC236}">
              <a16:creationId xmlns:a16="http://schemas.microsoft.com/office/drawing/2014/main" id="{93369362-B28A-4FE7-9047-769FC3C5B871}"/>
            </a:ext>
          </a:extLst>
        </xdr:cNvPr>
        <xdr:cNvSpPr/>
      </xdr:nvSpPr>
      <xdr:spPr>
        <a:xfrm>
          <a:off x="12283440" y="2962275"/>
          <a:ext cx="7175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5" name="Right Arrow 6">
          <a:extLst>
            <a:ext uri="{FF2B5EF4-FFF2-40B4-BE49-F238E27FC236}">
              <a16:creationId xmlns:a16="http://schemas.microsoft.com/office/drawing/2014/main" id="{8A70B436-70A6-46F1-B6C2-45FB13EE14FE}"/>
            </a:ext>
          </a:extLst>
        </xdr:cNvPr>
        <xdr:cNvSpPr/>
      </xdr:nvSpPr>
      <xdr:spPr>
        <a:xfrm>
          <a:off x="12283440" y="2962275"/>
          <a:ext cx="7175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12245340" y="26003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SpPr/>
      </xdr:nvSpPr>
      <xdr:spPr>
        <a:xfrm>
          <a:off x="12245340" y="26003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6" name="Right Arrow 3">
          <a:extLst>
            <a:ext uri="{FF2B5EF4-FFF2-40B4-BE49-F238E27FC236}">
              <a16:creationId xmlns:a16="http://schemas.microsoft.com/office/drawing/2014/main" id="{5815AAFA-8550-462B-93FA-D807185B2481}"/>
            </a:ext>
          </a:extLst>
        </xdr:cNvPr>
        <xdr:cNvSpPr/>
      </xdr:nvSpPr>
      <xdr:spPr>
        <a:xfrm>
          <a:off x="12283440" y="2620736"/>
          <a:ext cx="699407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" name="Right Arrow 4">
          <a:extLst>
            <a:ext uri="{FF2B5EF4-FFF2-40B4-BE49-F238E27FC236}">
              <a16:creationId xmlns:a16="http://schemas.microsoft.com/office/drawing/2014/main" id="{5ABB8072-06B2-4280-AFA8-793CC077E246}"/>
            </a:ext>
          </a:extLst>
        </xdr:cNvPr>
        <xdr:cNvSpPr/>
      </xdr:nvSpPr>
      <xdr:spPr>
        <a:xfrm>
          <a:off x="12283440" y="2620736"/>
          <a:ext cx="699407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12245340" y="108013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12245340" y="108013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6" name="Right Arrow 1">
          <a:extLst>
            <a:ext uri="{FF2B5EF4-FFF2-40B4-BE49-F238E27FC236}">
              <a16:creationId xmlns:a16="http://schemas.microsoft.com/office/drawing/2014/main" id="{F867CCEA-8F26-4CB9-9D43-85C5991A0253}"/>
            </a:ext>
          </a:extLst>
        </xdr:cNvPr>
        <xdr:cNvSpPr/>
      </xdr:nvSpPr>
      <xdr:spPr>
        <a:xfrm>
          <a:off x="13505815" y="252095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" name="Right Arrow 2">
          <a:extLst>
            <a:ext uri="{FF2B5EF4-FFF2-40B4-BE49-F238E27FC236}">
              <a16:creationId xmlns:a16="http://schemas.microsoft.com/office/drawing/2014/main" id="{7CA3A53E-9ABB-4895-81A5-FFE632061793}"/>
            </a:ext>
          </a:extLst>
        </xdr:cNvPr>
        <xdr:cNvSpPr/>
      </xdr:nvSpPr>
      <xdr:spPr>
        <a:xfrm>
          <a:off x="13505815" y="252095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12245340" y="107156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12245340" y="107156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6" name="Right Arrow 3">
          <a:extLst>
            <a:ext uri="{FF2B5EF4-FFF2-40B4-BE49-F238E27FC236}">
              <a16:creationId xmlns:a16="http://schemas.microsoft.com/office/drawing/2014/main" id="{566EFA92-A57A-46B9-B601-54EEAA1FAB59}"/>
            </a:ext>
          </a:extLst>
        </xdr:cNvPr>
        <xdr:cNvSpPr/>
      </xdr:nvSpPr>
      <xdr:spPr>
        <a:xfrm>
          <a:off x="12033912" y="2390641"/>
          <a:ext cx="691166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7" name="Right Arrow 4">
          <a:extLst>
            <a:ext uri="{FF2B5EF4-FFF2-40B4-BE49-F238E27FC236}">
              <a16:creationId xmlns:a16="http://schemas.microsoft.com/office/drawing/2014/main" id="{C4D83740-361D-4990-9F7A-D5E972A0C74B}"/>
            </a:ext>
          </a:extLst>
        </xdr:cNvPr>
        <xdr:cNvSpPr/>
      </xdr:nvSpPr>
      <xdr:spPr>
        <a:xfrm>
          <a:off x="12033912" y="2390641"/>
          <a:ext cx="691166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SpPr/>
      </xdr:nvSpPr>
      <xdr:spPr>
        <a:xfrm>
          <a:off x="12245340" y="254317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12245340" y="254317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SpPr/>
      </xdr:nvSpPr>
      <xdr:spPr>
        <a:xfrm>
          <a:off x="12283440" y="10716986"/>
          <a:ext cx="699407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/>
      </xdr:nvSpPr>
      <xdr:spPr>
        <a:xfrm>
          <a:off x="12283440" y="10716986"/>
          <a:ext cx="699407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6" name="Right Arrow 1">
          <a:extLst>
            <a:ext uri="{FF2B5EF4-FFF2-40B4-BE49-F238E27FC236}">
              <a16:creationId xmlns:a16="http://schemas.microsoft.com/office/drawing/2014/main" id="{88B75AFF-123F-49E3-BBFF-BAB41CF57603}"/>
            </a:ext>
          </a:extLst>
        </xdr:cNvPr>
        <xdr:cNvSpPr/>
      </xdr:nvSpPr>
      <xdr:spPr>
        <a:xfrm>
          <a:off x="12555583" y="2566307"/>
          <a:ext cx="699407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7" name="Right Arrow 2">
          <a:extLst>
            <a:ext uri="{FF2B5EF4-FFF2-40B4-BE49-F238E27FC236}">
              <a16:creationId xmlns:a16="http://schemas.microsoft.com/office/drawing/2014/main" id="{46C3D670-CFF9-4907-A3E3-81AFAE6A543F}"/>
            </a:ext>
          </a:extLst>
        </xdr:cNvPr>
        <xdr:cNvSpPr/>
      </xdr:nvSpPr>
      <xdr:spPr>
        <a:xfrm>
          <a:off x="12555583" y="2566307"/>
          <a:ext cx="699407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" name="Right Arrow 1">
          <a:extLst>
            <a:ext uri="{FF2B5EF4-FFF2-40B4-BE49-F238E27FC236}">
              <a16:creationId xmlns:a16="http://schemas.microsoft.com/office/drawing/2014/main" id="{016A949E-ED33-4B35-8CA7-7461099C85F8}"/>
            </a:ext>
          </a:extLst>
        </xdr:cNvPr>
        <xdr:cNvSpPr/>
      </xdr:nvSpPr>
      <xdr:spPr>
        <a:xfrm>
          <a:off x="12555583" y="11998779"/>
          <a:ext cx="699407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7D30737C-70D4-4CCD-9197-271EBB9950C3}"/>
            </a:ext>
          </a:extLst>
        </xdr:cNvPr>
        <xdr:cNvSpPr/>
      </xdr:nvSpPr>
      <xdr:spPr>
        <a:xfrm>
          <a:off x="12555583" y="11998779"/>
          <a:ext cx="699407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6" name="Right Arrow 15">
          <a:extLst>
            <a:ext uri="{FF2B5EF4-FFF2-40B4-BE49-F238E27FC236}">
              <a16:creationId xmlns:a16="http://schemas.microsoft.com/office/drawing/2014/main" id="{00000000-0008-0000-1D00-000010000000}"/>
            </a:ext>
          </a:extLst>
        </xdr:cNvPr>
        <xdr:cNvSpPr/>
      </xdr:nvSpPr>
      <xdr:spPr>
        <a:xfrm>
          <a:off x="10675620" y="2499360"/>
          <a:ext cx="73152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7" name="Right Arrow 16">
          <a:extLst>
            <a:ext uri="{FF2B5EF4-FFF2-40B4-BE49-F238E27FC236}">
              <a16:creationId xmlns:a16="http://schemas.microsoft.com/office/drawing/2014/main" id="{00000000-0008-0000-1D00-000011000000}"/>
            </a:ext>
          </a:extLst>
        </xdr:cNvPr>
        <xdr:cNvSpPr/>
      </xdr:nvSpPr>
      <xdr:spPr>
        <a:xfrm>
          <a:off x="10675620" y="2499360"/>
          <a:ext cx="73152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4" name="Right Arrow 23">
          <a:extLst>
            <a:ext uri="{FF2B5EF4-FFF2-40B4-BE49-F238E27FC236}">
              <a16:creationId xmlns:a16="http://schemas.microsoft.com/office/drawing/2014/main" id="{00000000-0008-0000-1D00-000018000000}"/>
            </a:ext>
          </a:extLst>
        </xdr:cNvPr>
        <xdr:cNvSpPr/>
      </xdr:nvSpPr>
      <xdr:spPr>
        <a:xfrm>
          <a:off x="10675620" y="28856940"/>
          <a:ext cx="73152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5" name="Right Arrow 24">
          <a:extLst>
            <a:ext uri="{FF2B5EF4-FFF2-40B4-BE49-F238E27FC236}">
              <a16:creationId xmlns:a16="http://schemas.microsoft.com/office/drawing/2014/main" id="{00000000-0008-0000-1D00-000019000000}"/>
            </a:ext>
          </a:extLst>
        </xdr:cNvPr>
        <xdr:cNvSpPr/>
      </xdr:nvSpPr>
      <xdr:spPr>
        <a:xfrm>
          <a:off x="10675620" y="28856940"/>
          <a:ext cx="73152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SpPr/>
      </xdr:nvSpPr>
      <xdr:spPr>
        <a:xfrm>
          <a:off x="11273790" y="2562225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SpPr/>
      </xdr:nvSpPr>
      <xdr:spPr>
        <a:xfrm>
          <a:off x="11273790" y="2562225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2" name="Right Arrow 11"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SpPr/>
      </xdr:nvSpPr>
      <xdr:spPr>
        <a:xfrm>
          <a:off x="11273790" y="121158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3" name="Right Arrow 12">
          <a:extLst>
            <a:ext uri="{FF2B5EF4-FFF2-40B4-BE49-F238E27FC236}">
              <a16:creationId xmlns:a16="http://schemas.microsoft.com/office/drawing/2014/main" id="{00000000-0008-0000-1D00-00000D000000}"/>
            </a:ext>
          </a:extLst>
        </xdr:cNvPr>
        <xdr:cNvSpPr/>
      </xdr:nvSpPr>
      <xdr:spPr>
        <a:xfrm>
          <a:off x="11273790" y="121158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12" name="Right Arrow 11">
          <a:extLst>
            <a:ext uri="{FF2B5EF4-FFF2-40B4-BE49-F238E27FC236}">
              <a16:creationId xmlns:a16="http://schemas.microsoft.com/office/drawing/2014/main" id="{00000000-0008-0000-1E00-00000C000000}"/>
            </a:ext>
          </a:extLst>
        </xdr:cNvPr>
        <xdr:cNvSpPr/>
      </xdr:nvSpPr>
      <xdr:spPr>
        <a:xfrm>
          <a:off x="11317333" y="12012386"/>
          <a:ext cx="699407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13" name="Right Arrow 12"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SpPr/>
      </xdr:nvSpPr>
      <xdr:spPr>
        <a:xfrm>
          <a:off x="11317333" y="12012386"/>
          <a:ext cx="699407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1E00-000008000000}"/>
            </a:ext>
          </a:extLst>
        </xdr:cNvPr>
        <xdr:cNvSpPr/>
      </xdr:nvSpPr>
      <xdr:spPr>
        <a:xfrm>
          <a:off x="11317333" y="12160704"/>
          <a:ext cx="699407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SpPr/>
      </xdr:nvSpPr>
      <xdr:spPr>
        <a:xfrm>
          <a:off x="11317333" y="12160704"/>
          <a:ext cx="699407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4" name="Right Arrow 13">
          <a:extLst>
            <a:ext uri="{FF2B5EF4-FFF2-40B4-BE49-F238E27FC236}">
              <a16:creationId xmlns:a16="http://schemas.microsoft.com/office/drawing/2014/main" id="{00000000-0008-0000-1E00-00000E000000}"/>
            </a:ext>
          </a:extLst>
        </xdr:cNvPr>
        <xdr:cNvSpPr/>
      </xdr:nvSpPr>
      <xdr:spPr>
        <a:xfrm>
          <a:off x="11241041" y="12004604"/>
          <a:ext cx="692221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5" name="Right Arrow 14">
          <a:extLst>
            <a:ext uri="{FF2B5EF4-FFF2-40B4-BE49-F238E27FC236}">
              <a16:creationId xmlns:a16="http://schemas.microsoft.com/office/drawing/2014/main" id="{00000000-0008-0000-1E00-00000F000000}"/>
            </a:ext>
          </a:extLst>
        </xdr:cNvPr>
        <xdr:cNvSpPr/>
      </xdr:nvSpPr>
      <xdr:spPr>
        <a:xfrm>
          <a:off x="11241041" y="12004604"/>
          <a:ext cx="692221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0" name="Right Arrow 9"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SpPr/>
      </xdr:nvSpPr>
      <xdr:spPr>
        <a:xfrm>
          <a:off x="11333382" y="12228390"/>
          <a:ext cx="700454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1" name="Right Arrow 10"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SpPr/>
      </xdr:nvSpPr>
      <xdr:spPr>
        <a:xfrm>
          <a:off x="11333382" y="12228390"/>
          <a:ext cx="700454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6" name="Right Arrow 55">
          <a:extLst>
            <a:ext uri="{FF2B5EF4-FFF2-40B4-BE49-F238E27FC236}">
              <a16:creationId xmlns:a16="http://schemas.microsoft.com/office/drawing/2014/main" id="{00000000-0008-0000-1F00-000038000000}"/>
            </a:ext>
          </a:extLst>
        </xdr:cNvPr>
        <xdr:cNvSpPr/>
      </xdr:nvSpPr>
      <xdr:spPr>
        <a:xfrm>
          <a:off x="11506200" y="2560320"/>
          <a:ext cx="68580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7" name="Right Arrow 56">
          <a:extLst>
            <a:ext uri="{FF2B5EF4-FFF2-40B4-BE49-F238E27FC236}">
              <a16:creationId xmlns:a16="http://schemas.microsoft.com/office/drawing/2014/main" id="{00000000-0008-0000-1F00-000039000000}"/>
            </a:ext>
          </a:extLst>
        </xdr:cNvPr>
        <xdr:cNvSpPr/>
      </xdr:nvSpPr>
      <xdr:spPr>
        <a:xfrm>
          <a:off x="11506200" y="2560320"/>
          <a:ext cx="68580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8" name="Right Arrow 57">
          <a:extLst>
            <a:ext uri="{FF2B5EF4-FFF2-40B4-BE49-F238E27FC236}">
              <a16:creationId xmlns:a16="http://schemas.microsoft.com/office/drawing/2014/main" id="{00000000-0008-0000-1F00-00003A000000}"/>
            </a:ext>
          </a:extLst>
        </xdr:cNvPr>
        <xdr:cNvSpPr/>
      </xdr:nvSpPr>
      <xdr:spPr>
        <a:xfrm>
          <a:off x="11506200" y="2560320"/>
          <a:ext cx="68580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9" name="Right Arrow 58">
          <a:extLst>
            <a:ext uri="{FF2B5EF4-FFF2-40B4-BE49-F238E27FC236}">
              <a16:creationId xmlns:a16="http://schemas.microsoft.com/office/drawing/2014/main" id="{00000000-0008-0000-1F00-00003B000000}"/>
            </a:ext>
          </a:extLst>
        </xdr:cNvPr>
        <xdr:cNvSpPr/>
      </xdr:nvSpPr>
      <xdr:spPr>
        <a:xfrm>
          <a:off x="11506200" y="2560320"/>
          <a:ext cx="68580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4" name="Right Arrow 13">
          <a:extLst>
            <a:ext uri="{FF2B5EF4-FFF2-40B4-BE49-F238E27FC236}">
              <a16:creationId xmlns:a16="http://schemas.microsoft.com/office/drawing/2014/main" id="{00000000-0008-0000-1F00-00000E000000}"/>
            </a:ext>
          </a:extLst>
        </xdr:cNvPr>
        <xdr:cNvSpPr/>
      </xdr:nvSpPr>
      <xdr:spPr>
        <a:xfrm>
          <a:off x="11308080" y="9806940"/>
          <a:ext cx="68580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5" name="Right Arrow 14">
          <a:extLst>
            <a:ext uri="{FF2B5EF4-FFF2-40B4-BE49-F238E27FC236}">
              <a16:creationId xmlns:a16="http://schemas.microsoft.com/office/drawing/2014/main" id="{00000000-0008-0000-1F00-00000F000000}"/>
            </a:ext>
          </a:extLst>
        </xdr:cNvPr>
        <xdr:cNvSpPr/>
      </xdr:nvSpPr>
      <xdr:spPr>
        <a:xfrm>
          <a:off x="11308080" y="9806940"/>
          <a:ext cx="68580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6" name="Right Arrow 15">
          <a:extLst>
            <a:ext uri="{FF2B5EF4-FFF2-40B4-BE49-F238E27FC236}">
              <a16:creationId xmlns:a16="http://schemas.microsoft.com/office/drawing/2014/main" id="{00000000-0008-0000-1F00-000010000000}"/>
            </a:ext>
          </a:extLst>
        </xdr:cNvPr>
        <xdr:cNvSpPr/>
      </xdr:nvSpPr>
      <xdr:spPr>
        <a:xfrm>
          <a:off x="11273790" y="121158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7" name="Right Arrow 16">
          <a:extLst>
            <a:ext uri="{FF2B5EF4-FFF2-40B4-BE49-F238E27FC236}">
              <a16:creationId xmlns:a16="http://schemas.microsoft.com/office/drawing/2014/main" id="{00000000-0008-0000-1F00-000011000000}"/>
            </a:ext>
          </a:extLst>
        </xdr:cNvPr>
        <xdr:cNvSpPr/>
      </xdr:nvSpPr>
      <xdr:spPr>
        <a:xfrm>
          <a:off x="11273790" y="121158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20" name="Right Arrow 19">
          <a:extLst>
            <a:ext uri="{FF2B5EF4-FFF2-40B4-BE49-F238E27FC236}">
              <a16:creationId xmlns:a16="http://schemas.microsoft.com/office/drawing/2014/main" id="{00000000-0008-0000-1F00-000014000000}"/>
            </a:ext>
          </a:extLst>
        </xdr:cNvPr>
        <xdr:cNvSpPr/>
      </xdr:nvSpPr>
      <xdr:spPr>
        <a:xfrm>
          <a:off x="11273790" y="121158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21" name="Right Arrow 20">
          <a:extLst>
            <a:ext uri="{FF2B5EF4-FFF2-40B4-BE49-F238E27FC236}">
              <a16:creationId xmlns:a16="http://schemas.microsoft.com/office/drawing/2014/main" id="{00000000-0008-0000-1F00-000015000000}"/>
            </a:ext>
          </a:extLst>
        </xdr:cNvPr>
        <xdr:cNvSpPr/>
      </xdr:nvSpPr>
      <xdr:spPr>
        <a:xfrm>
          <a:off x="11273790" y="121158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2" name="Right Arrow 31">
          <a:extLst>
            <a:ext uri="{FF2B5EF4-FFF2-40B4-BE49-F238E27FC236}">
              <a16:creationId xmlns:a16="http://schemas.microsoft.com/office/drawing/2014/main" id="{00000000-0008-0000-2000-000020000000}"/>
            </a:ext>
          </a:extLst>
        </xdr:cNvPr>
        <xdr:cNvSpPr/>
      </xdr:nvSpPr>
      <xdr:spPr>
        <a:xfrm>
          <a:off x="11273790" y="24765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3" name="Right Arrow 32">
          <a:extLst>
            <a:ext uri="{FF2B5EF4-FFF2-40B4-BE49-F238E27FC236}">
              <a16:creationId xmlns:a16="http://schemas.microsoft.com/office/drawing/2014/main" id="{00000000-0008-0000-2000-000021000000}"/>
            </a:ext>
          </a:extLst>
        </xdr:cNvPr>
        <xdr:cNvSpPr/>
      </xdr:nvSpPr>
      <xdr:spPr>
        <a:xfrm>
          <a:off x="11273790" y="24765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SpPr/>
      </xdr:nvSpPr>
      <xdr:spPr>
        <a:xfrm>
          <a:off x="11317333" y="11738882"/>
          <a:ext cx="699407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SpPr/>
      </xdr:nvSpPr>
      <xdr:spPr>
        <a:xfrm>
          <a:off x="11317333" y="11738882"/>
          <a:ext cx="699407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8" name="Right Arrow 37">
          <a:extLst>
            <a:ext uri="{FF2B5EF4-FFF2-40B4-BE49-F238E27FC236}">
              <a16:creationId xmlns:a16="http://schemas.microsoft.com/office/drawing/2014/main" id="{00000000-0008-0000-2100-000026000000}"/>
            </a:ext>
          </a:extLst>
        </xdr:cNvPr>
        <xdr:cNvSpPr/>
      </xdr:nvSpPr>
      <xdr:spPr>
        <a:xfrm>
          <a:off x="11273790" y="24384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9" name="Right Arrow 38">
          <a:extLst>
            <a:ext uri="{FF2B5EF4-FFF2-40B4-BE49-F238E27FC236}">
              <a16:creationId xmlns:a16="http://schemas.microsoft.com/office/drawing/2014/main" id="{00000000-0008-0000-2100-000027000000}"/>
            </a:ext>
          </a:extLst>
        </xdr:cNvPr>
        <xdr:cNvSpPr/>
      </xdr:nvSpPr>
      <xdr:spPr>
        <a:xfrm>
          <a:off x="11273790" y="24384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11273790" y="24384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SpPr/>
      </xdr:nvSpPr>
      <xdr:spPr>
        <a:xfrm>
          <a:off x="11273790" y="24384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00000000-0008-0000-2100-000006000000}"/>
            </a:ext>
          </a:extLst>
        </xdr:cNvPr>
        <xdr:cNvSpPr/>
      </xdr:nvSpPr>
      <xdr:spPr>
        <a:xfrm>
          <a:off x="11273790" y="1160145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2100-000007000000}"/>
            </a:ext>
          </a:extLst>
        </xdr:cNvPr>
        <xdr:cNvSpPr/>
      </xdr:nvSpPr>
      <xdr:spPr>
        <a:xfrm>
          <a:off x="11273790" y="1160145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2" name="Right Arrow 11">
          <a:extLst>
            <a:ext uri="{FF2B5EF4-FFF2-40B4-BE49-F238E27FC236}">
              <a16:creationId xmlns:a16="http://schemas.microsoft.com/office/drawing/2014/main" id="{00000000-0008-0000-2200-00000C000000}"/>
            </a:ext>
          </a:extLst>
        </xdr:cNvPr>
        <xdr:cNvSpPr/>
      </xdr:nvSpPr>
      <xdr:spPr>
        <a:xfrm>
          <a:off x="11273790" y="11668125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3" name="Right Arrow 12"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SpPr/>
      </xdr:nvSpPr>
      <xdr:spPr>
        <a:xfrm>
          <a:off x="11273790" y="11668125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18" name="Right Arrow 17">
          <a:extLst>
            <a:ext uri="{FF2B5EF4-FFF2-40B4-BE49-F238E27FC236}">
              <a16:creationId xmlns:a16="http://schemas.microsoft.com/office/drawing/2014/main" id="{00000000-0008-0000-2300-000012000000}"/>
            </a:ext>
          </a:extLst>
        </xdr:cNvPr>
        <xdr:cNvSpPr/>
      </xdr:nvSpPr>
      <xdr:spPr>
        <a:xfrm>
          <a:off x="11273790" y="1232535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19" name="Right Arrow 18">
          <a:extLst>
            <a:ext uri="{FF2B5EF4-FFF2-40B4-BE49-F238E27FC236}">
              <a16:creationId xmlns:a16="http://schemas.microsoft.com/office/drawing/2014/main" id="{00000000-0008-0000-2300-000013000000}"/>
            </a:ext>
          </a:extLst>
        </xdr:cNvPr>
        <xdr:cNvSpPr/>
      </xdr:nvSpPr>
      <xdr:spPr>
        <a:xfrm>
          <a:off x="11273790" y="1232535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2" name="Right Arrow 11">
          <a:extLst>
            <a:ext uri="{FF2B5EF4-FFF2-40B4-BE49-F238E27FC236}">
              <a16:creationId xmlns:a16="http://schemas.microsoft.com/office/drawing/2014/main" id="{00000000-0008-0000-2300-00000C000000}"/>
            </a:ext>
          </a:extLst>
        </xdr:cNvPr>
        <xdr:cNvSpPr/>
      </xdr:nvSpPr>
      <xdr:spPr>
        <a:xfrm>
          <a:off x="11278985" y="12025869"/>
          <a:ext cx="695697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3" name="Right Arrow 12">
          <a:extLst>
            <a:ext uri="{FF2B5EF4-FFF2-40B4-BE49-F238E27FC236}">
              <a16:creationId xmlns:a16="http://schemas.microsoft.com/office/drawing/2014/main" id="{00000000-0008-0000-2300-00000D000000}"/>
            </a:ext>
          </a:extLst>
        </xdr:cNvPr>
        <xdr:cNvSpPr/>
      </xdr:nvSpPr>
      <xdr:spPr>
        <a:xfrm>
          <a:off x="11278985" y="12025869"/>
          <a:ext cx="695697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2" name="Right Arrow 11">
          <a:extLst>
            <a:ext uri="{FF2B5EF4-FFF2-40B4-BE49-F238E27FC236}">
              <a16:creationId xmlns:a16="http://schemas.microsoft.com/office/drawing/2014/main" id="{00000000-0008-0000-2400-00000C000000}"/>
            </a:ext>
          </a:extLst>
        </xdr:cNvPr>
        <xdr:cNvSpPr/>
      </xdr:nvSpPr>
      <xdr:spPr>
        <a:xfrm>
          <a:off x="11317333" y="12051846"/>
          <a:ext cx="699407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3" name="Right Arrow 12">
          <a:extLst>
            <a:ext uri="{FF2B5EF4-FFF2-40B4-BE49-F238E27FC236}">
              <a16:creationId xmlns:a16="http://schemas.microsoft.com/office/drawing/2014/main" id="{00000000-0008-0000-2400-00000D000000}"/>
            </a:ext>
          </a:extLst>
        </xdr:cNvPr>
        <xdr:cNvSpPr/>
      </xdr:nvSpPr>
      <xdr:spPr>
        <a:xfrm>
          <a:off x="11317333" y="12051846"/>
          <a:ext cx="699407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00000000-0008-0000-2500-000006000000}"/>
            </a:ext>
          </a:extLst>
        </xdr:cNvPr>
        <xdr:cNvSpPr/>
      </xdr:nvSpPr>
      <xdr:spPr>
        <a:xfrm>
          <a:off x="11317333" y="12051846"/>
          <a:ext cx="699407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2500-000007000000}"/>
            </a:ext>
          </a:extLst>
        </xdr:cNvPr>
        <xdr:cNvSpPr/>
      </xdr:nvSpPr>
      <xdr:spPr>
        <a:xfrm>
          <a:off x="11317333" y="12051846"/>
          <a:ext cx="699407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4" name="Right Arrow 13">
          <a:extLst>
            <a:ext uri="{FF2B5EF4-FFF2-40B4-BE49-F238E27FC236}">
              <a16:creationId xmlns:a16="http://schemas.microsoft.com/office/drawing/2014/main" id="{00000000-0008-0000-2600-00000E000000}"/>
            </a:ext>
          </a:extLst>
        </xdr:cNvPr>
        <xdr:cNvSpPr/>
      </xdr:nvSpPr>
      <xdr:spPr>
        <a:xfrm>
          <a:off x="11273790" y="118491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5" name="Right Arrow 14">
          <a:extLst>
            <a:ext uri="{FF2B5EF4-FFF2-40B4-BE49-F238E27FC236}">
              <a16:creationId xmlns:a16="http://schemas.microsoft.com/office/drawing/2014/main" id="{00000000-0008-0000-2600-00000F000000}"/>
            </a:ext>
          </a:extLst>
        </xdr:cNvPr>
        <xdr:cNvSpPr/>
      </xdr:nvSpPr>
      <xdr:spPr>
        <a:xfrm>
          <a:off x="11273790" y="118491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2600-000008000000}"/>
            </a:ext>
          </a:extLst>
        </xdr:cNvPr>
        <xdr:cNvSpPr/>
      </xdr:nvSpPr>
      <xdr:spPr>
        <a:xfrm>
          <a:off x="11295221" y="11903869"/>
          <a:ext cx="697707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00000000-0008-0000-2600-000009000000}"/>
            </a:ext>
          </a:extLst>
        </xdr:cNvPr>
        <xdr:cNvSpPr/>
      </xdr:nvSpPr>
      <xdr:spPr>
        <a:xfrm>
          <a:off x="11295221" y="11903869"/>
          <a:ext cx="697707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79</xdr:row>
      <xdr:rowOff>266700</xdr:rowOff>
    </xdr:from>
    <xdr:to>
      <xdr:col>16</xdr:col>
      <xdr:colOff>396240</xdr:colOff>
      <xdr:row>79</xdr:row>
      <xdr:rowOff>403860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SpPr/>
      </xdr:nvSpPr>
      <xdr:spPr>
        <a:xfrm>
          <a:off x="11317333" y="12294054"/>
          <a:ext cx="699407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79</xdr:row>
      <xdr:rowOff>266700</xdr:rowOff>
    </xdr:from>
    <xdr:to>
      <xdr:col>16</xdr:col>
      <xdr:colOff>396240</xdr:colOff>
      <xdr:row>79</xdr:row>
      <xdr:rowOff>403860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2600-000007000000}"/>
            </a:ext>
          </a:extLst>
        </xdr:cNvPr>
        <xdr:cNvSpPr/>
      </xdr:nvSpPr>
      <xdr:spPr>
        <a:xfrm>
          <a:off x="11317333" y="12294054"/>
          <a:ext cx="699407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SpPr/>
      </xdr:nvSpPr>
      <xdr:spPr>
        <a:xfrm>
          <a:off x="11273790" y="26289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11273790" y="26289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00000000-0008-0000-2700-000006000000}"/>
            </a:ext>
          </a:extLst>
        </xdr:cNvPr>
        <xdr:cNvSpPr/>
      </xdr:nvSpPr>
      <xdr:spPr>
        <a:xfrm>
          <a:off x="11273790" y="2505075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2700-000007000000}"/>
            </a:ext>
          </a:extLst>
        </xdr:cNvPr>
        <xdr:cNvSpPr/>
      </xdr:nvSpPr>
      <xdr:spPr>
        <a:xfrm>
          <a:off x="11273790" y="2505075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2700-000008000000}"/>
            </a:ext>
          </a:extLst>
        </xdr:cNvPr>
        <xdr:cNvSpPr/>
      </xdr:nvSpPr>
      <xdr:spPr>
        <a:xfrm>
          <a:off x="11273790" y="1217295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00000000-0008-0000-2700-000009000000}"/>
            </a:ext>
          </a:extLst>
        </xdr:cNvPr>
        <xdr:cNvSpPr/>
      </xdr:nvSpPr>
      <xdr:spPr>
        <a:xfrm>
          <a:off x="11273790" y="1217295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79</xdr:row>
      <xdr:rowOff>266700</xdr:rowOff>
    </xdr:from>
    <xdr:to>
      <xdr:col>16</xdr:col>
      <xdr:colOff>396240</xdr:colOff>
      <xdr:row>79</xdr:row>
      <xdr:rowOff>403860</xdr:rowOff>
    </xdr:to>
    <xdr:sp macro="" textlink="">
      <xdr:nvSpPr>
        <xdr:cNvPr id="10" name="Right Arrow 9">
          <a:extLst>
            <a:ext uri="{FF2B5EF4-FFF2-40B4-BE49-F238E27FC236}">
              <a16:creationId xmlns:a16="http://schemas.microsoft.com/office/drawing/2014/main" id="{00000000-0008-0000-2700-00000A000000}"/>
            </a:ext>
          </a:extLst>
        </xdr:cNvPr>
        <xdr:cNvSpPr/>
      </xdr:nvSpPr>
      <xdr:spPr>
        <a:xfrm>
          <a:off x="11273790" y="2242185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79</xdr:row>
      <xdr:rowOff>266700</xdr:rowOff>
    </xdr:from>
    <xdr:to>
      <xdr:col>16</xdr:col>
      <xdr:colOff>396240</xdr:colOff>
      <xdr:row>79</xdr:row>
      <xdr:rowOff>403860</xdr:rowOff>
    </xdr:to>
    <xdr:sp macro="" textlink="">
      <xdr:nvSpPr>
        <xdr:cNvPr id="11" name="Right Arrow 10">
          <a:extLst>
            <a:ext uri="{FF2B5EF4-FFF2-40B4-BE49-F238E27FC236}">
              <a16:creationId xmlns:a16="http://schemas.microsoft.com/office/drawing/2014/main" id="{00000000-0008-0000-2700-00000B000000}"/>
            </a:ext>
          </a:extLst>
        </xdr:cNvPr>
        <xdr:cNvSpPr/>
      </xdr:nvSpPr>
      <xdr:spPr>
        <a:xfrm>
          <a:off x="11273790" y="2242185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4" name="Right Arrow 13">
          <a:extLst>
            <a:ext uri="{FF2B5EF4-FFF2-40B4-BE49-F238E27FC236}">
              <a16:creationId xmlns:a16="http://schemas.microsoft.com/office/drawing/2014/main" id="{00000000-0008-0000-2800-00000E000000}"/>
            </a:ext>
          </a:extLst>
        </xdr:cNvPr>
        <xdr:cNvSpPr/>
      </xdr:nvSpPr>
      <xdr:spPr>
        <a:xfrm>
          <a:off x="11273790" y="26289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5" name="Right Arrow 14">
          <a:extLst>
            <a:ext uri="{FF2B5EF4-FFF2-40B4-BE49-F238E27FC236}">
              <a16:creationId xmlns:a16="http://schemas.microsoft.com/office/drawing/2014/main" id="{00000000-0008-0000-2800-00000F000000}"/>
            </a:ext>
          </a:extLst>
        </xdr:cNvPr>
        <xdr:cNvSpPr/>
      </xdr:nvSpPr>
      <xdr:spPr>
        <a:xfrm>
          <a:off x="11273790" y="26289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11317333" y="2676525"/>
          <a:ext cx="699407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SpPr/>
      </xdr:nvSpPr>
      <xdr:spPr>
        <a:xfrm>
          <a:off x="11317333" y="2676525"/>
          <a:ext cx="699407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6" name="Right Arrow 25">
          <a:extLst>
            <a:ext uri="{FF2B5EF4-FFF2-40B4-BE49-F238E27FC236}">
              <a16:creationId xmlns:a16="http://schemas.microsoft.com/office/drawing/2014/main" id="{00000000-0008-0000-2900-00001A000000}"/>
            </a:ext>
          </a:extLst>
        </xdr:cNvPr>
        <xdr:cNvSpPr/>
      </xdr:nvSpPr>
      <xdr:spPr>
        <a:xfrm>
          <a:off x="12245340" y="11734800"/>
          <a:ext cx="68580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7" name="Right Arrow 26">
          <a:extLst>
            <a:ext uri="{FF2B5EF4-FFF2-40B4-BE49-F238E27FC236}">
              <a16:creationId xmlns:a16="http://schemas.microsoft.com/office/drawing/2014/main" id="{00000000-0008-0000-2900-00001B000000}"/>
            </a:ext>
          </a:extLst>
        </xdr:cNvPr>
        <xdr:cNvSpPr/>
      </xdr:nvSpPr>
      <xdr:spPr>
        <a:xfrm>
          <a:off x="12245340" y="11734800"/>
          <a:ext cx="68580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8" name="Right Arrow 27">
          <a:extLst>
            <a:ext uri="{FF2B5EF4-FFF2-40B4-BE49-F238E27FC236}">
              <a16:creationId xmlns:a16="http://schemas.microsoft.com/office/drawing/2014/main" id="{00000000-0008-0000-2900-00001C000000}"/>
            </a:ext>
          </a:extLst>
        </xdr:cNvPr>
        <xdr:cNvSpPr/>
      </xdr:nvSpPr>
      <xdr:spPr>
        <a:xfrm>
          <a:off x="12245340" y="11734800"/>
          <a:ext cx="68580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9" name="Right Arrow 28">
          <a:extLst>
            <a:ext uri="{FF2B5EF4-FFF2-40B4-BE49-F238E27FC236}">
              <a16:creationId xmlns:a16="http://schemas.microsoft.com/office/drawing/2014/main" id="{00000000-0008-0000-2900-00001D000000}"/>
            </a:ext>
          </a:extLst>
        </xdr:cNvPr>
        <xdr:cNvSpPr/>
      </xdr:nvSpPr>
      <xdr:spPr>
        <a:xfrm>
          <a:off x="12245340" y="11734800"/>
          <a:ext cx="68580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0" name="Right Arrow 29">
          <a:extLst>
            <a:ext uri="{FF2B5EF4-FFF2-40B4-BE49-F238E27FC236}">
              <a16:creationId xmlns:a16="http://schemas.microsoft.com/office/drawing/2014/main" id="{00000000-0008-0000-2900-00001E000000}"/>
            </a:ext>
          </a:extLst>
        </xdr:cNvPr>
        <xdr:cNvSpPr/>
      </xdr:nvSpPr>
      <xdr:spPr>
        <a:xfrm>
          <a:off x="12245340" y="11734800"/>
          <a:ext cx="68580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1" name="Right Arrow 30">
          <a:extLst>
            <a:ext uri="{FF2B5EF4-FFF2-40B4-BE49-F238E27FC236}">
              <a16:creationId xmlns:a16="http://schemas.microsoft.com/office/drawing/2014/main" id="{00000000-0008-0000-2900-00001F000000}"/>
            </a:ext>
          </a:extLst>
        </xdr:cNvPr>
        <xdr:cNvSpPr/>
      </xdr:nvSpPr>
      <xdr:spPr>
        <a:xfrm>
          <a:off x="12245340" y="11734800"/>
          <a:ext cx="68580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2" name="Right Arrow 31">
          <a:extLst>
            <a:ext uri="{FF2B5EF4-FFF2-40B4-BE49-F238E27FC236}">
              <a16:creationId xmlns:a16="http://schemas.microsoft.com/office/drawing/2014/main" id="{00000000-0008-0000-2900-000020000000}"/>
            </a:ext>
          </a:extLst>
        </xdr:cNvPr>
        <xdr:cNvSpPr/>
      </xdr:nvSpPr>
      <xdr:spPr>
        <a:xfrm>
          <a:off x="12245340" y="11734800"/>
          <a:ext cx="68580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3" name="Right Arrow 32">
          <a:extLst>
            <a:ext uri="{FF2B5EF4-FFF2-40B4-BE49-F238E27FC236}">
              <a16:creationId xmlns:a16="http://schemas.microsoft.com/office/drawing/2014/main" id="{00000000-0008-0000-2900-000021000000}"/>
            </a:ext>
          </a:extLst>
        </xdr:cNvPr>
        <xdr:cNvSpPr/>
      </xdr:nvSpPr>
      <xdr:spPr>
        <a:xfrm>
          <a:off x="12245340" y="11734800"/>
          <a:ext cx="68580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4" name="Right Arrow 33">
          <a:extLst>
            <a:ext uri="{FF2B5EF4-FFF2-40B4-BE49-F238E27FC236}">
              <a16:creationId xmlns:a16="http://schemas.microsoft.com/office/drawing/2014/main" id="{00000000-0008-0000-2900-000022000000}"/>
            </a:ext>
          </a:extLst>
        </xdr:cNvPr>
        <xdr:cNvSpPr/>
      </xdr:nvSpPr>
      <xdr:spPr>
        <a:xfrm>
          <a:off x="11956869" y="12649200"/>
          <a:ext cx="672192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5" name="Right Arrow 34">
          <a:extLst>
            <a:ext uri="{FF2B5EF4-FFF2-40B4-BE49-F238E27FC236}">
              <a16:creationId xmlns:a16="http://schemas.microsoft.com/office/drawing/2014/main" id="{00000000-0008-0000-2900-000023000000}"/>
            </a:ext>
          </a:extLst>
        </xdr:cNvPr>
        <xdr:cNvSpPr/>
      </xdr:nvSpPr>
      <xdr:spPr>
        <a:xfrm>
          <a:off x="11956869" y="12649200"/>
          <a:ext cx="672192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6" name="Right Arrow 35">
          <a:extLst>
            <a:ext uri="{FF2B5EF4-FFF2-40B4-BE49-F238E27FC236}">
              <a16:creationId xmlns:a16="http://schemas.microsoft.com/office/drawing/2014/main" id="{00000000-0008-0000-2900-000024000000}"/>
            </a:ext>
          </a:extLst>
        </xdr:cNvPr>
        <xdr:cNvSpPr/>
      </xdr:nvSpPr>
      <xdr:spPr>
        <a:xfrm>
          <a:off x="11956869" y="12649200"/>
          <a:ext cx="672192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7" name="Right Arrow 36">
          <a:extLst>
            <a:ext uri="{FF2B5EF4-FFF2-40B4-BE49-F238E27FC236}">
              <a16:creationId xmlns:a16="http://schemas.microsoft.com/office/drawing/2014/main" id="{00000000-0008-0000-2900-000025000000}"/>
            </a:ext>
          </a:extLst>
        </xdr:cNvPr>
        <xdr:cNvSpPr/>
      </xdr:nvSpPr>
      <xdr:spPr>
        <a:xfrm>
          <a:off x="11956869" y="12649200"/>
          <a:ext cx="672192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8" name="Right Arrow 37">
          <a:extLst>
            <a:ext uri="{FF2B5EF4-FFF2-40B4-BE49-F238E27FC236}">
              <a16:creationId xmlns:a16="http://schemas.microsoft.com/office/drawing/2014/main" id="{00000000-0008-0000-2900-000026000000}"/>
            </a:ext>
          </a:extLst>
        </xdr:cNvPr>
        <xdr:cNvSpPr/>
      </xdr:nvSpPr>
      <xdr:spPr>
        <a:xfrm>
          <a:off x="11956869" y="12649200"/>
          <a:ext cx="672192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9" name="Right Arrow 38">
          <a:extLst>
            <a:ext uri="{FF2B5EF4-FFF2-40B4-BE49-F238E27FC236}">
              <a16:creationId xmlns:a16="http://schemas.microsoft.com/office/drawing/2014/main" id="{00000000-0008-0000-2900-000027000000}"/>
            </a:ext>
          </a:extLst>
        </xdr:cNvPr>
        <xdr:cNvSpPr/>
      </xdr:nvSpPr>
      <xdr:spPr>
        <a:xfrm>
          <a:off x="11956869" y="12649200"/>
          <a:ext cx="672192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40" name="Right Arrow 39">
          <a:extLst>
            <a:ext uri="{FF2B5EF4-FFF2-40B4-BE49-F238E27FC236}">
              <a16:creationId xmlns:a16="http://schemas.microsoft.com/office/drawing/2014/main" id="{00000000-0008-0000-2900-000028000000}"/>
            </a:ext>
          </a:extLst>
        </xdr:cNvPr>
        <xdr:cNvSpPr/>
      </xdr:nvSpPr>
      <xdr:spPr>
        <a:xfrm>
          <a:off x="11956869" y="12649200"/>
          <a:ext cx="672192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41" name="Right Arrow 40">
          <a:extLst>
            <a:ext uri="{FF2B5EF4-FFF2-40B4-BE49-F238E27FC236}">
              <a16:creationId xmlns:a16="http://schemas.microsoft.com/office/drawing/2014/main" id="{00000000-0008-0000-2900-000029000000}"/>
            </a:ext>
          </a:extLst>
        </xdr:cNvPr>
        <xdr:cNvSpPr/>
      </xdr:nvSpPr>
      <xdr:spPr>
        <a:xfrm>
          <a:off x="11956869" y="12649200"/>
          <a:ext cx="672192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8" name="Right Arrow 47">
          <a:extLst>
            <a:ext uri="{FF2B5EF4-FFF2-40B4-BE49-F238E27FC236}">
              <a16:creationId xmlns:a16="http://schemas.microsoft.com/office/drawing/2014/main" id="{00000000-0008-0000-2A00-000030000000}"/>
            </a:ext>
          </a:extLst>
        </xdr:cNvPr>
        <xdr:cNvSpPr/>
      </xdr:nvSpPr>
      <xdr:spPr>
        <a:xfrm>
          <a:off x="11506200" y="2697480"/>
          <a:ext cx="68580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9" name="Right Arrow 48">
          <a:extLst>
            <a:ext uri="{FF2B5EF4-FFF2-40B4-BE49-F238E27FC236}">
              <a16:creationId xmlns:a16="http://schemas.microsoft.com/office/drawing/2014/main" id="{00000000-0008-0000-2A00-000031000000}"/>
            </a:ext>
          </a:extLst>
        </xdr:cNvPr>
        <xdr:cNvSpPr/>
      </xdr:nvSpPr>
      <xdr:spPr>
        <a:xfrm>
          <a:off x="11506200" y="2697480"/>
          <a:ext cx="68580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0" name="Right Arrow 49">
          <a:extLst>
            <a:ext uri="{FF2B5EF4-FFF2-40B4-BE49-F238E27FC236}">
              <a16:creationId xmlns:a16="http://schemas.microsoft.com/office/drawing/2014/main" id="{00000000-0008-0000-2A00-000032000000}"/>
            </a:ext>
          </a:extLst>
        </xdr:cNvPr>
        <xdr:cNvSpPr/>
      </xdr:nvSpPr>
      <xdr:spPr>
        <a:xfrm>
          <a:off x="11506200" y="2697480"/>
          <a:ext cx="68580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1" name="Right Arrow 50">
          <a:extLst>
            <a:ext uri="{FF2B5EF4-FFF2-40B4-BE49-F238E27FC236}">
              <a16:creationId xmlns:a16="http://schemas.microsoft.com/office/drawing/2014/main" id="{00000000-0008-0000-2A00-000033000000}"/>
            </a:ext>
          </a:extLst>
        </xdr:cNvPr>
        <xdr:cNvSpPr/>
      </xdr:nvSpPr>
      <xdr:spPr>
        <a:xfrm>
          <a:off x="11506200" y="2697480"/>
          <a:ext cx="68580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2" name="Right Arrow 51">
          <a:extLst>
            <a:ext uri="{FF2B5EF4-FFF2-40B4-BE49-F238E27FC236}">
              <a16:creationId xmlns:a16="http://schemas.microsoft.com/office/drawing/2014/main" id="{00000000-0008-0000-2A00-000034000000}"/>
            </a:ext>
          </a:extLst>
        </xdr:cNvPr>
        <xdr:cNvSpPr/>
      </xdr:nvSpPr>
      <xdr:spPr>
        <a:xfrm>
          <a:off x="11506200" y="2697480"/>
          <a:ext cx="68580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3" name="Right Arrow 52">
          <a:extLst>
            <a:ext uri="{FF2B5EF4-FFF2-40B4-BE49-F238E27FC236}">
              <a16:creationId xmlns:a16="http://schemas.microsoft.com/office/drawing/2014/main" id="{00000000-0008-0000-2A00-000035000000}"/>
            </a:ext>
          </a:extLst>
        </xdr:cNvPr>
        <xdr:cNvSpPr/>
      </xdr:nvSpPr>
      <xdr:spPr>
        <a:xfrm>
          <a:off x="11506200" y="2697480"/>
          <a:ext cx="68580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4" name="Right Arrow 53">
          <a:extLst>
            <a:ext uri="{FF2B5EF4-FFF2-40B4-BE49-F238E27FC236}">
              <a16:creationId xmlns:a16="http://schemas.microsoft.com/office/drawing/2014/main" id="{00000000-0008-0000-2A00-000036000000}"/>
            </a:ext>
          </a:extLst>
        </xdr:cNvPr>
        <xdr:cNvSpPr/>
      </xdr:nvSpPr>
      <xdr:spPr>
        <a:xfrm>
          <a:off x="11506200" y="2697480"/>
          <a:ext cx="68580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5" name="Right Arrow 54">
          <a:extLst>
            <a:ext uri="{FF2B5EF4-FFF2-40B4-BE49-F238E27FC236}">
              <a16:creationId xmlns:a16="http://schemas.microsoft.com/office/drawing/2014/main" id="{00000000-0008-0000-2A00-000037000000}"/>
            </a:ext>
          </a:extLst>
        </xdr:cNvPr>
        <xdr:cNvSpPr/>
      </xdr:nvSpPr>
      <xdr:spPr>
        <a:xfrm>
          <a:off x="11506200" y="2697480"/>
          <a:ext cx="68580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26" name="Right Arrow 25">
          <a:extLst>
            <a:ext uri="{FF2B5EF4-FFF2-40B4-BE49-F238E27FC236}">
              <a16:creationId xmlns:a16="http://schemas.microsoft.com/office/drawing/2014/main" id="{00000000-0008-0000-2A00-00001A000000}"/>
            </a:ext>
          </a:extLst>
        </xdr:cNvPr>
        <xdr:cNvSpPr/>
      </xdr:nvSpPr>
      <xdr:spPr>
        <a:xfrm>
          <a:off x="12895761" y="2838450"/>
          <a:ext cx="835479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27" name="Right Arrow 26">
          <a:extLst>
            <a:ext uri="{FF2B5EF4-FFF2-40B4-BE49-F238E27FC236}">
              <a16:creationId xmlns:a16="http://schemas.microsoft.com/office/drawing/2014/main" id="{00000000-0008-0000-2A00-00001B000000}"/>
            </a:ext>
          </a:extLst>
        </xdr:cNvPr>
        <xdr:cNvSpPr/>
      </xdr:nvSpPr>
      <xdr:spPr>
        <a:xfrm>
          <a:off x="12895761" y="2838450"/>
          <a:ext cx="835479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28" name="Right Arrow 27">
          <a:extLst>
            <a:ext uri="{FF2B5EF4-FFF2-40B4-BE49-F238E27FC236}">
              <a16:creationId xmlns:a16="http://schemas.microsoft.com/office/drawing/2014/main" id="{00000000-0008-0000-2A00-00001C000000}"/>
            </a:ext>
          </a:extLst>
        </xdr:cNvPr>
        <xdr:cNvSpPr/>
      </xdr:nvSpPr>
      <xdr:spPr>
        <a:xfrm>
          <a:off x="12895761" y="2838450"/>
          <a:ext cx="835479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29" name="Right Arrow 28">
          <a:extLst>
            <a:ext uri="{FF2B5EF4-FFF2-40B4-BE49-F238E27FC236}">
              <a16:creationId xmlns:a16="http://schemas.microsoft.com/office/drawing/2014/main" id="{00000000-0008-0000-2A00-00001D000000}"/>
            </a:ext>
          </a:extLst>
        </xdr:cNvPr>
        <xdr:cNvSpPr/>
      </xdr:nvSpPr>
      <xdr:spPr>
        <a:xfrm>
          <a:off x="12895761" y="2838450"/>
          <a:ext cx="835479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0" name="Right Arrow 29">
          <a:extLst>
            <a:ext uri="{FF2B5EF4-FFF2-40B4-BE49-F238E27FC236}">
              <a16:creationId xmlns:a16="http://schemas.microsoft.com/office/drawing/2014/main" id="{00000000-0008-0000-2A00-00001E000000}"/>
            </a:ext>
          </a:extLst>
        </xdr:cNvPr>
        <xdr:cNvSpPr/>
      </xdr:nvSpPr>
      <xdr:spPr>
        <a:xfrm>
          <a:off x="12895761" y="2838450"/>
          <a:ext cx="835479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1" name="Right Arrow 30">
          <a:extLst>
            <a:ext uri="{FF2B5EF4-FFF2-40B4-BE49-F238E27FC236}">
              <a16:creationId xmlns:a16="http://schemas.microsoft.com/office/drawing/2014/main" id="{00000000-0008-0000-2A00-00001F000000}"/>
            </a:ext>
          </a:extLst>
        </xdr:cNvPr>
        <xdr:cNvSpPr/>
      </xdr:nvSpPr>
      <xdr:spPr>
        <a:xfrm>
          <a:off x="12895761" y="2838450"/>
          <a:ext cx="835479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2" name="Right Arrow 31">
          <a:extLst>
            <a:ext uri="{FF2B5EF4-FFF2-40B4-BE49-F238E27FC236}">
              <a16:creationId xmlns:a16="http://schemas.microsoft.com/office/drawing/2014/main" id="{00000000-0008-0000-2A00-000020000000}"/>
            </a:ext>
          </a:extLst>
        </xdr:cNvPr>
        <xdr:cNvSpPr/>
      </xdr:nvSpPr>
      <xdr:spPr>
        <a:xfrm>
          <a:off x="12895761" y="2838450"/>
          <a:ext cx="835479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3" name="Right Arrow 32">
          <a:extLst>
            <a:ext uri="{FF2B5EF4-FFF2-40B4-BE49-F238E27FC236}">
              <a16:creationId xmlns:a16="http://schemas.microsoft.com/office/drawing/2014/main" id="{00000000-0008-0000-2A00-000021000000}"/>
            </a:ext>
          </a:extLst>
        </xdr:cNvPr>
        <xdr:cNvSpPr/>
      </xdr:nvSpPr>
      <xdr:spPr>
        <a:xfrm>
          <a:off x="12895761" y="2838450"/>
          <a:ext cx="835479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66" name="Right Arrow 65">
          <a:extLst>
            <a:ext uri="{FF2B5EF4-FFF2-40B4-BE49-F238E27FC236}">
              <a16:creationId xmlns:a16="http://schemas.microsoft.com/office/drawing/2014/main" id="{00000000-0008-0000-2B00-000042000000}"/>
            </a:ext>
          </a:extLst>
        </xdr:cNvPr>
        <xdr:cNvSpPr/>
      </xdr:nvSpPr>
      <xdr:spPr>
        <a:xfrm>
          <a:off x="11435715" y="2695575"/>
          <a:ext cx="7524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67" name="Right Arrow 66">
          <a:extLst>
            <a:ext uri="{FF2B5EF4-FFF2-40B4-BE49-F238E27FC236}">
              <a16:creationId xmlns:a16="http://schemas.microsoft.com/office/drawing/2014/main" id="{00000000-0008-0000-2B00-000043000000}"/>
            </a:ext>
          </a:extLst>
        </xdr:cNvPr>
        <xdr:cNvSpPr/>
      </xdr:nvSpPr>
      <xdr:spPr>
        <a:xfrm>
          <a:off x="11435715" y="2695575"/>
          <a:ext cx="7524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68" name="Right Arrow 67">
          <a:extLst>
            <a:ext uri="{FF2B5EF4-FFF2-40B4-BE49-F238E27FC236}">
              <a16:creationId xmlns:a16="http://schemas.microsoft.com/office/drawing/2014/main" id="{00000000-0008-0000-2B00-000044000000}"/>
            </a:ext>
          </a:extLst>
        </xdr:cNvPr>
        <xdr:cNvSpPr/>
      </xdr:nvSpPr>
      <xdr:spPr>
        <a:xfrm>
          <a:off x="11435715" y="2695575"/>
          <a:ext cx="7524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69" name="Right Arrow 68">
          <a:extLst>
            <a:ext uri="{FF2B5EF4-FFF2-40B4-BE49-F238E27FC236}">
              <a16:creationId xmlns:a16="http://schemas.microsoft.com/office/drawing/2014/main" id="{00000000-0008-0000-2B00-000045000000}"/>
            </a:ext>
          </a:extLst>
        </xdr:cNvPr>
        <xdr:cNvSpPr/>
      </xdr:nvSpPr>
      <xdr:spPr>
        <a:xfrm>
          <a:off x="11435715" y="2695575"/>
          <a:ext cx="7524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0" name="Right Arrow 69">
          <a:extLst>
            <a:ext uri="{FF2B5EF4-FFF2-40B4-BE49-F238E27FC236}">
              <a16:creationId xmlns:a16="http://schemas.microsoft.com/office/drawing/2014/main" id="{00000000-0008-0000-2B00-000046000000}"/>
            </a:ext>
          </a:extLst>
        </xdr:cNvPr>
        <xdr:cNvSpPr/>
      </xdr:nvSpPr>
      <xdr:spPr>
        <a:xfrm>
          <a:off x="11435715" y="2695575"/>
          <a:ext cx="7524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1" name="Right Arrow 70">
          <a:extLst>
            <a:ext uri="{FF2B5EF4-FFF2-40B4-BE49-F238E27FC236}">
              <a16:creationId xmlns:a16="http://schemas.microsoft.com/office/drawing/2014/main" id="{00000000-0008-0000-2B00-000047000000}"/>
            </a:ext>
          </a:extLst>
        </xdr:cNvPr>
        <xdr:cNvSpPr/>
      </xdr:nvSpPr>
      <xdr:spPr>
        <a:xfrm>
          <a:off x="11435715" y="2695575"/>
          <a:ext cx="7524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2" name="Right Arrow 71">
          <a:extLst>
            <a:ext uri="{FF2B5EF4-FFF2-40B4-BE49-F238E27FC236}">
              <a16:creationId xmlns:a16="http://schemas.microsoft.com/office/drawing/2014/main" id="{00000000-0008-0000-2B00-000048000000}"/>
            </a:ext>
          </a:extLst>
        </xdr:cNvPr>
        <xdr:cNvSpPr/>
      </xdr:nvSpPr>
      <xdr:spPr>
        <a:xfrm>
          <a:off x="11435715" y="2695575"/>
          <a:ext cx="7524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3" name="Right Arrow 72">
          <a:extLst>
            <a:ext uri="{FF2B5EF4-FFF2-40B4-BE49-F238E27FC236}">
              <a16:creationId xmlns:a16="http://schemas.microsoft.com/office/drawing/2014/main" id="{00000000-0008-0000-2B00-000049000000}"/>
            </a:ext>
          </a:extLst>
        </xdr:cNvPr>
        <xdr:cNvSpPr/>
      </xdr:nvSpPr>
      <xdr:spPr>
        <a:xfrm>
          <a:off x="11435715" y="2695575"/>
          <a:ext cx="7524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4" name="Right Arrow 73">
          <a:extLst>
            <a:ext uri="{FF2B5EF4-FFF2-40B4-BE49-F238E27FC236}">
              <a16:creationId xmlns:a16="http://schemas.microsoft.com/office/drawing/2014/main" id="{00000000-0008-0000-2B00-00004A000000}"/>
            </a:ext>
          </a:extLst>
        </xdr:cNvPr>
        <xdr:cNvSpPr/>
      </xdr:nvSpPr>
      <xdr:spPr>
        <a:xfrm>
          <a:off x="11435715" y="12839700"/>
          <a:ext cx="7524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00000000-0008-0000-2B00-00004B000000}"/>
            </a:ext>
          </a:extLst>
        </xdr:cNvPr>
        <xdr:cNvSpPr/>
      </xdr:nvSpPr>
      <xdr:spPr>
        <a:xfrm>
          <a:off x="11435715" y="12839700"/>
          <a:ext cx="7524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6" name="Right Arrow 75">
          <a:extLst>
            <a:ext uri="{FF2B5EF4-FFF2-40B4-BE49-F238E27FC236}">
              <a16:creationId xmlns:a16="http://schemas.microsoft.com/office/drawing/2014/main" id="{00000000-0008-0000-2B00-00004C000000}"/>
            </a:ext>
          </a:extLst>
        </xdr:cNvPr>
        <xdr:cNvSpPr/>
      </xdr:nvSpPr>
      <xdr:spPr>
        <a:xfrm>
          <a:off x="11435715" y="12839700"/>
          <a:ext cx="7524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7" name="Right Arrow 76">
          <a:extLst>
            <a:ext uri="{FF2B5EF4-FFF2-40B4-BE49-F238E27FC236}">
              <a16:creationId xmlns:a16="http://schemas.microsoft.com/office/drawing/2014/main" id="{00000000-0008-0000-2B00-00004D000000}"/>
            </a:ext>
          </a:extLst>
        </xdr:cNvPr>
        <xdr:cNvSpPr/>
      </xdr:nvSpPr>
      <xdr:spPr>
        <a:xfrm>
          <a:off x="11435715" y="12839700"/>
          <a:ext cx="7524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8" name="Right Arrow 77">
          <a:extLst>
            <a:ext uri="{FF2B5EF4-FFF2-40B4-BE49-F238E27FC236}">
              <a16:creationId xmlns:a16="http://schemas.microsoft.com/office/drawing/2014/main" id="{00000000-0008-0000-2B00-00004E000000}"/>
            </a:ext>
          </a:extLst>
        </xdr:cNvPr>
        <xdr:cNvSpPr/>
      </xdr:nvSpPr>
      <xdr:spPr>
        <a:xfrm>
          <a:off x="11435715" y="12839700"/>
          <a:ext cx="7524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9" name="Right Arrow 78">
          <a:extLst>
            <a:ext uri="{FF2B5EF4-FFF2-40B4-BE49-F238E27FC236}">
              <a16:creationId xmlns:a16="http://schemas.microsoft.com/office/drawing/2014/main" id="{00000000-0008-0000-2B00-00004F000000}"/>
            </a:ext>
          </a:extLst>
        </xdr:cNvPr>
        <xdr:cNvSpPr/>
      </xdr:nvSpPr>
      <xdr:spPr>
        <a:xfrm>
          <a:off x="11435715" y="12839700"/>
          <a:ext cx="7524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0" name="Right Arrow 79">
          <a:extLst>
            <a:ext uri="{FF2B5EF4-FFF2-40B4-BE49-F238E27FC236}">
              <a16:creationId xmlns:a16="http://schemas.microsoft.com/office/drawing/2014/main" id="{00000000-0008-0000-2B00-000050000000}"/>
            </a:ext>
          </a:extLst>
        </xdr:cNvPr>
        <xdr:cNvSpPr/>
      </xdr:nvSpPr>
      <xdr:spPr>
        <a:xfrm>
          <a:off x="11435715" y="12839700"/>
          <a:ext cx="7524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1" name="Right Arrow 80">
          <a:extLst>
            <a:ext uri="{FF2B5EF4-FFF2-40B4-BE49-F238E27FC236}">
              <a16:creationId xmlns:a16="http://schemas.microsoft.com/office/drawing/2014/main" id="{00000000-0008-0000-2B00-000051000000}"/>
            </a:ext>
          </a:extLst>
        </xdr:cNvPr>
        <xdr:cNvSpPr/>
      </xdr:nvSpPr>
      <xdr:spPr>
        <a:xfrm>
          <a:off x="11435715" y="12839700"/>
          <a:ext cx="7524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2" name="Right Arrow 101">
          <a:extLst>
            <a:ext uri="{FF2B5EF4-FFF2-40B4-BE49-F238E27FC236}">
              <a16:creationId xmlns:a16="http://schemas.microsoft.com/office/drawing/2014/main" id="{00000000-0008-0000-2C00-000066000000}"/>
            </a:ext>
          </a:extLst>
        </xdr:cNvPr>
        <xdr:cNvSpPr/>
      </xdr:nvSpPr>
      <xdr:spPr>
        <a:xfrm>
          <a:off x="11273790" y="2695575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3" name="Right Arrow 102">
          <a:extLst>
            <a:ext uri="{FF2B5EF4-FFF2-40B4-BE49-F238E27FC236}">
              <a16:creationId xmlns:a16="http://schemas.microsoft.com/office/drawing/2014/main" id="{00000000-0008-0000-2C00-000067000000}"/>
            </a:ext>
          </a:extLst>
        </xdr:cNvPr>
        <xdr:cNvSpPr/>
      </xdr:nvSpPr>
      <xdr:spPr>
        <a:xfrm>
          <a:off x="11273790" y="2695575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4" name="Right Arrow 103">
          <a:extLst>
            <a:ext uri="{FF2B5EF4-FFF2-40B4-BE49-F238E27FC236}">
              <a16:creationId xmlns:a16="http://schemas.microsoft.com/office/drawing/2014/main" id="{00000000-0008-0000-2C00-000068000000}"/>
            </a:ext>
          </a:extLst>
        </xdr:cNvPr>
        <xdr:cNvSpPr/>
      </xdr:nvSpPr>
      <xdr:spPr>
        <a:xfrm>
          <a:off x="11273790" y="2695575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5" name="Right Arrow 104">
          <a:extLst>
            <a:ext uri="{FF2B5EF4-FFF2-40B4-BE49-F238E27FC236}">
              <a16:creationId xmlns:a16="http://schemas.microsoft.com/office/drawing/2014/main" id="{00000000-0008-0000-2C00-000069000000}"/>
            </a:ext>
          </a:extLst>
        </xdr:cNvPr>
        <xdr:cNvSpPr/>
      </xdr:nvSpPr>
      <xdr:spPr>
        <a:xfrm>
          <a:off x="11273790" y="2695575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6" name="Right Arrow 105">
          <a:extLst>
            <a:ext uri="{FF2B5EF4-FFF2-40B4-BE49-F238E27FC236}">
              <a16:creationId xmlns:a16="http://schemas.microsoft.com/office/drawing/2014/main" id="{00000000-0008-0000-2C00-00006A000000}"/>
            </a:ext>
          </a:extLst>
        </xdr:cNvPr>
        <xdr:cNvSpPr/>
      </xdr:nvSpPr>
      <xdr:spPr>
        <a:xfrm>
          <a:off x="11273790" y="2695575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7" name="Right Arrow 106">
          <a:extLst>
            <a:ext uri="{FF2B5EF4-FFF2-40B4-BE49-F238E27FC236}">
              <a16:creationId xmlns:a16="http://schemas.microsoft.com/office/drawing/2014/main" id="{00000000-0008-0000-2C00-00006B000000}"/>
            </a:ext>
          </a:extLst>
        </xdr:cNvPr>
        <xdr:cNvSpPr/>
      </xdr:nvSpPr>
      <xdr:spPr>
        <a:xfrm>
          <a:off x="11273790" y="2695575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8" name="Right Arrow 107">
          <a:extLst>
            <a:ext uri="{FF2B5EF4-FFF2-40B4-BE49-F238E27FC236}">
              <a16:creationId xmlns:a16="http://schemas.microsoft.com/office/drawing/2014/main" id="{00000000-0008-0000-2C00-00006C000000}"/>
            </a:ext>
          </a:extLst>
        </xdr:cNvPr>
        <xdr:cNvSpPr/>
      </xdr:nvSpPr>
      <xdr:spPr>
        <a:xfrm>
          <a:off x="11273790" y="2695575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9" name="Right Arrow 108">
          <a:extLst>
            <a:ext uri="{FF2B5EF4-FFF2-40B4-BE49-F238E27FC236}">
              <a16:creationId xmlns:a16="http://schemas.microsoft.com/office/drawing/2014/main" id="{00000000-0008-0000-2C00-00006D000000}"/>
            </a:ext>
          </a:extLst>
        </xdr:cNvPr>
        <xdr:cNvSpPr/>
      </xdr:nvSpPr>
      <xdr:spPr>
        <a:xfrm>
          <a:off x="11273790" y="2695575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4" name="Right Arrow 33">
          <a:extLst>
            <a:ext uri="{FF2B5EF4-FFF2-40B4-BE49-F238E27FC236}">
              <a16:creationId xmlns:a16="http://schemas.microsoft.com/office/drawing/2014/main" id="{00000000-0008-0000-2C00-000022000000}"/>
            </a:ext>
          </a:extLst>
        </xdr:cNvPr>
        <xdr:cNvSpPr/>
      </xdr:nvSpPr>
      <xdr:spPr>
        <a:xfrm>
          <a:off x="11263061" y="12879114"/>
          <a:ext cx="694558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5" name="Right Arrow 34">
          <a:extLst>
            <a:ext uri="{FF2B5EF4-FFF2-40B4-BE49-F238E27FC236}">
              <a16:creationId xmlns:a16="http://schemas.microsoft.com/office/drawing/2014/main" id="{00000000-0008-0000-2C00-000023000000}"/>
            </a:ext>
          </a:extLst>
        </xdr:cNvPr>
        <xdr:cNvSpPr/>
      </xdr:nvSpPr>
      <xdr:spPr>
        <a:xfrm>
          <a:off x="11263061" y="12879114"/>
          <a:ext cx="694558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6" name="Right Arrow 35">
          <a:extLst>
            <a:ext uri="{FF2B5EF4-FFF2-40B4-BE49-F238E27FC236}">
              <a16:creationId xmlns:a16="http://schemas.microsoft.com/office/drawing/2014/main" id="{00000000-0008-0000-2C00-000024000000}"/>
            </a:ext>
          </a:extLst>
        </xdr:cNvPr>
        <xdr:cNvSpPr/>
      </xdr:nvSpPr>
      <xdr:spPr>
        <a:xfrm>
          <a:off x="11263061" y="12879114"/>
          <a:ext cx="694558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7" name="Right Arrow 36">
          <a:extLst>
            <a:ext uri="{FF2B5EF4-FFF2-40B4-BE49-F238E27FC236}">
              <a16:creationId xmlns:a16="http://schemas.microsoft.com/office/drawing/2014/main" id="{00000000-0008-0000-2C00-000025000000}"/>
            </a:ext>
          </a:extLst>
        </xdr:cNvPr>
        <xdr:cNvSpPr/>
      </xdr:nvSpPr>
      <xdr:spPr>
        <a:xfrm>
          <a:off x="11263061" y="12879114"/>
          <a:ext cx="694558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8" name="Right Arrow 37">
          <a:extLst>
            <a:ext uri="{FF2B5EF4-FFF2-40B4-BE49-F238E27FC236}">
              <a16:creationId xmlns:a16="http://schemas.microsoft.com/office/drawing/2014/main" id="{00000000-0008-0000-2C00-000026000000}"/>
            </a:ext>
          </a:extLst>
        </xdr:cNvPr>
        <xdr:cNvSpPr/>
      </xdr:nvSpPr>
      <xdr:spPr>
        <a:xfrm>
          <a:off x="11263061" y="12879114"/>
          <a:ext cx="694558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9" name="Right Arrow 38">
          <a:extLst>
            <a:ext uri="{FF2B5EF4-FFF2-40B4-BE49-F238E27FC236}">
              <a16:creationId xmlns:a16="http://schemas.microsoft.com/office/drawing/2014/main" id="{00000000-0008-0000-2C00-000027000000}"/>
            </a:ext>
          </a:extLst>
        </xdr:cNvPr>
        <xdr:cNvSpPr/>
      </xdr:nvSpPr>
      <xdr:spPr>
        <a:xfrm>
          <a:off x="11263061" y="12879114"/>
          <a:ext cx="694558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40" name="Right Arrow 39">
          <a:extLst>
            <a:ext uri="{FF2B5EF4-FFF2-40B4-BE49-F238E27FC236}">
              <a16:creationId xmlns:a16="http://schemas.microsoft.com/office/drawing/2014/main" id="{00000000-0008-0000-2C00-000028000000}"/>
            </a:ext>
          </a:extLst>
        </xdr:cNvPr>
        <xdr:cNvSpPr/>
      </xdr:nvSpPr>
      <xdr:spPr>
        <a:xfrm>
          <a:off x="11263061" y="12879114"/>
          <a:ext cx="694558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41" name="Right Arrow 40">
          <a:extLst>
            <a:ext uri="{FF2B5EF4-FFF2-40B4-BE49-F238E27FC236}">
              <a16:creationId xmlns:a16="http://schemas.microsoft.com/office/drawing/2014/main" id="{00000000-0008-0000-2C00-000029000000}"/>
            </a:ext>
          </a:extLst>
        </xdr:cNvPr>
        <xdr:cNvSpPr/>
      </xdr:nvSpPr>
      <xdr:spPr>
        <a:xfrm>
          <a:off x="11263061" y="12879114"/>
          <a:ext cx="694558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46" name="Right Arrow 145">
          <a:extLst>
            <a:ext uri="{FF2B5EF4-FFF2-40B4-BE49-F238E27FC236}">
              <a16:creationId xmlns:a16="http://schemas.microsoft.com/office/drawing/2014/main" id="{00000000-0008-0000-2D00-000092000000}"/>
            </a:ext>
          </a:extLst>
        </xdr:cNvPr>
        <xdr:cNvSpPr/>
      </xdr:nvSpPr>
      <xdr:spPr>
        <a:xfrm>
          <a:off x="11273790" y="1297305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47" name="Right Arrow 146">
          <a:extLst>
            <a:ext uri="{FF2B5EF4-FFF2-40B4-BE49-F238E27FC236}">
              <a16:creationId xmlns:a16="http://schemas.microsoft.com/office/drawing/2014/main" id="{00000000-0008-0000-2D00-000093000000}"/>
            </a:ext>
          </a:extLst>
        </xdr:cNvPr>
        <xdr:cNvSpPr/>
      </xdr:nvSpPr>
      <xdr:spPr>
        <a:xfrm>
          <a:off x="11273790" y="1297305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48" name="Right Arrow 147">
          <a:extLst>
            <a:ext uri="{FF2B5EF4-FFF2-40B4-BE49-F238E27FC236}">
              <a16:creationId xmlns:a16="http://schemas.microsoft.com/office/drawing/2014/main" id="{00000000-0008-0000-2D00-000094000000}"/>
            </a:ext>
          </a:extLst>
        </xdr:cNvPr>
        <xdr:cNvSpPr/>
      </xdr:nvSpPr>
      <xdr:spPr>
        <a:xfrm>
          <a:off x="11273790" y="1297305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49" name="Right Arrow 148">
          <a:extLst>
            <a:ext uri="{FF2B5EF4-FFF2-40B4-BE49-F238E27FC236}">
              <a16:creationId xmlns:a16="http://schemas.microsoft.com/office/drawing/2014/main" id="{00000000-0008-0000-2D00-000095000000}"/>
            </a:ext>
          </a:extLst>
        </xdr:cNvPr>
        <xdr:cNvSpPr/>
      </xdr:nvSpPr>
      <xdr:spPr>
        <a:xfrm>
          <a:off x="11273790" y="1297305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50" name="Right Arrow 149">
          <a:extLst>
            <a:ext uri="{FF2B5EF4-FFF2-40B4-BE49-F238E27FC236}">
              <a16:creationId xmlns:a16="http://schemas.microsoft.com/office/drawing/2014/main" id="{00000000-0008-0000-2D00-000096000000}"/>
            </a:ext>
          </a:extLst>
        </xdr:cNvPr>
        <xdr:cNvSpPr/>
      </xdr:nvSpPr>
      <xdr:spPr>
        <a:xfrm>
          <a:off x="11273790" y="1297305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51" name="Right Arrow 150">
          <a:extLst>
            <a:ext uri="{FF2B5EF4-FFF2-40B4-BE49-F238E27FC236}">
              <a16:creationId xmlns:a16="http://schemas.microsoft.com/office/drawing/2014/main" id="{00000000-0008-0000-2D00-000097000000}"/>
            </a:ext>
          </a:extLst>
        </xdr:cNvPr>
        <xdr:cNvSpPr/>
      </xdr:nvSpPr>
      <xdr:spPr>
        <a:xfrm>
          <a:off x="11273790" y="1297305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52" name="Right Arrow 151">
          <a:extLst>
            <a:ext uri="{FF2B5EF4-FFF2-40B4-BE49-F238E27FC236}">
              <a16:creationId xmlns:a16="http://schemas.microsoft.com/office/drawing/2014/main" id="{00000000-0008-0000-2D00-000098000000}"/>
            </a:ext>
          </a:extLst>
        </xdr:cNvPr>
        <xdr:cNvSpPr/>
      </xdr:nvSpPr>
      <xdr:spPr>
        <a:xfrm>
          <a:off x="11273790" y="1297305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53" name="Right Arrow 152">
          <a:extLst>
            <a:ext uri="{FF2B5EF4-FFF2-40B4-BE49-F238E27FC236}">
              <a16:creationId xmlns:a16="http://schemas.microsoft.com/office/drawing/2014/main" id="{00000000-0008-0000-2D00-000099000000}"/>
            </a:ext>
          </a:extLst>
        </xdr:cNvPr>
        <xdr:cNvSpPr/>
      </xdr:nvSpPr>
      <xdr:spPr>
        <a:xfrm>
          <a:off x="11273790" y="1297305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78" name="Right Arrow 177">
          <a:extLst>
            <a:ext uri="{FF2B5EF4-FFF2-40B4-BE49-F238E27FC236}">
              <a16:creationId xmlns:a16="http://schemas.microsoft.com/office/drawing/2014/main" id="{00000000-0008-0000-2D00-0000B2000000}"/>
            </a:ext>
          </a:extLst>
        </xdr:cNvPr>
        <xdr:cNvSpPr/>
      </xdr:nvSpPr>
      <xdr:spPr>
        <a:xfrm>
          <a:off x="11335127" y="11902168"/>
          <a:ext cx="700454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79" name="Right Arrow 178">
          <a:extLst>
            <a:ext uri="{FF2B5EF4-FFF2-40B4-BE49-F238E27FC236}">
              <a16:creationId xmlns:a16="http://schemas.microsoft.com/office/drawing/2014/main" id="{00000000-0008-0000-2D00-0000B3000000}"/>
            </a:ext>
          </a:extLst>
        </xdr:cNvPr>
        <xdr:cNvSpPr/>
      </xdr:nvSpPr>
      <xdr:spPr>
        <a:xfrm>
          <a:off x="11335127" y="11902168"/>
          <a:ext cx="700454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80" name="Right Arrow 179">
          <a:extLst>
            <a:ext uri="{FF2B5EF4-FFF2-40B4-BE49-F238E27FC236}">
              <a16:creationId xmlns:a16="http://schemas.microsoft.com/office/drawing/2014/main" id="{00000000-0008-0000-2D00-0000B4000000}"/>
            </a:ext>
          </a:extLst>
        </xdr:cNvPr>
        <xdr:cNvSpPr/>
      </xdr:nvSpPr>
      <xdr:spPr>
        <a:xfrm>
          <a:off x="11335127" y="11902168"/>
          <a:ext cx="700454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81" name="Right Arrow 180">
          <a:extLst>
            <a:ext uri="{FF2B5EF4-FFF2-40B4-BE49-F238E27FC236}">
              <a16:creationId xmlns:a16="http://schemas.microsoft.com/office/drawing/2014/main" id="{00000000-0008-0000-2D00-0000B5000000}"/>
            </a:ext>
          </a:extLst>
        </xdr:cNvPr>
        <xdr:cNvSpPr/>
      </xdr:nvSpPr>
      <xdr:spPr>
        <a:xfrm>
          <a:off x="11335127" y="11902168"/>
          <a:ext cx="700454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82" name="Right Arrow 181">
          <a:extLst>
            <a:ext uri="{FF2B5EF4-FFF2-40B4-BE49-F238E27FC236}">
              <a16:creationId xmlns:a16="http://schemas.microsoft.com/office/drawing/2014/main" id="{00000000-0008-0000-2D00-0000B6000000}"/>
            </a:ext>
          </a:extLst>
        </xdr:cNvPr>
        <xdr:cNvSpPr/>
      </xdr:nvSpPr>
      <xdr:spPr>
        <a:xfrm>
          <a:off x="11335127" y="11902168"/>
          <a:ext cx="700454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83" name="Right Arrow 182">
          <a:extLst>
            <a:ext uri="{FF2B5EF4-FFF2-40B4-BE49-F238E27FC236}">
              <a16:creationId xmlns:a16="http://schemas.microsoft.com/office/drawing/2014/main" id="{00000000-0008-0000-2D00-0000B7000000}"/>
            </a:ext>
          </a:extLst>
        </xdr:cNvPr>
        <xdr:cNvSpPr/>
      </xdr:nvSpPr>
      <xdr:spPr>
        <a:xfrm>
          <a:off x="11335127" y="11902168"/>
          <a:ext cx="700454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84" name="Right Arrow 183">
          <a:extLst>
            <a:ext uri="{FF2B5EF4-FFF2-40B4-BE49-F238E27FC236}">
              <a16:creationId xmlns:a16="http://schemas.microsoft.com/office/drawing/2014/main" id="{00000000-0008-0000-2D00-0000B8000000}"/>
            </a:ext>
          </a:extLst>
        </xdr:cNvPr>
        <xdr:cNvSpPr/>
      </xdr:nvSpPr>
      <xdr:spPr>
        <a:xfrm>
          <a:off x="11335127" y="11902168"/>
          <a:ext cx="700454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85" name="Right Arrow 184">
          <a:extLst>
            <a:ext uri="{FF2B5EF4-FFF2-40B4-BE49-F238E27FC236}">
              <a16:creationId xmlns:a16="http://schemas.microsoft.com/office/drawing/2014/main" id="{00000000-0008-0000-2D00-0000B9000000}"/>
            </a:ext>
          </a:extLst>
        </xdr:cNvPr>
        <xdr:cNvSpPr/>
      </xdr:nvSpPr>
      <xdr:spPr>
        <a:xfrm>
          <a:off x="11335127" y="11902168"/>
          <a:ext cx="700454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86" name="Right Arrow 85">
          <a:extLst>
            <a:ext uri="{FF2B5EF4-FFF2-40B4-BE49-F238E27FC236}">
              <a16:creationId xmlns:a16="http://schemas.microsoft.com/office/drawing/2014/main" id="{00000000-0008-0000-2E00-000056000000}"/>
            </a:ext>
          </a:extLst>
        </xdr:cNvPr>
        <xdr:cNvSpPr/>
      </xdr:nvSpPr>
      <xdr:spPr>
        <a:xfrm>
          <a:off x="11273790" y="24384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87" name="Right Arrow 86">
          <a:extLst>
            <a:ext uri="{FF2B5EF4-FFF2-40B4-BE49-F238E27FC236}">
              <a16:creationId xmlns:a16="http://schemas.microsoft.com/office/drawing/2014/main" id="{00000000-0008-0000-2E00-000057000000}"/>
            </a:ext>
          </a:extLst>
        </xdr:cNvPr>
        <xdr:cNvSpPr/>
      </xdr:nvSpPr>
      <xdr:spPr>
        <a:xfrm>
          <a:off x="11273790" y="24384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88" name="Right Arrow 87">
          <a:extLst>
            <a:ext uri="{FF2B5EF4-FFF2-40B4-BE49-F238E27FC236}">
              <a16:creationId xmlns:a16="http://schemas.microsoft.com/office/drawing/2014/main" id="{00000000-0008-0000-2E00-000058000000}"/>
            </a:ext>
          </a:extLst>
        </xdr:cNvPr>
        <xdr:cNvSpPr/>
      </xdr:nvSpPr>
      <xdr:spPr>
        <a:xfrm>
          <a:off x="11273790" y="24384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89" name="Right Arrow 88">
          <a:extLst>
            <a:ext uri="{FF2B5EF4-FFF2-40B4-BE49-F238E27FC236}">
              <a16:creationId xmlns:a16="http://schemas.microsoft.com/office/drawing/2014/main" id="{00000000-0008-0000-2E00-000059000000}"/>
            </a:ext>
          </a:extLst>
        </xdr:cNvPr>
        <xdr:cNvSpPr/>
      </xdr:nvSpPr>
      <xdr:spPr>
        <a:xfrm>
          <a:off x="11273790" y="24384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90" name="Right Arrow 89">
          <a:extLst>
            <a:ext uri="{FF2B5EF4-FFF2-40B4-BE49-F238E27FC236}">
              <a16:creationId xmlns:a16="http://schemas.microsoft.com/office/drawing/2014/main" id="{00000000-0008-0000-2E00-00005A000000}"/>
            </a:ext>
          </a:extLst>
        </xdr:cNvPr>
        <xdr:cNvSpPr/>
      </xdr:nvSpPr>
      <xdr:spPr>
        <a:xfrm>
          <a:off x="11273790" y="24384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91" name="Right Arrow 90">
          <a:extLst>
            <a:ext uri="{FF2B5EF4-FFF2-40B4-BE49-F238E27FC236}">
              <a16:creationId xmlns:a16="http://schemas.microsoft.com/office/drawing/2014/main" id="{00000000-0008-0000-2E00-00005B000000}"/>
            </a:ext>
          </a:extLst>
        </xdr:cNvPr>
        <xdr:cNvSpPr/>
      </xdr:nvSpPr>
      <xdr:spPr>
        <a:xfrm>
          <a:off x="11273790" y="24384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92" name="Right Arrow 91">
          <a:extLst>
            <a:ext uri="{FF2B5EF4-FFF2-40B4-BE49-F238E27FC236}">
              <a16:creationId xmlns:a16="http://schemas.microsoft.com/office/drawing/2014/main" id="{00000000-0008-0000-2E00-00005C000000}"/>
            </a:ext>
          </a:extLst>
        </xdr:cNvPr>
        <xdr:cNvSpPr/>
      </xdr:nvSpPr>
      <xdr:spPr>
        <a:xfrm>
          <a:off x="11273790" y="24384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93" name="Right Arrow 92">
          <a:extLst>
            <a:ext uri="{FF2B5EF4-FFF2-40B4-BE49-F238E27FC236}">
              <a16:creationId xmlns:a16="http://schemas.microsoft.com/office/drawing/2014/main" id="{00000000-0008-0000-2E00-00005D000000}"/>
            </a:ext>
          </a:extLst>
        </xdr:cNvPr>
        <xdr:cNvSpPr/>
      </xdr:nvSpPr>
      <xdr:spPr>
        <a:xfrm>
          <a:off x="11273790" y="24384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02" name="Right Arrow 101">
          <a:extLst>
            <a:ext uri="{FF2B5EF4-FFF2-40B4-BE49-F238E27FC236}">
              <a16:creationId xmlns:a16="http://schemas.microsoft.com/office/drawing/2014/main" id="{00000000-0008-0000-2E00-000066000000}"/>
            </a:ext>
          </a:extLst>
        </xdr:cNvPr>
        <xdr:cNvSpPr/>
      </xdr:nvSpPr>
      <xdr:spPr>
        <a:xfrm>
          <a:off x="11273790" y="212979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03" name="Right Arrow 102">
          <a:extLst>
            <a:ext uri="{FF2B5EF4-FFF2-40B4-BE49-F238E27FC236}">
              <a16:creationId xmlns:a16="http://schemas.microsoft.com/office/drawing/2014/main" id="{00000000-0008-0000-2E00-000067000000}"/>
            </a:ext>
          </a:extLst>
        </xdr:cNvPr>
        <xdr:cNvSpPr/>
      </xdr:nvSpPr>
      <xdr:spPr>
        <a:xfrm>
          <a:off x="11273790" y="212979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04" name="Right Arrow 103">
          <a:extLst>
            <a:ext uri="{FF2B5EF4-FFF2-40B4-BE49-F238E27FC236}">
              <a16:creationId xmlns:a16="http://schemas.microsoft.com/office/drawing/2014/main" id="{00000000-0008-0000-2E00-000068000000}"/>
            </a:ext>
          </a:extLst>
        </xdr:cNvPr>
        <xdr:cNvSpPr/>
      </xdr:nvSpPr>
      <xdr:spPr>
        <a:xfrm>
          <a:off x="11273790" y="212979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05" name="Right Arrow 104">
          <a:extLst>
            <a:ext uri="{FF2B5EF4-FFF2-40B4-BE49-F238E27FC236}">
              <a16:creationId xmlns:a16="http://schemas.microsoft.com/office/drawing/2014/main" id="{00000000-0008-0000-2E00-000069000000}"/>
            </a:ext>
          </a:extLst>
        </xdr:cNvPr>
        <xdr:cNvSpPr/>
      </xdr:nvSpPr>
      <xdr:spPr>
        <a:xfrm>
          <a:off x="11273790" y="212979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06" name="Right Arrow 105">
          <a:extLst>
            <a:ext uri="{FF2B5EF4-FFF2-40B4-BE49-F238E27FC236}">
              <a16:creationId xmlns:a16="http://schemas.microsoft.com/office/drawing/2014/main" id="{00000000-0008-0000-2E00-00006A000000}"/>
            </a:ext>
          </a:extLst>
        </xdr:cNvPr>
        <xdr:cNvSpPr/>
      </xdr:nvSpPr>
      <xdr:spPr>
        <a:xfrm>
          <a:off x="11273790" y="212979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07" name="Right Arrow 106">
          <a:extLst>
            <a:ext uri="{FF2B5EF4-FFF2-40B4-BE49-F238E27FC236}">
              <a16:creationId xmlns:a16="http://schemas.microsoft.com/office/drawing/2014/main" id="{00000000-0008-0000-2E00-00006B000000}"/>
            </a:ext>
          </a:extLst>
        </xdr:cNvPr>
        <xdr:cNvSpPr/>
      </xdr:nvSpPr>
      <xdr:spPr>
        <a:xfrm>
          <a:off x="11273790" y="212979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08" name="Right Arrow 107">
          <a:extLst>
            <a:ext uri="{FF2B5EF4-FFF2-40B4-BE49-F238E27FC236}">
              <a16:creationId xmlns:a16="http://schemas.microsoft.com/office/drawing/2014/main" id="{00000000-0008-0000-2E00-00006C000000}"/>
            </a:ext>
          </a:extLst>
        </xdr:cNvPr>
        <xdr:cNvSpPr/>
      </xdr:nvSpPr>
      <xdr:spPr>
        <a:xfrm>
          <a:off x="11273790" y="212979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09" name="Right Arrow 108">
          <a:extLst>
            <a:ext uri="{FF2B5EF4-FFF2-40B4-BE49-F238E27FC236}">
              <a16:creationId xmlns:a16="http://schemas.microsoft.com/office/drawing/2014/main" id="{00000000-0008-0000-2E00-00006D000000}"/>
            </a:ext>
          </a:extLst>
        </xdr:cNvPr>
        <xdr:cNvSpPr/>
      </xdr:nvSpPr>
      <xdr:spPr>
        <a:xfrm>
          <a:off x="11273790" y="212979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0" name="Right Arrow 69">
          <a:extLst>
            <a:ext uri="{FF2B5EF4-FFF2-40B4-BE49-F238E27FC236}">
              <a16:creationId xmlns:a16="http://schemas.microsoft.com/office/drawing/2014/main" id="{00000000-0008-0000-2F00-000046000000}"/>
            </a:ext>
          </a:extLst>
        </xdr:cNvPr>
        <xdr:cNvSpPr/>
      </xdr:nvSpPr>
      <xdr:spPr>
        <a:xfrm>
          <a:off x="11273790" y="24384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1" name="Right Arrow 70">
          <a:extLst>
            <a:ext uri="{FF2B5EF4-FFF2-40B4-BE49-F238E27FC236}">
              <a16:creationId xmlns:a16="http://schemas.microsoft.com/office/drawing/2014/main" id="{00000000-0008-0000-2F00-000047000000}"/>
            </a:ext>
          </a:extLst>
        </xdr:cNvPr>
        <xdr:cNvSpPr/>
      </xdr:nvSpPr>
      <xdr:spPr>
        <a:xfrm>
          <a:off x="11273790" y="24384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2" name="Right Arrow 71">
          <a:extLst>
            <a:ext uri="{FF2B5EF4-FFF2-40B4-BE49-F238E27FC236}">
              <a16:creationId xmlns:a16="http://schemas.microsoft.com/office/drawing/2014/main" id="{00000000-0008-0000-2F00-000048000000}"/>
            </a:ext>
          </a:extLst>
        </xdr:cNvPr>
        <xdr:cNvSpPr/>
      </xdr:nvSpPr>
      <xdr:spPr>
        <a:xfrm>
          <a:off x="11273790" y="24384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3" name="Right Arrow 72">
          <a:extLst>
            <a:ext uri="{FF2B5EF4-FFF2-40B4-BE49-F238E27FC236}">
              <a16:creationId xmlns:a16="http://schemas.microsoft.com/office/drawing/2014/main" id="{00000000-0008-0000-2F00-000049000000}"/>
            </a:ext>
          </a:extLst>
        </xdr:cNvPr>
        <xdr:cNvSpPr/>
      </xdr:nvSpPr>
      <xdr:spPr>
        <a:xfrm>
          <a:off x="11273790" y="24384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4" name="Right Arrow 73">
          <a:extLst>
            <a:ext uri="{FF2B5EF4-FFF2-40B4-BE49-F238E27FC236}">
              <a16:creationId xmlns:a16="http://schemas.microsoft.com/office/drawing/2014/main" id="{00000000-0008-0000-2F00-00004A000000}"/>
            </a:ext>
          </a:extLst>
        </xdr:cNvPr>
        <xdr:cNvSpPr/>
      </xdr:nvSpPr>
      <xdr:spPr>
        <a:xfrm>
          <a:off x="11273790" y="24384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00000000-0008-0000-2F00-00004B000000}"/>
            </a:ext>
          </a:extLst>
        </xdr:cNvPr>
        <xdr:cNvSpPr/>
      </xdr:nvSpPr>
      <xdr:spPr>
        <a:xfrm>
          <a:off x="11273790" y="24384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6" name="Right Arrow 75">
          <a:extLst>
            <a:ext uri="{FF2B5EF4-FFF2-40B4-BE49-F238E27FC236}">
              <a16:creationId xmlns:a16="http://schemas.microsoft.com/office/drawing/2014/main" id="{00000000-0008-0000-2F00-00004C000000}"/>
            </a:ext>
          </a:extLst>
        </xdr:cNvPr>
        <xdr:cNvSpPr/>
      </xdr:nvSpPr>
      <xdr:spPr>
        <a:xfrm>
          <a:off x="11273790" y="24384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7" name="Right Arrow 76">
          <a:extLst>
            <a:ext uri="{FF2B5EF4-FFF2-40B4-BE49-F238E27FC236}">
              <a16:creationId xmlns:a16="http://schemas.microsoft.com/office/drawing/2014/main" id="{00000000-0008-0000-2F00-00004D000000}"/>
            </a:ext>
          </a:extLst>
        </xdr:cNvPr>
        <xdr:cNvSpPr/>
      </xdr:nvSpPr>
      <xdr:spPr>
        <a:xfrm>
          <a:off x="11273790" y="24384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10" name="Right Arrow 109">
          <a:extLst>
            <a:ext uri="{FF2B5EF4-FFF2-40B4-BE49-F238E27FC236}">
              <a16:creationId xmlns:a16="http://schemas.microsoft.com/office/drawing/2014/main" id="{00000000-0008-0000-2F00-00006E000000}"/>
            </a:ext>
          </a:extLst>
        </xdr:cNvPr>
        <xdr:cNvSpPr/>
      </xdr:nvSpPr>
      <xdr:spPr>
        <a:xfrm>
          <a:off x="11273790" y="212979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11" name="Right Arrow 110">
          <a:extLst>
            <a:ext uri="{FF2B5EF4-FFF2-40B4-BE49-F238E27FC236}">
              <a16:creationId xmlns:a16="http://schemas.microsoft.com/office/drawing/2014/main" id="{00000000-0008-0000-2F00-00006F000000}"/>
            </a:ext>
          </a:extLst>
        </xdr:cNvPr>
        <xdr:cNvSpPr/>
      </xdr:nvSpPr>
      <xdr:spPr>
        <a:xfrm>
          <a:off x="11273790" y="212979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12" name="Right Arrow 111">
          <a:extLst>
            <a:ext uri="{FF2B5EF4-FFF2-40B4-BE49-F238E27FC236}">
              <a16:creationId xmlns:a16="http://schemas.microsoft.com/office/drawing/2014/main" id="{00000000-0008-0000-2F00-000070000000}"/>
            </a:ext>
          </a:extLst>
        </xdr:cNvPr>
        <xdr:cNvSpPr/>
      </xdr:nvSpPr>
      <xdr:spPr>
        <a:xfrm>
          <a:off x="11273790" y="212979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13" name="Right Arrow 112">
          <a:extLst>
            <a:ext uri="{FF2B5EF4-FFF2-40B4-BE49-F238E27FC236}">
              <a16:creationId xmlns:a16="http://schemas.microsoft.com/office/drawing/2014/main" id="{00000000-0008-0000-2F00-000071000000}"/>
            </a:ext>
          </a:extLst>
        </xdr:cNvPr>
        <xdr:cNvSpPr/>
      </xdr:nvSpPr>
      <xdr:spPr>
        <a:xfrm>
          <a:off x="11273790" y="212979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14" name="Right Arrow 113">
          <a:extLst>
            <a:ext uri="{FF2B5EF4-FFF2-40B4-BE49-F238E27FC236}">
              <a16:creationId xmlns:a16="http://schemas.microsoft.com/office/drawing/2014/main" id="{00000000-0008-0000-2F00-000072000000}"/>
            </a:ext>
          </a:extLst>
        </xdr:cNvPr>
        <xdr:cNvSpPr/>
      </xdr:nvSpPr>
      <xdr:spPr>
        <a:xfrm>
          <a:off x="11273790" y="212979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15" name="Right Arrow 114">
          <a:extLst>
            <a:ext uri="{FF2B5EF4-FFF2-40B4-BE49-F238E27FC236}">
              <a16:creationId xmlns:a16="http://schemas.microsoft.com/office/drawing/2014/main" id="{00000000-0008-0000-2F00-000073000000}"/>
            </a:ext>
          </a:extLst>
        </xdr:cNvPr>
        <xdr:cNvSpPr/>
      </xdr:nvSpPr>
      <xdr:spPr>
        <a:xfrm>
          <a:off x="11273790" y="212979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16" name="Right Arrow 115">
          <a:extLst>
            <a:ext uri="{FF2B5EF4-FFF2-40B4-BE49-F238E27FC236}">
              <a16:creationId xmlns:a16="http://schemas.microsoft.com/office/drawing/2014/main" id="{00000000-0008-0000-2F00-000074000000}"/>
            </a:ext>
          </a:extLst>
        </xdr:cNvPr>
        <xdr:cNvSpPr/>
      </xdr:nvSpPr>
      <xdr:spPr>
        <a:xfrm>
          <a:off x="11273790" y="212979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17" name="Right Arrow 116">
          <a:extLst>
            <a:ext uri="{FF2B5EF4-FFF2-40B4-BE49-F238E27FC236}">
              <a16:creationId xmlns:a16="http://schemas.microsoft.com/office/drawing/2014/main" id="{00000000-0008-0000-2F00-000075000000}"/>
            </a:ext>
          </a:extLst>
        </xdr:cNvPr>
        <xdr:cNvSpPr/>
      </xdr:nvSpPr>
      <xdr:spPr>
        <a:xfrm>
          <a:off x="11273790" y="212979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2" name="Right Arrow 101">
          <a:extLst>
            <a:ext uri="{FF2B5EF4-FFF2-40B4-BE49-F238E27FC236}">
              <a16:creationId xmlns:a16="http://schemas.microsoft.com/office/drawing/2014/main" id="{00000000-0008-0000-3000-000066000000}"/>
            </a:ext>
          </a:extLst>
        </xdr:cNvPr>
        <xdr:cNvSpPr/>
      </xdr:nvSpPr>
      <xdr:spPr>
        <a:xfrm>
          <a:off x="11752761" y="10895239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3" name="Right Arrow 102">
          <a:extLst>
            <a:ext uri="{FF2B5EF4-FFF2-40B4-BE49-F238E27FC236}">
              <a16:creationId xmlns:a16="http://schemas.microsoft.com/office/drawing/2014/main" id="{00000000-0008-0000-3000-000067000000}"/>
            </a:ext>
          </a:extLst>
        </xdr:cNvPr>
        <xdr:cNvSpPr/>
      </xdr:nvSpPr>
      <xdr:spPr>
        <a:xfrm>
          <a:off x="11752761" y="10895239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4" name="Right Arrow 103">
          <a:extLst>
            <a:ext uri="{FF2B5EF4-FFF2-40B4-BE49-F238E27FC236}">
              <a16:creationId xmlns:a16="http://schemas.microsoft.com/office/drawing/2014/main" id="{00000000-0008-0000-3000-000068000000}"/>
            </a:ext>
          </a:extLst>
        </xdr:cNvPr>
        <xdr:cNvSpPr/>
      </xdr:nvSpPr>
      <xdr:spPr>
        <a:xfrm>
          <a:off x="11752761" y="10895239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5" name="Right Arrow 104">
          <a:extLst>
            <a:ext uri="{FF2B5EF4-FFF2-40B4-BE49-F238E27FC236}">
              <a16:creationId xmlns:a16="http://schemas.microsoft.com/office/drawing/2014/main" id="{00000000-0008-0000-3000-000069000000}"/>
            </a:ext>
          </a:extLst>
        </xdr:cNvPr>
        <xdr:cNvSpPr/>
      </xdr:nvSpPr>
      <xdr:spPr>
        <a:xfrm>
          <a:off x="11752761" y="10895239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6" name="Right Arrow 105">
          <a:extLst>
            <a:ext uri="{FF2B5EF4-FFF2-40B4-BE49-F238E27FC236}">
              <a16:creationId xmlns:a16="http://schemas.microsoft.com/office/drawing/2014/main" id="{00000000-0008-0000-3000-00006A000000}"/>
            </a:ext>
          </a:extLst>
        </xdr:cNvPr>
        <xdr:cNvSpPr/>
      </xdr:nvSpPr>
      <xdr:spPr>
        <a:xfrm>
          <a:off x="11752761" y="10895239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7" name="Right Arrow 106">
          <a:extLst>
            <a:ext uri="{FF2B5EF4-FFF2-40B4-BE49-F238E27FC236}">
              <a16:creationId xmlns:a16="http://schemas.microsoft.com/office/drawing/2014/main" id="{00000000-0008-0000-3000-00006B000000}"/>
            </a:ext>
          </a:extLst>
        </xdr:cNvPr>
        <xdr:cNvSpPr/>
      </xdr:nvSpPr>
      <xdr:spPr>
        <a:xfrm>
          <a:off x="11752761" y="10895239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8" name="Right Arrow 107">
          <a:extLst>
            <a:ext uri="{FF2B5EF4-FFF2-40B4-BE49-F238E27FC236}">
              <a16:creationId xmlns:a16="http://schemas.microsoft.com/office/drawing/2014/main" id="{00000000-0008-0000-3000-00006C000000}"/>
            </a:ext>
          </a:extLst>
        </xdr:cNvPr>
        <xdr:cNvSpPr/>
      </xdr:nvSpPr>
      <xdr:spPr>
        <a:xfrm>
          <a:off x="11752761" y="10895239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9" name="Right Arrow 108">
          <a:extLst>
            <a:ext uri="{FF2B5EF4-FFF2-40B4-BE49-F238E27FC236}">
              <a16:creationId xmlns:a16="http://schemas.microsoft.com/office/drawing/2014/main" id="{00000000-0008-0000-3000-00006D000000}"/>
            </a:ext>
          </a:extLst>
        </xdr:cNvPr>
        <xdr:cNvSpPr/>
      </xdr:nvSpPr>
      <xdr:spPr>
        <a:xfrm>
          <a:off x="11752761" y="10895239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0" name="Right Arrow 109">
          <a:extLst>
            <a:ext uri="{FF2B5EF4-FFF2-40B4-BE49-F238E27FC236}">
              <a16:creationId xmlns:a16="http://schemas.microsoft.com/office/drawing/2014/main" id="{00000000-0008-0000-3000-00006E000000}"/>
            </a:ext>
          </a:extLst>
        </xdr:cNvPr>
        <xdr:cNvSpPr/>
      </xdr:nvSpPr>
      <xdr:spPr>
        <a:xfrm>
          <a:off x="11752761" y="10895239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1" name="Right Arrow 110">
          <a:extLst>
            <a:ext uri="{FF2B5EF4-FFF2-40B4-BE49-F238E27FC236}">
              <a16:creationId xmlns:a16="http://schemas.microsoft.com/office/drawing/2014/main" id="{00000000-0008-0000-3000-00006F000000}"/>
            </a:ext>
          </a:extLst>
        </xdr:cNvPr>
        <xdr:cNvSpPr/>
      </xdr:nvSpPr>
      <xdr:spPr>
        <a:xfrm>
          <a:off x="11752761" y="10895239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2" name="Right Arrow 111">
          <a:extLst>
            <a:ext uri="{FF2B5EF4-FFF2-40B4-BE49-F238E27FC236}">
              <a16:creationId xmlns:a16="http://schemas.microsoft.com/office/drawing/2014/main" id="{00000000-0008-0000-3000-000070000000}"/>
            </a:ext>
          </a:extLst>
        </xdr:cNvPr>
        <xdr:cNvSpPr/>
      </xdr:nvSpPr>
      <xdr:spPr>
        <a:xfrm>
          <a:off x="11752761" y="10895239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3" name="Right Arrow 112">
          <a:extLst>
            <a:ext uri="{FF2B5EF4-FFF2-40B4-BE49-F238E27FC236}">
              <a16:creationId xmlns:a16="http://schemas.microsoft.com/office/drawing/2014/main" id="{00000000-0008-0000-3000-000071000000}"/>
            </a:ext>
          </a:extLst>
        </xdr:cNvPr>
        <xdr:cNvSpPr/>
      </xdr:nvSpPr>
      <xdr:spPr>
        <a:xfrm>
          <a:off x="11752761" y="10895239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4" name="Right Arrow 113">
          <a:extLst>
            <a:ext uri="{FF2B5EF4-FFF2-40B4-BE49-F238E27FC236}">
              <a16:creationId xmlns:a16="http://schemas.microsoft.com/office/drawing/2014/main" id="{00000000-0008-0000-3000-000072000000}"/>
            </a:ext>
          </a:extLst>
        </xdr:cNvPr>
        <xdr:cNvSpPr/>
      </xdr:nvSpPr>
      <xdr:spPr>
        <a:xfrm>
          <a:off x="11752761" y="10895239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5" name="Right Arrow 114">
          <a:extLst>
            <a:ext uri="{FF2B5EF4-FFF2-40B4-BE49-F238E27FC236}">
              <a16:creationId xmlns:a16="http://schemas.microsoft.com/office/drawing/2014/main" id="{00000000-0008-0000-3000-000073000000}"/>
            </a:ext>
          </a:extLst>
        </xdr:cNvPr>
        <xdr:cNvSpPr/>
      </xdr:nvSpPr>
      <xdr:spPr>
        <a:xfrm>
          <a:off x="11752761" y="10895239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6" name="Right Arrow 115">
          <a:extLst>
            <a:ext uri="{FF2B5EF4-FFF2-40B4-BE49-F238E27FC236}">
              <a16:creationId xmlns:a16="http://schemas.microsoft.com/office/drawing/2014/main" id="{00000000-0008-0000-3000-000074000000}"/>
            </a:ext>
          </a:extLst>
        </xdr:cNvPr>
        <xdr:cNvSpPr/>
      </xdr:nvSpPr>
      <xdr:spPr>
        <a:xfrm>
          <a:off x="11752761" y="10895239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7" name="Right Arrow 116">
          <a:extLst>
            <a:ext uri="{FF2B5EF4-FFF2-40B4-BE49-F238E27FC236}">
              <a16:creationId xmlns:a16="http://schemas.microsoft.com/office/drawing/2014/main" id="{00000000-0008-0000-3000-000075000000}"/>
            </a:ext>
          </a:extLst>
        </xdr:cNvPr>
        <xdr:cNvSpPr/>
      </xdr:nvSpPr>
      <xdr:spPr>
        <a:xfrm>
          <a:off x="11752761" y="10895239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8" name="Right Arrow 117">
          <a:extLst>
            <a:ext uri="{FF2B5EF4-FFF2-40B4-BE49-F238E27FC236}">
              <a16:creationId xmlns:a16="http://schemas.microsoft.com/office/drawing/2014/main" id="{00000000-0008-0000-3000-000076000000}"/>
            </a:ext>
          </a:extLst>
        </xdr:cNvPr>
        <xdr:cNvSpPr/>
      </xdr:nvSpPr>
      <xdr:spPr>
        <a:xfrm>
          <a:off x="11752761" y="10895239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9" name="Right Arrow 118">
          <a:extLst>
            <a:ext uri="{FF2B5EF4-FFF2-40B4-BE49-F238E27FC236}">
              <a16:creationId xmlns:a16="http://schemas.microsoft.com/office/drawing/2014/main" id="{00000000-0008-0000-3000-000077000000}"/>
            </a:ext>
          </a:extLst>
        </xdr:cNvPr>
        <xdr:cNvSpPr/>
      </xdr:nvSpPr>
      <xdr:spPr>
        <a:xfrm>
          <a:off x="11752761" y="10895239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20" name="Right Arrow 119">
          <a:extLst>
            <a:ext uri="{FF2B5EF4-FFF2-40B4-BE49-F238E27FC236}">
              <a16:creationId xmlns:a16="http://schemas.microsoft.com/office/drawing/2014/main" id="{00000000-0008-0000-3000-000078000000}"/>
            </a:ext>
          </a:extLst>
        </xdr:cNvPr>
        <xdr:cNvSpPr/>
      </xdr:nvSpPr>
      <xdr:spPr>
        <a:xfrm>
          <a:off x="11752761" y="10895239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21" name="Right Arrow 120">
          <a:extLst>
            <a:ext uri="{FF2B5EF4-FFF2-40B4-BE49-F238E27FC236}">
              <a16:creationId xmlns:a16="http://schemas.microsoft.com/office/drawing/2014/main" id="{00000000-0008-0000-3000-000079000000}"/>
            </a:ext>
          </a:extLst>
        </xdr:cNvPr>
        <xdr:cNvSpPr/>
      </xdr:nvSpPr>
      <xdr:spPr>
        <a:xfrm>
          <a:off x="11752761" y="10895239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82" name="Right Arrow 81">
          <a:extLst>
            <a:ext uri="{FF2B5EF4-FFF2-40B4-BE49-F238E27FC236}">
              <a16:creationId xmlns:a16="http://schemas.microsoft.com/office/drawing/2014/main" id="{00000000-0008-0000-3000-000052000000}"/>
            </a:ext>
          </a:extLst>
        </xdr:cNvPr>
        <xdr:cNvSpPr/>
      </xdr:nvSpPr>
      <xdr:spPr>
        <a:xfrm>
          <a:off x="11752761" y="11410950"/>
          <a:ext cx="672193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83" name="Right Arrow 82">
          <a:extLst>
            <a:ext uri="{FF2B5EF4-FFF2-40B4-BE49-F238E27FC236}">
              <a16:creationId xmlns:a16="http://schemas.microsoft.com/office/drawing/2014/main" id="{00000000-0008-0000-3000-000053000000}"/>
            </a:ext>
          </a:extLst>
        </xdr:cNvPr>
        <xdr:cNvSpPr/>
      </xdr:nvSpPr>
      <xdr:spPr>
        <a:xfrm>
          <a:off x="11752761" y="11410950"/>
          <a:ext cx="672193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84" name="Right Arrow 83">
          <a:extLst>
            <a:ext uri="{FF2B5EF4-FFF2-40B4-BE49-F238E27FC236}">
              <a16:creationId xmlns:a16="http://schemas.microsoft.com/office/drawing/2014/main" id="{00000000-0008-0000-3000-000054000000}"/>
            </a:ext>
          </a:extLst>
        </xdr:cNvPr>
        <xdr:cNvSpPr/>
      </xdr:nvSpPr>
      <xdr:spPr>
        <a:xfrm>
          <a:off x="11752761" y="11410950"/>
          <a:ext cx="672193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85" name="Right Arrow 84">
          <a:extLst>
            <a:ext uri="{FF2B5EF4-FFF2-40B4-BE49-F238E27FC236}">
              <a16:creationId xmlns:a16="http://schemas.microsoft.com/office/drawing/2014/main" id="{00000000-0008-0000-3000-000055000000}"/>
            </a:ext>
          </a:extLst>
        </xdr:cNvPr>
        <xdr:cNvSpPr/>
      </xdr:nvSpPr>
      <xdr:spPr>
        <a:xfrm>
          <a:off x="11752761" y="11410950"/>
          <a:ext cx="672193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86" name="Right Arrow 85">
          <a:extLst>
            <a:ext uri="{FF2B5EF4-FFF2-40B4-BE49-F238E27FC236}">
              <a16:creationId xmlns:a16="http://schemas.microsoft.com/office/drawing/2014/main" id="{00000000-0008-0000-3000-000056000000}"/>
            </a:ext>
          </a:extLst>
        </xdr:cNvPr>
        <xdr:cNvSpPr/>
      </xdr:nvSpPr>
      <xdr:spPr>
        <a:xfrm>
          <a:off x="11752761" y="11410950"/>
          <a:ext cx="672193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87" name="Right Arrow 86">
          <a:extLst>
            <a:ext uri="{FF2B5EF4-FFF2-40B4-BE49-F238E27FC236}">
              <a16:creationId xmlns:a16="http://schemas.microsoft.com/office/drawing/2014/main" id="{00000000-0008-0000-3000-000057000000}"/>
            </a:ext>
          </a:extLst>
        </xdr:cNvPr>
        <xdr:cNvSpPr/>
      </xdr:nvSpPr>
      <xdr:spPr>
        <a:xfrm>
          <a:off x="11752761" y="11410950"/>
          <a:ext cx="672193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88" name="Right Arrow 87">
          <a:extLst>
            <a:ext uri="{FF2B5EF4-FFF2-40B4-BE49-F238E27FC236}">
              <a16:creationId xmlns:a16="http://schemas.microsoft.com/office/drawing/2014/main" id="{00000000-0008-0000-3000-000058000000}"/>
            </a:ext>
          </a:extLst>
        </xdr:cNvPr>
        <xdr:cNvSpPr/>
      </xdr:nvSpPr>
      <xdr:spPr>
        <a:xfrm>
          <a:off x="11752761" y="11410950"/>
          <a:ext cx="672193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89" name="Right Arrow 88">
          <a:extLst>
            <a:ext uri="{FF2B5EF4-FFF2-40B4-BE49-F238E27FC236}">
              <a16:creationId xmlns:a16="http://schemas.microsoft.com/office/drawing/2014/main" id="{00000000-0008-0000-3000-000059000000}"/>
            </a:ext>
          </a:extLst>
        </xdr:cNvPr>
        <xdr:cNvSpPr/>
      </xdr:nvSpPr>
      <xdr:spPr>
        <a:xfrm>
          <a:off x="11752761" y="11410950"/>
          <a:ext cx="672193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90" name="Right Arrow 89">
          <a:extLst>
            <a:ext uri="{FF2B5EF4-FFF2-40B4-BE49-F238E27FC236}">
              <a16:creationId xmlns:a16="http://schemas.microsoft.com/office/drawing/2014/main" id="{00000000-0008-0000-3000-00005A000000}"/>
            </a:ext>
          </a:extLst>
        </xdr:cNvPr>
        <xdr:cNvSpPr/>
      </xdr:nvSpPr>
      <xdr:spPr>
        <a:xfrm>
          <a:off x="11752761" y="11410950"/>
          <a:ext cx="672193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91" name="Right Arrow 90">
          <a:extLst>
            <a:ext uri="{FF2B5EF4-FFF2-40B4-BE49-F238E27FC236}">
              <a16:creationId xmlns:a16="http://schemas.microsoft.com/office/drawing/2014/main" id="{00000000-0008-0000-3000-00005B000000}"/>
            </a:ext>
          </a:extLst>
        </xdr:cNvPr>
        <xdr:cNvSpPr/>
      </xdr:nvSpPr>
      <xdr:spPr>
        <a:xfrm>
          <a:off x="11752761" y="11410950"/>
          <a:ext cx="672193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92" name="Right Arrow 91">
          <a:extLst>
            <a:ext uri="{FF2B5EF4-FFF2-40B4-BE49-F238E27FC236}">
              <a16:creationId xmlns:a16="http://schemas.microsoft.com/office/drawing/2014/main" id="{00000000-0008-0000-3000-00005C000000}"/>
            </a:ext>
          </a:extLst>
        </xdr:cNvPr>
        <xdr:cNvSpPr/>
      </xdr:nvSpPr>
      <xdr:spPr>
        <a:xfrm>
          <a:off x="11752761" y="11410950"/>
          <a:ext cx="672193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93" name="Right Arrow 92">
          <a:extLst>
            <a:ext uri="{FF2B5EF4-FFF2-40B4-BE49-F238E27FC236}">
              <a16:creationId xmlns:a16="http://schemas.microsoft.com/office/drawing/2014/main" id="{00000000-0008-0000-3000-00005D000000}"/>
            </a:ext>
          </a:extLst>
        </xdr:cNvPr>
        <xdr:cNvSpPr/>
      </xdr:nvSpPr>
      <xdr:spPr>
        <a:xfrm>
          <a:off x="11752761" y="11410950"/>
          <a:ext cx="672193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94" name="Right Arrow 93">
          <a:extLst>
            <a:ext uri="{FF2B5EF4-FFF2-40B4-BE49-F238E27FC236}">
              <a16:creationId xmlns:a16="http://schemas.microsoft.com/office/drawing/2014/main" id="{00000000-0008-0000-3000-00005E000000}"/>
            </a:ext>
          </a:extLst>
        </xdr:cNvPr>
        <xdr:cNvSpPr/>
      </xdr:nvSpPr>
      <xdr:spPr>
        <a:xfrm>
          <a:off x="11752761" y="11410950"/>
          <a:ext cx="672193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95" name="Right Arrow 94">
          <a:extLst>
            <a:ext uri="{FF2B5EF4-FFF2-40B4-BE49-F238E27FC236}">
              <a16:creationId xmlns:a16="http://schemas.microsoft.com/office/drawing/2014/main" id="{00000000-0008-0000-3000-00005F000000}"/>
            </a:ext>
          </a:extLst>
        </xdr:cNvPr>
        <xdr:cNvSpPr/>
      </xdr:nvSpPr>
      <xdr:spPr>
        <a:xfrm>
          <a:off x="11752761" y="11410950"/>
          <a:ext cx="672193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96" name="Right Arrow 95">
          <a:extLst>
            <a:ext uri="{FF2B5EF4-FFF2-40B4-BE49-F238E27FC236}">
              <a16:creationId xmlns:a16="http://schemas.microsoft.com/office/drawing/2014/main" id="{00000000-0008-0000-3000-000060000000}"/>
            </a:ext>
          </a:extLst>
        </xdr:cNvPr>
        <xdr:cNvSpPr/>
      </xdr:nvSpPr>
      <xdr:spPr>
        <a:xfrm>
          <a:off x="11752761" y="11410950"/>
          <a:ext cx="672193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97" name="Right Arrow 96">
          <a:extLst>
            <a:ext uri="{FF2B5EF4-FFF2-40B4-BE49-F238E27FC236}">
              <a16:creationId xmlns:a16="http://schemas.microsoft.com/office/drawing/2014/main" id="{00000000-0008-0000-3000-000061000000}"/>
            </a:ext>
          </a:extLst>
        </xdr:cNvPr>
        <xdr:cNvSpPr/>
      </xdr:nvSpPr>
      <xdr:spPr>
        <a:xfrm>
          <a:off x="11752761" y="11410950"/>
          <a:ext cx="672193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98" name="Right Arrow 97">
          <a:extLst>
            <a:ext uri="{FF2B5EF4-FFF2-40B4-BE49-F238E27FC236}">
              <a16:creationId xmlns:a16="http://schemas.microsoft.com/office/drawing/2014/main" id="{00000000-0008-0000-3000-000062000000}"/>
            </a:ext>
          </a:extLst>
        </xdr:cNvPr>
        <xdr:cNvSpPr/>
      </xdr:nvSpPr>
      <xdr:spPr>
        <a:xfrm>
          <a:off x="11752761" y="11410950"/>
          <a:ext cx="672193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99" name="Right Arrow 98">
          <a:extLst>
            <a:ext uri="{FF2B5EF4-FFF2-40B4-BE49-F238E27FC236}">
              <a16:creationId xmlns:a16="http://schemas.microsoft.com/office/drawing/2014/main" id="{00000000-0008-0000-3000-000063000000}"/>
            </a:ext>
          </a:extLst>
        </xdr:cNvPr>
        <xdr:cNvSpPr/>
      </xdr:nvSpPr>
      <xdr:spPr>
        <a:xfrm>
          <a:off x="11752761" y="11410950"/>
          <a:ext cx="672193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00" name="Right Arrow 99">
          <a:extLst>
            <a:ext uri="{FF2B5EF4-FFF2-40B4-BE49-F238E27FC236}">
              <a16:creationId xmlns:a16="http://schemas.microsoft.com/office/drawing/2014/main" id="{00000000-0008-0000-3000-000064000000}"/>
            </a:ext>
          </a:extLst>
        </xdr:cNvPr>
        <xdr:cNvSpPr/>
      </xdr:nvSpPr>
      <xdr:spPr>
        <a:xfrm>
          <a:off x="11752761" y="11410950"/>
          <a:ext cx="672193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01" name="Right Arrow 100">
          <a:extLst>
            <a:ext uri="{FF2B5EF4-FFF2-40B4-BE49-F238E27FC236}">
              <a16:creationId xmlns:a16="http://schemas.microsoft.com/office/drawing/2014/main" id="{00000000-0008-0000-3000-000065000000}"/>
            </a:ext>
          </a:extLst>
        </xdr:cNvPr>
        <xdr:cNvSpPr/>
      </xdr:nvSpPr>
      <xdr:spPr>
        <a:xfrm>
          <a:off x="11752761" y="11410950"/>
          <a:ext cx="672193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62" name="Right Arrow 61">
          <a:extLst>
            <a:ext uri="{FF2B5EF4-FFF2-40B4-BE49-F238E27FC236}">
              <a16:creationId xmlns:a16="http://schemas.microsoft.com/office/drawing/2014/main" id="{00000000-0008-0000-3100-00003E000000}"/>
            </a:ext>
          </a:extLst>
        </xdr:cNvPr>
        <xdr:cNvSpPr/>
      </xdr:nvSpPr>
      <xdr:spPr>
        <a:xfrm>
          <a:off x="11752761" y="11439525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63" name="Right Arrow 62">
          <a:extLst>
            <a:ext uri="{FF2B5EF4-FFF2-40B4-BE49-F238E27FC236}">
              <a16:creationId xmlns:a16="http://schemas.microsoft.com/office/drawing/2014/main" id="{00000000-0008-0000-3100-00003F000000}"/>
            </a:ext>
          </a:extLst>
        </xdr:cNvPr>
        <xdr:cNvSpPr/>
      </xdr:nvSpPr>
      <xdr:spPr>
        <a:xfrm>
          <a:off x="11752761" y="11439525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64" name="Right Arrow 63">
          <a:extLst>
            <a:ext uri="{FF2B5EF4-FFF2-40B4-BE49-F238E27FC236}">
              <a16:creationId xmlns:a16="http://schemas.microsoft.com/office/drawing/2014/main" id="{00000000-0008-0000-3100-000040000000}"/>
            </a:ext>
          </a:extLst>
        </xdr:cNvPr>
        <xdr:cNvSpPr/>
      </xdr:nvSpPr>
      <xdr:spPr>
        <a:xfrm>
          <a:off x="11752761" y="11439525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65" name="Right Arrow 64">
          <a:extLst>
            <a:ext uri="{FF2B5EF4-FFF2-40B4-BE49-F238E27FC236}">
              <a16:creationId xmlns:a16="http://schemas.microsoft.com/office/drawing/2014/main" id="{00000000-0008-0000-3100-000041000000}"/>
            </a:ext>
          </a:extLst>
        </xdr:cNvPr>
        <xdr:cNvSpPr/>
      </xdr:nvSpPr>
      <xdr:spPr>
        <a:xfrm>
          <a:off x="11752761" y="11439525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66" name="Right Arrow 65">
          <a:extLst>
            <a:ext uri="{FF2B5EF4-FFF2-40B4-BE49-F238E27FC236}">
              <a16:creationId xmlns:a16="http://schemas.microsoft.com/office/drawing/2014/main" id="{00000000-0008-0000-3100-000042000000}"/>
            </a:ext>
          </a:extLst>
        </xdr:cNvPr>
        <xdr:cNvSpPr/>
      </xdr:nvSpPr>
      <xdr:spPr>
        <a:xfrm>
          <a:off x="11752761" y="11439525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67" name="Right Arrow 66">
          <a:extLst>
            <a:ext uri="{FF2B5EF4-FFF2-40B4-BE49-F238E27FC236}">
              <a16:creationId xmlns:a16="http://schemas.microsoft.com/office/drawing/2014/main" id="{00000000-0008-0000-3100-000043000000}"/>
            </a:ext>
          </a:extLst>
        </xdr:cNvPr>
        <xdr:cNvSpPr/>
      </xdr:nvSpPr>
      <xdr:spPr>
        <a:xfrm>
          <a:off x="11752761" y="11439525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68" name="Right Arrow 67">
          <a:extLst>
            <a:ext uri="{FF2B5EF4-FFF2-40B4-BE49-F238E27FC236}">
              <a16:creationId xmlns:a16="http://schemas.microsoft.com/office/drawing/2014/main" id="{00000000-0008-0000-3100-000044000000}"/>
            </a:ext>
          </a:extLst>
        </xdr:cNvPr>
        <xdr:cNvSpPr/>
      </xdr:nvSpPr>
      <xdr:spPr>
        <a:xfrm>
          <a:off x="11752761" y="11439525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69" name="Right Arrow 68">
          <a:extLst>
            <a:ext uri="{FF2B5EF4-FFF2-40B4-BE49-F238E27FC236}">
              <a16:creationId xmlns:a16="http://schemas.microsoft.com/office/drawing/2014/main" id="{00000000-0008-0000-3100-000045000000}"/>
            </a:ext>
          </a:extLst>
        </xdr:cNvPr>
        <xdr:cNvSpPr/>
      </xdr:nvSpPr>
      <xdr:spPr>
        <a:xfrm>
          <a:off x="11752761" y="11439525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0" name="Right Arrow 69">
          <a:extLst>
            <a:ext uri="{FF2B5EF4-FFF2-40B4-BE49-F238E27FC236}">
              <a16:creationId xmlns:a16="http://schemas.microsoft.com/office/drawing/2014/main" id="{00000000-0008-0000-3100-000046000000}"/>
            </a:ext>
          </a:extLst>
        </xdr:cNvPr>
        <xdr:cNvSpPr/>
      </xdr:nvSpPr>
      <xdr:spPr>
        <a:xfrm>
          <a:off x="11752761" y="11439525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1" name="Right Arrow 70">
          <a:extLst>
            <a:ext uri="{FF2B5EF4-FFF2-40B4-BE49-F238E27FC236}">
              <a16:creationId xmlns:a16="http://schemas.microsoft.com/office/drawing/2014/main" id="{00000000-0008-0000-3100-000047000000}"/>
            </a:ext>
          </a:extLst>
        </xdr:cNvPr>
        <xdr:cNvSpPr/>
      </xdr:nvSpPr>
      <xdr:spPr>
        <a:xfrm>
          <a:off x="11752761" y="11439525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2" name="Right Arrow 71">
          <a:extLst>
            <a:ext uri="{FF2B5EF4-FFF2-40B4-BE49-F238E27FC236}">
              <a16:creationId xmlns:a16="http://schemas.microsoft.com/office/drawing/2014/main" id="{00000000-0008-0000-3100-000048000000}"/>
            </a:ext>
          </a:extLst>
        </xdr:cNvPr>
        <xdr:cNvSpPr/>
      </xdr:nvSpPr>
      <xdr:spPr>
        <a:xfrm>
          <a:off x="11752761" y="11439525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3" name="Right Arrow 72">
          <a:extLst>
            <a:ext uri="{FF2B5EF4-FFF2-40B4-BE49-F238E27FC236}">
              <a16:creationId xmlns:a16="http://schemas.microsoft.com/office/drawing/2014/main" id="{00000000-0008-0000-3100-000049000000}"/>
            </a:ext>
          </a:extLst>
        </xdr:cNvPr>
        <xdr:cNvSpPr/>
      </xdr:nvSpPr>
      <xdr:spPr>
        <a:xfrm>
          <a:off x="11752761" y="11439525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4" name="Right Arrow 73">
          <a:extLst>
            <a:ext uri="{FF2B5EF4-FFF2-40B4-BE49-F238E27FC236}">
              <a16:creationId xmlns:a16="http://schemas.microsoft.com/office/drawing/2014/main" id="{00000000-0008-0000-3100-00004A000000}"/>
            </a:ext>
          </a:extLst>
        </xdr:cNvPr>
        <xdr:cNvSpPr/>
      </xdr:nvSpPr>
      <xdr:spPr>
        <a:xfrm>
          <a:off x="11752761" y="11439525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00000000-0008-0000-3100-00004B000000}"/>
            </a:ext>
          </a:extLst>
        </xdr:cNvPr>
        <xdr:cNvSpPr/>
      </xdr:nvSpPr>
      <xdr:spPr>
        <a:xfrm>
          <a:off x="11752761" y="11439525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6" name="Right Arrow 75">
          <a:extLst>
            <a:ext uri="{FF2B5EF4-FFF2-40B4-BE49-F238E27FC236}">
              <a16:creationId xmlns:a16="http://schemas.microsoft.com/office/drawing/2014/main" id="{00000000-0008-0000-3100-00004C000000}"/>
            </a:ext>
          </a:extLst>
        </xdr:cNvPr>
        <xdr:cNvSpPr/>
      </xdr:nvSpPr>
      <xdr:spPr>
        <a:xfrm>
          <a:off x="11752761" y="11439525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7" name="Right Arrow 76">
          <a:extLst>
            <a:ext uri="{FF2B5EF4-FFF2-40B4-BE49-F238E27FC236}">
              <a16:creationId xmlns:a16="http://schemas.microsoft.com/office/drawing/2014/main" id="{00000000-0008-0000-3100-00004D000000}"/>
            </a:ext>
          </a:extLst>
        </xdr:cNvPr>
        <xdr:cNvSpPr/>
      </xdr:nvSpPr>
      <xdr:spPr>
        <a:xfrm>
          <a:off x="11752761" y="11439525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8" name="Right Arrow 77">
          <a:extLst>
            <a:ext uri="{FF2B5EF4-FFF2-40B4-BE49-F238E27FC236}">
              <a16:creationId xmlns:a16="http://schemas.microsoft.com/office/drawing/2014/main" id="{00000000-0008-0000-3100-00004E000000}"/>
            </a:ext>
          </a:extLst>
        </xdr:cNvPr>
        <xdr:cNvSpPr/>
      </xdr:nvSpPr>
      <xdr:spPr>
        <a:xfrm>
          <a:off x="11752761" y="11439525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9" name="Right Arrow 78">
          <a:extLst>
            <a:ext uri="{FF2B5EF4-FFF2-40B4-BE49-F238E27FC236}">
              <a16:creationId xmlns:a16="http://schemas.microsoft.com/office/drawing/2014/main" id="{00000000-0008-0000-3100-00004F000000}"/>
            </a:ext>
          </a:extLst>
        </xdr:cNvPr>
        <xdr:cNvSpPr/>
      </xdr:nvSpPr>
      <xdr:spPr>
        <a:xfrm>
          <a:off x="11752761" y="11439525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80" name="Right Arrow 79">
          <a:extLst>
            <a:ext uri="{FF2B5EF4-FFF2-40B4-BE49-F238E27FC236}">
              <a16:creationId xmlns:a16="http://schemas.microsoft.com/office/drawing/2014/main" id="{00000000-0008-0000-3100-000050000000}"/>
            </a:ext>
          </a:extLst>
        </xdr:cNvPr>
        <xdr:cNvSpPr/>
      </xdr:nvSpPr>
      <xdr:spPr>
        <a:xfrm>
          <a:off x="11752761" y="11439525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81" name="Right Arrow 80">
          <a:extLst>
            <a:ext uri="{FF2B5EF4-FFF2-40B4-BE49-F238E27FC236}">
              <a16:creationId xmlns:a16="http://schemas.microsoft.com/office/drawing/2014/main" id="{00000000-0008-0000-3100-000051000000}"/>
            </a:ext>
          </a:extLst>
        </xdr:cNvPr>
        <xdr:cNvSpPr/>
      </xdr:nvSpPr>
      <xdr:spPr>
        <a:xfrm>
          <a:off x="11752761" y="11439525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02" name="Right Arrow 101">
          <a:extLst>
            <a:ext uri="{FF2B5EF4-FFF2-40B4-BE49-F238E27FC236}">
              <a16:creationId xmlns:a16="http://schemas.microsoft.com/office/drawing/2014/main" id="{00000000-0008-0000-3100-000066000000}"/>
            </a:ext>
          </a:extLst>
        </xdr:cNvPr>
        <xdr:cNvSpPr/>
      </xdr:nvSpPr>
      <xdr:spPr>
        <a:xfrm>
          <a:off x="11848011" y="11330668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03" name="Right Arrow 102">
          <a:extLst>
            <a:ext uri="{FF2B5EF4-FFF2-40B4-BE49-F238E27FC236}">
              <a16:creationId xmlns:a16="http://schemas.microsoft.com/office/drawing/2014/main" id="{00000000-0008-0000-3100-000067000000}"/>
            </a:ext>
          </a:extLst>
        </xdr:cNvPr>
        <xdr:cNvSpPr/>
      </xdr:nvSpPr>
      <xdr:spPr>
        <a:xfrm>
          <a:off x="11848011" y="11330668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04" name="Right Arrow 103">
          <a:extLst>
            <a:ext uri="{FF2B5EF4-FFF2-40B4-BE49-F238E27FC236}">
              <a16:creationId xmlns:a16="http://schemas.microsoft.com/office/drawing/2014/main" id="{00000000-0008-0000-3100-000068000000}"/>
            </a:ext>
          </a:extLst>
        </xdr:cNvPr>
        <xdr:cNvSpPr/>
      </xdr:nvSpPr>
      <xdr:spPr>
        <a:xfrm>
          <a:off x="11848011" y="11330668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05" name="Right Arrow 104">
          <a:extLst>
            <a:ext uri="{FF2B5EF4-FFF2-40B4-BE49-F238E27FC236}">
              <a16:creationId xmlns:a16="http://schemas.microsoft.com/office/drawing/2014/main" id="{00000000-0008-0000-3100-000069000000}"/>
            </a:ext>
          </a:extLst>
        </xdr:cNvPr>
        <xdr:cNvSpPr/>
      </xdr:nvSpPr>
      <xdr:spPr>
        <a:xfrm>
          <a:off x="11848011" y="11330668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06" name="Right Arrow 105">
          <a:extLst>
            <a:ext uri="{FF2B5EF4-FFF2-40B4-BE49-F238E27FC236}">
              <a16:creationId xmlns:a16="http://schemas.microsoft.com/office/drawing/2014/main" id="{00000000-0008-0000-3100-00006A000000}"/>
            </a:ext>
          </a:extLst>
        </xdr:cNvPr>
        <xdr:cNvSpPr/>
      </xdr:nvSpPr>
      <xdr:spPr>
        <a:xfrm>
          <a:off x="11848011" y="11330668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07" name="Right Arrow 106">
          <a:extLst>
            <a:ext uri="{FF2B5EF4-FFF2-40B4-BE49-F238E27FC236}">
              <a16:creationId xmlns:a16="http://schemas.microsoft.com/office/drawing/2014/main" id="{00000000-0008-0000-3100-00006B000000}"/>
            </a:ext>
          </a:extLst>
        </xdr:cNvPr>
        <xdr:cNvSpPr/>
      </xdr:nvSpPr>
      <xdr:spPr>
        <a:xfrm>
          <a:off x="11848011" y="11330668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08" name="Right Arrow 107">
          <a:extLst>
            <a:ext uri="{FF2B5EF4-FFF2-40B4-BE49-F238E27FC236}">
              <a16:creationId xmlns:a16="http://schemas.microsoft.com/office/drawing/2014/main" id="{00000000-0008-0000-3100-00006C000000}"/>
            </a:ext>
          </a:extLst>
        </xdr:cNvPr>
        <xdr:cNvSpPr/>
      </xdr:nvSpPr>
      <xdr:spPr>
        <a:xfrm>
          <a:off x="11848011" y="11330668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09" name="Right Arrow 108">
          <a:extLst>
            <a:ext uri="{FF2B5EF4-FFF2-40B4-BE49-F238E27FC236}">
              <a16:creationId xmlns:a16="http://schemas.microsoft.com/office/drawing/2014/main" id="{00000000-0008-0000-3100-00006D000000}"/>
            </a:ext>
          </a:extLst>
        </xdr:cNvPr>
        <xdr:cNvSpPr/>
      </xdr:nvSpPr>
      <xdr:spPr>
        <a:xfrm>
          <a:off x="11848011" y="11330668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10" name="Right Arrow 109">
          <a:extLst>
            <a:ext uri="{FF2B5EF4-FFF2-40B4-BE49-F238E27FC236}">
              <a16:creationId xmlns:a16="http://schemas.microsoft.com/office/drawing/2014/main" id="{00000000-0008-0000-3100-00006E000000}"/>
            </a:ext>
          </a:extLst>
        </xdr:cNvPr>
        <xdr:cNvSpPr/>
      </xdr:nvSpPr>
      <xdr:spPr>
        <a:xfrm>
          <a:off x="11848011" y="11330668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11" name="Right Arrow 110">
          <a:extLst>
            <a:ext uri="{FF2B5EF4-FFF2-40B4-BE49-F238E27FC236}">
              <a16:creationId xmlns:a16="http://schemas.microsoft.com/office/drawing/2014/main" id="{00000000-0008-0000-3100-00006F000000}"/>
            </a:ext>
          </a:extLst>
        </xdr:cNvPr>
        <xdr:cNvSpPr/>
      </xdr:nvSpPr>
      <xdr:spPr>
        <a:xfrm>
          <a:off x="11848011" y="11330668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12" name="Right Arrow 111">
          <a:extLst>
            <a:ext uri="{FF2B5EF4-FFF2-40B4-BE49-F238E27FC236}">
              <a16:creationId xmlns:a16="http://schemas.microsoft.com/office/drawing/2014/main" id="{00000000-0008-0000-3100-000070000000}"/>
            </a:ext>
          </a:extLst>
        </xdr:cNvPr>
        <xdr:cNvSpPr/>
      </xdr:nvSpPr>
      <xdr:spPr>
        <a:xfrm>
          <a:off x="11848011" y="11330668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13" name="Right Arrow 112">
          <a:extLst>
            <a:ext uri="{FF2B5EF4-FFF2-40B4-BE49-F238E27FC236}">
              <a16:creationId xmlns:a16="http://schemas.microsoft.com/office/drawing/2014/main" id="{00000000-0008-0000-3100-000071000000}"/>
            </a:ext>
          </a:extLst>
        </xdr:cNvPr>
        <xdr:cNvSpPr/>
      </xdr:nvSpPr>
      <xdr:spPr>
        <a:xfrm>
          <a:off x="11848011" y="11330668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14" name="Right Arrow 113">
          <a:extLst>
            <a:ext uri="{FF2B5EF4-FFF2-40B4-BE49-F238E27FC236}">
              <a16:creationId xmlns:a16="http://schemas.microsoft.com/office/drawing/2014/main" id="{00000000-0008-0000-3100-000072000000}"/>
            </a:ext>
          </a:extLst>
        </xdr:cNvPr>
        <xdr:cNvSpPr/>
      </xdr:nvSpPr>
      <xdr:spPr>
        <a:xfrm>
          <a:off x="11848011" y="11330668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15" name="Right Arrow 114">
          <a:extLst>
            <a:ext uri="{FF2B5EF4-FFF2-40B4-BE49-F238E27FC236}">
              <a16:creationId xmlns:a16="http://schemas.microsoft.com/office/drawing/2014/main" id="{00000000-0008-0000-3100-000073000000}"/>
            </a:ext>
          </a:extLst>
        </xdr:cNvPr>
        <xdr:cNvSpPr/>
      </xdr:nvSpPr>
      <xdr:spPr>
        <a:xfrm>
          <a:off x="11848011" y="11330668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16" name="Right Arrow 115">
          <a:extLst>
            <a:ext uri="{FF2B5EF4-FFF2-40B4-BE49-F238E27FC236}">
              <a16:creationId xmlns:a16="http://schemas.microsoft.com/office/drawing/2014/main" id="{00000000-0008-0000-3100-000074000000}"/>
            </a:ext>
          </a:extLst>
        </xdr:cNvPr>
        <xdr:cNvSpPr/>
      </xdr:nvSpPr>
      <xdr:spPr>
        <a:xfrm>
          <a:off x="11848011" y="11330668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17" name="Right Arrow 116">
          <a:extLst>
            <a:ext uri="{FF2B5EF4-FFF2-40B4-BE49-F238E27FC236}">
              <a16:creationId xmlns:a16="http://schemas.microsoft.com/office/drawing/2014/main" id="{00000000-0008-0000-3100-000075000000}"/>
            </a:ext>
          </a:extLst>
        </xdr:cNvPr>
        <xdr:cNvSpPr/>
      </xdr:nvSpPr>
      <xdr:spPr>
        <a:xfrm>
          <a:off x="11848011" y="11330668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18" name="Right Arrow 117">
          <a:extLst>
            <a:ext uri="{FF2B5EF4-FFF2-40B4-BE49-F238E27FC236}">
              <a16:creationId xmlns:a16="http://schemas.microsoft.com/office/drawing/2014/main" id="{00000000-0008-0000-3100-000076000000}"/>
            </a:ext>
          </a:extLst>
        </xdr:cNvPr>
        <xdr:cNvSpPr/>
      </xdr:nvSpPr>
      <xdr:spPr>
        <a:xfrm>
          <a:off x="11848011" y="11330668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19" name="Right Arrow 118">
          <a:extLst>
            <a:ext uri="{FF2B5EF4-FFF2-40B4-BE49-F238E27FC236}">
              <a16:creationId xmlns:a16="http://schemas.microsoft.com/office/drawing/2014/main" id="{00000000-0008-0000-3100-000077000000}"/>
            </a:ext>
          </a:extLst>
        </xdr:cNvPr>
        <xdr:cNvSpPr/>
      </xdr:nvSpPr>
      <xdr:spPr>
        <a:xfrm>
          <a:off x="11848011" y="11330668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20" name="Right Arrow 119">
          <a:extLst>
            <a:ext uri="{FF2B5EF4-FFF2-40B4-BE49-F238E27FC236}">
              <a16:creationId xmlns:a16="http://schemas.microsoft.com/office/drawing/2014/main" id="{00000000-0008-0000-3100-000078000000}"/>
            </a:ext>
          </a:extLst>
        </xdr:cNvPr>
        <xdr:cNvSpPr/>
      </xdr:nvSpPr>
      <xdr:spPr>
        <a:xfrm>
          <a:off x="11848011" y="11330668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21" name="Right Arrow 120">
          <a:extLst>
            <a:ext uri="{FF2B5EF4-FFF2-40B4-BE49-F238E27FC236}">
              <a16:creationId xmlns:a16="http://schemas.microsoft.com/office/drawing/2014/main" id="{00000000-0008-0000-3100-000079000000}"/>
            </a:ext>
          </a:extLst>
        </xdr:cNvPr>
        <xdr:cNvSpPr/>
      </xdr:nvSpPr>
      <xdr:spPr>
        <a:xfrm>
          <a:off x="11848011" y="11330668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56" name="Right Arrow 55">
          <a:extLst>
            <a:ext uri="{FF2B5EF4-FFF2-40B4-BE49-F238E27FC236}">
              <a16:creationId xmlns:a16="http://schemas.microsoft.com/office/drawing/2014/main" id="{00000000-0008-0000-3200-000038000000}"/>
            </a:ext>
          </a:extLst>
        </xdr:cNvPr>
        <xdr:cNvSpPr/>
      </xdr:nvSpPr>
      <xdr:spPr>
        <a:xfrm>
          <a:off x="11788140" y="206311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57" name="Right Arrow 56">
          <a:extLst>
            <a:ext uri="{FF2B5EF4-FFF2-40B4-BE49-F238E27FC236}">
              <a16:creationId xmlns:a16="http://schemas.microsoft.com/office/drawing/2014/main" id="{00000000-0008-0000-3200-000039000000}"/>
            </a:ext>
          </a:extLst>
        </xdr:cNvPr>
        <xdr:cNvSpPr/>
      </xdr:nvSpPr>
      <xdr:spPr>
        <a:xfrm>
          <a:off x="11788140" y="206311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58" name="Right Arrow 57">
          <a:extLst>
            <a:ext uri="{FF2B5EF4-FFF2-40B4-BE49-F238E27FC236}">
              <a16:creationId xmlns:a16="http://schemas.microsoft.com/office/drawing/2014/main" id="{00000000-0008-0000-3200-00003A000000}"/>
            </a:ext>
          </a:extLst>
        </xdr:cNvPr>
        <xdr:cNvSpPr/>
      </xdr:nvSpPr>
      <xdr:spPr>
        <a:xfrm>
          <a:off x="11788140" y="206311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59" name="Right Arrow 58">
          <a:extLst>
            <a:ext uri="{FF2B5EF4-FFF2-40B4-BE49-F238E27FC236}">
              <a16:creationId xmlns:a16="http://schemas.microsoft.com/office/drawing/2014/main" id="{00000000-0008-0000-3200-00003B000000}"/>
            </a:ext>
          </a:extLst>
        </xdr:cNvPr>
        <xdr:cNvSpPr/>
      </xdr:nvSpPr>
      <xdr:spPr>
        <a:xfrm>
          <a:off x="11788140" y="206311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60" name="Right Arrow 59">
          <a:extLst>
            <a:ext uri="{FF2B5EF4-FFF2-40B4-BE49-F238E27FC236}">
              <a16:creationId xmlns:a16="http://schemas.microsoft.com/office/drawing/2014/main" id="{00000000-0008-0000-3200-00003C000000}"/>
            </a:ext>
          </a:extLst>
        </xdr:cNvPr>
        <xdr:cNvSpPr/>
      </xdr:nvSpPr>
      <xdr:spPr>
        <a:xfrm>
          <a:off x="11788140" y="206311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61" name="Right Arrow 60">
          <a:extLst>
            <a:ext uri="{FF2B5EF4-FFF2-40B4-BE49-F238E27FC236}">
              <a16:creationId xmlns:a16="http://schemas.microsoft.com/office/drawing/2014/main" id="{00000000-0008-0000-3200-00003D000000}"/>
            </a:ext>
          </a:extLst>
        </xdr:cNvPr>
        <xdr:cNvSpPr/>
      </xdr:nvSpPr>
      <xdr:spPr>
        <a:xfrm>
          <a:off x="11788140" y="206311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62" name="Right Arrow 61">
          <a:extLst>
            <a:ext uri="{FF2B5EF4-FFF2-40B4-BE49-F238E27FC236}">
              <a16:creationId xmlns:a16="http://schemas.microsoft.com/office/drawing/2014/main" id="{00000000-0008-0000-3200-00003E000000}"/>
            </a:ext>
          </a:extLst>
        </xdr:cNvPr>
        <xdr:cNvSpPr/>
      </xdr:nvSpPr>
      <xdr:spPr>
        <a:xfrm>
          <a:off x="11788140" y="206311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63" name="Right Arrow 62">
          <a:extLst>
            <a:ext uri="{FF2B5EF4-FFF2-40B4-BE49-F238E27FC236}">
              <a16:creationId xmlns:a16="http://schemas.microsoft.com/office/drawing/2014/main" id="{00000000-0008-0000-3200-00003F000000}"/>
            </a:ext>
          </a:extLst>
        </xdr:cNvPr>
        <xdr:cNvSpPr/>
      </xdr:nvSpPr>
      <xdr:spPr>
        <a:xfrm>
          <a:off x="11788140" y="206311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64" name="Right Arrow 63">
          <a:extLst>
            <a:ext uri="{FF2B5EF4-FFF2-40B4-BE49-F238E27FC236}">
              <a16:creationId xmlns:a16="http://schemas.microsoft.com/office/drawing/2014/main" id="{00000000-0008-0000-3200-000040000000}"/>
            </a:ext>
          </a:extLst>
        </xdr:cNvPr>
        <xdr:cNvSpPr/>
      </xdr:nvSpPr>
      <xdr:spPr>
        <a:xfrm>
          <a:off x="11788140" y="206311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65" name="Right Arrow 64">
          <a:extLst>
            <a:ext uri="{FF2B5EF4-FFF2-40B4-BE49-F238E27FC236}">
              <a16:creationId xmlns:a16="http://schemas.microsoft.com/office/drawing/2014/main" id="{00000000-0008-0000-3200-000041000000}"/>
            </a:ext>
          </a:extLst>
        </xdr:cNvPr>
        <xdr:cNvSpPr/>
      </xdr:nvSpPr>
      <xdr:spPr>
        <a:xfrm>
          <a:off x="11788140" y="206311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72" name="Right Arrow 71">
          <a:extLst>
            <a:ext uri="{FF2B5EF4-FFF2-40B4-BE49-F238E27FC236}">
              <a16:creationId xmlns:a16="http://schemas.microsoft.com/office/drawing/2014/main" id="{00000000-0008-0000-3200-000048000000}"/>
            </a:ext>
          </a:extLst>
        </xdr:cNvPr>
        <xdr:cNvSpPr/>
      </xdr:nvSpPr>
      <xdr:spPr>
        <a:xfrm>
          <a:off x="11788140" y="206311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73" name="Right Arrow 72">
          <a:extLst>
            <a:ext uri="{FF2B5EF4-FFF2-40B4-BE49-F238E27FC236}">
              <a16:creationId xmlns:a16="http://schemas.microsoft.com/office/drawing/2014/main" id="{00000000-0008-0000-3200-000049000000}"/>
            </a:ext>
          </a:extLst>
        </xdr:cNvPr>
        <xdr:cNvSpPr/>
      </xdr:nvSpPr>
      <xdr:spPr>
        <a:xfrm>
          <a:off x="11788140" y="206311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74" name="Right Arrow 73">
          <a:extLst>
            <a:ext uri="{FF2B5EF4-FFF2-40B4-BE49-F238E27FC236}">
              <a16:creationId xmlns:a16="http://schemas.microsoft.com/office/drawing/2014/main" id="{00000000-0008-0000-3200-00004A000000}"/>
            </a:ext>
          </a:extLst>
        </xdr:cNvPr>
        <xdr:cNvSpPr/>
      </xdr:nvSpPr>
      <xdr:spPr>
        <a:xfrm>
          <a:off x="11788140" y="206311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00000000-0008-0000-3200-00004B000000}"/>
            </a:ext>
          </a:extLst>
        </xdr:cNvPr>
        <xdr:cNvSpPr/>
      </xdr:nvSpPr>
      <xdr:spPr>
        <a:xfrm>
          <a:off x="11788140" y="206311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76" name="Right Arrow 75">
          <a:extLst>
            <a:ext uri="{FF2B5EF4-FFF2-40B4-BE49-F238E27FC236}">
              <a16:creationId xmlns:a16="http://schemas.microsoft.com/office/drawing/2014/main" id="{00000000-0008-0000-3200-00004C000000}"/>
            </a:ext>
          </a:extLst>
        </xdr:cNvPr>
        <xdr:cNvSpPr/>
      </xdr:nvSpPr>
      <xdr:spPr>
        <a:xfrm>
          <a:off x="11788140" y="206311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77" name="Right Arrow 76">
          <a:extLst>
            <a:ext uri="{FF2B5EF4-FFF2-40B4-BE49-F238E27FC236}">
              <a16:creationId xmlns:a16="http://schemas.microsoft.com/office/drawing/2014/main" id="{00000000-0008-0000-3200-00004D000000}"/>
            </a:ext>
          </a:extLst>
        </xdr:cNvPr>
        <xdr:cNvSpPr/>
      </xdr:nvSpPr>
      <xdr:spPr>
        <a:xfrm>
          <a:off x="11788140" y="206311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78" name="Right Arrow 77">
          <a:extLst>
            <a:ext uri="{FF2B5EF4-FFF2-40B4-BE49-F238E27FC236}">
              <a16:creationId xmlns:a16="http://schemas.microsoft.com/office/drawing/2014/main" id="{00000000-0008-0000-3200-00004E000000}"/>
            </a:ext>
          </a:extLst>
        </xdr:cNvPr>
        <xdr:cNvSpPr/>
      </xdr:nvSpPr>
      <xdr:spPr>
        <a:xfrm>
          <a:off x="11788140" y="206311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79" name="Right Arrow 78">
          <a:extLst>
            <a:ext uri="{FF2B5EF4-FFF2-40B4-BE49-F238E27FC236}">
              <a16:creationId xmlns:a16="http://schemas.microsoft.com/office/drawing/2014/main" id="{00000000-0008-0000-3200-00004F000000}"/>
            </a:ext>
          </a:extLst>
        </xdr:cNvPr>
        <xdr:cNvSpPr/>
      </xdr:nvSpPr>
      <xdr:spPr>
        <a:xfrm>
          <a:off x="11788140" y="206311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80" name="Right Arrow 79">
          <a:extLst>
            <a:ext uri="{FF2B5EF4-FFF2-40B4-BE49-F238E27FC236}">
              <a16:creationId xmlns:a16="http://schemas.microsoft.com/office/drawing/2014/main" id="{00000000-0008-0000-3200-000050000000}"/>
            </a:ext>
          </a:extLst>
        </xdr:cNvPr>
        <xdr:cNvSpPr/>
      </xdr:nvSpPr>
      <xdr:spPr>
        <a:xfrm>
          <a:off x="11788140" y="206311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81" name="Right Arrow 80">
          <a:extLst>
            <a:ext uri="{FF2B5EF4-FFF2-40B4-BE49-F238E27FC236}">
              <a16:creationId xmlns:a16="http://schemas.microsoft.com/office/drawing/2014/main" id="{00000000-0008-0000-3200-000051000000}"/>
            </a:ext>
          </a:extLst>
        </xdr:cNvPr>
        <xdr:cNvSpPr/>
      </xdr:nvSpPr>
      <xdr:spPr>
        <a:xfrm>
          <a:off x="11788140" y="206311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14" name="Right Arrow 113">
          <a:extLst>
            <a:ext uri="{FF2B5EF4-FFF2-40B4-BE49-F238E27FC236}">
              <a16:creationId xmlns:a16="http://schemas.microsoft.com/office/drawing/2014/main" id="{00000000-0008-0000-3200-000072000000}"/>
            </a:ext>
          </a:extLst>
        </xdr:cNvPr>
        <xdr:cNvSpPr/>
      </xdr:nvSpPr>
      <xdr:spPr>
        <a:xfrm>
          <a:off x="11725547" y="11507561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15" name="Right Arrow 114">
          <a:extLst>
            <a:ext uri="{FF2B5EF4-FFF2-40B4-BE49-F238E27FC236}">
              <a16:creationId xmlns:a16="http://schemas.microsoft.com/office/drawing/2014/main" id="{00000000-0008-0000-3200-000073000000}"/>
            </a:ext>
          </a:extLst>
        </xdr:cNvPr>
        <xdr:cNvSpPr/>
      </xdr:nvSpPr>
      <xdr:spPr>
        <a:xfrm>
          <a:off x="11725547" y="11507561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16" name="Right Arrow 115">
          <a:extLst>
            <a:ext uri="{FF2B5EF4-FFF2-40B4-BE49-F238E27FC236}">
              <a16:creationId xmlns:a16="http://schemas.microsoft.com/office/drawing/2014/main" id="{00000000-0008-0000-3200-000074000000}"/>
            </a:ext>
          </a:extLst>
        </xdr:cNvPr>
        <xdr:cNvSpPr/>
      </xdr:nvSpPr>
      <xdr:spPr>
        <a:xfrm>
          <a:off x="11725547" y="11507561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17" name="Right Arrow 116">
          <a:extLst>
            <a:ext uri="{FF2B5EF4-FFF2-40B4-BE49-F238E27FC236}">
              <a16:creationId xmlns:a16="http://schemas.microsoft.com/office/drawing/2014/main" id="{00000000-0008-0000-3200-000075000000}"/>
            </a:ext>
          </a:extLst>
        </xdr:cNvPr>
        <xdr:cNvSpPr/>
      </xdr:nvSpPr>
      <xdr:spPr>
        <a:xfrm>
          <a:off x="11725547" y="11507561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18" name="Right Arrow 117">
          <a:extLst>
            <a:ext uri="{FF2B5EF4-FFF2-40B4-BE49-F238E27FC236}">
              <a16:creationId xmlns:a16="http://schemas.microsoft.com/office/drawing/2014/main" id="{00000000-0008-0000-3200-000076000000}"/>
            </a:ext>
          </a:extLst>
        </xdr:cNvPr>
        <xdr:cNvSpPr/>
      </xdr:nvSpPr>
      <xdr:spPr>
        <a:xfrm>
          <a:off x="11725547" y="11507561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19" name="Right Arrow 118">
          <a:extLst>
            <a:ext uri="{FF2B5EF4-FFF2-40B4-BE49-F238E27FC236}">
              <a16:creationId xmlns:a16="http://schemas.microsoft.com/office/drawing/2014/main" id="{00000000-0008-0000-3200-000077000000}"/>
            </a:ext>
          </a:extLst>
        </xdr:cNvPr>
        <xdr:cNvSpPr/>
      </xdr:nvSpPr>
      <xdr:spPr>
        <a:xfrm>
          <a:off x="11725547" y="11507561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20" name="Right Arrow 119">
          <a:extLst>
            <a:ext uri="{FF2B5EF4-FFF2-40B4-BE49-F238E27FC236}">
              <a16:creationId xmlns:a16="http://schemas.microsoft.com/office/drawing/2014/main" id="{00000000-0008-0000-3200-000078000000}"/>
            </a:ext>
          </a:extLst>
        </xdr:cNvPr>
        <xdr:cNvSpPr/>
      </xdr:nvSpPr>
      <xdr:spPr>
        <a:xfrm>
          <a:off x="11725547" y="11507561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21" name="Right Arrow 120">
          <a:extLst>
            <a:ext uri="{FF2B5EF4-FFF2-40B4-BE49-F238E27FC236}">
              <a16:creationId xmlns:a16="http://schemas.microsoft.com/office/drawing/2014/main" id="{00000000-0008-0000-3200-000079000000}"/>
            </a:ext>
          </a:extLst>
        </xdr:cNvPr>
        <xdr:cNvSpPr/>
      </xdr:nvSpPr>
      <xdr:spPr>
        <a:xfrm>
          <a:off x="11725547" y="11507561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22" name="Right Arrow 121">
          <a:extLst>
            <a:ext uri="{FF2B5EF4-FFF2-40B4-BE49-F238E27FC236}">
              <a16:creationId xmlns:a16="http://schemas.microsoft.com/office/drawing/2014/main" id="{00000000-0008-0000-3200-00007A000000}"/>
            </a:ext>
          </a:extLst>
        </xdr:cNvPr>
        <xdr:cNvSpPr/>
      </xdr:nvSpPr>
      <xdr:spPr>
        <a:xfrm>
          <a:off x="11725547" y="11507561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23" name="Right Arrow 122">
          <a:extLst>
            <a:ext uri="{FF2B5EF4-FFF2-40B4-BE49-F238E27FC236}">
              <a16:creationId xmlns:a16="http://schemas.microsoft.com/office/drawing/2014/main" id="{00000000-0008-0000-3200-00007B000000}"/>
            </a:ext>
          </a:extLst>
        </xdr:cNvPr>
        <xdr:cNvSpPr/>
      </xdr:nvSpPr>
      <xdr:spPr>
        <a:xfrm>
          <a:off x="11725547" y="11507561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24" name="Right Arrow 123">
          <a:extLst>
            <a:ext uri="{FF2B5EF4-FFF2-40B4-BE49-F238E27FC236}">
              <a16:creationId xmlns:a16="http://schemas.microsoft.com/office/drawing/2014/main" id="{00000000-0008-0000-3200-00007C000000}"/>
            </a:ext>
          </a:extLst>
        </xdr:cNvPr>
        <xdr:cNvSpPr/>
      </xdr:nvSpPr>
      <xdr:spPr>
        <a:xfrm>
          <a:off x="11725547" y="11507561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25" name="Right Arrow 124">
          <a:extLst>
            <a:ext uri="{FF2B5EF4-FFF2-40B4-BE49-F238E27FC236}">
              <a16:creationId xmlns:a16="http://schemas.microsoft.com/office/drawing/2014/main" id="{00000000-0008-0000-3200-00007D000000}"/>
            </a:ext>
          </a:extLst>
        </xdr:cNvPr>
        <xdr:cNvSpPr/>
      </xdr:nvSpPr>
      <xdr:spPr>
        <a:xfrm>
          <a:off x="11725547" y="11507561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26" name="Right Arrow 125">
          <a:extLst>
            <a:ext uri="{FF2B5EF4-FFF2-40B4-BE49-F238E27FC236}">
              <a16:creationId xmlns:a16="http://schemas.microsoft.com/office/drawing/2014/main" id="{00000000-0008-0000-3200-00007E000000}"/>
            </a:ext>
          </a:extLst>
        </xdr:cNvPr>
        <xdr:cNvSpPr/>
      </xdr:nvSpPr>
      <xdr:spPr>
        <a:xfrm>
          <a:off x="11725547" y="11507561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27" name="Right Arrow 126">
          <a:extLst>
            <a:ext uri="{FF2B5EF4-FFF2-40B4-BE49-F238E27FC236}">
              <a16:creationId xmlns:a16="http://schemas.microsoft.com/office/drawing/2014/main" id="{00000000-0008-0000-3200-00007F000000}"/>
            </a:ext>
          </a:extLst>
        </xdr:cNvPr>
        <xdr:cNvSpPr/>
      </xdr:nvSpPr>
      <xdr:spPr>
        <a:xfrm>
          <a:off x="11725547" y="11507561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28" name="Right Arrow 127">
          <a:extLst>
            <a:ext uri="{FF2B5EF4-FFF2-40B4-BE49-F238E27FC236}">
              <a16:creationId xmlns:a16="http://schemas.microsoft.com/office/drawing/2014/main" id="{00000000-0008-0000-3200-000080000000}"/>
            </a:ext>
          </a:extLst>
        </xdr:cNvPr>
        <xdr:cNvSpPr/>
      </xdr:nvSpPr>
      <xdr:spPr>
        <a:xfrm>
          <a:off x="11725547" y="11507561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29" name="Right Arrow 128">
          <a:extLst>
            <a:ext uri="{FF2B5EF4-FFF2-40B4-BE49-F238E27FC236}">
              <a16:creationId xmlns:a16="http://schemas.microsoft.com/office/drawing/2014/main" id="{00000000-0008-0000-3200-000081000000}"/>
            </a:ext>
          </a:extLst>
        </xdr:cNvPr>
        <xdr:cNvSpPr/>
      </xdr:nvSpPr>
      <xdr:spPr>
        <a:xfrm>
          <a:off x="11725547" y="11507561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30" name="Right Arrow 129">
          <a:extLst>
            <a:ext uri="{FF2B5EF4-FFF2-40B4-BE49-F238E27FC236}">
              <a16:creationId xmlns:a16="http://schemas.microsoft.com/office/drawing/2014/main" id="{00000000-0008-0000-3200-000082000000}"/>
            </a:ext>
          </a:extLst>
        </xdr:cNvPr>
        <xdr:cNvSpPr/>
      </xdr:nvSpPr>
      <xdr:spPr>
        <a:xfrm>
          <a:off x="11725547" y="11507561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31" name="Right Arrow 130">
          <a:extLst>
            <a:ext uri="{FF2B5EF4-FFF2-40B4-BE49-F238E27FC236}">
              <a16:creationId xmlns:a16="http://schemas.microsoft.com/office/drawing/2014/main" id="{00000000-0008-0000-3200-000083000000}"/>
            </a:ext>
          </a:extLst>
        </xdr:cNvPr>
        <xdr:cNvSpPr/>
      </xdr:nvSpPr>
      <xdr:spPr>
        <a:xfrm>
          <a:off x="11725547" y="11507561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32" name="Right Arrow 131">
          <a:extLst>
            <a:ext uri="{FF2B5EF4-FFF2-40B4-BE49-F238E27FC236}">
              <a16:creationId xmlns:a16="http://schemas.microsoft.com/office/drawing/2014/main" id="{00000000-0008-0000-3200-000084000000}"/>
            </a:ext>
          </a:extLst>
        </xdr:cNvPr>
        <xdr:cNvSpPr/>
      </xdr:nvSpPr>
      <xdr:spPr>
        <a:xfrm>
          <a:off x="11725547" y="11507561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33" name="Right Arrow 132">
          <a:extLst>
            <a:ext uri="{FF2B5EF4-FFF2-40B4-BE49-F238E27FC236}">
              <a16:creationId xmlns:a16="http://schemas.microsoft.com/office/drawing/2014/main" id="{00000000-0008-0000-3200-000085000000}"/>
            </a:ext>
          </a:extLst>
        </xdr:cNvPr>
        <xdr:cNvSpPr/>
      </xdr:nvSpPr>
      <xdr:spPr>
        <a:xfrm>
          <a:off x="11725547" y="11507561"/>
          <a:ext cx="672193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0" name="Right Arrow 379">
          <a:extLst>
            <a:ext uri="{FF2B5EF4-FFF2-40B4-BE49-F238E27FC236}">
              <a16:creationId xmlns:a16="http://schemas.microsoft.com/office/drawing/2014/main" id="{00000000-0008-0000-3200-00007C01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1" name="Right Arrow 380">
          <a:extLst>
            <a:ext uri="{FF2B5EF4-FFF2-40B4-BE49-F238E27FC236}">
              <a16:creationId xmlns:a16="http://schemas.microsoft.com/office/drawing/2014/main" id="{00000000-0008-0000-3200-00007D01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2" name="Right Arrow 381">
          <a:extLst>
            <a:ext uri="{FF2B5EF4-FFF2-40B4-BE49-F238E27FC236}">
              <a16:creationId xmlns:a16="http://schemas.microsoft.com/office/drawing/2014/main" id="{00000000-0008-0000-3200-00007E01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3" name="Right Arrow 382">
          <a:extLst>
            <a:ext uri="{FF2B5EF4-FFF2-40B4-BE49-F238E27FC236}">
              <a16:creationId xmlns:a16="http://schemas.microsoft.com/office/drawing/2014/main" id="{00000000-0008-0000-3200-00007F01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4" name="Right Arrow 383">
          <a:extLst>
            <a:ext uri="{FF2B5EF4-FFF2-40B4-BE49-F238E27FC236}">
              <a16:creationId xmlns:a16="http://schemas.microsoft.com/office/drawing/2014/main" id="{00000000-0008-0000-3200-00008001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5" name="Right Arrow 384">
          <a:extLst>
            <a:ext uri="{FF2B5EF4-FFF2-40B4-BE49-F238E27FC236}">
              <a16:creationId xmlns:a16="http://schemas.microsoft.com/office/drawing/2014/main" id="{00000000-0008-0000-3200-00008101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6" name="Right Arrow 385">
          <a:extLst>
            <a:ext uri="{FF2B5EF4-FFF2-40B4-BE49-F238E27FC236}">
              <a16:creationId xmlns:a16="http://schemas.microsoft.com/office/drawing/2014/main" id="{00000000-0008-0000-3200-00008201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7" name="Right Arrow 386">
          <a:extLst>
            <a:ext uri="{FF2B5EF4-FFF2-40B4-BE49-F238E27FC236}">
              <a16:creationId xmlns:a16="http://schemas.microsoft.com/office/drawing/2014/main" id="{00000000-0008-0000-3200-00008301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8" name="Right Arrow 387">
          <a:extLst>
            <a:ext uri="{FF2B5EF4-FFF2-40B4-BE49-F238E27FC236}">
              <a16:creationId xmlns:a16="http://schemas.microsoft.com/office/drawing/2014/main" id="{00000000-0008-0000-3200-00008401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9" name="Right Arrow 388">
          <a:extLst>
            <a:ext uri="{FF2B5EF4-FFF2-40B4-BE49-F238E27FC236}">
              <a16:creationId xmlns:a16="http://schemas.microsoft.com/office/drawing/2014/main" id="{00000000-0008-0000-3200-00008501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0" name="Right Arrow 389">
          <a:extLst>
            <a:ext uri="{FF2B5EF4-FFF2-40B4-BE49-F238E27FC236}">
              <a16:creationId xmlns:a16="http://schemas.microsoft.com/office/drawing/2014/main" id="{00000000-0008-0000-3200-00008601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1" name="Right Arrow 390">
          <a:extLst>
            <a:ext uri="{FF2B5EF4-FFF2-40B4-BE49-F238E27FC236}">
              <a16:creationId xmlns:a16="http://schemas.microsoft.com/office/drawing/2014/main" id="{00000000-0008-0000-3200-00008701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2" name="Right Arrow 391">
          <a:extLst>
            <a:ext uri="{FF2B5EF4-FFF2-40B4-BE49-F238E27FC236}">
              <a16:creationId xmlns:a16="http://schemas.microsoft.com/office/drawing/2014/main" id="{00000000-0008-0000-3200-00008801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3" name="Right Arrow 392">
          <a:extLst>
            <a:ext uri="{FF2B5EF4-FFF2-40B4-BE49-F238E27FC236}">
              <a16:creationId xmlns:a16="http://schemas.microsoft.com/office/drawing/2014/main" id="{00000000-0008-0000-3200-00008901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4" name="Right Arrow 393">
          <a:extLst>
            <a:ext uri="{FF2B5EF4-FFF2-40B4-BE49-F238E27FC236}">
              <a16:creationId xmlns:a16="http://schemas.microsoft.com/office/drawing/2014/main" id="{00000000-0008-0000-3200-00008A01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5" name="Right Arrow 394">
          <a:extLst>
            <a:ext uri="{FF2B5EF4-FFF2-40B4-BE49-F238E27FC236}">
              <a16:creationId xmlns:a16="http://schemas.microsoft.com/office/drawing/2014/main" id="{00000000-0008-0000-3200-00008B01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6" name="Right Arrow 395">
          <a:extLst>
            <a:ext uri="{FF2B5EF4-FFF2-40B4-BE49-F238E27FC236}">
              <a16:creationId xmlns:a16="http://schemas.microsoft.com/office/drawing/2014/main" id="{00000000-0008-0000-3200-00008C01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7" name="Right Arrow 396">
          <a:extLst>
            <a:ext uri="{FF2B5EF4-FFF2-40B4-BE49-F238E27FC236}">
              <a16:creationId xmlns:a16="http://schemas.microsoft.com/office/drawing/2014/main" id="{00000000-0008-0000-3200-00008D01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8" name="Right Arrow 397">
          <a:extLst>
            <a:ext uri="{FF2B5EF4-FFF2-40B4-BE49-F238E27FC236}">
              <a16:creationId xmlns:a16="http://schemas.microsoft.com/office/drawing/2014/main" id="{00000000-0008-0000-3200-00008E01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9" name="Right Arrow 398">
          <a:extLst>
            <a:ext uri="{FF2B5EF4-FFF2-40B4-BE49-F238E27FC236}">
              <a16:creationId xmlns:a16="http://schemas.microsoft.com/office/drawing/2014/main" id="{00000000-0008-0000-3200-00008F01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20" name="Right Arrow 419">
          <a:extLst>
            <a:ext uri="{FF2B5EF4-FFF2-40B4-BE49-F238E27FC236}">
              <a16:creationId xmlns:a16="http://schemas.microsoft.com/office/drawing/2014/main" id="{00000000-0008-0000-3200-0000A401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21" name="Right Arrow 420">
          <a:extLst>
            <a:ext uri="{FF2B5EF4-FFF2-40B4-BE49-F238E27FC236}">
              <a16:creationId xmlns:a16="http://schemas.microsoft.com/office/drawing/2014/main" id="{00000000-0008-0000-3200-0000A501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22" name="Right Arrow 421">
          <a:extLst>
            <a:ext uri="{FF2B5EF4-FFF2-40B4-BE49-F238E27FC236}">
              <a16:creationId xmlns:a16="http://schemas.microsoft.com/office/drawing/2014/main" id="{00000000-0008-0000-3200-0000A601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23" name="Right Arrow 422">
          <a:extLst>
            <a:ext uri="{FF2B5EF4-FFF2-40B4-BE49-F238E27FC236}">
              <a16:creationId xmlns:a16="http://schemas.microsoft.com/office/drawing/2014/main" id="{00000000-0008-0000-3200-0000A701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24" name="Right Arrow 423">
          <a:extLst>
            <a:ext uri="{FF2B5EF4-FFF2-40B4-BE49-F238E27FC236}">
              <a16:creationId xmlns:a16="http://schemas.microsoft.com/office/drawing/2014/main" id="{00000000-0008-0000-3200-0000A801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25" name="Right Arrow 424">
          <a:extLst>
            <a:ext uri="{FF2B5EF4-FFF2-40B4-BE49-F238E27FC236}">
              <a16:creationId xmlns:a16="http://schemas.microsoft.com/office/drawing/2014/main" id="{00000000-0008-0000-3200-0000A901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26" name="Right Arrow 425">
          <a:extLst>
            <a:ext uri="{FF2B5EF4-FFF2-40B4-BE49-F238E27FC236}">
              <a16:creationId xmlns:a16="http://schemas.microsoft.com/office/drawing/2014/main" id="{00000000-0008-0000-3200-0000AA01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27" name="Right Arrow 426">
          <a:extLst>
            <a:ext uri="{FF2B5EF4-FFF2-40B4-BE49-F238E27FC236}">
              <a16:creationId xmlns:a16="http://schemas.microsoft.com/office/drawing/2014/main" id="{00000000-0008-0000-3200-0000AB01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28" name="Right Arrow 427">
          <a:extLst>
            <a:ext uri="{FF2B5EF4-FFF2-40B4-BE49-F238E27FC236}">
              <a16:creationId xmlns:a16="http://schemas.microsoft.com/office/drawing/2014/main" id="{00000000-0008-0000-3200-0000AC01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29" name="Right Arrow 428">
          <a:extLst>
            <a:ext uri="{FF2B5EF4-FFF2-40B4-BE49-F238E27FC236}">
              <a16:creationId xmlns:a16="http://schemas.microsoft.com/office/drawing/2014/main" id="{00000000-0008-0000-3200-0000AD01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30" name="Right Arrow 429">
          <a:extLst>
            <a:ext uri="{FF2B5EF4-FFF2-40B4-BE49-F238E27FC236}">
              <a16:creationId xmlns:a16="http://schemas.microsoft.com/office/drawing/2014/main" id="{00000000-0008-0000-3200-0000AE01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31" name="Right Arrow 430">
          <a:extLst>
            <a:ext uri="{FF2B5EF4-FFF2-40B4-BE49-F238E27FC236}">
              <a16:creationId xmlns:a16="http://schemas.microsoft.com/office/drawing/2014/main" id="{00000000-0008-0000-3200-0000AF01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32" name="Right Arrow 431">
          <a:extLst>
            <a:ext uri="{FF2B5EF4-FFF2-40B4-BE49-F238E27FC236}">
              <a16:creationId xmlns:a16="http://schemas.microsoft.com/office/drawing/2014/main" id="{00000000-0008-0000-3200-0000B001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33" name="Right Arrow 432">
          <a:extLst>
            <a:ext uri="{FF2B5EF4-FFF2-40B4-BE49-F238E27FC236}">
              <a16:creationId xmlns:a16="http://schemas.microsoft.com/office/drawing/2014/main" id="{00000000-0008-0000-3200-0000B101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34" name="Right Arrow 433">
          <a:extLst>
            <a:ext uri="{FF2B5EF4-FFF2-40B4-BE49-F238E27FC236}">
              <a16:creationId xmlns:a16="http://schemas.microsoft.com/office/drawing/2014/main" id="{00000000-0008-0000-3200-0000B201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35" name="Right Arrow 434">
          <a:extLst>
            <a:ext uri="{FF2B5EF4-FFF2-40B4-BE49-F238E27FC236}">
              <a16:creationId xmlns:a16="http://schemas.microsoft.com/office/drawing/2014/main" id="{00000000-0008-0000-3200-0000B301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36" name="Right Arrow 435">
          <a:extLst>
            <a:ext uri="{FF2B5EF4-FFF2-40B4-BE49-F238E27FC236}">
              <a16:creationId xmlns:a16="http://schemas.microsoft.com/office/drawing/2014/main" id="{00000000-0008-0000-3200-0000B401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37" name="Right Arrow 436">
          <a:extLst>
            <a:ext uri="{FF2B5EF4-FFF2-40B4-BE49-F238E27FC236}">
              <a16:creationId xmlns:a16="http://schemas.microsoft.com/office/drawing/2014/main" id="{00000000-0008-0000-3200-0000B501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38" name="Right Arrow 437">
          <a:extLst>
            <a:ext uri="{FF2B5EF4-FFF2-40B4-BE49-F238E27FC236}">
              <a16:creationId xmlns:a16="http://schemas.microsoft.com/office/drawing/2014/main" id="{00000000-0008-0000-3200-0000B601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39" name="Right Arrow 438">
          <a:extLst>
            <a:ext uri="{FF2B5EF4-FFF2-40B4-BE49-F238E27FC236}">
              <a16:creationId xmlns:a16="http://schemas.microsoft.com/office/drawing/2014/main" id="{00000000-0008-0000-3200-0000B701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213903</xdr:colOff>
      <xdr:row>11</xdr:row>
      <xdr:rowOff>185056</xdr:rowOff>
    </xdr:from>
    <xdr:to>
      <xdr:col>33</xdr:col>
      <xdr:colOff>40821</xdr:colOff>
      <xdr:row>13</xdr:row>
      <xdr:rowOff>122464</xdr:rowOff>
    </xdr:to>
    <xdr:sp macro="" textlink="">
      <xdr:nvSpPr>
        <xdr:cNvPr id="71" name="Right Arrow 70">
          <a:extLst>
            <a:ext uri="{FF2B5EF4-FFF2-40B4-BE49-F238E27FC236}">
              <a16:creationId xmlns:a16="http://schemas.microsoft.com/office/drawing/2014/main" id="{00000000-0008-0000-3300-000047000000}"/>
            </a:ext>
          </a:extLst>
        </xdr:cNvPr>
        <xdr:cNvSpPr/>
      </xdr:nvSpPr>
      <xdr:spPr>
        <a:xfrm>
          <a:off x="20896760" y="3015342"/>
          <a:ext cx="997132" cy="563336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00000000-0008-0000-3300-00000600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3300-00000700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3300-00000800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10" name="Right Arrow 9">
          <a:extLst>
            <a:ext uri="{FF2B5EF4-FFF2-40B4-BE49-F238E27FC236}">
              <a16:creationId xmlns:a16="http://schemas.microsoft.com/office/drawing/2014/main" id="{00000000-0008-0000-3300-00000A00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11" name="Right Arrow 10">
          <a:extLst>
            <a:ext uri="{FF2B5EF4-FFF2-40B4-BE49-F238E27FC236}">
              <a16:creationId xmlns:a16="http://schemas.microsoft.com/office/drawing/2014/main" id="{00000000-0008-0000-3300-00000B00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12" name="Right Arrow 11">
          <a:extLst>
            <a:ext uri="{FF2B5EF4-FFF2-40B4-BE49-F238E27FC236}">
              <a16:creationId xmlns:a16="http://schemas.microsoft.com/office/drawing/2014/main" id="{00000000-0008-0000-3300-00000C00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13" name="Right Arrow 12">
          <a:extLst>
            <a:ext uri="{FF2B5EF4-FFF2-40B4-BE49-F238E27FC236}">
              <a16:creationId xmlns:a16="http://schemas.microsoft.com/office/drawing/2014/main" id="{00000000-0008-0000-3300-00000D00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14" name="Right Arrow 13">
          <a:extLst>
            <a:ext uri="{FF2B5EF4-FFF2-40B4-BE49-F238E27FC236}">
              <a16:creationId xmlns:a16="http://schemas.microsoft.com/office/drawing/2014/main" id="{00000000-0008-0000-3300-00000E00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15" name="Right Arrow 14">
          <a:extLst>
            <a:ext uri="{FF2B5EF4-FFF2-40B4-BE49-F238E27FC236}">
              <a16:creationId xmlns:a16="http://schemas.microsoft.com/office/drawing/2014/main" id="{00000000-0008-0000-3300-00000F00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16" name="Right Arrow 15">
          <a:extLst>
            <a:ext uri="{FF2B5EF4-FFF2-40B4-BE49-F238E27FC236}">
              <a16:creationId xmlns:a16="http://schemas.microsoft.com/office/drawing/2014/main" id="{00000000-0008-0000-3300-00001000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17" name="Right Arrow 16">
          <a:extLst>
            <a:ext uri="{FF2B5EF4-FFF2-40B4-BE49-F238E27FC236}">
              <a16:creationId xmlns:a16="http://schemas.microsoft.com/office/drawing/2014/main" id="{00000000-0008-0000-3300-00001100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18" name="Right Arrow 17">
          <a:extLst>
            <a:ext uri="{FF2B5EF4-FFF2-40B4-BE49-F238E27FC236}">
              <a16:creationId xmlns:a16="http://schemas.microsoft.com/office/drawing/2014/main" id="{00000000-0008-0000-3300-00001200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19" name="Right Arrow 18">
          <a:extLst>
            <a:ext uri="{FF2B5EF4-FFF2-40B4-BE49-F238E27FC236}">
              <a16:creationId xmlns:a16="http://schemas.microsoft.com/office/drawing/2014/main" id="{00000000-0008-0000-3300-00001300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20" name="Right Arrow 19">
          <a:extLst>
            <a:ext uri="{FF2B5EF4-FFF2-40B4-BE49-F238E27FC236}">
              <a16:creationId xmlns:a16="http://schemas.microsoft.com/office/drawing/2014/main" id="{00000000-0008-0000-3300-00001400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21" name="Right Arrow 20">
          <a:extLst>
            <a:ext uri="{FF2B5EF4-FFF2-40B4-BE49-F238E27FC236}">
              <a16:creationId xmlns:a16="http://schemas.microsoft.com/office/drawing/2014/main" id="{00000000-0008-0000-3300-00001500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22" name="Right Arrow 21">
          <a:extLst>
            <a:ext uri="{FF2B5EF4-FFF2-40B4-BE49-F238E27FC236}">
              <a16:creationId xmlns:a16="http://schemas.microsoft.com/office/drawing/2014/main" id="{00000000-0008-0000-3300-00001600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23" name="Right Arrow 22">
          <a:extLst>
            <a:ext uri="{FF2B5EF4-FFF2-40B4-BE49-F238E27FC236}">
              <a16:creationId xmlns:a16="http://schemas.microsoft.com/office/drawing/2014/main" id="{00000000-0008-0000-3300-000017000000}"/>
            </a:ext>
          </a:extLst>
        </xdr:cNvPr>
        <xdr:cNvSpPr/>
      </xdr:nvSpPr>
      <xdr:spPr>
        <a:xfrm>
          <a:off x="11788140" y="20764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4" name="Right Arrow 43">
          <a:extLst>
            <a:ext uri="{FF2B5EF4-FFF2-40B4-BE49-F238E27FC236}">
              <a16:creationId xmlns:a16="http://schemas.microsoft.com/office/drawing/2014/main" id="{00000000-0008-0000-3300-00002C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5" name="Right Arrow 44">
          <a:extLst>
            <a:ext uri="{FF2B5EF4-FFF2-40B4-BE49-F238E27FC236}">
              <a16:creationId xmlns:a16="http://schemas.microsoft.com/office/drawing/2014/main" id="{00000000-0008-0000-3300-00002D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6" name="Right Arrow 45">
          <a:extLst>
            <a:ext uri="{FF2B5EF4-FFF2-40B4-BE49-F238E27FC236}">
              <a16:creationId xmlns:a16="http://schemas.microsoft.com/office/drawing/2014/main" id="{00000000-0008-0000-3300-00002E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7" name="Right Arrow 46">
          <a:extLst>
            <a:ext uri="{FF2B5EF4-FFF2-40B4-BE49-F238E27FC236}">
              <a16:creationId xmlns:a16="http://schemas.microsoft.com/office/drawing/2014/main" id="{00000000-0008-0000-3300-00002F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8" name="Right Arrow 47">
          <a:extLst>
            <a:ext uri="{FF2B5EF4-FFF2-40B4-BE49-F238E27FC236}">
              <a16:creationId xmlns:a16="http://schemas.microsoft.com/office/drawing/2014/main" id="{00000000-0008-0000-3300-000030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9" name="Right Arrow 48">
          <a:extLst>
            <a:ext uri="{FF2B5EF4-FFF2-40B4-BE49-F238E27FC236}">
              <a16:creationId xmlns:a16="http://schemas.microsoft.com/office/drawing/2014/main" id="{00000000-0008-0000-3300-000031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0" name="Right Arrow 49">
          <a:extLst>
            <a:ext uri="{FF2B5EF4-FFF2-40B4-BE49-F238E27FC236}">
              <a16:creationId xmlns:a16="http://schemas.microsoft.com/office/drawing/2014/main" id="{00000000-0008-0000-3300-000032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1" name="Right Arrow 50">
          <a:extLst>
            <a:ext uri="{FF2B5EF4-FFF2-40B4-BE49-F238E27FC236}">
              <a16:creationId xmlns:a16="http://schemas.microsoft.com/office/drawing/2014/main" id="{00000000-0008-0000-3300-000033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2" name="Right Arrow 51">
          <a:extLst>
            <a:ext uri="{FF2B5EF4-FFF2-40B4-BE49-F238E27FC236}">
              <a16:creationId xmlns:a16="http://schemas.microsoft.com/office/drawing/2014/main" id="{00000000-0008-0000-3300-000034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3" name="Right Arrow 52">
          <a:extLst>
            <a:ext uri="{FF2B5EF4-FFF2-40B4-BE49-F238E27FC236}">
              <a16:creationId xmlns:a16="http://schemas.microsoft.com/office/drawing/2014/main" id="{00000000-0008-0000-3300-000035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4" name="Right Arrow 53">
          <a:extLst>
            <a:ext uri="{FF2B5EF4-FFF2-40B4-BE49-F238E27FC236}">
              <a16:creationId xmlns:a16="http://schemas.microsoft.com/office/drawing/2014/main" id="{00000000-0008-0000-3300-000036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5" name="Right Arrow 54">
          <a:extLst>
            <a:ext uri="{FF2B5EF4-FFF2-40B4-BE49-F238E27FC236}">
              <a16:creationId xmlns:a16="http://schemas.microsoft.com/office/drawing/2014/main" id="{00000000-0008-0000-3300-000037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6" name="Right Arrow 55">
          <a:extLst>
            <a:ext uri="{FF2B5EF4-FFF2-40B4-BE49-F238E27FC236}">
              <a16:creationId xmlns:a16="http://schemas.microsoft.com/office/drawing/2014/main" id="{00000000-0008-0000-3300-000038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7" name="Right Arrow 56">
          <a:extLst>
            <a:ext uri="{FF2B5EF4-FFF2-40B4-BE49-F238E27FC236}">
              <a16:creationId xmlns:a16="http://schemas.microsoft.com/office/drawing/2014/main" id="{00000000-0008-0000-3300-000039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8" name="Right Arrow 57">
          <a:extLst>
            <a:ext uri="{FF2B5EF4-FFF2-40B4-BE49-F238E27FC236}">
              <a16:creationId xmlns:a16="http://schemas.microsoft.com/office/drawing/2014/main" id="{00000000-0008-0000-3300-00003A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9" name="Right Arrow 58">
          <a:extLst>
            <a:ext uri="{FF2B5EF4-FFF2-40B4-BE49-F238E27FC236}">
              <a16:creationId xmlns:a16="http://schemas.microsoft.com/office/drawing/2014/main" id="{00000000-0008-0000-3300-00003B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0" name="Right Arrow 59">
          <a:extLst>
            <a:ext uri="{FF2B5EF4-FFF2-40B4-BE49-F238E27FC236}">
              <a16:creationId xmlns:a16="http://schemas.microsoft.com/office/drawing/2014/main" id="{00000000-0008-0000-3300-00003C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1" name="Right Arrow 60">
          <a:extLst>
            <a:ext uri="{FF2B5EF4-FFF2-40B4-BE49-F238E27FC236}">
              <a16:creationId xmlns:a16="http://schemas.microsoft.com/office/drawing/2014/main" id="{00000000-0008-0000-3300-00003D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2" name="Right Arrow 61">
          <a:extLst>
            <a:ext uri="{FF2B5EF4-FFF2-40B4-BE49-F238E27FC236}">
              <a16:creationId xmlns:a16="http://schemas.microsoft.com/office/drawing/2014/main" id="{00000000-0008-0000-3300-00003E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3" name="Right Arrow 62">
          <a:extLst>
            <a:ext uri="{FF2B5EF4-FFF2-40B4-BE49-F238E27FC236}">
              <a16:creationId xmlns:a16="http://schemas.microsoft.com/office/drawing/2014/main" id="{00000000-0008-0000-3300-00003F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472440</xdr:colOff>
      <xdr:row>9</xdr:row>
      <xdr:rowOff>117020</xdr:rowOff>
    </xdr:from>
    <xdr:to>
      <xdr:col>35</xdr:col>
      <xdr:colOff>42455</xdr:colOff>
      <xdr:row>9</xdr:row>
      <xdr:rowOff>168455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3400-000008000000}"/>
            </a:ext>
          </a:extLst>
        </xdr:cNvPr>
        <xdr:cNvSpPr/>
      </xdr:nvSpPr>
      <xdr:spPr>
        <a:xfrm>
          <a:off x="23876726" y="2756806"/>
          <a:ext cx="740229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34</xdr:col>
      <xdr:colOff>418011</xdr:colOff>
      <xdr:row>11</xdr:row>
      <xdr:rowOff>266700</xdr:rowOff>
    </xdr:from>
    <xdr:to>
      <xdr:col>35</xdr:col>
      <xdr:colOff>573133</xdr:colOff>
      <xdr:row>12</xdr:row>
      <xdr:rowOff>5170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00000000-0008-0000-3400-000009000000}"/>
            </a:ext>
          </a:extLst>
        </xdr:cNvPr>
        <xdr:cNvSpPr/>
      </xdr:nvSpPr>
      <xdr:spPr>
        <a:xfrm>
          <a:off x="24407404" y="3546021"/>
          <a:ext cx="740229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35</xdr:col>
      <xdr:colOff>91440</xdr:colOff>
      <xdr:row>41</xdr:row>
      <xdr:rowOff>157843</xdr:rowOff>
    </xdr:from>
    <xdr:to>
      <xdr:col>36</xdr:col>
      <xdr:colOff>246562</xdr:colOff>
      <xdr:row>42</xdr:row>
      <xdr:rowOff>5170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00000000-0008-0000-3400-000006000000}"/>
            </a:ext>
          </a:extLst>
        </xdr:cNvPr>
        <xdr:cNvSpPr/>
      </xdr:nvSpPr>
      <xdr:spPr>
        <a:xfrm>
          <a:off x="24665940" y="12485914"/>
          <a:ext cx="740229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34</xdr:col>
      <xdr:colOff>91439</xdr:colOff>
      <xdr:row>40</xdr:row>
      <xdr:rowOff>348342</xdr:rowOff>
    </xdr:from>
    <xdr:to>
      <xdr:col>35</xdr:col>
      <xdr:colOff>246561</xdr:colOff>
      <xdr:row>40</xdr:row>
      <xdr:rowOff>399777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3400-000007000000}"/>
            </a:ext>
          </a:extLst>
        </xdr:cNvPr>
        <xdr:cNvSpPr/>
      </xdr:nvSpPr>
      <xdr:spPr>
        <a:xfrm>
          <a:off x="24080832" y="12213771"/>
          <a:ext cx="740229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2" name="Right Arrow 31">
          <a:extLst>
            <a:ext uri="{FF2B5EF4-FFF2-40B4-BE49-F238E27FC236}">
              <a16:creationId xmlns:a16="http://schemas.microsoft.com/office/drawing/2014/main" id="{00000000-0008-0000-3400-000020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3" name="Right Arrow 32">
          <a:extLst>
            <a:ext uri="{FF2B5EF4-FFF2-40B4-BE49-F238E27FC236}">
              <a16:creationId xmlns:a16="http://schemas.microsoft.com/office/drawing/2014/main" id="{00000000-0008-0000-3400-000021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4" name="Right Arrow 33">
          <a:extLst>
            <a:ext uri="{FF2B5EF4-FFF2-40B4-BE49-F238E27FC236}">
              <a16:creationId xmlns:a16="http://schemas.microsoft.com/office/drawing/2014/main" id="{00000000-0008-0000-3400-000022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5" name="Right Arrow 34">
          <a:extLst>
            <a:ext uri="{FF2B5EF4-FFF2-40B4-BE49-F238E27FC236}">
              <a16:creationId xmlns:a16="http://schemas.microsoft.com/office/drawing/2014/main" id="{00000000-0008-0000-3400-000023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6" name="Right Arrow 35">
          <a:extLst>
            <a:ext uri="{FF2B5EF4-FFF2-40B4-BE49-F238E27FC236}">
              <a16:creationId xmlns:a16="http://schemas.microsoft.com/office/drawing/2014/main" id="{00000000-0008-0000-3400-000024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7" name="Right Arrow 36">
          <a:extLst>
            <a:ext uri="{FF2B5EF4-FFF2-40B4-BE49-F238E27FC236}">
              <a16:creationId xmlns:a16="http://schemas.microsoft.com/office/drawing/2014/main" id="{00000000-0008-0000-3400-000025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" name="Right Arrow 37">
          <a:extLst>
            <a:ext uri="{FF2B5EF4-FFF2-40B4-BE49-F238E27FC236}">
              <a16:creationId xmlns:a16="http://schemas.microsoft.com/office/drawing/2014/main" id="{00000000-0008-0000-3400-000026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" name="Right Arrow 38">
          <a:extLst>
            <a:ext uri="{FF2B5EF4-FFF2-40B4-BE49-F238E27FC236}">
              <a16:creationId xmlns:a16="http://schemas.microsoft.com/office/drawing/2014/main" id="{00000000-0008-0000-3400-000027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0" name="Right Arrow 39">
          <a:extLst>
            <a:ext uri="{FF2B5EF4-FFF2-40B4-BE49-F238E27FC236}">
              <a16:creationId xmlns:a16="http://schemas.microsoft.com/office/drawing/2014/main" id="{00000000-0008-0000-3400-000028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1" name="Right Arrow 40">
          <a:extLst>
            <a:ext uri="{FF2B5EF4-FFF2-40B4-BE49-F238E27FC236}">
              <a16:creationId xmlns:a16="http://schemas.microsoft.com/office/drawing/2014/main" id="{00000000-0008-0000-3400-000029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2" name="Right Arrow 41">
          <a:extLst>
            <a:ext uri="{FF2B5EF4-FFF2-40B4-BE49-F238E27FC236}">
              <a16:creationId xmlns:a16="http://schemas.microsoft.com/office/drawing/2014/main" id="{00000000-0008-0000-3400-00002A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3" name="Right Arrow 42">
          <a:extLst>
            <a:ext uri="{FF2B5EF4-FFF2-40B4-BE49-F238E27FC236}">
              <a16:creationId xmlns:a16="http://schemas.microsoft.com/office/drawing/2014/main" id="{00000000-0008-0000-3400-00002B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4" name="Right Arrow 43">
          <a:extLst>
            <a:ext uri="{FF2B5EF4-FFF2-40B4-BE49-F238E27FC236}">
              <a16:creationId xmlns:a16="http://schemas.microsoft.com/office/drawing/2014/main" id="{00000000-0008-0000-3400-00002C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5" name="Right Arrow 44">
          <a:extLst>
            <a:ext uri="{FF2B5EF4-FFF2-40B4-BE49-F238E27FC236}">
              <a16:creationId xmlns:a16="http://schemas.microsoft.com/office/drawing/2014/main" id="{00000000-0008-0000-3400-00002D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6" name="Right Arrow 45">
          <a:extLst>
            <a:ext uri="{FF2B5EF4-FFF2-40B4-BE49-F238E27FC236}">
              <a16:creationId xmlns:a16="http://schemas.microsoft.com/office/drawing/2014/main" id="{00000000-0008-0000-3400-00002E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7" name="Right Arrow 46">
          <a:extLst>
            <a:ext uri="{FF2B5EF4-FFF2-40B4-BE49-F238E27FC236}">
              <a16:creationId xmlns:a16="http://schemas.microsoft.com/office/drawing/2014/main" id="{00000000-0008-0000-3400-00002F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8" name="Right Arrow 47">
          <a:extLst>
            <a:ext uri="{FF2B5EF4-FFF2-40B4-BE49-F238E27FC236}">
              <a16:creationId xmlns:a16="http://schemas.microsoft.com/office/drawing/2014/main" id="{00000000-0008-0000-3400-000030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9" name="Right Arrow 48">
          <a:extLst>
            <a:ext uri="{FF2B5EF4-FFF2-40B4-BE49-F238E27FC236}">
              <a16:creationId xmlns:a16="http://schemas.microsoft.com/office/drawing/2014/main" id="{00000000-0008-0000-3400-000031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50" name="Right Arrow 49">
          <a:extLst>
            <a:ext uri="{FF2B5EF4-FFF2-40B4-BE49-F238E27FC236}">
              <a16:creationId xmlns:a16="http://schemas.microsoft.com/office/drawing/2014/main" id="{00000000-0008-0000-3400-000032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51" name="Right Arrow 50">
          <a:extLst>
            <a:ext uri="{FF2B5EF4-FFF2-40B4-BE49-F238E27FC236}">
              <a16:creationId xmlns:a16="http://schemas.microsoft.com/office/drawing/2014/main" id="{00000000-0008-0000-3400-000033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2" name="Right Arrow 51">
          <a:extLst>
            <a:ext uri="{FF2B5EF4-FFF2-40B4-BE49-F238E27FC236}">
              <a16:creationId xmlns:a16="http://schemas.microsoft.com/office/drawing/2014/main" id="{00000000-0008-0000-3400-000034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3" name="Right Arrow 52">
          <a:extLst>
            <a:ext uri="{FF2B5EF4-FFF2-40B4-BE49-F238E27FC236}">
              <a16:creationId xmlns:a16="http://schemas.microsoft.com/office/drawing/2014/main" id="{00000000-0008-0000-3400-000035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4" name="Right Arrow 53">
          <a:extLst>
            <a:ext uri="{FF2B5EF4-FFF2-40B4-BE49-F238E27FC236}">
              <a16:creationId xmlns:a16="http://schemas.microsoft.com/office/drawing/2014/main" id="{00000000-0008-0000-3400-000036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5" name="Right Arrow 54">
          <a:extLst>
            <a:ext uri="{FF2B5EF4-FFF2-40B4-BE49-F238E27FC236}">
              <a16:creationId xmlns:a16="http://schemas.microsoft.com/office/drawing/2014/main" id="{00000000-0008-0000-3400-000037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6" name="Right Arrow 55">
          <a:extLst>
            <a:ext uri="{FF2B5EF4-FFF2-40B4-BE49-F238E27FC236}">
              <a16:creationId xmlns:a16="http://schemas.microsoft.com/office/drawing/2014/main" id="{00000000-0008-0000-3400-000038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7" name="Right Arrow 56">
          <a:extLst>
            <a:ext uri="{FF2B5EF4-FFF2-40B4-BE49-F238E27FC236}">
              <a16:creationId xmlns:a16="http://schemas.microsoft.com/office/drawing/2014/main" id="{00000000-0008-0000-3400-000039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8" name="Right Arrow 57">
          <a:extLst>
            <a:ext uri="{FF2B5EF4-FFF2-40B4-BE49-F238E27FC236}">
              <a16:creationId xmlns:a16="http://schemas.microsoft.com/office/drawing/2014/main" id="{00000000-0008-0000-3400-00003A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9" name="Right Arrow 58">
          <a:extLst>
            <a:ext uri="{FF2B5EF4-FFF2-40B4-BE49-F238E27FC236}">
              <a16:creationId xmlns:a16="http://schemas.microsoft.com/office/drawing/2014/main" id="{00000000-0008-0000-3400-00003B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0" name="Right Arrow 59">
          <a:extLst>
            <a:ext uri="{FF2B5EF4-FFF2-40B4-BE49-F238E27FC236}">
              <a16:creationId xmlns:a16="http://schemas.microsoft.com/office/drawing/2014/main" id="{00000000-0008-0000-3400-00003C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1" name="Right Arrow 60">
          <a:extLst>
            <a:ext uri="{FF2B5EF4-FFF2-40B4-BE49-F238E27FC236}">
              <a16:creationId xmlns:a16="http://schemas.microsoft.com/office/drawing/2014/main" id="{00000000-0008-0000-3400-00003D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2" name="Right Arrow 61">
          <a:extLst>
            <a:ext uri="{FF2B5EF4-FFF2-40B4-BE49-F238E27FC236}">
              <a16:creationId xmlns:a16="http://schemas.microsoft.com/office/drawing/2014/main" id="{00000000-0008-0000-3400-00003E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3" name="Right Arrow 62">
          <a:extLst>
            <a:ext uri="{FF2B5EF4-FFF2-40B4-BE49-F238E27FC236}">
              <a16:creationId xmlns:a16="http://schemas.microsoft.com/office/drawing/2014/main" id="{00000000-0008-0000-3400-00003F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4" name="Right Arrow 63">
          <a:extLst>
            <a:ext uri="{FF2B5EF4-FFF2-40B4-BE49-F238E27FC236}">
              <a16:creationId xmlns:a16="http://schemas.microsoft.com/office/drawing/2014/main" id="{00000000-0008-0000-3400-000040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5" name="Right Arrow 64">
          <a:extLst>
            <a:ext uri="{FF2B5EF4-FFF2-40B4-BE49-F238E27FC236}">
              <a16:creationId xmlns:a16="http://schemas.microsoft.com/office/drawing/2014/main" id="{00000000-0008-0000-3400-000041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6" name="Right Arrow 65">
          <a:extLst>
            <a:ext uri="{FF2B5EF4-FFF2-40B4-BE49-F238E27FC236}">
              <a16:creationId xmlns:a16="http://schemas.microsoft.com/office/drawing/2014/main" id="{00000000-0008-0000-3400-000042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7" name="Right Arrow 66">
          <a:extLst>
            <a:ext uri="{FF2B5EF4-FFF2-40B4-BE49-F238E27FC236}">
              <a16:creationId xmlns:a16="http://schemas.microsoft.com/office/drawing/2014/main" id="{00000000-0008-0000-3400-000043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8" name="Right Arrow 67">
          <a:extLst>
            <a:ext uri="{FF2B5EF4-FFF2-40B4-BE49-F238E27FC236}">
              <a16:creationId xmlns:a16="http://schemas.microsoft.com/office/drawing/2014/main" id="{00000000-0008-0000-3400-000044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9" name="Right Arrow 68">
          <a:extLst>
            <a:ext uri="{FF2B5EF4-FFF2-40B4-BE49-F238E27FC236}">
              <a16:creationId xmlns:a16="http://schemas.microsoft.com/office/drawing/2014/main" id="{00000000-0008-0000-3400-000045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70" name="Right Arrow 69">
          <a:extLst>
            <a:ext uri="{FF2B5EF4-FFF2-40B4-BE49-F238E27FC236}">
              <a16:creationId xmlns:a16="http://schemas.microsoft.com/office/drawing/2014/main" id="{00000000-0008-0000-3400-000046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71" name="Right Arrow 70">
          <a:extLst>
            <a:ext uri="{FF2B5EF4-FFF2-40B4-BE49-F238E27FC236}">
              <a16:creationId xmlns:a16="http://schemas.microsoft.com/office/drawing/2014/main" id="{00000000-0008-0000-3400-000047000000}"/>
            </a:ext>
          </a:extLst>
        </xdr:cNvPr>
        <xdr:cNvSpPr/>
      </xdr:nvSpPr>
      <xdr:spPr>
        <a:xfrm>
          <a:off x="11788140" y="20031075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33</xdr:col>
      <xdr:colOff>418011</xdr:colOff>
      <xdr:row>13</xdr:row>
      <xdr:rowOff>21771</xdr:rowOff>
    </xdr:from>
    <xdr:to>
      <xdr:col>34</xdr:col>
      <xdr:colOff>573133</xdr:colOff>
      <xdr:row>13</xdr:row>
      <xdr:rowOff>73206</xdr:rowOff>
    </xdr:to>
    <xdr:sp macro="" textlink="">
      <xdr:nvSpPr>
        <xdr:cNvPr id="94" name="Right Arrow 93">
          <a:extLst>
            <a:ext uri="{FF2B5EF4-FFF2-40B4-BE49-F238E27FC236}">
              <a16:creationId xmlns:a16="http://schemas.microsoft.com/office/drawing/2014/main" id="{00000000-0008-0000-3400-00005E000000}"/>
            </a:ext>
          </a:extLst>
        </xdr:cNvPr>
        <xdr:cNvSpPr/>
      </xdr:nvSpPr>
      <xdr:spPr>
        <a:xfrm>
          <a:off x="23822297" y="3927021"/>
          <a:ext cx="740229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34</xdr:col>
      <xdr:colOff>9797</xdr:colOff>
      <xdr:row>10</xdr:row>
      <xdr:rowOff>253093</xdr:rowOff>
    </xdr:from>
    <xdr:to>
      <xdr:col>35</xdr:col>
      <xdr:colOff>164919</xdr:colOff>
      <xdr:row>10</xdr:row>
      <xdr:rowOff>304528</xdr:rowOff>
    </xdr:to>
    <xdr:sp macro="" textlink="">
      <xdr:nvSpPr>
        <xdr:cNvPr id="95" name="Right Arrow 94">
          <a:extLst>
            <a:ext uri="{FF2B5EF4-FFF2-40B4-BE49-F238E27FC236}">
              <a16:creationId xmlns:a16="http://schemas.microsoft.com/office/drawing/2014/main" id="{00000000-0008-0000-3400-00005F000000}"/>
            </a:ext>
          </a:extLst>
        </xdr:cNvPr>
        <xdr:cNvSpPr/>
      </xdr:nvSpPr>
      <xdr:spPr>
        <a:xfrm>
          <a:off x="23999190" y="3219450"/>
          <a:ext cx="740229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72" name="Right Arrow 71">
          <a:extLst>
            <a:ext uri="{FF2B5EF4-FFF2-40B4-BE49-F238E27FC236}">
              <a16:creationId xmlns:a16="http://schemas.microsoft.com/office/drawing/2014/main" id="{00000000-0008-0000-3400-000048000000}"/>
            </a:ext>
          </a:extLst>
        </xdr:cNvPr>
        <xdr:cNvSpPr/>
      </xdr:nvSpPr>
      <xdr:spPr>
        <a:xfrm>
          <a:off x="12283440" y="2321379"/>
          <a:ext cx="740229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73" name="Right Arrow 72">
          <a:extLst>
            <a:ext uri="{FF2B5EF4-FFF2-40B4-BE49-F238E27FC236}">
              <a16:creationId xmlns:a16="http://schemas.microsoft.com/office/drawing/2014/main" id="{00000000-0008-0000-3400-000049000000}"/>
            </a:ext>
          </a:extLst>
        </xdr:cNvPr>
        <xdr:cNvSpPr/>
      </xdr:nvSpPr>
      <xdr:spPr>
        <a:xfrm>
          <a:off x="12283440" y="2321379"/>
          <a:ext cx="740229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74" name="Right Arrow 73">
          <a:extLst>
            <a:ext uri="{FF2B5EF4-FFF2-40B4-BE49-F238E27FC236}">
              <a16:creationId xmlns:a16="http://schemas.microsoft.com/office/drawing/2014/main" id="{00000000-0008-0000-3400-00004A000000}"/>
            </a:ext>
          </a:extLst>
        </xdr:cNvPr>
        <xdr:cNvSpPr/>
      </xdr:nvSpPr>
      <xdr:spPr>
        <a:xfrm>
          <a:off x="12283440" y="2321379"/>
          <a:ext cx="740229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00000000-0008-0000-3400-00004B000000}"/>
            </a:ext>
          </a:extLst>
        </xdr:cNvPr>
        <xdr:cNvSpPr/>
      </xdr:nvSpPr>
      <xdr:spPr>
        <a:xfrm>
          <a:off x="12283440" y="2321379"/>
          <a:ext cx="740229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76" name="Right Arrow 75">
          <a:extLst>
            <a:ext uri="{FF2B5EF4-FFF2-40B4-BE49-F238E27FC236}">
              <a16:creationId xmlns:a16="http://schemas.microsoft.com/office/drawing/2014/main" id="{00000000-0008-0000-3400-00004C000000}"/>
            </a:ext>
          </a:extLst>
        </xdr:cNvPr>
        <xdr:cNvSpPr/>
      </xdr:nvSpPr>
      <xdr:spPr>
        <a:xfrm>
          <a:off x="12283440" y="2321379"/>
          <a:ext cx="740229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77" name="Right Arrow 76">
          <a:extLst>
            <a:ext uri="{FF2B5EF4-FFF2-40B4-BE49-F238E27FC236}">
              <a16:creationId xmlns:a16="http://schemas.microsoft.com/office/drawing/2014/main" id="{00000000-0008-0000-3400-00004D000000}"/>
            </a:ext>
          </a:extLst>
        </xdr:cNvPr>
        <xdr:cNvSpPr/>
      </xdr:nvSpPr>
      <xdr:spPr>
        <a:xfrm>
          <a:off x="12283440" y="2321379"/>
          <a:ext cx="740229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78" name="Right Arrow 77">
          <a:extLst>
            <a:ext uri="{FF2B5EF4-FFF2-40B4-BE49-F238E27FC236}">
              <a16:creationId xmlns:a16="http://schemas.microsoft.com/office/drawing/2014/main" id="{00000000-0008-0000-3400-00004E000000}"/>
            </a:ext>
          </a:extLst>
        </xdr:cNvPr>
        <xdr:cNvSpPr/>
      </xdr:nvSpPr>
      <xdr:spPr>
        <a:xfrm>
          <a:off x="12283440" y="2321379"/>
          <a:ext cx="740229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79" name="Right Arrow 78">
          <a:extLst>
            <a:ext uri="{FF2B5EF4-FFF2-40B4-BE49-F238E27FC236}">
              <a16:creationId xmlns:a16="http://schemas.microsoft.com/office/drawing/2014/main" id="{00000000-0008-0000-3400-00004F000000}"/>
            </a:ext>
          </a:extLst>
        </xdr:cNvPr>
        <xdr:cNvSpPr/>
      </xdr:nvSpPr>
      <xdr:spPr>
        <a:xfrm>
          <a:off x="12283440" y="2321379"/>
          <a:ext cx="740229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80" name="Right Arrow 79">
          <a:extLst>
            <a:ext uri="{FF2B5EF4-FFF2-40B4-BE49-F238E27FC236}">
              <a16:creationId xmlns:a16="http://schemas.microsoft.com/office/drawing/2014/main" id="{00000000-0008-0000-3400-000050000000}"/>
            </a:ext>
          </a:extLst>
        </xdr:cNvPr>
        <xdr:cNvSpPr/>
      </xdr:nvSpPr>
      <xdr:spPr>
        <a:xfrm>
          <a:off x="12283440" y="2321379"/>
          <a:ext cx="740229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81" name="Right Arrow 80">
          <a:extLst>
            <a:ext uri="{FF2B5EF4-FFF2-40B4-BE49-F238E27FC236}">
              <a16:creationId xmlns:a16="http://schemas.microsoft.com/office/drawing/2014/main" id="{00000000-0008-0000-3400-000051000000}"/>
            </a:ext>
          </a:extLst>
        </xdr:cNvPr>
        <xdr:cNvSpPr/>
      </xdr:nvSpPr>
      <xdr:spPr>
        <a:xfrm>
          <a:off x="12283440" y="2321379"/>
          <a:ext cx="740229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82" name="Right Arrow 81">
          <a:extLst>
            <a:ext uri="{FF2B5EF4-FFF2-40B4-BE49-F238E27FC236}">
              <a16:creationId xmlns:a16="http://schemas.microsoft.com/office/drawing/2014/main" id="{00000000-0008-0000-3400-000052000000}"/>
            </a:ext>
          </a:extLst>
        </xdr:cNvPr>
        <xdr:cNvSpPr/>
      </xdr:nvSpPr>
      <xdr:spPr>
        <a:xfrm>
          <a:off x="12283440" y="2321379"/>
          <a:ext cx="740229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83" name="Right Arrow 82">
          <a:extLst>
            <a:ext uri="{FF2B5EF4-FFF2-40B4-BE49-F238E27FC236}">
              <a16:creationId xmlns:a16="http://schemas.microsoft.com/office/drawing/2014/main" id="{00000000-0008-0000-3400-000053000000}"/>
            </a:ext>
          </a:extLst>
        </xdr:cNvPr>
        <xdr:cNvSpPr/>
      </xdr:nvSpPr>
      <xdr:spPr>
        <a:xfrm>
          <a:off x="12283440" y="2321379"/>
          <a:ext cx="740229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84" name="Right Arrow 83">
          <a:extLst>
            <a:ext uri="{FF2B5EF4-FFF2-40B4-BE49-F238E27FC236}">
              <a16:creationId xmlns:a16="http://schemas.microsoft.com/office/drawing/2014/main" id="{00000000-0008-0000-3400-000054000000}"/>
            </a:ext>
          </a:extLst>
        </xdr:cNvPr>
        <xdr:cNvSpPr/>
      </xdr:nvSpPr>
      <xdr:spPr>
        <a:xfrm>
          <a:off x="12283440" y="2321379"/>
          <a:ext cx="740229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85" name="Right Arrow 84">
          <a:extLst>
            <a:ext uri="{FF2B5EF4-FFF2-40B4-BE49-F238E27FC236}">
              <a16:creationId xmlns:a16="http://schemas.microsoft.com/office/drawing/2014/main" id="{00000000-0008-0000-3400-000055000000}"/>
            </a:ext>
          </a:extLst>
        </xdr:cNvPr>
        <xdr:cNvSpPr/>
      </xdr:nvSpPr>
      <xdr:spPr>
        <a:xfrm>
          <a:off x="12283440" y="2321379"/>
          <a:ext cx="740229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86" name="Right Arrow 85">
          <a:extLst>
            <a:ext uri="{FF2B5EF4-FFF2-40B4-BE49-F238E27FC236}">
              <a16:creationId xmlns:a16="http://schemas.microsoft.com/office/drawing/2014/main" id="{00000000-0008-0000-3400-000056000000}"/>
            </a:ext>
          </a:extLst>
        </xdr:cNvPr>
        <xdr:cNvSpPr/>
      </xdr:nvSpPr>
      <xdr:spPr>
        <a:xfrm>
          <a:off x="12283440" y="2321379"/>
          <a:ext cx="740229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87" name="Right Arrow 86">
          <a:extLst>
            <a:ext uri="{FF2B5EF4-FFF2-40B4-BE49-F238E27FC236}">
              <a16:creationId xmlns:a16="http://schemas.microsoft.com/office/drawing/2014/main" id="{00000000-0008-0000-3400-000057000000}"/>
            </a:ext>
          </a:extLst>
        </xdr:cNvPr>
        <xdr:cNvSpPr/>
      </xdr:nvSpPr>
      <xdr:spPr>
        <a:xfrm>
          <a:off x="12283440" y="2321379"/>
          <a:ext cx="740229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88" name="Right Arrow 87">
          <a:extLst>
            <a:ext uri="{FF2B5EF4-FFF2-40B4-BE49-F238E27FC236}">
              <a16:creationId xmlns:a16="http://schemas.microsoft.com/office/drawing/2014/main" id="{00000000-0008-0000-3400-000058000000}"/>
            </a:ext>
          </a:extLst>
        </xdr:cNvPr>
        <xdr:cNvSpPr/>
      </xdr:nvSpPr>
      <xdr:spPr>
        <a:xfrm>
          <a:off x="12283440" y="2321379"/>
          <a:ext cx="740229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89" name="Right Arrow 88">
          <a:extLst>
            <a:ext uri="{FF2B5EF4-FFF2-40B4-BE49-F238E27FC236}">
              <a16:creationId xmlns:a16="http://schemas.microsoft.com/office/drawing/2014/main" id="{00000000-0008-0000-3400-000059000000}"/>
            </a:ext>
          </a:extLst>
        </xdr:cNvPr>
        <xdr:cNvSpPr/>
      </xdr:nvSpPr>
      <xdr:spPr>
        <a:xfrm>
          <a:off x="12283440" y="2321379"/>
          <a:ext cx="740229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90" name="Right Arrow 89">
          <a:extLst>
            <a:ext uri="{FF2B5EF4-FFF2-40B4-BE49-F238E27FC236}">
              <a16:creationId xmlns:a16="http://schemas.microsoft.com/office/drawing/2014/main" id="{00000000-0008-0000-3400-00005A000000}"/>
            </a:ext>
          </a:extLst>
        </xdr:cNvPr>
        <xdr:cNvSpPr/>
      </xdr:nvSpPr>
      <xdr:spPr>
        <a:xfrm>
          <a:off x="12283440" y="2321379"/>
          <a:ext cx="740229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91" name="Right Arrow 90">
          <a:extLst>
            <a:ext uri="{FF2B5EF4-FFF2-40B4-BE49-F238E27FC236}">
              <a16:creationId xmlns:a16="http://schemas.microsoft.com/office/drawing/2014/main" id="{00000000-0008-0000-3400-00005B000000}"/>
            </a:ext>
          </a:extLst>
        </xdr:cNvPr>
        <xdr:cNvSpPr/>
      </xdr:nvSpPr>
      <xdr:spPr>
        <a:xfrm>
          <a:off x="12283440" y="2321379"/>
          <a:ext cx="740229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6" name="Right Arrow 45">
          <a:extLst>
            <a:ext uri="{FF2B5EF4-FFF2-40B4-BE49-F238E27FC236}">
              <a16:creationId xmlns:a16="http://schemas.microsoft.com/office/drawing/2014/main" id="{00000000-0008-0000-3500-00002E000000}"/>
            </a:ext>
          </a:extLst>
        </xdr:cNvPr>
        <xdr:cNvSpPr/>
      </xdr:nvSpPr>
      <xdr:spPr>
        <a:xfrm>
          <a:off x="11181261" y="12364811"/>
          <a:ext cx="699408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7" name="Right Arrow 46">
          <a:extLst>
            <a:ext uri="{FF2B5EF4-FFF2-40B4-BE49-F238E27FC236}">
              <a16:creationId xmlns:a16="http://schemas.microsoft.com/office/drawing/2014/main" id="{00000000-0008-0000-3500-00002F000000}"/>
            </a:ext>
          </a:extLst>
        </xdr:cNvPr>
        <xdr:cNvSpPr/>
      </xdr:nvSpPr>
      <xdr:spPr>
        <a:xfrm>
          <a:off x="11181261" y="12364811"/>
          <a:ext cx="699408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8" name="Right Arrow 47">
          <a:extLst>
            <a:ext uri="{FF2B5EF4-FFF2-40B4-BE49-F238E27FC236}">
              <a16:creationId xmlns:a16="http://schemas.microsoft.com/office/drawing/2014/main" id="{00000000-0008-0000-3500-000030000000}"/>
            </a:ext>
          </a:extLst>
        </xdr:cNvPr>
        <xdr:cNvSpPr/>
      </xdr:nvSpPr>
      <xdr:spPr>
        <a:xfrm>
          <a:off x="11181261" y="12364811"/>
          <a:ext cx="699408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9" name="Right Arrow 48">
          <a:extLst>
            <a:ext uri="{FF2B5EF4-FFF2-40B4-BE49-F238E27FC236}">
              <a16:creationId xmlns:a16="http://schemas.microsoft.com/office/drawing/2014/main" id="{00000000-0008-0000-3500-000031000000}"/>
            </a:ext>
          </a:extLst>
        </xdr:cNvPr>
        <xdr:cNvSpPr/>
      </xdr:nvSpPr>
      <xdr:spPr>
        <a:xfrm>
          <a:off x="11181261" y="12364811"/>
          <a:ext cx="699408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00000000-0008-0000-3500-000006000000}"/>
            </a:ext>
          </a:extLst>
        </xdr:cNvPr>
        <xdr:cNvSpPr/>
      </xdr:nvSpPr>
      <xdr:spPr>
        <a:xfrm>
          <a:off x="12528369" y="2729593"/>
          <a:ext cx="835478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3500-000007000000}"/>
            </a:ext>
          </a:extLst>
        </xdr:cNvPr>
        <xdr:cNvSpPr/>
      </xdr:nvSpPr>
      <xdr:spPr>
        <a:xfrm>
          <a:off x="12528369" y="2729593"/>
          <a:ext cx="835478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3500-000008000000}"/>
            </a:ext>
          </a:extLst>
        </xdr:cNvPr>
        <xdr:cNvSpPr/>
      </xdr:nvSpPr>
      <xdr:spPr>
        <a:xfrm>
          <a:off x="12528369" y="2729593"/>
          <a:ext cx="835478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00000000-0008-0000-3500-000009000000}"/>
            </a:ext>
          </a:extLst>
        </xdr:cNvPr>
        <xdr:cNvSpPr/>
      </xdr:nvSpPr>
      <xdr:spPr>
        <a:xfrm>
          <a:off x="12528369" y="2729593"/>
          <a:ext cx="835478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1" name="Right Arrow 30">
          <a:extLst>
            <a:ext uri="{FF2B5EF4-FFF2-40B4-BE49-F238E27FC236}">
              <a16:creationId xmlns:a16="http://schemas.microsoft.com/office/drawing/2014/main" id="{00000000-0008-0000-3600-00001F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2" name="Right Arrow 31">
          <a:extLst>
            <a:ext uri="{FF2B5EF4-FFF2-40B4-BE49-F238E27FC236}">
              <a16:creationId xmlns:a16="http://schemas.microsoft.com/office/drawing/2014/main" id="{00000000-0008-0000-3600-000020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3" name="Right Arrow 32">
          <a:extLst>
            <a:ext uri="{FF2B5EF4-FFF2-40B4-BE49-F238E27FC236}">
              <a16:creationId xmlns:a16="http://schemas.microsoft.com/office/drawing/2014/main" id="{00000000-0008-0000-3600-000021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4" name="Right Arrow 33">
          <a:extLst>
            <a:ext uri="{FF2B5EF4-FFF2-40B4-BE49-F238E27FC236}">
              <a16:creationId xmlns:a16="http://schemas.microsoft.com/office/drawing/2014/main" id="{00000000-0008-0000-3600-000022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5" name="Right Arrow 34">
          <a:extLst>
            <a:ext uri="{FF2B5EF4-FFF2-40B4-BE49-F238E27FC236}">
              <a16:creationId xmlns:a16="http://schemas.microsoft.com/office/drawing/2014/main" id="{00000000-0008-0000-3600-000023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6" name="Right Arrow 35">
          <a:extLst>
            <a:ext uri="{FF2B5EF4-FFF2-40B4-BE49-F238E27FC236}">
              <a16:creationId xmlns:a16="http://schemas.microsoft.com/office/drawing/2014/main" id="{00000000-0008-0000-3600-000024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7" name="Right Arrow 36">
          <a:extLst>
            <a:ext uri="{FF2B5EF4-FFF2-40B4-BE49-F238E27FC236}">
              <a16:creationId xmlns:a16="http://schemas.microsoft.com/office/drawing/2014/main" id="{00000000-0008-0000-3600-000025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8" name="Right Arrow 37">
          <a:extLst>
            <a:ext uri="{FF2B5EF4-FFF2-40B4-BE49-F238E27FC236}">
              <a16:creationId xmlns:a16="http://schemas.microsoft.com/office/drawing/2014/main" id="{00000000-0008-0000-3600-000026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9" name="Right Arrow 38">
          <a:extLst>
            <a:ext uri="{FF2B5EF4-FFF2-40B4-BE49-F238E27FC236}">
              <a16:creationId xmlns:a16="http://schemas.microsoft.com/office/drawing/2014/main" id="{00000000-0008-0000-3600-000027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0" name="Right Arrow 39">
          <a:extLst>
            <a:ext uri="{FF2B5EF4-FFF2-40B4-BE49-F238E27FC236}">
              <a16:creationId xmlns:a16="http://schemas.microsoft.com/office/drawing/2014/main" id="{00000000-0008-0000-3600-000028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1" name="Right Arrow 40">
          <a:extLst>
            <a:ext uri="{FF2B5EF4-FFF2-40B4-BE49-F238E27FC236}">
              <a16:creationId xmlns:a16="http://schemas.microsoft.com/office/drawing/2014/main" id="{00000000-0008-0000-3600-000029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2" name="Right Arrow 41">
          <a:extLst>
            <a:ext uri="{FF2B5EF4-FFF2-40B4-BE49-F238E27FC236}">
              <a16:creationId xmlns:a16="http://schemas.microsoft.com/office/drawing/2014/main" id="{00000000-0008-0000-3600-00002A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3" name="Right Arrow 42">
          <a:extLst>
            <a:ext uri="{FF2B5EF4-FFF2-40B4-BE49-F238E27FC236}">
              <a16:creationId xmlns:a16="http://schemas.microsoft.com/office/drawing/2014/main" id="{00000000-0008-0000-3600-00002B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4" name="Right Arrow 43">
          <a:extLst>
            <a:ext uri="{FF2B5EF4-FFF2-40B4-BE49-F238E27FC236}">
              <a16:creationId xmlns:a16="http://schemas.microsoft.com/office/drawing/2014/main" id="{00000000-0008-0000-3600-00002C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5" name="Right Arrow 44">
          <a:extLst>
            <a:ext uri="{FF2B5EF4-FFF2-40B4-BE49-F238E27FC236}">
              <a16:creationId xmlns:a16="http://schemas.microsoft.com/office/drawing/2014/main" id="{00000000-0008-0000-3600-00002D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6" name="Right Arrow 45">
          <a:extLst>
            <a:ext uri="{FF2B5EF4-FFF2-40B4-BE49-F238E27FC236}">
              <a16:creationId xmlns:a16="http://schemas.microsoft.com/office/drawing/2014/main" id="{00000000-0008-0000-3600-00002E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7" name="Right Arrow 46">
          <a:extLst>
            <a:ext uri="{FF2B5EF4-FFF2-40B4-BE49-F238E27FC236}">
              <a16:creationId xmlns:a16="http://schemas.microsoft.com/office/drawing/2014/main" id="{00000000-0008-0000-3600-00002F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8" name="Right Arrow 47">
          <a:extLst>
            <a:ext uri="{FF2B5EF4-FFF2-40B4-BE49-F238E27FC236}">
              <a16:creationId xmlns:a16="http://schemas.microsoft.com/office/drawing/2014/main" id="{00000000-0008-0000-3600-000030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9" name="Right Arrow 48">
          <a:extLst>
            <a:ext uri="{FF2B5EF4-FFF2-40B4-BE49-F238E27FC236}">
              <a16:creationId xmlns:a16="http://schemas.microsoft.com/office/drawing/2014/main" id="{00000000-0008-0000-3600-000031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0" name="Right Arrow 49">
          <a:extLst>
            <a:ext uri="{FF2B5EF4-FFF2-40B4-BE49-F238E27FC236}">
              <a16:creationId xmlns:a16="http://schemas.microsoft.com/office/drawing/2014/main" id="{00000000-0008-0000-3600-000032000000}"/>
            </a:ext>
          </a:extLst>
        </xdr:cNvPr>
        <xdr:cNvSpPr/>
      </xdr:nvSpPr>
      <xdr:spPr>
        <a:xfrm>
          <a:off x="11788140" y="11258550"/>
          <a:ext cx="66675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3" name="Right Arrow 72">
          <a:extLst>
            <a:ext uri="{FF2B5EF4-FFF2-40B4-BE49-F238E27FC236}">
              <a16:creationId xmlns:a16="http://schemas.microsoft.com/office/drawing/2014/main" id="{00000000-0008-0000-3600-000049000000}"/>
            </a:ext>
          </a:extLst>
        </xdr:cNvPr>
        <xdr:cNvSpPr/>
      </xdr:nvSpPr>
      <xdr:spPr>
        <a:xfrm>
          <a:off x="11823065" y="20186650"/>
          <a:ext cx="6699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4" name="Right Arrow 73">
          <a:extLst>
            <a:ext uri="{FF2B5EF4-FFF2-40B4-BE49-F238E27FC236}">
              <a16:creationId xmlns:a16="http://schemas.microsoft.com/office/drawing/2014/main" id="{00000000-0008-0000-3600-00004A000000}"/>
            </a:ext>
          </a:extLst>
        </xdr:cNvPr>
        <xdr:cNvSpPr/>
      </xdr:nvSpPr>
      <xdr:spPr>
        <a:xfrm>
          <a:off x="11823065" y="20186650"/>
          <a:ext cx="6699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00000000-0008-0000-3600-00004B000000}"/>
            </a:ext>
          </a:extLst>
        </xdr:cNvPr>
        <xdr:cNvSpPr/>
      </xdr:nvSpPr>
      <xdr:spPr>
        <a:xfrm>
          <a:off x="11823065" y="20186650"/>
          <a:ext cx="6699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6" name="Right Arrow 75">
          <a:extLst>
            <a:ext uri="{FF2B5EF4-FFF2-40B4-BE49-F238E27FC236}">
              <a16:creationId xmlns:a16="http://schemas.microsoft.com/office/drawing/2014/main" id="{00000000-0008-0000-3600-00004C000000}"/>
            </a:ext>
          </a:extLst>
        </xdr:cNvPr>
        <xdr:cNvSpPr/>
      </xdr:nvSpPr>
      <xdr:spPr>
        <a:xfrm>
          <a:off x="11823065" y="20186650"/>
          <a:ext cx="6699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7" name="Right Arrow 76">
          <a:extLst>
            <a:ext uri="{FF2B5EF4-FFF2-40B4-BE49-F238E27FC236}">
              <a16:creationId xmlns:a16="http://schemas.microsoft.com/office/drawing/2014/main" id="{00000000-0008-0000-3600-00004D000000}"/>
            </a:ext>
          </a:extLst>
        </xdr:cNvPr>
        <xdr:cNvSpPr/>
      </xdr:nvSpPr>
      <xdr:spPr>
        <a:xfrm>
          <a:off x="11823065" y="20186650"/>
          <a:ext cx="6699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8" name="Right Arrow 77">
          <a:extLst>
            <a:ext uri="{FF2B5EF4-FFF2-40B4-BE49-F238E27FC236}">
              <a16:creationId xmlns:a16="http://schemas.microsoft.com/office/drawing/2014/main" id="{00000000-0008-0000-3600-00004E000000}"/>
            </a:ext>
          </a:extLst>
        </xdr:cNvPr>
        <xdr:cNvSpPr/>
      </xdr:nvSpPr>
      <xdr:spPr>
        <a:xfrm>
          <a:off x="11823065" y="20186650"/>
          <a:ext cx="6699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9" name="Right Arrow 78">
          <a:extLst>
            <a:ext uri="{FF2B5EF4-FFF2-40B4-BE49-F238E27FC236}">
              <a16:creationId xmlns:a16="http://schemas.microsoft.com/office/drawing/2014/main" id="{00000000-0008-0000-3600-00004F000000}"/>
            </a:ext>
          </a:extLst>
        </xdr:cNvPr>
        <xdr:cNvSpPr/>
      </xdr:nvSpPr>
      <xdr:spPr>
        <a:xfrm>
          <a:off x="11823065" y="20186650"/>
          <a:ext cx="6699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0" name="Right Arrow 79">
          <a:extLst>
            <a:ext uri="{FF2B5EF4-FFF2-40B4-BE49-F238E27FC236}">
              <a16:creationId xmlns:a16="http://schemas.microsoft.com/office/drawing/2014/main" id="{00000000-0008-0000-3600-000050000000}"/>
            </a:ext>
          </a:extLst>
        </xdr:cNvPr>
        <xdr:cNvSpPr/>
      </xdr:nvSpPr>
      <xdr:spPr>
        <a:xfrm>
          <a:off x="11823065" y="20186650"/>
          <a:ext cx="6699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1" name="Right Arrow 80">
          <a:extLst>
            <a:ext uri="{FF2B5EF4-FFF2-40B4-BE49-F238E27FC236}">
              <a16:creationId xmlns:a16="http://schemas.microsoft.com/office/drawing/2014/main" id="{00000000-0008-0000-3600-000051000000}"/>
            </a:ext>
          </a:extLst>
        </xdr:cNvPr>
        <xdr:cNvSpPr/>
      </xdr:nvSpPr>
      <xdr:spPr>
        <a:xfrm>
          <a:off x="11823065" y="20186650"/>
          <a:ext cx="6699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2" name="Right Arrow 81">
          <a:extLst>
            <a:ext uri="{FF2B5EF4-FFF2-40B4-BE49-F238E27FC236}">
              <a16:creationId xmlns:a16="http://schemas.microsoft.com/office/drawing/2014/main" id="{00000000-0008-0000-3600-000052000000}"/>
            </a:ext>
          </a:extLst>
        </xdr:cNvPr>
        <xdr:cNvSpPr/>
      </xdr:nvSpPr>
      <xdr:spPr>
        <a:xfrm>
          <a:off x="11823065" y="20186650"/>
          <a:ext cx="6699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3" name="Right Arrow 82">
          <a:extLst>
            <a:ext uri="{FF2B5EF4-FFF2-40B4-BE49-F238E27FC236}">
              <a16:creationId xmlns:a16="http://schemas.microsoft.com/office/drawing/2014/main" id="{00000000-0008-0000-3600-000053000000}"/>
            </a:ext>
          </a:extLst>
        </xdr:cNvPr>
        <xdr:cNvSpPr/>
      </xdr:nvSpPr>
      <xdr:spPr>
        <a:xfrm>
          <a:off x="11823065" y="20186650"/>
          <a:ext cx="6699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4" name="Right Arrow 83">
          <a:extLst>
            <a:ext uri="{FF2B5EF4-FFF2-40B4-BE49-F238E27FC236}">
              <a16:creationId xmlns:a16="http://schemas.microsoft.com/office/drawing/2014/main" id="{00000000-0008-0000-3600-000054000000}"/>
            </a:ext>
          </a:extLst>
        </xdr:cNvPr>
        <xdr:cNvSpPr/>
      </xdr:nvSpPr>
      <xdr:spPr>
        <a:xfrm>
          <a:off x="11823065" y="20186650"/>
          <a:ext cx="6699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5" name="Right Arrow 84">
          <a:extLst>
            <a:ext uri="{FF2B5EF4-FFF2-40B4-BE49-F238E27FC236}">
              <a16:creationId xmlns:a16="http://schemas.microsoft.com/office/drawing/2014/main" id="{00000000-0008-0000-3600-000055000000}"/>
            </a:ext>
          </a:extLst>
        </xdr:cNvPr>
        <xdr:cNvSpPr/>
      </xdr:nvSpPr>
      <xdr:spPr>
        <a:xfrm>
          <a:off x="11823065" y="20186650"/>
          <a:ext cx="6699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6" name="Right Arrow 85">
          <a:extLst>
            <a:ext uri="{FF2B5EF4-FFF2-40B4-BE49-F238E27FC236}">
              <a16:creationId xmlns:a16="http://schemas.microsoft.com/office/drawing/2014/main" id="{00000000-0008-0000-3600-000056000000}"/>
            </a:ext>
          </a:extLst>
        </xdr:cNvPr>
        <xdr:cNvSpPr/>
      </xdr:nvSpPr>
      <xdr:spPr>
        <a:xfrm>
          <a:off x="11823065" y="20186650"/>
          <a:ext cx="6699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7" name="Right Arrow 86">
          <a:extLst>
            <a:ext uri="{FF2B5EF4-FFF2-40B4-BE49-F238E27FC236}">
              <a16:creationId xmlns:a16="http://schemas.microsoft.com/office/drawing/2014/main" id="{00000000-0008-0000-3600-000057000000}"/>
            </a:ext>
          </a:extLst>
        </xdr:cNvPr>
        <xdr:cNvSpPr/>
      </xdr:nvSpPr>
      <xdr:spPr>
        <a:xfrm>
          <a:off x="11823065" y="20186650"/>
          <a:ext cx="6699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8" name="Right Arrow 87">
          <a:extLst>
            <a:ext uri="{FF2B5EF4-FFF2-40B4-BE49-F238E27FC236}">
              <a16:creationId xmlns:a16="http://schemas.microsoft.com/office/drawing/2014/main" id="{00000000-0008-0000-3600-000058000000}"/>
            </a:ext>
          </a:extLst>
        </xdr:cNvPr>
        <xdr:cNvSpPr/>
      </xdr:nvSpPr>
      <xdr:spPr>
        <a:xfrm>
          <a:off x="11823065" y="20186650"/>
          <a:ext cx="6699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9" name="Right Arrow 88">
          <a:extLst>
            <a:ext uri="{FF2B5EF4-FFF2-40B4-BE49-F238E27FC236}">
              <a16:creationId xmlns:a16="http://schemas.microsoft.com/office/drawing/2014/main" id="{00000000-0008-0000-3600-000059000000}"/>
            </a:ext>
          </a:extLst>
        </xdr:cNvPr>
        <xdr:cNvSpPr/>
      </xdr:nvSpPr>
      <xdr:spPr>
        <a:xfrm>
          <a:off x="11823065" y="20186650"/>
          <a:ext cx="6699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0" name="Right Arrow 89">
          <a:extLst>
            <a:ext uri="{FF2B5EF4-FFF2-40B4-BE49-F238E27FC236}">
              <a16:creationId xmlns:a16="http://schemas.microsoft.com/office/drawing/2014/main" id="{00000000-0008-0000-3600-00005A000000}"/>
            </a:ext>
          </a:extLst>
        </xdr:cNvPr>
        <xdr:cNvSpPr/>
      </xdr:nvSpPr>
      <xdr:spPr>
        <a:xfrm>
          <a:off x="11823065" y="20186650"/>
          <a:ext cx="6699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1" name="Right Arrow 90">
          <a:extLst>
            <a:ext uri="{FF2B5EF4-FFF2-40B4-BE49-F238E27FC236}">
              <a16:creationId xmlns:a16="http://schemas.microsoft.com/office/drawing/2014/main" id="{00000000-0008-0000-3600-00005B000000}"/>
            </a:ext>
          </a:extLst>
        </xdr:cNvPr>
        <xdr:cNvSpPr/>
      </xdr:nvSpPr>
      <xdr:spPr>
        <a:xfrm>
          <a:off x="11823065" y="20186650"/>
          <a:ext cx="6699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2" name="Right Arrow 91">
          <a:extLst>
            <a:ext uri="{FF2B5EF4-FFF2-40B4-BE49-F238E27FC236}">
              <a16:creationId xmlns:a16="http://schemas.microsoft.com/office/drawing/2014/main" id="{00000000-0008-0000-3600-00005C000000}"/>
            </a:ext>
          </a:extLst>
        </xdr:cNvPr>
        <xdr:cNvSpPr/>
      </xdr:nvSpPr>
      <xdr:spPr>
        <a:xfrm>
          <a:off x="11823065" y="20186650"/>
          <a:ext cx="6699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51" name="Right Arrow 50">
          <a:extLst>
            <a:ext uri="{FF2B5EF4-FFF2-40B4-BE49-F238E27FC236}">
              <a16:creationId xmlns:a16="http://schemas.microsoft.com/office/drawing/2014/main" id="{00000000-0008-0000-3600-000033000000}"/>
            </a:ext>
          </a:extLst>
        </xdr:cNvPr>
        <xdr:cNvSpPr/>
      </xdr:nvSpPr>
      <xdr:spPr>
        <a:xfrm>
          <a:off x="13508083" y="14037129"/>
          <a:ext cx="835478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52" name="Right Arrow 51">
          <a:extLst>
            <a:ext uri="{FF2B5EF4-FFF2-40B4-BE49-F238E27FC236}">
              <a16:creationId xmlns:a16="http://schemas.microsoft.com/office/drawing/2014/main" id="{00000000-0008-0000-3600-000034000000}"/>
            </a:ext>
          </a:extLst>
        </xdr:cNvPr>
        <xdr:cNvSpPr/>
      </xdr:nvSpPr>
      <xdr:spPr>
        <a:xfrm>
          <a:off x="13508083" y="14037129"/>
          <a:ext cx="835478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53" name="Right Arrow 52">
          <a:extLst>
            <a:ext uri="{FF2B5EF4-FFF2-40B4-BE49-F238E27FC236}">
              <a16:creationId xmlns:a16="http://schemas.microsoft.com/office/drawing/2014/main" id="{00000000-0008-0000-3600-000035000000}"/>
            </a:ext>
          </a:extLst>
        </xdr:cNvPr>
        <xdr:cNvSpPr/>
      </xdr:nvSpPr>
      <xdr:spPr>
        <a:xfrm>
          <a:off x="13508083" y="14037129"/>
          <a:ext cx="835478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54" name="Right Arrow 53">
          <a:extLst>
            <a:ext uri="{FF2B5EF4-FFF2-40B4-BE49-F238E27FC236}">
              <a16:creationId xmlns:a16="http://schemas.microsoft.com/office/drawing/2014/main" id="{00000000-0008-0000-3600-000036000000}"/>
            </a:ext>
          </a:extLst>
        </xdr:cNvPr>
        <xdr:cNvSpPr/>
      </xdr:nvSpPr>
      <xdr:spPr>
        <a:xfrm>
          <a:off x="13508083" y="14037129"/>
          <a:ext cx="835478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55" name="Right Arrow 54">
          <a:extLst>
            <a:ext uri="{FF2B5EF4-FFF2-40B4-BE49-F238E27FC236}">
              <a16:creationId xmlns:a16="http://schemas.microsoft.com/office/drawing/2014/main" id="{00000000-0008-0000-3600-000037000000}"/>
            </a:ext>
          </a:extLst>
        </xdr:cNvPr>
        <xdr:cNvSpPr/>
      </xdr:nvSpPr>
      <xdr:spPr>
        <a:xfrm>
          <a:off x="13508083" y="14037129"/>
          <a:ext cx="835478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56" name="Right Arrow 55">
          <a:extLst>
            <a:ext uri="{FF2B5EF4-FFF2-40B4-BE49-F238E27FC236}">
              <a16:creationId xmlns:a16="http://schemas.microsoft.com/office/drawing/2014/main" id="{00000000-0008-0000-3600-000038000000}"/>
            </a:ext>
          </a:extLst>
        </xdr:cNvPr>
        <xdr:cNvSpPr/>
      </xdr:nvSpPr>
      <xdr:spPr>
        <a:xfrm>
          <a:off x="13508083" y="14037129"/>
          <a:ext cx="835478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57" name="Right Arrow 56">
          <a:extLst>
            <a:ext uri="{FF2B5EF4-FFF2-40B4-BE49-F238E27FC236}">
              <a16:creationId xmlns:a16="http://schemas.microsoft.com/office/drawing/2014/main" id="{00000000-0008-0000-3600-000039000000}"/>
            </a:ext>
          </a:extLst>
        </xdr:cNvPr>
        <xdr:cNvSpPr/>
      </xdr:nvSpPr>
      <xdr:spPr>
        <a:xfrm>
          <a:off x="13508083" y="14037129"/>
          <a:ext cx="835478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58" name="Right Arrow 57">
          <a:extLst>
            <a:ext uri="{FF2B5EF4-FFF2-40B4-BE49-F238E27FC236}">
              <a16:creationId xmlns:a16="http://schemas.microsoft.com/office/drawing/2014/main" id="{00000000-0008-0000-3600-00003A000000}"/>
            </a:ext>
          </a:extLst>
        </xdr:cNvPr>
        <xdr:cNvSpPr/>
      </xdr:nvSpPr>
      <xdr:spPr>
        <a:xfrm>
          <a:off x="13508083" y="14037129"/>
          <a:ext cx="835478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59" name="Right Arrow 58">
          <a:extLst>
            <a:ext uri="{FF2B5EF4-FFF2-40B4-BE49-F238E27FC236}">
              <a16:creationId xmlns:a16="http://schemas.microsoft.com/office/drawing/2014/main" id="{00000000-0008-0000-3600-00003B000000}"/>
            </a:ext>
          </a:extLst>
        </xdr:cNvPr>
        <xdr:cNvSpPr/>
      </xdr:nvSpPr>
      <xdr:spPr>
        <a:xfrm>
          <a:off x="13508083" y="14037129"/>
          <a:ext cx="835478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0" name="Right Arrow 59">
          <a:extLst>
            <a:ext uri="{FF2B5EF4-FFF2-40B4-BE49-F238E27FC236}">
              <a16:creationId xmlns:a16="http://schemas.microsoft.com/office/drawing/2014/main" id="{00000000-0008-0000-3600-00003C000000}"/>
            </a:ext>
          </a:extLst>
        </xdr:cNvPr>
        <xdr:cNvSpPr/>
      </xdr:nvSpPr>
      <xdr:spPr>
        <a:xfrm>
          <a:off x="13508083" y="14037129"/>
          <a:ext cx="835478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1" name="Right Arrow 60">
          <a:extLst>
            <a:ext uri="{FF2B5EF4-FFF2-40B4-BE49-F238E27FC236}">
              <a16:creationId xmlns:a16="http://schemas.microsoft.com/office/drawing/2014/main" id="{00000000-0008-0000-3600-00003D000000}"/>
            </a:ext>
          </a:extLst>
        </xdr:cNvPr>
        <xdr:cNvSpPr/>
      </xdr:nvSpPr>
      <xdr:spPr>
        <a:xfrm>
          <a:off x="13508083" y="14037129"/>
          <a:ext cx="835478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2" name="Right Arrow 61">
          <a:extLst>
            <a:ext uri="{FF2B5EF4-FFF2-40B4-BE49-F238E27FC236}">
              <a16:creationId xmlns:a16="http://schemas.microsoft.com/office/drawing/2014/main" id="{00000000-0008-0000-3600-00003E000000}"/>
            </a:ext>
          </a:extLst>
        </xdr:cNvPr>
        <xdr:cNvSpPr/>
      </xdr:nvSpPr>
      <xdr:spPr>
        <a:xfrm>
          <a:off x="13508083" y="14037129"/>
          <a:ext cx="835478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3" name="Right Arrow 62">
          <a:extLst>
            <a:ext uri="{FF2B5EF4-FFF2-40B4-BE49-F238E27FC236}">
              <a16:creationId xmlns:a16="http://schemas.microsoft.com/office/drawing/2014/main" id="{00000000-0008-0000-3600-00003F000000}"/>
            </a:ext>
          </a:extLst>
        </xdr:cNvPr>
        <xdr:cNvSpPr/>
      </xdr:nvSpPr>
      <xdr:spPr>
        <a:xfrm>
          <a:off x="13508083" y="14037129"/>
          <a:ext cx="835478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4" name="Right Arrow 63">
          <a:extLst>
            <a:ext uri="{FF2B5EF4-FFF2-40B4-BE49-F238E27FC236}">
              <a16:creationId xmlns:a16="http://schemas.microsoft.com/office/drawing/2014/main" id="{00000000-0008-0000-3600-000040000000}"/>
            </a:ext>
          </a:extLst>
        </xdr:cNvPr>
        <xdr:cNvSpPr/>
      </xdr:nvSpPr>
      <xdr:spPr>
        <a:xfrm>
          <a:off x="13508083" y="14037129"/>
          <a:ext cx="835478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5" name="Right Arrow 64">
          <a:extLst>
            <a:ext uri="{FF2B5EF4-FFF2-40B4-BE49-F238E27FC236}">
              <a16:creationId xmlns:a16="http://schemas.microsoft.com/office/drawing/2014/main" id="{00000000-0008-0000-3600-000041000000}"/>
            </a:ext>
          </a:extLst>
        </xdr:cNvPr>
        <xdr:cNvSpPr/>
      </xdr:nvSpPr>
      <xdr:spPr>
        <a:xfrm>
          <a:off x="13508083" y="14037129"/>
          <a:ext cx="835478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6" name="Right Arrow 65">
          <a:extLst>
            <a:ext uri="{FF2B5EF4-FFF2-40B4-BE49-F238E27FC236}">
              <a16:creationId xmlns:a16="http://schemas.microsoft.com/office/drawing/2014/main" id="{00000000-0008-0000-3600-000042000000}"/>
            </a:ext>
          </a:extLst>
        </xdr:cNvPr>
        <xdr:cNvSpPr/>
      </xdr:nvSpPr>
      <xdr:spPr>
        <a:xfrm>
          <a:off x="13508083" y="14037129"/>
          <a:ext cx="835478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7" name="Right Arrow 66">
          <a:extLst>
            <a:ext uri="{FF2B5EF4-FFF2-40B4-BE49-F238E27FC236}">
              <a16:creationId xmlns:a16="http://schemas.microsoft.com/office/drawing/2014/main" id="{00000000-0008-0000-3600-000043000000}"/>
            </a:ext>
          </a:extLst>
        </xdr:cNvPr>
        <xdr:cNvSpPr/>
      </xdr:nvSpPr>
      <xdr:spPr>
        <a:xfrm>
          <a:off x="13508083" y="14037129"/>
          <a:ext cx="835478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8" name="Right Arrow 67">
          <a:extLst>
            <a:ext uri="{FF2B5EF4-FFF2-40B4-BE49-F238E27FC236}">
              <a16:creationId xmlns:a16="http://schemas.microsoft.com/office/drawing/2014/main" id="{00000000-0008-0000-3600-000044000000}"/>
            </a:ext>
          </a:extLst>
        </xdr:cNvPr>
        <xdr:cNvSpPr/>
      </xdr:nvSpPr>
      <xdr:spPr>
        <a:xfrm>
          <a:off x="13508083" y="14037129"/>
          <a:ext cx="835478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9" name="Right Arrow 68">
          <a:extLst>
            <a:ext uri="{FF2B5EF4-FFF2-40B4-BE49-F238E27FC236}">
              <a16:creationId xmlns:a16="http://schemas.microsoft.com/office/drawing/2014/main" id="{00000000-0008-0000-3600-000045000000}"/>
            </a:ext>
          </a:extLst>
        </xdr:cNvPr>
        <xdr:cNvSpPr/>
      </xdr:nvSpPr>
      <xdr:spPr>
        <a:xfrm>
          <a:off x="13508083" y="14037129"/>
          <a:ext cx="835478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70" name="Right Arrow 69">
          <a:extLst>
            <a:ext uri="{FF2B5EF4-FFF2-40B4-BE49-F238E27FC236}">
              <a16:creationId xmlns:a16="http://schemas.microsoft.com/office/drawing/2014/main" id="{00000000-0008-0000-3600-000046000000}"/>
            </a:ext>
          </a:extLst>
        </xdr:cNvPr>
        <xdr:cNvSpPr/>
      </xdr:nvSpPr>
      <xdr:spPr>
        <a:xfrm>
          <a:off x="13508083" y="14037129"/>
          <a:ext cx="835478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SpPr/>
      </xdr:nvSpPr>
      <xdr:spPr>
        <a:xfrm>
          <a:off x="11854815" y="2600325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3700-000003000000}"/>
            </a:ext>
          </a:extLst>
        </xdr:cNvPr>
        <xdr:cNvSpPr/>
      </xdr:nvSpPr>
      <xdr:spPr>
        <a:xfrm>
          <a:off x="11854815" y="2600325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SpPr/>
      </xdr:nvSpPr>
      <xdr:spPr>
        <a:xfrm>
          <a:off x="11854815" y="2600325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SpPr/>
      </xdr:nvSpPr>
      <xdr:spPr>
        <a:xfrm>
          <a:off x="11854815" y="2600325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00000000-0008-0000-3700-000006000000}"/>
            </a:ext>
          </a:extLst>
        </xdr:cNvPr>
        <xdr:cNvSpPr/>
      </xdr:nvSpPr>
      <xdr:spPr>
        <a:xfrm>
          <a:off x="11854815" y="24003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3700-000007000000}"/>
            </a:ext>
          </a:extLst>
        </xdr:cNvPr>
        <xdr:cNvSpPr/>
      </xdr:nvSpPr>
      <xdr:spPr>
        <a:xfrm>
          <a:off x="11854815" y="24003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3700-000008000000}"/>
            </a:ext>
          </a:extLst>
        </xdr:cNvPr>
        <xdr:cNvSpPr/>
      </xdr:nvSpPr>
      <xdr:spPr>
        <a:xfrm>
          <a:off x="11854815" y="12192000"/>
          <a:ext cx="695325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00000000-0008-0000-3700-000009000000}"/>
            </a:ext>
          </a:extLst>
        </xdr:cNvPr>
        <xdr:cNvSpPr/>
      </xdr:nvSpPr>
      <xdr:spPr>
        <a:xfrm>
          <a:off x="11854815" y="12192000"/>
          <a:ext cx="695325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0" name="Right Arrow 9">
          <a:extLst>
            <a:ext uri="{FF2B5EF4-FFF2-40B4-BE49-F238E27FC236}">
              <a16:creationId xmlns:a16="http://schemas.microsoft.com/office/drawing/2014/main" id="{00000000-0008-0000-3700-00000A000000}"/>
            </a:ext>
          </a:extLst>
        </xdr:cNvPr>
        <xdr:cNvSpPr/>
      </xdr:nvSpPr>
      <xdr:spPr>
        <a:xfrm>
          <a:off x="11854815" y="12192000"/>
          <a:ext cx="695325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1" name="Right Arrow 10">
          <a:extLst>
            <a:ext uri="{FF2B5EF4-FFF2-40B4-BE49-F238E27FC236}">
              <a16:creationId xmlns:a16="http://schemas.microsoft.com/office/drawing/2014/main" id="{00000000-0008-0000-3700-00000B000000}"/>
            </a:ext>
          </a:extLst>
        </xdr:cNvPr>
        <xdr:cNvSpPr/>
      </xdr:nvSpPr>
      <xdr:spPr>
        <a:xfrm>
          <a:off x="11854815" y="12192000"/>
          <a:ext cx="695325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2" name="Right Arrow 11">
          <a:extLst>
            <a:ext uri="{FF2B5EF4-FFF2-40B4-BE49-F238E27FC236}">
              <a16:creationId xmlns:a16="http://schemas.microsoft.com/office/drawing/2014/main" id="{00000000-0008-0000-3700-00000C000000}"/>
            </a:ext>
          </a:extLst>
        </xdr:cNvPr>
        <xdr:cNvSpPr/>
      </xdr:nvSpPr>
      <xdr:spPr>
        <a:xfrm>
          <a:off x="11854815" y="119253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3" name="Right Arrow 12">
          <a:extLst>
            <a:ext uri="{FF2B5EF4-FFF2-40B4-BE49-F238E27FC236}">
              <a16:creationId xmlns:a16="http://schemas.microsoft.com/office/drawing/2014/main" id="{00000000-0008-0000-3700-00000D000000}"/>
            </a:ext>
          </a:extLst>
        </xdr:cNvPr>
        <xdr:cNvSpPr/>
      </xdr:nvSpPr>
      <xdr:spPr>
        <a:xfrm>
          <a:off x="11854815" y="119253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4" name="Right Arrow 13">
          <a:extLst>
            <a:ext uri="{FF2B5EF4-FFF2-40B4-BE49-F238E27FC236}">
              <a16:creationId xmlns:a16="http://schemas.microsoft.com/office/drawing/2014/main" id="{00000000-0008-0000-3700-00000E000000}"/>
            </a:ext>
          </a:extLst>
        </xdr:cNvPr>
        <xdr:cNvSpPr/>
      </xdr:nvSpPr>
      <xdr:spPr>
        <a:xfrm>
          <a:off x="11854815" y="12192000"/>
          <a:ext cx="695325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43</xdr:row>
      <xdr:rowOff>266700</xdr:rowOff>
    </xdr:from>
    <xdr:to>
      <xdr:col>17</xdr:col>
      <xdr:colOff>396240</xdr:colOff>
      <xdr:row>43</xdr:row>
      <xdr:rowOff>403860</xdr:rowOff>
    </xdr:to>
    <xdr:sp macro="" textlink="">
      <xdr:nvSpPr>
        <xdr:cNvPr id="15" name="Right Arrow 14">
          <a:extLst>
            <a:ext uri="{FF2B5EF4-FFF2-40B4-BE49-F238E27FC236}">
              <a16:creationId xmlns:a16="http://schemas.microsoft.com/office/drawing/2014/main" id="{00000000-0008-0000-3700-00000F000000}"/>
            </a:ext>
          </a:extLst>
        </xdr:cNvPr>
        <xdr:cNvSpPr/>
      </xdr:nvSpPr>
      <xdr:spPr>
        <a:xfrm>
          <a:off x="12435840" y="119253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6" name="Right Arrow 15">
          <a:extLst>
            <a:ext uri="{FF2B5EF4-FFF2-40B4-BE49-F238E27FC236}">
              <a16:creationId xmlns:a16="http://schemas.microsoft.com/office/drawing/2014/main" id="{00000000-0008-0000-3700-000010000000}"/>
            </a:ext>
          </a:extLst>
        </xdr:cNvPr>
        <xdr:cNvSpPr/>
      </xdr:nvSpPr>
      <xdr:spPr>
        <a:xfrm>
          <a:off x="11854815" y="119253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7" name="Right Arrow 16">
          <a:extLst>
            <a:ext uri="{FF2B5EF4-FFF2-40B4-BE49-F238E27FC236}">
              <a16:creationId xmlns:a16="http://schemas.microsoft.com/office/drawing/2014/main" id="{00000000-0008-0000-3700-000011000000}"/>
            </a:ext>
          </a:extLst>
        </xdr:cNvPr>
        <xdr:cNvSpPr/>
      </xdr:nvSpPr>
      <xdr:spPr>
        <a:xfrm>
          <a:off x="11854815" y="119253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8" name="Right Arrow 17">
          <a:extLst>
            <a:ext uri="{FF2B5EF4-FFF2-40B4-BE49-F238E27FC236}">
              <a16:creationId xmlns:a16="http://schemas.microsoft.com/office/drawing/2014/main" id="{00000000-0008-0000-3700-000012000000}"/>
            </a:ext>
          </a:extLst>
        </xdr:cNvPr>
        <xdr:cNvSpPr/>
      </xdr:nvSpPr>
      <xdr:spPr>
        <a:xfrm>
          <a:off x="11854815" y="119253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9" name="Right Arrow 18">
          <a:extLst>
            <a:ext uri="{FF2B5EF4-FFF2-40B4-BE49-F238E27FC236}">
              <a16:creationId xmlns:a16="http://schemas.microsoft.com/office/drawing/2014/main" id="{00000000-0008-0000-3700-000013000000}"/>
            </a:ext>
          </a:extLst>
        </xdr:cNvPr>
        <xdr:cNvSpPr/>
      </xdr:nvSpPr>
      <xdr:spPr>
        <a:xfrm>
          <a:off x="11854815" y="119253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0" name="Right Arrow 19">
          <a:extLst>
            <a:ext uri="{FF2B5EF4-FFF2-40B4-BE49-F238E27FC236}">
              <a16:creationId xmlns:a16="http://schemas.microsoft.com/office/drawing/2014/main" id="{00000000-0008-0000-3700-000014000000}"/>
            </a:ext>
          </a:extLst>
        </xdr:cNvPr>
        <xdr:cNvSpPr/>
      </xdr:nvSpPr>
      <xdr:spPr>
        <a:xfrm>
          <a:off x="11854815" y="119253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1" name="Right Arrow 20">
          <a:extLst>
            <a:ext uri="{FF2B5EF4-FFF2-40B4-BE49-F238E27FC236}">
              <a16:creationId xmlns:a16="http://schemas.microsoft.com/office/drawing/2014/main" id="{00000000-0008-0000-3700-000015000000}"/>
            </a:ext>
          </a:extLst>
        </xdr:cNvPr>
        <xdr:cNvSpPr/>
      </xdr:nvSpPr>
      <xdr:spPr>
        <a:xfrm>
          <a:off x="11854815" y="11925300"/>
          <a:ext cx="69532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14</xdr:col>
      <xdr:colOff>281940</xdr:colOff>
      <xdr:row>44</xdr:row>
      <xdr:rowOff>266700</xdr:rowOff>
    </xdr:from>
    <xdr:to>
      <xdr:col>15</xdr:col>
      <xdr:colOff>396240</xdr:colOff>
      <xdr:row>44</xdr:row>
      <xdr:rowOff>403860</xdr:rowOff>
    </xdr:to>
    <xdr:sp macro="" textlink="">
      <xdr:nvSpPr>
        <xdr:cNvPr id="22" name="Right Arrow 21">
          <a:extLst>
            <a:ext uri="{FF2B5EF4-FFF2-40B4-BE49-F238E27FC236}">
              <a16:creationId xmlns:a16="http://schemas.microsoft.com/office/drawing/2014/main" id="{00000000-0008-0000-3700-000016000000}"/>
            </a:ext>
          </a:extLst>
        </xdr:cNvPr>
        <xdr:cNvSpPr/>
      </xdr:nvSpPr>
      <xdr:spPr>
        <a:xfrm>
          <a:off x="11888833" y="12240986"/>
          <a:ext cx="699407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14</xdr:col>
      <xdr:colOff>281940</xdr:colOff>
      <xdr:row>44</xdr:row>
      <xdr:rowOff>266700</xdr:rowOff>
    </xdr:from>
    <xdr:to>
      <xdr:col>15</xdr:col>
      <xdr:colOff>396240</xdr:colOff>
      <xdr:row>44</xdr:row>
      <xdr:rowOff>403860</xdr:rowOff>
    </xdr:to>
    <xdr:sp macro="" textlink="">
      <xdr:nvSpPr>
        <xdr:cNvPr id="23" name="Right Arrow 22">
          <a:extLst>
            <a:ext uri="{FF2B5EF4-FFF2-40B4-BE49-F238E27FC236}">
              <a16:creationId xmlns:a16="http://schemas.microsoft.com/office/drawing/2014/main" id="{00000000-0008-0000-3700-000017000000}"/>
            </a:ext>
          </a:extLst>
        </xdr:cNvPr>
        <xdr:cNvSpPr/>
      </xdr:nvSpPr>
      <xdr:spPr>
        <a:xfrm>
          <a:off x="11888833" y="12240986"/>
          <a:ext cx="699407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14</xdr:col>
      <xdr:colOff>281940</xdr:colOff>
      <xdr:row>44</xdr:row>
      <xdr:rowOff>266700</xdr:rowOff>
    </xdr:from>
    <xdr:to>
      <xdr:col>15</xdr:col>
      <xdr:colOff>396240</xdr:colOff>
      <xdr:row>44</xdr:row>
      <xdr:rowOff>403860</xdr:rowOff>
    </xdr:to>
    <xdr:sp macro="" textlink="">
      <xdr:nvSpPr>
        <xdr:cNvPr id="24" name="Right Arrow 23">
          <a:extLst>
            <a:ext uri="{FF2B5EF4-FFF2-40B4-BE49-F238E27FC236}">
              <a16:creationId xmlns:a16="http://schemas.microsoft.com/office/drawing/2014/main" id="{00000000-0008-0000-3700-000018000000}"/>
            </a:ext>
          </a:extLst>
        </xdr:cNvPr>
        <xdr:cNvSpPr/>
      </xdr:nvSpPr>
      <xdr:spPr>
        <a:xfrm>
          <a:off x="11888833" y="12240986"/>
          <a:ext cx="699407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14</xdr:col>
      <xdr:colOff>281940</xdr:colOff>
      <xdr:row>44</xdr:row>
      <xdr:rowOff>266700</xdr:rowOff>
    </xdr:from>
    <xdr:to>
      <xdr:col>15</xdr:col>
      <xdr:colOff>396240</xdr:colOff>
      <xdr:row>44</xdr:row>
      <xdr:rowOff>403860</xdr:rowOff>
    </xdr:to>
    <xdr:sp macro="" textlink="">
      <xdr:nvSpPr>
        <xdr:cNvPr id="25" name="Right Arrow 24">
          <a:extLst>
            <a:ext uri="{FF2B5EF4-FFF2-40B4-BE49-F238E27FC236}">
              <a16:creationId xmlns:a16="http://schemas.microsoft.com/office/drawing/2014/main" id="{00000000-0008-0000-3700-000019000000}"/>
            </a:ext>
          </a:extLst>
        </xdr:cNvPr>
        <xdr:cNvSpPr/>
      </xdr:nvSpPr>
      <xdr:spPr>
        <a:xfrm>
          <a:off x="11888833" y="12240986"/>
          <a:ext cx="699407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14</xdr:col>
      <xdr:colOff>281940</xdr:colOff>
      <xdr:row>44</xdr:row>
      <xdr:rowOff>266700</xdr:rowOff>
    </xdr:from>
    <xdr:to>
      <xdr:col>15</xdr:col>
      <xdr:colOff>396240</xdr:colOff>
      <xdr:row>44</xdr:row>
      <xdr:rowOff>403860</xdr:rowOff>
    </xdr:to>
    <xdr:sp macro="" textlink="">
      <xdr:nvSpPr>
        <xdr:cNvPr id="26" name="Right Arrow 25">
          <a:extLst>
            <a:ext uri="{FF2B5EF4-FFF2-40B4-BE49-F238E27FC236}">
              <a16:creationId xmlns:a16="http://schemas.microsoft.com/office/drawing/2014/main" id="{00000000-0008-0000-3700-00001A000000}"/>
            </a:ext>
          </a:extLst>
        </xdr:cNvPr>
        <xdr:cNvSpPr/>
      </xdr:nvSpPr>
      <xdr:spPr>
        <a:xfrm>
          <a:off x="11888833" y="12240986"/>
          <a:ext cx="699407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12245340" y="107156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12245340" y="107156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13505815" y="121412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13505815" y="121412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SpPr/>
      </xdr:nvSpPr>
      <xdr:spPr>
        <a:xfrm>
          <a:off x="12245340" y="254317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12245340" y="254317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/>
      </xdr:nvSpPr>
      <xdr:spPr>
        <a:xfrm>
          <a:off x="12245340" y="1878330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/>
      </xdr:nvSpPr>
      <xdr:spPr>
        <a:xfrm>
          <a:off x="12245340" y="1878330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0" name="Right Arrow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SpPr/>
      </xdr:nvSpPr>
      <xdr:spPr>
        <a:xfrm>
          <a:off x="12299315" y="10807700"/>
          <a:ext cx="701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1" name="Right Arrow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SpPr/>
      </xdr:nvSpPr>
      <xdr:spPr>
        <a:xfrm>
          <a:off x="12299315" y="10807700"/>
          <a:ext cx="701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75</xdr:row>
      <xdr:rowOff>266700</xdr:rowOff>
    </xdr:from>
    <xdr:to>
      <xdr:col>16</xdr:col>
      <xdr:colOff>396240</xdr:colOff>
      <xdr:row>75</xdr:row>
      <xdr:rowOff>403860</xdr:rowOff>
    </xdr:to>
    <xdr:sp macro="" textlink="">
      <xdr:nvSpPr>
        <xdr:cNvPr id="4" name="Right Arrow 5">
          <a:extLst>
            <a:ext uri="{FF2B5EF4-FFF2-40B4-BE49-F238E27FC236}">
              <a16:creationId xmlns:a16="http://schemas.microsoft.com/office/drawing/2014/main" id="{ACA59F7C-483C-4DE0-A6C8-981435B508A8}"/>
            </a:ext>
          </a:extLst>
        </xdr:cNvPr>
        <xdr:cNvSpPr/>
      </xdr:nvSpPr>
      <xdr:spPr>
        <a:xfrm>
          <a:off x="13674090" y="13315950"/>
          <a:ext cx="83820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75</xdr:row>
      <xdr:rowOff>266700</xdr:rowOff>
    </xdr:from>
    <xdr:to>
      <xdr:col>16</xdr:col>
      <xdr:colOff>396240</xdr:colOff>
      <xdr:row>75</xdr:row>
      <xdr:rowOff>403860</xdr:rowOff>
    </xdr:to>
    <xdr:sp macro="" textlink="">
      <xdr:nvSpPr>
        <xdr:cNvPr id="5" name="Right Arrow 6">
          <a:extLst>
            <a:ext uri="{FF2B5EF4-FFF2-40B4-BE49-F238E27FC236}">
              <a16:creationId xmlns:a16="http://schemas.microsoft.com/office/drawing/2014/main" id="{2E69533F-E100-418E-B61F-678C17FA6936}"/>
            </a:ext>
          </a:extLst>
        </xdr:cNvPr>
        <xdr:cNvSpPr/>
      </xdr:nvSpPr>
      <xdr:spPr>
        <a:xfrm>
          <a:off x="13674090" y="13315950"/>
          <a:ext cx="83820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8" name="Right Arrow 9">
          <a:extLst>
            <a:ext uri="{FF2B5EF4-FFF2-40B4-BE49-F238E27FC236}">
              <a16:creationId xmlns:a16="http://schemas.microsoft.com/office/drawing/2014/main" id="{11FC58B0-3122-49D5-8B1B-4D2DBC88E180}"/>
            </a:ext>
          </a:extLst>
        </xdr:cNvPr>
        <xdr:cNvSpPr/>
      </xdr:nvSpPr>
      <xdr:spPr>
        <a:xfrm>
          <a:off x="13674090" y="13582650"/>
          <a:ext cx="83820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9" name="Right Arrow 10">
          <a:extLst>
            <a:ext uri="{FF2B5EF4-FFF2-40B4-BE49-F238E27FC236}">
              <a16:creationId xmlns:a16="http://schemas.microsoft.com/office/drawing/2014/main" id="{AFB5BE86-A83C-48BA-AF57-36033EA61846}"/>
            </a:ext>
          </a:extLst>
        </xdr:cNvPr>
        <xdr:cNvSpPr/>
      </xdr:nvSpPr>
      <xdr:spPr>
        <a:xfrm>
          <a:off x="13674090" y="13582650"/>
          <a:ext cx="83820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12245340" y="107156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SpPr/>
      </xdr:nvSpPr>
      <xdr:spPr>
        <a:xfrm>
          <a:off x="12245340" y="107156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6" name="Right Arrow 3">
          <a:extLst>
            <a:ext uri="{FF2B5EF4-FFF2-40B4-BE49-F238E27FC236}">
              <a16:creationId xmlns:a16="http://schemas.microsoft.com/office/drawing/2014/main" id="{A09E72BF-8879-44B2-9EEB-67165B0F8783}"/>
            </a:ext>
          </a:extLst>
        </xdr:cNvPr>
        <xdr:cNvSpPr/>
      </xdr:nvSpPr>
      <xdr:spPr>
        <a:xfrm>
          <a:off x="12283440" y="2920093"/>
          <a:ext cx="699407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" name="Right Arrow 4">
          <a:extLst>
            <a:ext uri="{FF2B5EF4-FFF2-40B4-BE49-F238E27FC236}">
              <a16:creationId xmlns:a16="http://schemas.microsoft.com/office/drawing/2014/main" id="{D000DECD-5D7E-427B-9DE5-CFA7DA79DB77}"/>
            </a:ext>
          </a:extLst>
        </xdr:cNvPr>
        <xdr:cNvSpPr/>
      </xdr:nvSpPr>
      <xdr:spPr>
        <a:xfrm>
          <a:off x="12283440" y="2920093"/>
          <a:ext cx="699407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12245340" y="107156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SpPr/>
      </xdr:nvSpPr>
      <xdr:spPr>
        <a:xfrm>
          <a:off x="12245340" y="107156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6" name="Right Arrow 3">
          <a:extLst>
            <a:ext uri="{FF2B5EF4-FFF2-40B4-BE49-F238E27FC236}">
              <a16:creationId xmlns:a16="http://schemas.microsoft.com/office/drawing/2014/main" id="{7688DA3A-415F-4AE0-8CDC-38B26D918144}"/>
            </a:ext>
          </a:extLst>
        </xdr:cNvPr>
        <xdr:cNvSpPr/>
      </xdr:nvSpPr>
      <xdr:spPr>
        <a:xfrm>
          <a:off x="12664440" y="2520950"/>
          <a:ext cx="701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7" name="Right Arrow 4">
          <a:extLst>
            <a:ext uri="{FF2B5EF4-FFF2-40B4-BE49-F238E27FC236}">
              <a16:creationId xmlns:a16="http://schemas.microsoft.com/office/drawing/2014/main" id="{0D663EFB-E11E-4B52-A2CF-A805241C4803}"/>
            </a:ext>
          </a:extLst>
        </xdr:cNvPr>
        <xdr:cNvSpPr/>
      </xdr:nvSpPr>
      <xdr:spPr>
        <a:xfrm>
          <a:off x="12664440" y="2520950"/>
          <a:ext cx="701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736ED68A-8093-4213-A9AE-1ECAADC4225C}"/>
            </a:ext>
          </a:extLst>
        </xdr:cNvPr>
        <xdr:cNvSpPr/>
      </xdr:nvSpPr>
      <xdr:spPr>
        <a:xfrm>
          <a:off x="12873990" y="2543175"/>
          <a:ext cx="76200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17A4E2E0-F770-4C31-92B1-A72B588F3170}"/>
            </a:ext>
          </a:extLst>
        </xdr:cNvPr>
        <xdr:cNvSpPr/>
      </xdr:nvSpPr>
      <xdr:spPr>
        <a:xfrm>
          <a:off x="12873990" y="2543175"/>
          <a:ext cx="76200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DEB4A393-6395-48FB-9857-785271E43770}"/>
            </a:ext>
          </a:extLst>
        </xdr:cNvPr>
        <xdr:cNvSpPr/>
      </xdr:nvSpPr>
      <xdr:spPr>
        <a:xfrm>
          <a:off x="12873990" y="12344400"/>
          <a:ext cx="76200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6DC7CFB-1C66-4AFB-B98A-87D90751D224}"/>
            </a:ext>
          </a:extLst>
        </xdr:cNvPr>
        <xdr:cNvSpPr/>
      </xdr:nvSpPr>
      <xdr:spPr>
        <a:xfrm>
          <a:off x="12873990" y="12344400"/>
          <a:ext cx="76200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41C5C678-1BA4-4E6F-A04B-55E34B64D86D}"/>
            </a:ext>
          </a:extLst>
        </xdr:cNvPr>
        <xdr:cNvSpPr/>
      </xdr:nvSpPr>
      <xdr:spPr>
        <a:xfrm>
          <a:off x="13502640" y="25431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150BBEAC-4D97-48CD-A685-4517C4213B70}"/>
            </a:ext>
          </a:extLst>
        </xdr:cNvPr>
        <xdr:cNvSpPr/>
      </xdr:nvSpPr>
      <xdr:spPr>
        <a:xfrm>
          <a:off x="13502640" y="25431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5F49186E-22E0-498C-B2D0-43C5EDE22073}"/>
            </a:ext>
          </a:extLst>
        </xdr:cNvPr>
        <xdr:cNvSpPr/>
      </xdr:nvSpPr>
      <xdr:spPr>
        <a:xfrm>
          <a:off x="13502640" y="123444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8B7F05D6-75F6-4C7A-9977-223CB8BA8555}"/>
            </a:ext>
          </a:extLst>
        </xdr:cNvPr>
        <xdr:cNvSpPr/>
      </xdr:nvSpPr>
      <xdr:spPr>
        <a:xfrm>
          <a:off x="13502640" y="123444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8" name="Right Arrow 3">
          <a:extLst>
            <a:ext uri="{FF2B5EF4-FFF2-40B4-BE49-F238E27FC236}">
              <a16:creationId xmlns:a16="http://schemas.microsoft.com/office/drawing/2014/main" id="{664E7925-944F-4F4D-A18A-7FB5F8DAE941}"/>
            </a:ext>
          </a:extLst>
        </xdr:cNvPr>
        <xdr:cNvSpPr/>
      </xdr:nvSpPr>
      <xdr:spPr>
        <a:xfrm>
          <a:off x="13505815" y="1223645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9" name="Right Arrow 4">
          <a:extLst>
            <a:ext uri="{FF2B5EF4-FFF2-40B4-BE49-F238E27FC236}">
              <a16:creationId xmlns:a16="http://schemas.microsoft.com/office/drawing/2014/main" id="{70329084-32A5-42A2-935F-C913CFDEB17A}"/>
            </a:ext>
          </a:extLst>
        </xdr:cNvPr>
        <xdr:cNvSpPr/>
      </xdr:nvSpPr>
      <xdr:spPr>
        <a:xfrm>
          <a:off x="13505815" y="1223645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E3F30DA1-83A0-41DF-8655-3FAFD50DCCDA}"/>
            </a:ext>
          </a:extLst>
        </xdr:cNvPr>
        <xdr:cNvSpPr/>
      </xdr:nvSpPr>
      <xdr:spPr>
        <a:xfrm>
          <a:off x="13502640" y="25431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91ECDCBA-570B-4D6B-8B78-D696975362C1}"/>
            </a:ext>
          </a:extLst>
        </xdr:cNvPr>
        <xdr:cNvSpPr/>
      </xdr:nvSpPr>
      <xdr:spPr>
        <a:xfrm>
          <a:off x="13502640" y="25431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FDFB1E6B-BAC0-4C94-839B-0EEFC54628F9}"/>
            </a:ext>
          </a:extLst>
        </xdr:cNvPr>
        <xdr:cNvSpPr/>
      </xdr:nvSpPr>
      <xdr:spPr>
        <a:xfrm>
          <a:off x="13502640" y="123444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552A25CF-0C3D-473F-BF15-C6884FC6B126}"/>
            </a:ext>
          </a:extLst>
        </xdr:cNvPr>
        <xdr:cNvSpPr/>
      </xdr:nvSpPr>
      <xdr:spPr>
        <a:xfrm>
          <a:off x="13502640" y="123444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" name="Right Arrow 3">
          <a:extLst>
            <a:ext uri="{FF2B5EF4-FFF2-40B4-BE49-F238E27FC236}">
              <a16:creationId xmlns:a16="http://schemas.microsoft.com/office/drawing/2014/main" id="{A64D5B77-95E7-46A0-85CD-16C95977E3ED}"/>
            </a:ext>
          </a:extLst>
        </xdr:cNvPr>
        <xdr:cNvSpPr/>
      </xdr:nvSpPr>
      <xdr:spPr>
        <a:xfrm>
          <a:off x="13502640" y="214503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7" name="Right Arrow 4">
          <a:extLst>
            <a:ext uri="{FF2B5EF4-FFF2-40B4-BE49-F238E27FC236}">
              <a16:creationId xmlns:a16="http://schemas.microsoft.com/office/drawing/2014/main" id="{20A96D1D-2C4A-47E5-9018-A72027769A3A}"/>
            </a:ext>
          </a:extLst>
        </xdr:cNvPr>
        <xdr:cNvSpPr/>
      </xdr:nvSpPr>
      <xdr:spPr>
        <a:xfrm>
          <a:off x="13502640" y="214503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externalLinkPath" Target="/Daily%20Reports%20For%20September%202018/Daily%20Chiller%20Loading%20of%20%20September%202018.xlsx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CH99"/>
  <sheetViews>
    <sheetView zoomScale="40" zoomScaleNormal="40" workbookViewId="0">
      <pane xSplit="1" topLeftCell="BK1" activePane="topRight" state="frozen"/>
      <selection activeCell="AC46" sqref="AC46:AC47"/>
      <selection pane="topRight" activeCell="A34" sqref="A34:XFD34"/>
    </sheetView>
  </sheetViews>
  <sheetFormatPr defaultRowHeight="24" customHeight="1" x14ac:dyDescent="0.25"/>
  <cols>
    <col min="1" max="1" width="31" style="43" customWidth="1"/>
    <col min="2" max="2" width="22.42578125" style="39" customWidth="1"/>
    <col min="3" max="3" width="37.140625" style="39" customWidth="1"/>
    <col min="4" max="4" width="22.42578125" style="39" customWidth="1"/>
    <col min="5" max="5" width="27.5703125" style="39" customWidth="1"/>
    <col min="6" max="6" width="27.28515625" style="39" customWidth="1"/>
    <col min="7" max="7" width="32.7109375" style="39" customWidth="1"/>
    <col min="8" max="8" width="28.5703125" style="39" customWidth="1"/>
    <col min="9" max="9" width="29.85546875" style="39" bestFit="1" customWidth="1"/>
    <col min="10" max="10" width="21.85546875" style="39" customWidth="1"/>
    <col min="11" max="11" width="22" style="39" customWidth="1"/>
    <col min="12" max="12" width="21.140625" style="39" customWidth="1"/>
    <col min="13" max="17" width="15.7109375" style="39" customWidth="1"/>
    <col min="18" max="18" width="20.5703125" style="39" customWidth="1"/>
    <col min="19" max="19" width="21.140625" style="39" customWidth="1"/>
    <col min="20" max="20" width="18.42578125" style="39" customWidth="1"/>
    <col min="21" max="21" width="23" style="39" customWidth="1"/>
    <col min="22" max="22" width="21.140625" style="39" customWidth="1"/>
    <col min="23" max="23" width="26.85546875" style="40" customWidth="1"/>
    <col min="24" max="24" width="16.85546875" style="39" customWidth="1"/>
    <col min="25" max="25" width="15.7109375" style="39" customWidth="1"/>
    <col min="26" max="26" width="21.5703125" style="39" customWidth="1"/>
    <col min="27" max="27" width="22.85546875" style="39" customWidth="1"/>
    <col min="28" max="28" width="20" style="39" customWidth="1"/>
    <col min="29" max="29" width="22.140625" style="40" customWidth="1"/>
    <col min="30" max="30" width="22" style="40" customWidth="1"/>
    <col min="31" max="31" width="19.28515625" style="39" customWidth="1"/>
    <col min="32" max="32" width="21" style="39" customWidth="1"/>
    <col min="33" max="33" width="24.28515625" style="39" customWidth="1"/>
    <col min="34" max="34" width="22.7109375" style="40" customWidth="1"/>
    <col min="35" max="35" width="15.7109375" style="39" customWidth="1"/>
    <col min="36" max="36" width="16.42578125" style="39" customWidth="1"/>
    <col min="37" max="37" width="20.7109375" style="39" customWidth="1"/>
    <col min="38" max="38" width="21.28515625" style="39" customWidth="1"/>
    <col min="39" max="39" width="15.7109375" style="39" customWidth="1"/>
    <col min="40" max="40" width="20.7109375" style="39" customWidth="1"/>
    <col min="41" max="41" width="20.85546875" style="39" customWidth="1"/>
    <col min="42" max="42" width="17.140625" style="39" customWidth="1"/>
    <col min="43" max="43" width="26.7109375" style="39" customWidth="1"/>
    <col min="44" max="44" width="21.42578125" style="39" customWidth="1"/>
    <col min="45" max="45" width="21.5703125" style="39" customWidth="1"/>
    <col min="46" max="46" width="20" style="39" customWidth="1"/>
    <col min="47" max="47" width="18" style="39" customWidth="1"/>
    <col min="48" max="48" width="20.7109375" style="39" customWidth="1"/>
    <col min="49" max="49" width="21.140625" style="39" customWidth="1"/>
    <col min="50" max="50" width="16.7109375" style="39" customWidth="1"/>
    <col min="51" max="51" width="23.5703125" style="39" customWidth="1"/>
    <col min="52" max="52" width="22.28515625" style="39" customWidth="1"/>
    <col min="53" max="53" width="15.7109375" style="39" customWidth="1"/>
    <col min="54" max="54" width="29.7109375" style="39" customWidth="1"/>
    <col min="55" max="55" width="26.85546875" style="39" customWidth="1"/>
    <col min="56" max="56" width="21.140625" style="40" customWidth="1"/>
    <col min="57" max="61" width="15.7109375" style="39" customWidth="1"/>
    <col min="62" max="62" width="22.85546875" style="39" customWidth="1"/>
    <col min="63" max="63" width="24.42578125" style="39" customWidth="1"/>
    <col min="64" max="64" width="20.28515625" style="39" customWidth="1"/>
    <col min="65" max="65" width="24.7109375" style="39" customWidth="1"/>
    <col min="66" max="66" width="22.42578125" style="39" customWidth="1"/>
    <col min="67" max="67" width="26.42578125" style="40" customWidth="1"/>
    <col min="68" max="68" width="20.7109375" style="39" customWidth="1"/>
    <col min="69" max="74" width="15.7109375" style="39" customWidth="1"/>
    <col min="75" max="75" width="24.7109375" style="39" customWidth="1"/>
    <col min="76" max="76" width="28.7109375" style="39" customWidth="1"/>
    <col min="77" max="77" width="26.42578125" style="39" customWidth="1"/>
    <col min="78" max="78" width="21.7109375" style="39" customWidth="1"/>
    <col min="79" max="79" width="16.5703125" style="39" customWidth="1"/>
    <col min="80" max="80" width="21" style="39" customWidth="1"/>
    <col min="81" max="81" width="21.85546875" style="40" customWidth="1"/>
    <col min="82" max="85" width="8.85546875" style="39"/>
    <col min="86" max="86" width="11" style="39" bestFit="1" customWidth="1"/>
    <col min="87" max="16384" width="9.140625" style="39"/>
  </cols>
  <sheetData>
    <row r="1" spans="1:86" ht="30.6" customHeight="1" thickBot="1" x14ac:dyDescent="0.3">
      <c r="A1" s="307" t="s">
        <v>58</v>
      </c>
      <c r="B1" s="216"/>
      <c r="C1" s="287" t="s">
        <v>45</v>
      </c>
      <c r="D1" s="287" t="s">
        <v>46</v>
      </c>
      <c r="E1" s="287" t="s">
        <v>43</v>
      </c>
      <c r="F1" s="287" t="s">
        <v>44</v>
      </c>
      <c r="G1" s="287" t="s">
        <v>42</v>
      </c>
      <c r="H1" s="289" t="s">
        <v>41</v>
      </c>
      <c r="I1" s="291" t="s">
        <v>47</v>
      </c>
      <c r="J1" s="292"/>
      <c r="K1" s="292"/>
      <c r="L1" s="292"/>
      <c r="M1" s="292"/>
      <c r="N1" s="292"/>
      <c r="O1" s="292"/>
      <c r="P1" s="292"/>
      <c r="Q1" s="292"/>
      <c r="R1" s="292"/>
      <c r="S1" s="293"/>
      <c r="T1" s="294" t="s">
        <v>53</v>
      </c>
      <c r="U1" s="295"/>
      <c r="V1" s="295"/>
      <c r="W1" s="295"/>
      <c r="X1" s="295"/>
      <c r="Y1" s="295"/>
      <c r="Z1" s="295"/>
      <c r="AA1" s="295"/>
      <c r="AB1" s="295"/>
      <c r="AC1" s="295"/>
      <c r="AD1" s="296"/>
      <c r="AE1" s="302" t="s">
        <v>54</v>
      </c>
      <c r="AF1" s="303"/>
      <c r="AG1" s="303"/>
      <c r="AH1" s="303"/>
      <c r="AI1" s="303"/>
      <c r="AJ1" s="303"/>
      <c r="AK1" s="303"/>
      <c r="AL1" s="303"/>
      <c r="AM1" s="303"/>
      <c r="AN1" s="303"/>
      <c r="AO1" s="304"/>
      <c r="AP1" s="298" t="s">
        <v>55</v>
      </c>
      <c r="AQ1" s="292"/>
      <c r="AR1" s="292"/>
      <c r="AS1" s="292"/>
      <c r="AT1" s="292"/>
      <c r="AU1" s="292"/>
      <c r="AV1" s="292"/>
      <c r="AW1" s="292"/>
      <c r="AX1" s="292"/>
      <c r="AY1" s="292"/>
      <c r="AZ1" s="293"/>
      <c r="BA1" s="298" t="s">
        <v>56</v>
      </c>
      <c r="BB1" s="292"/>
      <c r="BC1" s="292"/>
      <c r="BD1" s="292"/>
      <c r="BE1" s="292"/>
      <c r="BF1" s="292"/>
      <c r="BG1" s="292"/>
      <c r="BH1" s="292"/>
      <c r="BI1" s="292"/>
      <c r="BJ1" s="292"/>
      <c r="BK1" s="300"/>
      <c r="BL1" s="298" t="s">
        <v>57</v>
      </c>
      <c r="BM1" s="292"/>
      <c r="BN1" s="292"/>
      <c r="BO1" s="292"/>
      <c r="BP1" s="292"/>
      <c r="BQ1" s="292"/>
      <c r="BR1" s="292"/>
      <c r="BS1" s="292"/>
      <c r="BT1" s="292"/>
      <c r="BU1" s="292"/>
      <c r="BV1" s="300"/>
      <c r="BW1" s="298" t="s">
        <v>60</v>
      </c>
      <c r="BX1" s="292" t="s">
        <v>69</v>
      </c>
      <c r="BY1" s="292" t="s">
        <v>61</v>
      </c>
      <c r="BZ1" s="292" t="s">
        <v>69</v>
      </c>
      <c r="CA1" s="292" t="s">
        <v>66</v>
      </c>
      <c r="CB1" s="305" t="s">
        <v>71</v>
      </c>
      <c r="CC1" s="296" t="s">
        <v>68</v>
      </c>
    </row>
    <row r="2" spans="1:86" ht="157.5" customHeight="1" x14ac:dyDescent="0.25">
      <c r="A2" s="308"/>
      <c r="B2" s="217" t="s">
        <v>140</v>
      </c>
      <c r="C2" s="288"/>
      <c r="D2" s="288"/>
      <c r="E2" s="288"/>
      <c r="F2" s="288"/>
      <c r="G2" s="288"/>
      <c r="H2" s="290"/>
      <c r="I2" s="140" t="s">
        <v>59</v>
      </c>
      <c r="J2" s="141" t="s">
        <v>65</v>
      </c>
      <c r="K2" s="141" t="s">
        <v>61</v>
      </c>
      <c r="L2" s="141" t="s">
        <v>48</v>
      </c>
      <c r="M2" s="141" t="s">
        <v>49</v>
      </c>
      <c r="N2" s="141" t="s">
        <v>50</v>
      </c>
      <c r="O2" s="141" t="s">
        <v>51</v>
      </c>
      <c r="P2" s="141" t="s">
        <v>52</v>
      </c>
      <c r="Q2" s="141" t="s">
        <v>62</v>
      </c>
      <c r="R2" s="141" t="s">
        <v>64</v>
      </c>
      <c r="S2" s="142" t="s">
        <v>63</v>
      </c>
      <c r="T2" s="143" t="s">
        <v>59</v>
      </c>
      <c r="U2" s="141" t="s">
        <v>65</v>
      </c>
      <c r="V2" s="141" t="s">
        <v>61</v>
      </c>
      <c r="W2" s="144" t="s">
        <v>48</v>
      </c>
      <c r="X2" s="141" t="s">
        <v>49</v>
      </c>
      <c r="Y2" s="141" t="s">
        <v>50</v>
      </c>
      <c r="Z2" s="141" t="s">
        <v>51</v>
      </c>
      <c r="AA2" s="141" t="s">
        <v>52</v>
      </c>
      <c r="AB2" s="141" t="s">
        <v>62</v>
      </c>
      <c r="AC2" s="144" t="s">
        <v>64</v>
      </c>
      <c r="AD2" s="146" t="s">
        <v>63</v>
      </c>
      <c r="AE2" s="143" t="s">
        <v>59</v>
      </c>
      <c r="AF2" s="141" t="s">
        <v>65</v>
      </c>
      <c r="AG2" s="141" t="s">
        <v>61</v>
      </c>
      <c r="AH2" s="144" t="s">
        <v>48</v>
      </c>
      <c r="AI2" s="141" t="s">
        <v>49</v>
      </c>
      <c r="AJ2" s="141" t="s">
        <v>50</v>
      </c>
      <c r="AK2" s="141" t="s">
        <v>51</v>
      </c>
      <c r="AL2" s="141" t="s">
        <v>52</v>
      </c>
      <c r="AM2" s="141" t="s">
        <v>62</v>
      </c>
      <c r="AN2" s="144" t="s">
        <v>64</v>
      </c>
      <c r="AO2" s="145" t="s">
        <v>63</v>
      </c>
      <c r="AP2" s="140" t="s">
        <v>59</v>
      </c>
      <c r="AQ2" s="141" t="s">
        <v>65</v>
      </c>
      <c r="AR2" s="141" t="s">
        <v>61</v>
      </c>
      <c r="AS2" s="141" t="s">
        <v>48</v>
      </c>
      <c r="AT2" s="141" t="s">
        <v>49</v>
      </c>
      <c r="AU2" s="141" t="s">
        <v>50</v>
      </c>
      <c r="AV2" s="141" t="s">
        <v>51</v>
      </c>
      <c r="AW2" s="141" t="s">
        <v>52</v>
      </c>
      <c r="AX2" s="141" t="s">
        <v>62</v>
      </c>
      <c r="AY2" s="141" t="s">
        <v>64</v>
      </c>
      <c r="AZ2" s="142" t="s">
        <v>63</v>
      </c>
      <c r="BA2" s="143" t="s">
        <v>59</v>
      </c>
      <c r="BB2" s="141" t="s">
        <v>65</v>
      </c>
      <c r="BC2" s="141" t="s">
        <v>61</v>
      </c>
      <c r="BD2" s="144" t="s">
        <v>48</v>
      </c>
      <c r="BE2" s="141" t="s">
        <v>49</v>
      </c>
      <c r="BF2" s="141" t="s">
        <v>50</v>
      </c>
      <c r="BG2" s="141" t="s">
        <v>51</v>
      </c>
      <c r="BH2" s="141" t="s">
        <v>52</v>
      </c>
      <c r="BI2" s="141" t="s">
        <v>62</v>
      </c>
      <c r="BJ2" s="141" t="s">
        <v>64</v>
      </c>
      <c r="BK2" s="142" t="s">
        <v>63</v>
      </c>
      <c r="BL2" s="143" t="s">
        <v>59</v>
      </c>
      <c r="BM2" s="141" t="s">
        <v>65</v>
      </c>
      <c r="BN2" s="141" t="s">
        <v>61</v>
      </c>
      <c r="BO2" s="144" t="s">
        <v>48</v>
      </c>
      <c r="BP2" s="141" t="s">
        <v>49</v>
      </c>
      <c r="BQ2" s="141" t="s">
        <v>50</v>
      </c>
      <c r="BR2" s="141" t="s">
        <v>51</v>
      </c>
      <c r="BS2" s="141" t="s">
        <v>52</v>
      </c>
      <c r="BT2" s="141" t="s">
        <v>62</v>
      </c>
      <c r="BU2" s="141" t="s">
        <v>64</v>
      </c>
      <c r="BV2" s="142" t="s">
        <v>63</v>
      </c>
      <c r="BW2" s="301"/>
      <c r="BX2" s="299"/>
      <c r="BY2" s="299"/>
      <c r="BZ2" s="299"/>
      <c r="CA2" s="299"/>
      <c r="CB2" s="306"/>
      <c r="CC2" s="297"/>
    </row>
    <row r="3" spans="1:86" s="48" customFormat="1" ht="24" customHeight="1" thickBot="1" x14ac:dyDescent="0.3">
      <c r="A3" s="199">
        <v>44255</v>
      </c>
      <c r="B3" s="237"/>
      <c r="C3" s="176"/>
      <c r="D3" s="176"/>
      <c r="E3" s="176"/>
      <c r="F3" s="176"/>
      <c r="G3" s="176"/>
      <c r="H3" s="177"/>
      <c r="I3" s="179"/>
      <c r="J3" s="180"/>
      <c r="K3" s="180"/>
      <c r="L3" s="180"/>
      <c r="M3" s="180"/>
      <c r="N3" s="180"/>
      <c r="O3" s="180"/>
      <c r="P3" s="180"/>
      <c r="Q3" s="180"/>
      <c r="R3" s="180"/>
      <c r="S3" s="181"/>
      <c r="T3" s="186"/>
      <c r="U3" s="187"/>
      <c r="V3" s="187"/>
      <c r="W3" s="187"/>
      <c r="X3" s="187"/>
      <c r="Y3" s="187"/>
      <c r="Z3" s="187"/>
      <c r="AA3" s="187"/>
      <c r="AB3" s="187"/>
      <c r="AC3" s="187"/>
      <c r="AD3" s="188"/>
      <c r="AE3" s="190">
        <v>24</v>
      </c>
      <c r="AF3" s="191"/>
      <c r="AG3" s="191">
        <v>33400</v>
      </c>
      <c r="AH3" s="191"/>
      <c r="AI3" s="191"/>
      <c r="AJ3" s="191"/>
      <c r="AK3" s="191"/>
      <c r="AL3" s="191"/>
      <c r="AM3" s="191"/>
      <c r="AN3" s="191">
        <v>3.4</v>
      </c>
      <c r="AO3" s="192">
        <v>0.81666666666666654</v>
      </c>
      <c r="AP3" s="195"/>
      <c r="AQ3" s="196"/>
      <c r="AR3" s="196"/>
      <c r="AS3" s="196"/>
      <c r="AT3" s="196"/>
      <c r="AU3" s="196"/>
      <c r="AV3" s="196"/>
      <c r="AW3" s="196"/>
      <c r="AX3" s="196"/>
      <c r="AY3" s="197"/>
      <c r="AZ3" s="198"/>
      <c r="BA3" s="179"/>
      <c r="BB3" s="180"/>
      <c r="BC3" s="208"/>
      <c r="BD3" s="191"/>
      <c r="BE3" s="180"/>
      <c r="BF3" s="180"/>
      <c r="BG3" s="180"/>
      <c r="BH3" s="180"/>
      <c r="BI3" s="180"/>
      <c r="BJ3" s="180"/>
      <c r="BK3" s="181"/>
      <c r="BL3" s="193">
        <v>10</v>
      </c>
      <c r="BM3" s="196"/>
      <c r="BN3" s="196">
        <v>12600</v>
      </c>
      <c r="BO3" s="196"/>
      <c r="BP3" s="196"/>
      <c r="BQ3" s="196"/>
      <c r="BR3" s="196"/>
      <c r="BS3" s="196"/>
      <c r="BT3" s="196"/>
      <c r="BU3" s="196">
        <v>1.1714285714285715</v>
      </c>
      <c r="BV3" s="198">
        <v>0.5714285714285714</v>
      </c>
      <c r="BW3" s="135">
        <v>0</v>
      </c>
      <c r="BX3" s="131">
        <v>0</v>
      </c>
      <c r="BY3" s="132">
        <v>46000</v>
      </c>
      <c r="BZ3" s="132">
        <v>-300</v>
      </c>
      <c r="CA3" s="132">
        <v>34</v>
      </c>
      <c r="CB3" s="133" t="e">
        <v>#DIV/0!</v>
      </c>
      <c r="CC3" s="134" t="e">
        <v>#DIV/0!</v>
      </c>
      <c r="CF3" s="170"/>
      <c r="CH3" s="45"/>
    </row>
    <row r="4" spans="1:86" s="45" customFormat="1" ht="24" customHeight="1" x14ac:dyDescent="0.5">
      <c r="A4" s="199">
        <v>44986</v>
      </c>
      <c r="B4" s="172">
        <v>48.991666666666667</v>
      </c>
      <c r="C4" s="172">
        <v>28.470833333333335</v>
      </c>
      <c r="D4" s="172">
        <v>18.283333333333331</v>
      </c>
      <c r="E4" s="171">
        <v>13.4</v>
      </c>
      <c r="F4" s="171">
        <v>9.0666666666666682</v>
      </c>
      <c r="G4" s="171">
        <v>26.949999999999992</v>
      </c>
      <c r="H4" s="171">
        <v>22.179166666666664</v>
      </c>
      <c r="I4" s="240"/>
      <c r="J4" s="220"/>
      <c r="K4" s="220"/>
      <c r="L4" s="220"/>
      <c r="M4" s="220"/>
      <c r="N4" s="220"/>
      <c r="O4" s="220"/>
      <c r="P4" s="220"/>
      <c r="Q4" s="220"/>
      <c r="R4" s="220"/>
      <c r="S4" s="221"/>
      <c r="T4" s="222"/>
      <c r="U4" s="223"/>
      <c r="V4" s="223"/>
      <c r="W4" s="228"/>
      <c r="X4" s="228"/>
      <c r="Y4" s="223"/>
      <c r="Z4" s="223"/>
      <c r="AA4" s="223"/>
      <c r="AB4" s="228"/>
      <c r="AC4" s="228"/>
      <c r="AD4" s="229"/>
      <c r="AE4" s="224">
        <v>24</v>
      </c>
      <c r="AF4" s="225">
        <v>57540.740740740737</v>
      </c>
      <c r="AG4" s="225">
        <v>33800</v>
      </c>
      <c r="AH4" s="225">
        <v>0.58989837510906951</v>
      </c>
      <c r="AI4" s="225">
        <v>6.0044766028572134</v>
      </c>
      <c r="AJ4" s="225">
        <v>20.493278645551669</v>
      </c>
      <c r="AK4" s="225">
        <v>5.4209526178161624</v>
      </c>
      <c r="AL4" s="225">
        <v>3.1623822075437515</v>
      </c>
      <c r="AM4" s="225">
        <v>84.041666666666671</v>
      </c>
      <c r="AN4" s="225">
        <v>3.3833333333333333</v>
      </c>
      <c r="AO4" s="226">
        <v>0.78333333333333321</v>
      </c>
      <c r="AP4" s="227"/>
      <c r="AQ4" s="228"/>
      <c r="AR4" s="228"/>
      <c r="AS4" s="228"/>
      <c r="AT4" s="228"/>
      <c r="AU4" s="228"/>
      <c r="AV4" s="228"/>
      <c r="AW4" s="228"/>
      <c r="AX4" s="228"/>
      <c r="AY4" s="228"/>
      <c r="AZ4" s="229"/>
      <c r="BA4" s="156">
        <v>12</v>
      </c>
      <c r="BB4" s="157">
        <v>28031.845238095233</v>
      </c>
      <c r="BC4" s="157">
        <v>16800</v>
      </c>
      <c r="BD4" s="157">
        <v>0.57514212186730596</v>
      </c>
      <c r="BE4" s="157">
        <v>10.569892496134987</v>
      </c>
      <c r="BF4" s="157">
        <v>36.075043089308714</v>
      </c>
      <c r="BG4" s="157">
        <v>2.9051301057498966</v>
      </c>
      <c r="BH4" s="157">
        <v>3.4389171659929589</v>
      </c>
      <c r="BI4" s="157">
        <v>82.545454545454547</v>
      </c>
      <c r="BJ4" s="157">
        <v>1.046153846153846</v>
      </c>
      <c r="BK4" s="158">
        <v>1.1230769230769231</v>
      </c>
      <c r="BL4" s="227"/>
      <c r="BM4" s="228"/>
      <c r="BN4" s="228"/>
      <c r="BO4" s="228"/>
      <c r="BP4" s="228"/>
      <c r="BQ4" s="228"/>
      <c r="BR4" s="228"/>
      <c r="BS4" s="228"/>
      <c r="BT4" s="228"/>
      <c r="BU4" s="228"/>
      <c r="BV4" s="233"/>
      <c r="BW4" s="133">
        <f t="shared" ref="BW4:BW31" si="0">J4+U4+AF4+AQ4+BB4+BM4</f>
        <v>85572.585978835967</v>
      </c>
      <c r="BX4" s="131">
        <f t="shared" ref="BX4:BX31" si="1">BW4-BW3</f>
        <v>85572.585978835967</v>
      </c>
      <c r="BY4" s="132">
        <f t="shared" ref="BY4:BY31" si="2">K4+V4+AG4+AR4+BC4+BN4</f>
        <v>50600</v>
      </c>
      <c r="BZ4" s="132">
        <f t="shared" ref="BZ4:BZ31" si="3">BY4-BY3</f>
        <v>4600</v>
      </c>
      <c r="CA4" s="132">
        <f t="shared" ref="CA4:CA31" si="4">I4+T4+AE4+AP4+BA4+BL4</f>
        <v>36</v>
      </c>
      <c r="CB4" s="133">
        <f t="shared" ref="CB4:CB31" si="5">AVERAGE(Q4,AB4,AM4,AX4,BI4,BT4)</f>
        <v>83.293560606060609</v>
      </c>
      <c r="CC4" s="234">
        <f t="shared" ref="CC4:CC31" si="6">BY4/BW4</f>
        <v>0.59131086692313495</v>
      </c>
      <c r="CF4" s="83"/>
    </row>
    <row r="5" spans="1:86" ht="24" customHeight="1" x14ac:dyDescent="0.25">
      <c r="A5" s="199">
        <v>44987</v>
      </c>
      <c r="B5" s="230">
        <v>34.366666666666667</v>
      </c>
      <c r="C5" s="171">
        <v>29.283333333333331</v>
      </c>
      <c r="D5" s="171">
        <v>18.183333333333326</v>
      </c>
      <c r="E5" s="72">
        <v>13.554166666666667</v>
      </c>
      <c r="F5" s="72">
        <v>9.1958333333333346</v>
      </c>
      <c r="G5" s="72">
        <v>26.716666666666669</v>
      </c>
      <c r="H5" s="153">
        <v>22.041666666666661</v>
      </c>
      <c r="I5" s="160"/>
      <c r="J5" s="155"/>
      <c r="K5" s="155"/>
      <c r="L5" s="155"/>
      <c r="M5" s="155"/>
      <c r="N5" s="155"/>
      <c r="O5" s="155"/>
      <c r="P5" s="155"/>
      <c r="Q5" s="155"/>
      <c r="R5" s="155"/>
      <c r="S5" s="178"/>
      <c r="T5" s="182"/>
      <c r="U5" s="137"/>
      <c r="V5" s="137"/>
      <c r="W5" s="47"/>
      <c r="X5" s="47"/>
      <c r="Y5" s="137"/>
      <c r="Z5" s="137"/>
      <c r="AA5" s="137"/>
      <c r="AB5" s="47"/>
      <c r="AC5" s="137"/>
      <c r="AD5" s="183"/>
      <c r="AE5" s="224">
        <v>24</v>
      </c>
      <c r="AF5" s="157">
        <v>59242.559523809541</v>
      </c>
      <c r="AG5" s="157">
        <v>34100</v>
      </c>
      <c r="AH5" s="157">
        <v>0.57639914855151997</v>
      </c>
      <c r="AI5" s="157">
        <v>6.1296726663747672</v>
      </c>
      <c r="AJ5" s="157">
        <v>20.920572810337081</v>
      </c>
      <c r="AK5" s="157">
        <v>5.6511425576540537</v>
      </c>
      <c r="AL5" s="157">
        <v>3.3331828370160905</v>
      </c>
      <c r="AM5" s="157">
        <v>83.4</v>
      </c>
      <c r="AN5" s="157">
        <v>3.59</v>
      </c>
      <c r="AO5" s="157">
        <v>0.85</v>
      </c>
      <c r="AP5" s="227"/>
      <c r="AQ5" s="47"/>
      <c r="AR5" s="47"/>
      <c r="AS5" s="47"/>
      <c r="AT5" s="47"/>
      <c r="AU5" s="47"/>
      <c r="AV5" s="47"/>
      <c r="AW5" s="47"/>
      <c r="AX5" s="47"/>
      <c r="AY5" s="47"/>
      <c r="AZ5" s="194"/>
      <c r="BA5" s="157">
        <v>11</v>
      </c>
      <c r="BB5" s="157">
        <v>24371.329365079368</v>
      </c>
      <c r="BC5" s="157">
        <v>14800</v>
      </c>
      <c r="BD5" s="157">
        <v>0.60738368775557572</v>
      </c>
      <c r="BE5" s="157">
        <v>5.9075838616630278</v>
      </c>
      <c r="BF5" s="157">
        <v>20.162583719855913</v>
      </c>
      <c r="BG5" s="157">
        <v>3.1421254809018708</v>
      </c>
      <c r="BH5" s="157">
        <v>4.0781894080995409</v>
      </c>
      <c r="BI5" s="157">
        <v>81.099999999999994</v>
      </c>
      <c r="BJ5" s="157">
        <v>1.1909090909090907</v>
      </c>
      <c r="BK5" s="157">
        <v>1.5636363636363635</v>
      </c>
      <c r="BL5" s="193"/>
      <c r="BM5" s="47"/>
      <c r="BN5" s="47"/>
      <c r="BO5" s="47"/>
      <c r="BP5" s="47"/>
      <c r="BQ5" s="47"/>
      <c r="BR5" s="47"/>
      <c r="BS5" s="47"/>
      <c r="BT5" s="47"/>
      <c r="BU5" s="47"/>
      <c r="BV5" s="194"/>
      <c r="BW5" s="135">
        <f t="shared" si="0"/>
        <v>83613.888888888905</v>
      </c>
      <c r="BX5" s="131">
        <f t="shared" si="1"/>
        <v>-1958.6970899470616</v>
      </c>
      <c r="BY5" s="132">
        <f t="shared" si="2"/>
        <v>48900</v>
      </c>
      <c r="BZ5" s="132">
        <f t="shared" si="3"/>
        <v>-1700</v>
      </c>
      <c r="CA5" s="132">
        <f t="shared" si="4"/>
        <v>35</v>
      </c>
      <c r="CB5" s="133">
        <f t="shared" si="5"/>
        <v>82.25</v>
      </c>
      <c r="CC5" s="134">
        <f t="shared" si="6"/>
        <v>0.58483106873525781</v>
      </c>
      <c r="CF5" s="83"/>
      <c r="CH5" s="45"/>
    </row>
    <row r="6" spans="1:86" ht="24" customHeight="1" x14ac:dyDescent="0.25">
      <c r="A6" s="199">
        <v>44988</v>
      </c>
      <c r="B6" s="231">
        <v>37.524999999999999</v>
      </c>
      <c r="C6" s="72">
        <v>29.629166666666663</v>
      </c>
      <c r="D6" s="72">
        <v>19.116666666666664</v>
      </c>
      <c r="E6" s="72">
        <v>13.779166666666663</v>
      </c>
      <c r="F6" s="72">
        <v>9.3624999999999972</v>
      </c>
      <c r="G6" s="72">
        <v>27.466666666666669</v>
      </c>
      <c r="H6" s="153">
        <v>22.770833333333329</v>
      </c>
      <c r="I6" s="160"/>
      <c r="J6" s="155"/>
      <c r="K6" s="155"/>
      <c r="L6" s="155"/>
      <c r="M6" s="155"/>
      <c r="N6" s="155"/>
      <c r="O6" s="155"/>
      <c r="P6" s="155"/>
      <c r="Q6" s="155"/>
      <c r="R6" s="155"/>
      <c r="S6" s="178"/>
      <c r="T6" s="182"/>
      <c r="U6" s="137"/>
      <c r="V6" s="137"/>
      <c r="W6" s="47"/>
      <c r="X6" s="47"/>
      <c r="Y6" s="137"/>
      <c r="Z6" s="137"/>
      <c r="AA6" s="137"/>
      <c r="AB6" s="47"/>
      <c r="AC6" s="137"/>
      <c r="AD6" s="183"/>
      <c r="AE6" s="224">
        <v>24</v>
      </c>
      <c r="AF6" s="157">
        <v>59499.437830687835</v>
      </c>
      <c r="AG6" s="157">
        <v>34800</v>
      </c>
      <c r="AH6" s="157">
        <v>0.58579273012190036</v>
      </c>
      <c r="AI6" s="157">
        <v>6.0230777001100479</v>
      </c>
      <c r="AJ6" s="157">
        <v>20.55676419047559</v>
      </c>
      <c r="AK6" s="157">
        <v>5.7962460073196498</v>
      </c>
      <c r="AL6" s="157">
        <v>3.2034794339404544</v>
      </c>
      <c r="AM6" s="157">
        <v>84.4</v>
      </c>
      <c r="AN6" s="157">
        <v>3.75</v>
      </c>
      <c r="AO6" s="157">
        <v>0.77</v>
      </c>
      <c r="AP6" s="227"/>
      <c r="AQ6" s="47"/>
      <c r="AR6" s="47"/>
      <c r="AS6" s="47"/>
      <c r="AT6" s="47"/>
      <c r="AU6" s="47"/>
      <c r="AV6" s="47"/>
      <c r="AW6" s="47"/>
      <c r="AX6" s="47"/>
      <c r="AY6" s="47"/>
      <c r="AZ6" s="194"/>
      <c r="BA6" s="157">
        <v>11</v>
      </c>
      <c r="BB6" s="157">
        <v>25013.525132275132</v>
      </c>
      <c r="BC6" s="157">
        <v>15100</v>
      </c>
      <c r="BD6" s="157">
        <v>0.6037347248821151</v>
      </c>
      <c r="BE6" s="157">
        <v>6.0007584262986633</v>
      </c>
      <c r="BF6" s="157">
        <v>20.480588508957339</v>
      </c>
      <c r="BG6" s="157">
        <v>3.1360247493665407</v>
      </c>
      <c r="BH6" s="157">
        <v>4.0577744705502878</v>
      </c>
      <c r="BI6" s="157">
        <v>82.2</v>
      </c>
      <c r="BJ6" s="157">
        <v>1.1818181818181819</v>
      </c>
      <c r="BK6" s="158">
        <v>1.5090909090909088</v>
      </c>
      <c r="BL6" s="193"/>
      <c r="BM6" s="47"/>
      <c r="BN6" s="47">
        <v>1500</v>
      </c>
      <c r="BO6" s="47"/>
      <c r="BP6" s="47"/>
      <c r="BQ6" s="47"/>
      <c r="BR6" s="47"/>
      <c r="BS6" s="47"/>
      <c r="BT6" s="47"/>
      <c r="BU6" s="47"/>
      <c r="BV6" s="194"/>
      <c r="BW6" s="135">
        <f t="shared" si="0"/>
        <v>84512.962962962964</v>
      </c>
      <c r="BX6" s="131">
        <f t="shared" si="1"/>
        <v>899.07407407405844</v>
      </c>
      <c r="BY6" s="132">
        <f t="shared" si="2"/>
        <v>51400</v>
      </c>
      <c r="BZ6" s="132">
        <f t="shared" si="3"/>
        <v>2500</v>
      </c>
      <c r="CA6" s="132">
        <f t="shared" si="4"/>
        <v>35</v>
      </c>
      <c r="CB6" s="133">
        <f t="shared" si="5"/>
        <v>83.300000000000011</v>
      </c>
      <c r="CC6" s="134">
        <f t="shared" si="6"/>
        <v>0.60819072244012529</v>
      </c>
      <c r="CF6" s="83"/>
      <c r="CH6" s="45"/>
    </row>
    <row r="7" spans="1:86" ht="24" customHeight="1" x14ac:dyDescent="0.25">
      <c r="A7" s="199">
        <v>44989</v>
      </c>
      <c r="B7" s="231">
        <v>41.316666666666663</v>
      </c>
      <c r="C7" s="72">
        <v>30.033333333333331</v>
      </c>
      <c r="D7" s="72">
        <v>20.145833333333332</v>
      </c>
      <c r="E7" s="72">
        <v>13.925000000000002</v>
      </c>
      <c r="F7" s="72">
        <v>9.1416666666666675</v>
      </c>
      <c r="G7" s="72">
        <v>28.441666666666659</v>
      </c>
      <c r="H7" s="153">
        <v>23.787499999999998</v>
      </c>
      <c r="I7" s="219"/>
      <c r="J7" s="155"/>
      <c r="K7" s="155"/>
      <c r="L7" s="155"/>
      <c r="M7" s="155"/>
      <c r="N7" s="155"/>
      <c r="O7" s="155"/>
      <c r="P7" s="155"/>
      <c r="Q7" s="155"/>
      <c r="R7" s="155"/>
      <c r="S7" s="178"/>
      <c r="T7" s="182"/>
      <c r="U7" s="137"/>
      <c r="V7" s="137"/>
      <c r="W7" s="47"/>
      <c r="X7" s="47"/>
      <c r="Y7" s="137"/>
      <c r="Z7" s="137"/>
      <c r="AA7" s="137"/>
      <c r="AB7" s="47"/>
      <c r="AC7" s="137"/>
      <c r="AD7" s="183"/>
      <c r="AE7" s="224">
        <v>24</v>
      </c>
      <c r="AF7" s="157">
        <v>58150.826719576718</v>
      </c>
      <c r="AG7" s="157">
        <v>33700</v>
      </c>
      <c r="AH7" s="157">
        <v>0.58070992712563119</v>
      </c>
      <c r="AI7" s="157">
        <v>6.0922303194938037</v>
      </c>
      <c r="AJ7" s="157">
        <v>20.792782080432353</v>
      </c>
      <c r="AK7" s="157">
        <v>5.7525337433191375</v>
      </c>
      <c r="AL7" s="157">
        <v>3.0340046345480798</v>
      </c>
      <c r="AM7" s="157">
        <v>81.900000000000006</v>
      </c>
      <c r="AN7" s="157">
        <v>3.8041666666666676</v>
      </c>
      <c r="AO7" s="158">
        <v>0.68749999999999989</v>
      </c>
      <c r="AP7" s="227"/>
      <c r="AQ7" s="47"/>
      <c r="AR7" s="47"/>
      <c r="AS7" s="47"/>
      <c r="AT7" s="47"/>
      <c r="AU7" s="47"/>
      <c r="AV7" s="47"/>
      <c r="AW7" s="47"/>
      <c r="AX7" s="47"/>
      <c r="AY7" s="47"/>
      <c r="AZ7" s="194"/>
      <c r="BA7" s="156"/>
      <c r="BB7" s="157"/>
      <c r="BC7" s="157"/>
      <c r="BD7" s="157"/>
      <c r="BE7" s="157"/>
      <c r="BF7" s="157"/>
      <c r="BG7" s="157"/>
      <c r="BH7" s="157"/>
      <c r="BI7" s="157"/>
      <c r="BJ7" s="157"/>
      <c r="BK7" s="158"/>
      <c r="BL7" s="193">
        <v>16</v>
      </c>
      <c r="BM7" s="47">
        <v>37407.903439153437</v>
      </c>
      <c r="BN7" s="47">
        <v>21700</v>
      </c>
      <c r="BO7" s="47">
        <v>0.58212513022972345</v>
      </c>
      <c r="BP7" s="47">
        <v>6.1212812298265149</v>
      </c>
      <c r="BQ7" s="47">
        <v>20.891932837397896</v>
      </c>
      <c r="BR7" s="47">
        <v>3.13</v>
      </c>
      <c r="BS7" s="47">
        <v>2.9664000124911878</v>
      </c>
      <c r="BT7" s="47">
        <v>81.8</v>
      </c>
      <c r="BU7" s="47">
        <v>1.1812499999999999</v>
      </c>
      <c r="BV7" s="47">
        <v>0.64999999999999991</v>
      </c>
      <c r="BW7" s="135">
        <f t="shared" si="0"/>
        <v>95558.730158730148</v>
      </c>
      <c r="BX7" s="131">
        <f t="shared" si="1"/>
        <v>11045.767195767185</v>
      </c>
      <c r="BY7" s="132">
        <f t="shared" si="2"/>
        <v>55400</v>
      </c>
      <c r="BZ7" s="132">
        <f t="shared" si="3"/>
        <v>4000</v>
      </c>
      <c r="CA7" s="132">
        <f t="shared" si="4"/>
        <v>40</v>
      </c>
      <c r="CB7" s="133">
        <f t="shared" si="5"/>
        <v>81.849999999999994</v>
      </c>
      <c r="CC7" s="134">
        <f t="shared" si="6"/>
        <v>0.57974818112355075</v>
      </c>
      <c r="CF7" s="83"/>
      <c r="CH7" s="45"/>
    </row>
    <row r="8" spans="1:86" ht="24" customHeight="1" x14ac:dyDescent="0.25">
      <c r="A8" s="199">
        <v>44990</v>
      </c>
      <c r="B8" s="231">
        <v>42.404166666666661</v>
      </c>
      <c r="C8" s="72">
        <v>30.387499999999999</v>
      </c>
      <c r="D8" s="72">
        <v>20.683333333333334</v>
      </c>
      <c r="E8" s="72">
        <v>14</v>
      </c>
      <c r="F8" s="72">
        <v>9.3000000000000007</v>
      </c>
      <c r="G8" s="72">
        <v>28.3</v>
      </c>
      <c r="H8" s="153">
        <v>23.7</v>
      </c>
      <c r="I8" s="160"/>
      <c r="J8" s="155"/>
      <c r="K8" s="155"/>
      <c r="L8" s="155"/>
      <c r="M8" s="155"/>
      <c r="N8" s="155"/>
      <c r="O8" s="155"/>
      <c r="P8" s="155"/>
      <c r="Q8" s="155"/>
      <c r="R8" s="155"/>
      <c r="S8" s="178"/>
      <c r="T8" s="182"/>
      <c r="U8" s="137"/>
      <c r="V8" s="137"/>
      <c r="W8" s="47"/>
      <c r="X8" s="47"/>
      <c r="Y8" s="137"/>
      <c r="Z8" s="137"/>
      <c r="AA8" s="137"/>
      <c r="AB8" s="47"/>
      <c r="AC8" s="137"/>
      <c r="AD8" s="183"/>
      <c r="AE8" s="224">
        <v>24</v>
      </c>
      <c r="AF8" s="157">
        <v>57412.301587301583</v>
      </c>
      <c r="AG8" s="157">
        <v>33300</v>
      </c>
      <c r="AH8" s="157">
        <v>0.58104823086502921</v>
      </c>
      <c r="AI8" s="157">
        <v>6.0924427708397202</v>
      </c>
      <c r="AJ8" s="157">
        <v>20.793507176875966</v>
      </c>
      <c r="AK8" s="157">
        <v>5.8765218287797643</v>
      </c>
      <c r="AL8" s="157">
        <v>2.916343820185709</v>
      </c>
      <c r="AM8" s="157">
        <v>83.2</v>
      </c>
      <c r="AN8" s="157">
        <v>3.93</v>
      </c>
      <c r="AO8" s="158">
        <v>0.63</v>
      </c>
      <c r="AP8" s="227"/>
      <c r="AQ8" s="47"/>
      <c r="AR8" s="47"/>
      <c r="AS8" s="47"/>
      <c r="AT8" s="47"/>
      <c r="AU8" s="47"/>
      <c r="AV8" s="47"/>
      <c r="AW8" s="47"/>
      <c r="AX8" s="47"/>
      <c r="AY8" s="47"/>
      <c r="AZ8" s="194"/>
      <c r="BA8" s="156"/>
      <c r="BB8" s="157"/>
      <c r="BC8" s="157"/>
      <c r="BD8" s="157"/>
      <c r="BE8" s="157"/>
      <c r="BF8" s="157"/>
      <c r="BG8" s="157"/>
      <c r="BH8" s="157"/>
      <c r="BI8" s="157"/>
      <c r="BJ8" s="157"/>
      <c r="BK8" s="158"/>
      <c r="BL8" s="193">
        <v>18</v>
      </c>
      <c r="BM8" s="47">
        <v>36605.158730158728</v>
      </c>
      <c r="BN8" s="47">
        <v>23900</v>
      </c>
      <c r="BO8" s="47">
        <v>0.58783846765260173</v>
      </c>
      <c r="BP8" s="47">
        <v>6.0426176434149932</v>
      </c>
      <c r="BQ8" s="47">
        <v>20.623454016975373</v>
      </c>
      <c r="BR8" s="47">
        <v>3.2078988965869981</v>
      </c>
      <c r="BS8" s="47">
        <v>2.7968721121254712</v>
      </c>
      <c r="BT8" s="47">
        <v>80.900000000000006</v>
      </c>
      <c r="BU8" s="47">
        <v>1.24</v>
      </c>
      <c r="BV8" s="194">
        <v>0.61</v>
      </c>
      <c r="BW8" s="135">
        <f t="shared" si="0"/>
        <v>94017.460317460311</v>
      </c>
      <c r="BX8" s="131">
        <f t="shared" si="1"/>
        <v>-1541.2698412698373</v>
      </c>
      <c r="BY8" s="132">
        <f t="shared" si="2"/>
        <v>57200</v>
      </c>
      <c r="BZ8" s="132">
        <f t="shared" si="3"/>
        <v>1800</v>
      </c>
      <c r="CA8" s="132">
        <f t="shared" si="4"/>
        <v>42</v>
      </c>
      <c r="CB8" s="133">
        <f t="shared" si="5"/>
        <v>82.050000000000011</v>
      </c>
      <c r="CC8" s="134">
        <f t="shared" si="6"/>
        <v>0.60839762961962485</v>
      </c>
      <c r="CF8" s="83"/>
      <c r="CH8" s="45"/>
    </row>
    <row r="9" spans="1:86" ht="24" customHeight="1" x14ac:dyDescent="0.25">
      <c r="A9" s="199">
        <v>44991</v>
      </c>
      <c r="B9" s="72">
        <v>32.833333333333336</v>
      </c>
      <c r="C9" s="72">
        <v>29.704166666666662</v>
      </c>
      <c r="D9" s="72">
        <v>18.224999999999998</v>
      </c>
      <c r="E9" s="72">
        <v>13.579166666666667</v>
      </c>
      <c r="F9" s="72">
        <v>9.1249999999999982</v>
      </c>
      <c r="G9" s="72">
        <v>26.566666666666666</v>
      </c>
      <c r="H9" s="153">
        <v>21.900000000000002</v>
      </c>
      <c r="I9" s="160"/>
      <c r="J9" s="155"/>
      <c r="K9" s="155"/>
      <c r="L9" s="155"/>
      <c r="M9" s="155"/>
      <c r="N9" s="155"/>
      <c r="O9" s="155"/>
      <c r="P9" s="155"/>
      <c r="Q9" s="155"/>
      <c r="R9" s="155"/>
      <c r="S9" s="178"/>
      <c r="T9" s="182"/>
      <c r="U9" s="137"/>
      <c r="V9" s="137"/>
      <c r="W9" s="47"/>
      <c r="X9" s="47"/>
      <c r="Y9" s="137"/>
      <c r="Z9" s="137"/>
      <c r="AA9" s="137"/>
      <c r="AB9" s="47"/>
      <c r="AC9" s="137"/>
      <c r="AD9" s="183"/>
      <c r="AE9" s="156">
        <v>24</v>
      </c>
      <c r="AF9" s="157">
        <v>59692.096560846563</v>
      </c>
      <c r="AG9" s="157">
        <v>34300</v>
      </c>
      <c r="AH9" s="157">
        <v>0.57756866558014686</v>
      </c>
      <c r="AI9" s="157">
        <v>6.1446952743918075</v>
      </c>
      <c r="AJ9" s="157">
        <v>20.971844971499241</v>
      </c>
      <c r="AK9" s="157">
        <v>6.2493958908961522</v>
      </c>
      <c r="AL9" s="157">
        <v>3.127613317441666</v>
      </c>
      <c r="AM9" s="157">
        <v>84.7</v>
      </c>
      <c r="AN9" s="157">
        <v>4.1833333333333336</v>
      </c>
      <c r="AO9" s="158">
        <v>0.71666666666666645</v>
      </c>
      <c r="AP9" s="227"/>
      <c r="AQ9" s="47"/>
      <c r="AR9" s="47"/>
      <c r="AS9" s="47"/>
      <c r="AT9" s="47"/>
      <c r="AU9" s="47"/>
      <c r="AV9" s="47"/>
      <c r="AW9" s="47"/>
      <c r="AX9" s="47"/>
      <c r="AY9" s="47"/>
      <c r="AZ9" s="194"/>
      <c r="BA9" s="157"/>
      <c r="BB9" s="157"/>
      <c r="BC9" s="157"/>
      <c r="BD9" s="157"/>
      <c r="BE9" s="157"/>
      <c r="BF9" s="157"/>
      <c r="BG9" s="157"/>
      <c r="BH9" s="157"/>
      <c r="BI9" s="157"/>
      <c r="BJ9" s="157"/>
      <c r="BK9" s="157"/>
      <c r="BL9" s="193">
        <v>10</v>
      </c>
      <c r="BM9" s="47">
        <v>15605.357142857141</v>
      </c>
      <c r="BN9" s="47">
        <v>14900</v>
      </c>
      <c r="BO9" s="47">
        <v>0.67761448194078233</v>
      </c>
      <c r="BP9" s="47">
        <v>5.3465661273102034</v>
      </c>
      <c r="BQ9" s="47">
        <v>18.247830192509724</v>
      </c>
      <c r="BR9" s="47">
        <v>3.509980221563493</v>
      </c>
      <c r="BS9" s="47">
        <v>2.9189997400274552</v>
      </c>
      <c r="BT9" s="47">
        <v>81.8</v>
      </c>
      <c r="BU9" s="47">
        <v>1.3333333333333333</v>
      </c>
      <c r="BV9" s="194">
        <v>0.75</v>
      </c>
      <c r="BW9" s="135">
        <f t="shared" si="0"/>
        <v>75297.453703703708</v>
      </c>
      <c r="BX9" s="131">
        <f t="shared" si="1"/>
        <v>-18720.006613756603</v>
      </c>
      <c r="BY9" s="132">
        <f t="shared" si="2"/>
        <v>49200</v>
      </c>
      <c r="BZ9" s="132">
        <f t="shared" si="3"/>
        <v>-8000</v>
      </c>
      <c r="CA9" s="132">
        <f t="shared" si="4"/>
        <v>34</v>
      </c>
      <c r="CB9" s="133">
        <f t="shared" si="5"/>
        <v>83.25</v>
      </c>
      <c r="CC9" s="134">
        <f t="shared" si="6"/>
        <v>0.653408549425888</v>
      </c>
      <c r="CF9" s="83"/>
      <c r="CH9" s="45"/>
    </row>
    <row r="10" spans="1:86" ht="24" customHeight="1" x14ac:dyDescent="0.25">
      <c r="A10" s="199">
        <v>44992</v>
      </c>
      <c r="B10" s="72">
        <v>38.325000000000003</v>
      </c>
      <c r="C10" s="72">
        <v>28.787500000000005</v>
      </c>
      <c r="D10" s="72">
        <v>18.641666666666673</v>
      </c>
      <c r="E10" s="72">
        <v>13.495833333333335</v>
      </c>
      <c r="F10" s="72">
        <v>9.2374999999999989</v>
      </c>
      <c r="G10" s="72">
        <v>26.683333333333326</v>
      </c>
      <c r="H10" s="153">
        <v>22.058333333333334</v>
      </c>
      <c r="I10" s="155"/>
      <c r="J10" s="155"/>
      <c r="K10" s="155"/>
      <c r="L10" s="155"/>
      <c r="M10" s="155"/>
      <c r="N10" s="155"/>
      <c r="O10" s="155"/>
      <c r="P10" s="155"/>
      <c r="Q10" s="155"/>
      <c r="R10" s="155"/>
      <c r="S10" s="155"/>
      <c r="T10" s="182"/>
      <c r="U10" s="137"/>
      <c r="V10" s="137"/>
      <c r="W10" s="47"/>
      <c r="X10" s="47"/>
      <c r="Y10" s="137"/>
      <c r="Z10" s="137"/>
      <c r="AA10" s="137"/>
      <c r="AB10" s="47"/>
      <c r="AC10" s="137"/>
      <c r="AD10" s="183"/>
      <c r="AE10" s="157">
        <v>24</v>
      </c>
      <c r="AF10" s="157">
        <v>59338.888888888883</v>
      </c>
      <c r="AG10" s="157">
        <v>34500</v>
      </c>
      <c r="AH10" s="157">
        <v>0.58255915034687666</v>
      </c>
      <c r="AI10" s="157">
        <v>6.0665237066381037</v>
      </c>
      <c r="AJ10" s="157">
        <v>20.705045410755844</v>
      </c>
      <c r="AK10" s="157">
        <v>6.2521276967542354</v>
      </c>
      <c r="AL10" s="157">
        <v>2.9758209959054391</v>
      </c>
      <c r="AM10" s="157">
        <v>83.6</v>
      </c>
      <c r="AN10" s="157">
        <v>4.1875</v>
      </c>
      <c r="AO10" s="157">
        <v>0.6333333333333333</v>
      </c>
      <c r="AP10" s="193"/>
      <c r="AQ10" s="47"/>
      <c r="AR10" s="47"/>
      <c r="AS10" s="47"/>
      <c r="AT10" s="47"/>
      <c r="AU10" s="47"/>
      <c r="AV10" s="47"/>
      <c r="AW10" s="47"/>
      <c r="AX10" s="47"/>
      <c r="AY10" s="47"/>
      <c r="AZ10" s="194"/>
      <c r="BA10" s="157">
        <v>8</v>
      </c>
      <c r="BB10" s="157">
        <v>18431.018518518518</v>
      </c>
      <c r="BC10" s="157">
        <v>12500</v>
      </c>
      <c r="BD10" s="157">
        <v>0.64600284529049568</v>
      </c>
      <c r="BE10" s="157">
        <v>5.4585854668603542</v>
      </c>
      <c r="BF10" s="157">
        <v>18.630152198394391</v>
      </c>
      <c r="BG10" s="157">
        <v>3.2883028251299193</v>
      </c>
      <c r="BH10" s="157">
        <v>4.1645455297082172</v>
      </c>
      <c r="BI10" s="157">
        <v>87.3</v>
      </c>
      <c r="BJ10" s="157">
        <v>1.2750000000000001</v>
      </c>
      <c r="BK10" s="157">
        <v>1.5625</v>
      </c>
      <c r="BL10" s="193">
        <v>2</v>
      </c>
      <c r="BM10" s="47">
        <v>5009.1269841269841</v>
      </c>
      <c r="BN10" s="47">
        <v>2600</v>
      </c>
      <c r="BO10" s="47">
        <v>0.5124299806228173</v>
      </c>
      <c r="BP10" s="47">
        <v>7.0067331101190478</v>
      </c>
      <c r="BQ10" s="47">
        <v>23.913980104836305</v>
      </c>
      <c r="BR10" s="47">
        <v>3.774663352397762</v>
      </c>
      <c r="BS10" s="47">
        <v>2.9544483521812999</v>
      </c>
      <c r="BT10" s="47">
        <v>81</v>
      </c>
      <c r="BU10" s="47">
        <v>1.5</v>
      </c>
      <c r="BV10" s="194">
        <v>0.6</v>
      </c>
      <c r="BW10" s="135">
        <f t="shared" si="0"/>
        <v>82779.034391534384</v>
      </c>
      <c r="BX10" s="131">
        <f t="shared" si="1"/>
        <v>7481.5806878306757</v>
      </c>
      <c r="BY10" s="132">
        <f t="shared" si="2"/>
        <v>49600</v>
      </c>
      <c r="BZ10" s="132">
        <f t="shared" si="3"/>
        <v>400</v>
      </c>
      <c r="CA10" s="132">
        <f t="shared" si="4"/>
        <v>34</v>
      </c>
      <c r="CB10" s="133">
        <f t="shared" si="5"/>
        <v>83.966666666666654</v>
      </c>
      <c r="CC10" s="134">
        <f t="shared" si="6"/>
        <v>0.59918553489520376</v>
      </c>
      <c r="CF10" s="83"/>
      <c r="CH10" s="45"/>
    </row>
    <row r="11" spans="1:86" ht="24" customHeight="1" x14ac:dyDescent="0.25">
      <c r="A11" s="199">
        <v>44993</v>
      </c>
      <c r="B11" s="72">
        <v>35.17499999999999</v>
      </c>
      <c r="C11" s="72">
        <v>29.362500000000011</v>
      </c>
      <c r="D11" s="72">
        <v>18.554166666666667</v>
      </c>
      <c r="E11" s="72">
        <v>13.612499999999999</v>
      </c>
      <c r="F11" s="72">
        <v>9.2125000000000004</v>
      </c>
      <c r="G11" s="72">
        <v>26.850000000000005</v>
      </c>
      <c r="H11" s="153">
        <v>22.133333333333329</v>
      </c>
      <c r="I11" s="160"/>
      <c r="J11" s="155"/>
      <c r="K11" s="155"/>
      <c r="L11" s="155"/>
      <c r="M11" s="155"/>
      <c r="N11" s="155"/>
      <c r="O11" s="155"/>
      <c r="P11" s="155"/>
      <c r="Q11" s="155"/>
      <c r="R11" s="155"/>
      <c r="S11" s="178"/>
      <c r="T11" s="182"/>
      <c r="U11" s="137"/>
      <c r="V11" s="137"/>
      <c r="W11" s="47"/>
      <c r="X11" s="47"/>
      <c r="Y11" s="137"/>
      <c r="Z11" s="137"/>
      <c r="AA11" s="137"/>
      <c r="AB11" s="47"/>
      <c r="AC11" s="137"/>
      <c r="AD11" s="183"/>
      <c r="AE11" s="157">
        <v>24</v>
      </c>
      <c r="AF11" s="157">
        <v>59178.339947089953</v>
      </c>
      <c r="AG11" s="157">
        <v>35100</v>
      </c>
      <c r="AH11" s="157">
        <v>0.5943797988206182</v>
      </c>
      <c r="AI11" s="157">
        <v>5.9578569913282022</v>
      </c>
      <c r="AJ11" s="157">
        <v>20.334165911403147</v>
      </c>
      <c r="AK11" s="157">
        <v>6.5660319788342889</v>
      </c>
      <c r="AL11" s="157">
        <v>3.2851909474645264</v>
      </c>
      <c r="AM11" s="245">
        <v>84.5</v>
      </c>
      <c r="AN11" s="157">
        <v>4.4708333333333341</v>
      </c>
      <c r="AO11" s="157">
        <v>0.82499999999999984</v>
      </c>
      <c r="AP11" s="193"/>
      <c r="AQ11" s="47"/>
      <c r="AR11" s="47"/>
      <c r="AS11" s="47"/>
      <c r="AT11" s="47"/>
      <c r="AU11" s="47"/>
      <c r="AV11" s="47"/>
      <c r="AW11" s="47"/>
      <c r="AX11" s="47"/>
      <c r="AY11" s="47"/>
      <c r="AZ11" s="194"/>
      <c r="BA11" s="157">
        <v>11</v>
      </c>
      <c r="BB11" s="157">
        <v>24242.890211640213</v>
      </c>
      <c r="BC11" s="157">
        <v>16300</v>
      </c>
      <c r="BD11" s="157">
        <v>0.61915290175341342</v>
      </c>
      <c r="BE11" s="157">
        <v>6.0230419456254722</v>
      </c>
      <c r="BF11" s="157">
        <v>20.556642160419734</v>
      </c>
      <c r="BG11" s="157">
        <v>3.3877429739487801</v>
      </c>
      <c r="BH11" s="157">
        <v>4.4033929543856258</v>
      </c>
      <c r="BI11" s="157">
        <v>83.1</v>
      </c>
      <c r="BJ11" s="157">
        <v>1.3800000000000001</v>
      </c>
      <c r="BK11" s="158">
        <v>1.6600000000000001</v>
      </c>
      <c r="BL11" s="193"/>
      <c r="BM11" s="47"/>
      <c r="BN11" s="47"/>
      <c r="BO11" s="47"/>
      <c r="BP11" s="47"/>
      <c r="BQ11" s="47"/>
      <c r="BR11" s="47"/>
      <c r="BS11" s="47"/>
      <c r="BT11" s="47"/>
      <c r="BU11" s="47"/>
      <c r="BV11" s="194"/>
      <c r="BW11" s="135">
        <f t="shared" si="0"/>
        <v>83421.230158730163</v>
      </c>
      <c r="BX11" s="131">
        <f t="shared" si="1"/>
        <v>642.1957671957789</v>
      </c>
      <c r="BY11" s="132">
        <f t="shared" si="2"/>
        <v>51400</v>
      </c>
      <c r="BZ11" s="132">
        <f t="shared" si="3"/>
        <v>1800</v>
      </c>
      <c r="CA11" s="132">
        <f t="shared" si="4"/>
        <v>35</v>
      </c>
      <c r="CB11" s="133">
        <f t="shared" si="5"/>
        <v>83.8</v>
      </c>
      <c r="CC11" s="134">
        <f t="shared" si="6"/>
        <v>0.61615010833811001</v>
      </c>
      <c r="CF11" s="83"/>
      <c r="CH11" s="45"/>
    </row>
    <row r="12" spans="1:86" ht="24" customHeight="1" x14ac:dyDescent="0.25">
      <c r="A12" s="199">
        <v>44994</v>
      </c>
      <c r="B12" s="72">
        <v>23.120833333333334</v>
      </c>
      <c r="C12" s="72">
        <v>30.783333333333335</v>
      </c>
      <c r="D12" s="72">
        <v>16.895833333333332</v>
      </c>
      <c r="E12" s="72">
        <v>13.683333333333335</v>
      </c>
      <c r="F12" s="72">
        <v>9.3416666666666668</v>
      </c>
      <c r="G12" s="72">
        <v>25.708333333333332</v>
      </c>
      <c r="H12" s="153">
        <v>21.054166666666664</v>
      </c>
      <c r="I12" s="160"/>
      <c r="J12" s="155"/>
      <c r="K12" s="155"/>
      <c r="L12" s="155"/>
      <c r="M12" s="155"/>
      <c r="N12" s="155"/>
      <c r="O12" s="155"/>
      <c r="P12" s="155"/>
      <c r="Q12" s="155"/>
      <c r="R12" s="155"/>
      <c r="S12" s="178"/>
      <c r="T12" s="182"/>
      <c r="U12" s="137"/>
      <c r="V12" s="137"/>
      <c r="W12" s="47"/>
      <c r="X12" s="47"/>
      <c r="Y12" s="137"/>
      <c r="Z12" s="137"/>
      <c r="AA12" s="137"/>
      <c r="AB12" s="47"/>
      <c r="AC12" s="137"/>
      <c r="AD12" s="183"/>
      <c r="AE12" s="157">
        <v>24</v>
      </c>
      <c r="AF12" s="157">
        <v>58439.81481481481</v>
      </c>
      <c r="AG12" s="157">
        <v>33800</v>
      </c>
      <c r="AH12" s="157">
        <v>0.57977292030991123</v>
      </c>
      <c r="AI12" s="157">
        <v>6.1117705449921891</v>
      </c>
      <c r="AJ12" s="157">
        <v>20.859472870058337</v>
      </c>
      <c r="AK12" s="157">
        <v>6.5400063199224396</v>
      </c>
      <c r="AL12" s="157">
        <v>3.0945602830775845</v>
      </c>
      <c r="AM12" s="157">
        <v>82.833333333333329</v>
      </c>
      <c r="AN12" s="157">
        <v>4.4749999999999996</v>
      </c>
      <c r="AO12" s="157">
        <v>0.72499999999999998</v>
      </c>
      <c r="AP12" s="193"/>
      <c r="AQ12" s="47"/>
      <c r="AR12" s="47"/>
      <c r="AS12" s="47"/>
      <c r="AT12" s="47"/>
      <c r="AU12" s="47"/>
      <c r="AV12" s="47"/>
      <c r="AW12" s="47"/>
      <c r="AX12" s="47"/>
      <c r="AY12" s="47"/>
      <c r="AZ12" s="194"/>
      <c r="BA12" s="157">
        <v>11</v>
      </c>
      <c r="BB12" s="157">
        <v>23568.584656084658</v>
      </c>
      <c r="BC12" s="157">
        <v>15700</v>
      </c>
      <c r="BD12" s="157">
        <v>0.64614694147842833</v>
      </c>
      <c r="BE12" s="157">
        <v>5.6853999980758294</v>
      </c>
      <c r="BF12" s="157">
        <v>19.404270193432804</v>
      </c>
      <c r="BG12" s="157">
        <v>3.3713295708230193</v>
      </c>
      <c r="BH12" s="157">
        <v>4.2252322074014348</v>
      </c>
      <c r="BI12" s="157">
        <v>78.900000000000006</v>
      </c>
      <c r="BJ12" s="157">
        <v>1.4181818181818182</v>
      </c>
      <c r="BK12" s="158">
        <v>1.7363636363636366</v>
      </c>
      <c r="BL12" s="193"/>
      <c r="BM12" s="47"/>
      <c r="BN12" s="47"/>
      <c r="BO12" s="47"/>
      <c r="BP12" s="47"/>
      <c r="BQ12" s="47"/>
      <c r="BR12" s="47"/>
      <c r="BS12" s="47"/>
      <c r="BT12" s="47"/>
      <c r="BU12" s="47"/>
      <c r="BV12" s="194"/>
      <c r="BW12" s="135">
        <f>J12+U12+AF12+AQ12+BB12+BM12</f>
        <v>82008.399470899472</v>
      </c>
      <c r="BX12" s="131">
        <f t="shared" si="1"/>
        <v>-1412.8306878306903</v>
      </c>
      <c r="BY12" s="132">
        <f>K12+V12+AG12+AR12+BC12+BN12</f>
        <v>49500</v>
      </c>
      <c r="BZ12" s="132">
        <f>BY12-BY11</f>
        <v>-1900</v>
      </c>
      <c r="CA12" s="132">
        <f>I12+T12+AE12+AP12+BA12+BL12</f>
        <v>35</v>
      </c>
      <c r="CB12" s="133">
        <f>AVERAGE(Q12,AB12,AM12,AX12,BI12,BT12)</f>
        <v>80.866666666666674</v>
      </c>
      <c r="CC12" s="134">
        <f>BY12/BW12</f>
        <v>0.60359670862208425</v>
      </c>
      <c r="CF12" s="83"/>
      <c r="CH12" s="45"/>
    </row>
    <row r="13" spans="1:86" ht="24" customHeight="1" x14ac:dyDescent="0.35">
      <c r="A13" s="199">
        <v>44995</v>
      </c>
      <c r="B13" s="246">
        <v>24.741666666666671</v>
      </c>
      <c r="C13" s="72">
        <v>30.391666666666669</v>
      </c>
      <c r="D13" s="72">
        <v>16.904166666666669</v>
      </c>
      <c r="E13" s="72">
        <v>13.554166666666667</v>
      </c>
      <c r="F13" s="72">
        <v>9.158333333333335</v>
      </c>
      <c r="G13" s="72">
        <v>25.508333333333329</v>
      </c>
      <c r="H13" s="153">
        <v>20.845833333333335</v>
      </c>
      <c r="I13" s="160"/>
      <c r="J13" s="155"/>
      <c r="K13" s="155"/>
      <c r="L13" s="155"/>
      <c r="M13" s="155"/>
      <c r="N13" s="155"/>
      <c r="O13" s="155"/>
      <c r="P13" s="155"/>
      <c r="Q13" s="155"/>
      <c r="R13" s="155"/>
      <c r="S13" s="178"/>
      <c r="T13" s="182"/>
      <c r="U13" s="137"/>
      <c r="V13" s="137"/>
      <c r="W13" s="47"/>
      <c r="X13" s="47"/>
      <c r="Y13" s="137"/>
      <c r="Z13" s="137"/>
      <c r="AA13" s="137"/>
      <c r="AB13" s="47"/>
      <c r="AC13" s="137"/>
      <c r="AD13" s="183"/>
      <c r="AE13" s="157">
        <v>24</v>
      </c>
      <c r="AF13" s="157">
        <v>58375.595238095251</v>
      </c>
      <c r="AG13" s="157">
        <v>33900</v>
      </c>
      <c r="AH13" s="157">
        <v>0.58259564948550835</v>
      </c>
      <c r="AI13" s="157">
        <v>6.087919256091415</v>
      </c>
      <c r="AJ13" s="157">
        <v>20.778068421039993</v>
      </c>
      <c r="AK13" s="157">
        <v>6.7733322131263023</v>
      </c>
      <c r="AL13" s="157">
        <v>3.1417837274954556</v>
      </c>
      <c r="AM13" s="157">
        <v>82.375</v>
      </c>
      <c r="AN13" s="157">
        <v>4.6833333333333327</v>
      </c>
      <c r="AO13" s="157">
        <v>0.75416666666666676</v>
      </c>
      <c r="AP13" s="193"/>
      <c r="AQ13" s="47"/>
      <c r="AR13" s="47"/>
      <c r="AS13" s="47"/>
      <c r="AT13" s="47"/>
      <c r="AU13" s="47"/>
      <c r="AV13" s="47"/>
      <c r="AW13" s="47"/>
      <c r="AX13" s="47"/>
      <c r="AY13" s="47"/>
      <c r="AZ13" s="194"/>
      <c r="BA13" s="157">
        <v>11</v>
      </c>
      <c r="BB13" s="157">
        <v>25591.501322751326</v>
      </c>
      <c r="BC13" s="157">
        <v>17100</v>
      </c>
      <c r="BD13" s="157">
        <v>0.64358149458858349</v>
      </c>
      <c r="BE13" s="157">
        <v>5.7900812321028843</v>
      </c>
      <c r="BF13" s="157">
        <v>19.761547245167144</v>
      </c>
      <c r="BG13" s="157">
        <v>3.4725091126284919</v>
      </c>
      <c r="BH13" s="157">
        <v>4.14018917845691</v>
      </c>
      <c r="BI13" s="157">
        <v>80.727272727272734</v>
      </c>
      <c r="BJ13" s="157">
        <v>1.5333333333333332</v>
      </c>
      <c r="BK13" s="158">
        <v>1.6749999999999996</v>
      </c>
      <c r="BL13" s="193"/>
      <c r="BM13" s="47"/>
      <c r="BN13" s="47"/>
      <c r="BO13" s="47"/>
      <c r="BP13" s="47"/>
      <c r="BQ13" s="47"/>
      <c r="BR13" s="47"/>
      <c r="BS13" s="47"/>
      <c r="BT13" s="47"/>
      <c r="BU13" s="47"/>
      <c r="BV13" s="194"/>
      <c r="BW13" s="135">
        <f>J13+U13+AF13+AQ13+BB13+BM13</f>
        <v>83967.096560846578</v>
      </c>
      <c r="BX13" s="131">
        <f t="shared" si="1"/>
        <v>1958.6970899471053</v>
      </c>
      <c r="BY13" s="132">
        <f>K13+V13+AG13+AR13+BC13+BN13</f>
        <v>51000</v>
      </c>
      <c r="BZ13" s="132">
        <f>BY13-BY12</f>
        <v>1500</v>
      </c>
      <c r="CA13" s="132">
        <f>I13+T13+AE13+AP13+BA13+BL13</f>
        <v>35</v>
      </c>
      <c r="CB13" s="133">
        <f>AVERAGE(Q13,AB13,AM13,AX13,BI13,BT13)</f>
        <v>81.551136363636374</v>
      </c>
      <c r="CC13" s="134">
        <f>BY13/BW13</f>
        <v>0.60738077281310965</v>
      </c>
      <c r="CF13" s="83"/>
      <c r="CH13" s="45"/>
    </row>
    <row r="14" spans="1:86" ht="24" customHeight="1" x14ac:dyDescent="0.35">
      <c r="A14" s="199">
        <v>44996</v>
      </c>
      <c r="B14" s="246">
        <v>29.8</v>
      </c>
      <c r="C14" s="72">
        <v>31.1</v>
      </c>
      <c r="D14" s="72">
        <v>18.5</v>
      </c>
      <c r="E14" s="72">
        <v>13.5</v>
      </c>
      <c r="F14" s="72">
        <v>8.9</v>
      </c>
      <c r="G14" s="72">
        <v>26.9</v>
      </c>
      <c r="H14" s="153">
        <v>22.4</v>
      </c>
      <c r="I14" s="160">
        <v>17</v>
      </c>
      <c r="J14" s="155">
        <v>36027.182539682537</v>
      </c>
      <c r="K14" s="155">
        <v>21200</v>
      </c>
      <c r="L14" s="155">
        <v>0.57820480685269204</v>
      </c>
      <c r="M14" s="155">
        <v>6.0990869174476314</v>
      </c>
      <c r="N14" s="155">
        <v>20.816183649248764</v>
      </c>
      <c r="O14" s="155">
        <v>6.6066278731445403</v>
      </c>
      <c r="P14" s="155">
        <v>3.5775826103022723</v>
      </c>
      <c r="Q14" s="155">
        <v>72.400000000000006</v>
      </c>
      <c r="R14" s="155">
        <v>4.3099999999999996</v>
      </c>
      <c r="S14" s="178">
        <v>1.19</v>
      </c>
      <c r="T14" s="182"/>
      <c r="U14" s="137"/>
      <c r="V14" s="137"/>
      <c r="W14" s="47"/>
      <c r="X14" s="47"/>
      <c r="Y14" s="137"/>
      <c r="Z14" s="137"/>
      <c r="AA14" s="137"/>
      <c r="AB14" s="47"/>
      <c r="AC14" s="137"/>
      <c r="AD14" s="183"/>
      <c r="AE14" s="157">
        <v>20</v>
      </c>
      <c r="AF14" s="157">
        <v>50059.160052910054</v>
      </c>
      <c r="AG14" s="157">
        <v>27900</v>
      </c>
      <c r="AH14" s="157">
        <v>0.55394287659658337</v>
      </c>
      <c r="AI14" s="157">
        <v>6.1649112391464458</v>
      </c>
      <c r="AJ14" s="157">
        <v>21.040842059206813</v>
      </c>
      <c r="AK14" s="157">
        <v>6.7781136864429206</v>
      </c>
      <c r="AL14" s="157">
        <v>3.005415929919721</v>
      </c>
      <c r="AM14" s="157">
        <v>83.8</v>
      </c>
      <c r="AN14" s="157">
        <v>4.76</v>
      </c>
      <c r="AO14" s="158">
        <v>0.69</v>
      </c>
      <c r="AP14" s="193"/>
      <c r="AQ14" s="47"/>
      <c r="AR14" s="47"/>
      <c r="AS14" s="47"/>
      <c r="AT14" s="47"/>
      <c r="AU14" s="47"/>
      <c r="AV14" s="47"/>
      <c r="AW14" s="47"/>
      <c r="AX14" s="47"/>
      <c r="AY14" s="47"/>
      <c r="AZ14" s="194"/>
      <c r="BA14" s="157">
        <v>2</v>
      </c>
      <c r="BB14" s="157">
        <v>5266</v>
      </c>
      <c r="BC14" s="157">
        <v>2500</v>
      </c>
      <c r="BD14" s="157">
        <v>0.64358149458858349</v>
      </c>
      <c r="BE14" s="157">
        <v>5.7900812321028843</v>
      </c>
      <c r="BF14" s="157">
        <v>19.761547245167144</v>
      </c>
      <c r="BG14" s="157">
        <v>3.4725091126284919</v>
      </c>
      <c r="BH14" s="157">
        <v>4.14018917845691</v>
      </c>
      <c r="BI14" s="157">
        <v>89</v>
      </c>
      <c r="BJ14" s="157">
        <v>1.29</v>
      </c>
      <c r="BK14" s="158">
        <v>1.74</v>
      </c>
      <c r="BL14" s="193"/>
      <c r="BM14" s="47"/>
      <c r="BN14" s="47"/>
      <c r="BO14" s="47"/>
      <c r="BP14" s="47"/>
      <c r="BQ14" s="47"/>
      <c r="BR14" s="47"/>
      <c r="BS14" s="47"/>
      <c r="BT14" s="47"/>
      <c r="BU14" s="47"/>
      <c r="BV14" s="194"/>
      <c r="BW14" s="135">
        <f>J14+U14+AF14+AQ14+BB14+BM14</f>
        <v>91352.342592592584</v>
      </c>
      <c r="BX14" s="131">
        <f t="shared" si="1"/>
        <v>7385.2460317460063</v>
      </c>
      <c r="BY14" s="132">
        <f>K14+V14+AG14+AR14+BC14+BN14</f>
        <v>51600</v>
      </c>
      <c r="BZ14" s="132">
        <f>BY14-BY13</f>
        <v>600</v>
      </c>
      <c r="CA14" s="132">
        <f>I14+T14+AE14+AP14+BA14+BL14</f>
        <v>39</v>
      </c>
      <c r="CB14" s="133">
        <f>AVERAGE(Q14,AB14,AM14,AX14,BI14,BT14)</f>
        <v>81.733333333333334</v>
      </c>
      <c r="CC14" s="134">
        <f>BY14/BW14</f>
        <v>0.56484594193848348</v>
      </c>
      <c r="CE14" s="83"/>
      <c r="CG14" s="45"/>
    </row>
    <row r="15" spans="1:86" ht="24" customHeight="1" x14ac:dyDescent="0.35">
      <c r="A15" s="199">
        <v>44997</v>
      </c>
      <c r="B15" s="246">
        <v>33.4</v>
      </c>
      <c r="C15" s="72">
        <v>31.2</v>
      </c>
      <c r="D15" s="72">
        <v>19.5</v>
      </c>
      <c r="E15" s="72">
        <v>13.8</v>
      </c>
      <c r="F15" s="72">
        <v>9.1</v>
      </c>
      <c r="G15" s="72">
        <v>28.3</v>
      </c>
      <c r="H15" s="153">
        <v>23.3</v>
      </c>
      <c r="I15" s="160">
        <v>24</v>
      </c>
      <c r="J15" s="155">
        <v>58921.46164021163</v>
      </c>
      <c r="K15" s="155">
        <v>34800</v>
      </c>
      <c r="L15" s="155">
        <v>0.59341217159397608</v>
      </c>
      <c r="M15" s="155">
        <v>5.9762283024953211</v>
      </c>
      <c r="N15" s="155">
        <v>20.396867196416526</v>
      </c>
      <c r="O15" s="155">
        <v>7.016881867955501</v>
      </c>
      <c r="P15" s="155">
        <v>3.2183977639336718</v>
      </c>
      <c r="Q15" s="155">
        <v>79.5</v>
      </c>
      <c r="R15" s="155">
        <v>4.53</v>
      </c>
      <c r="S15" s="178">
        <v>0.8</v>
      </c>
      <c r="T15" s="182"/>
      <c r="U15" s="137"/>
      <c r="V15" s="137"/>
      <c r="W15" s="47"/>
      <c r="X15" s="47"/>
      <c r="Y15" s="137"/>
      <c r="Z15" s="137"/>
      <c r="AA15" s="137"/>
      <c r="AB15" s="47"/>
      <c r="AC15" s="137"/>
      <c r="AD15" s="183"/>
      <c r="AE15" s="156"/>
      <c r="AF15" s="157"/>
      <c r="AG15" s="157"/>
      <c r="AH15" s="157"/>
      <c r="AI15" s="157"/>
      <c r="AJ15" s="157"/>
      <c r="AK15" s="157"/>
      <c r="AL15" s="157"/>
      <c r="AM15" s="157"/>
      <c r="AN15" s="157"/>
      <c r="AO15" s="157"/>
      <c r="AP15" s="193"/>
      <c r="AQ15" s="47"/>
      <c r="AR15" s="47"/>
      <c r="AS15" s="47"/>
      <c r="AT15" s="47"/>
      <c r="AU15" s="47"/>
      <c r="AV15" s="47"/>
      <c r="AW15" s="47"/>
      <c r="AX15" s="47"/>
      <c r="AY15" s="47"/>
      <c r="AZ15" s="194"/>
      <c r="BA15" s="157">
        <v>13</v>
      </c>
      <c r="BB15" s="157">
        <v>29091.468253968247</v>
      </c>
      <c r="BC15" s="157">
        <v>21700</v>
      </c>
      <c r="BD15" s="157">
        <v>0.5316541172151521</v>
      </c>
      <c r="BE15" s="157">
        <v>5.7443141389935208</v>
      </c>
      <c r="BF15" s="157">
        <v>19.605344156384888</v>
      </c>
      <c r="BG15" s="157">
        <v>3.6345549070599281</v>
      </c>
      <c r="BH15" s="157">
        <v>3.7986635598469545</v>
      </c>
      <c r="BI15" s="157">
        <v>80.5</v>
      </c>
      <c r="BJ15" s="157">
        <v>1.59</v>
      </c>
      <c r="BK15" s="158">
        <v>1.33</v>
      </c>
      <c r="BL15" s="193"/>
      <c r="BM15" s="47"/>
      <c r="BN15" s="47"/>
      <c r="BO15" s="47"/>
      <c r="BP15" s="47"/>
      <c r="BQ15" s="47"/>
      <c r="BR15" s="47"/>
      <c r="BS15" s="47"/>
      <c r="BT15" s="47"/>
      <c r="BU15" s="47"/>
      <c r="BV15" s="194"/>
      <c r="BW15" s="135">
        <f>J15+U15+AF15+AQ15+BB15+BM15</f>
        <v>88012.929894179877</v>
      </c>
      <c r="BX15" s="131">
        <f t="shared" si="1"/>
        <v>-3339.412698412707</v>
      </c>
      <c r="BY15" s="132">
        <f>K15+V15+AG15+AR15+BC15+BN15</f>
        <v>56500</v>
      </c>
      <c r="BZ15" s="132">
        <f>BY15-BY14</f>
        <v>4900</v>
      </c>
      <c r="CA15" s="132">
        <f>I15+T15+AE15+AP15+BA15+BL15</f>
        <v>37</v>
      </c>
      <c r="CB15" s="133">
        <f>AVERAGE(Q15,AB15,AM15,AX15,BI15,BT15)</f>
        <v>80</v>
      </c>
      <c r="CC15" s="134">
        <f>BY15/BW15</f>
        <v>0.64195113227035328</v>
      </c>
      <c r="CE15" s="83"/>
      <c r="CG15" s="45"/>
    </row>
    <row r="16" spans="1:86" ht="24" customHeight="1" x14ac:dyDescent="0.35">
      <c r="A16" s="199">
        <v>44998</v>
      </c>
      <c r="B16" s="246">
        <v>36.1</v>
      </c>
      <c r="C16" s="72">
        <v>31.3</v>
      </c>
      <c r="D16" s="72">
        <v>20.100000000000001</v>
      </c>
      <c r="E16" s="72">
        <v>13.9</v>
      </c>
      <c r="F16" s="72">
        <v>9.1</v>
      </c>
      <c r="G16" s="72">
        <v>28.8</v>
      </c>
      <c r="H16" s="153" t="s">
        <v>156</v>
      </c>
      <c r="I16" s="160">
        <v>20</v>
      </c>
      <c r="J16" s="157">
        <v>50123.379629629642</v>
      </c>
      <c r="K16" s="157">
        <v>29600</v>
      </c>
      <c r="L16" s="157">
        <v>0.55374494992380885</v>
      </c>
      <c r="M16" s="157">
        <v>6.8947397257834764</v>
      </c>
      <c r="N16" s="157">
        <v>23.531746684099001</v>
      </c>
      <c r="O16" s="157">
        <v>6.9693659869243332</v>
      </c>
      <c r="P16" s="157">
        <v>3.1267589350930756</v>
      </c>
      <c r="Q16" s="157">
        <v>79.400000000000006</v>
      </c>
      <c r="R16" s="157">
        <v>4.5</v>
      </c>
      <c r="S16" s="158">
        <v>0.71</v>
      </c>
      <c r="T16" s="182"/>
      <c r="U16" s="137"/>
      <c r="V16" s="137"/>
      <c r="W16" s="47"/>
      <c r="X16" s="47"/>
      <c r="Y16" s="137"/>
      <c r="Z16" s="137"/>
      <c r="AA16" s="137"/>
      <c r="AB16" s="47"/>
      <c r="AC16" s="137"/>
      <c r="AD16" s="183"/>
      <c r="AE16" s="156"/>
      <c r="AF16" s="157"/>
      <c r="AG16" s="157"/>
      <c r="AH16" s="157"/>
      <c r="AI16" s="157"/>
      <c r="AJ16" s="157"/>
      <c r="AK16" s="157"/>
      <c r="AL16" s="157"/>
      <c r="AM16" s="157"/>
      <c r="AN16" s="157"/>
      <c r="AO16" s="158"/>
      <c r="AP16" s="193"/>
      <c r="AQ16" s="47"/>
      <c r="AR16" s="47"/>
      <c r="AS16" s="47"/>
      <c r="AT16" s="47"/>
      <c r="AU16" s="47"/>
      <c r="AV16" s="47"/>
      <c r="AW16" s="47"/>
      <c r="AX16" s="47"/>
      <c r="AY16" s="47"/>
      <c r="AZ16" s="194"/>
      <c r="BA16" s="157">
        <v>19</v>
      </c>
      <c r="BB16" s="157">
        <v>41710.615079365081</v>
      </c>
      <c r="BC16" s="157">
        <v>26300</v>
      </c>
      <c r="BD16" s="157">
        <v>0.61822940714127839</v>
      </c>
      <c r="BE16" s="157">
        <v>7.4578998588272771</v>
      </c>
      <c r="BF16" s="157">
        <v>25.453812218177493</v>
      </c>
      <c r="BG16" s="157">
        <v>3.8681075903047315</v>
      </c>
      <c r="BH16" s="157">
        <v>4.0565595361087698</v>
      </c>
      <c r="BI16" s="157">
        <v>82.9</v>
      </c>
      <c r="BJ16" s="157">
        <v>1.74</v>
      </c>
      <c r="BK16" s="158">
        <v>1.47</v>
      </c>
      <c r="BL16" s="193"/>
      <c r="BM16" s="47"/>
      <c r="BN16" s="47"/>
      <c r="BO16" s="47"/>
      <c r="BP16" s="47"/>
      <c r="BQ16" s="47"/>
      <c r="BR16" s="47"/>
      <c r="BS16" s="47"/>
      <c r="BT16" s="47"/>
      <c r="BU16" s="47"/>
      <c r="BV16" s="194"/>
      <c r="BW16" s="135">
        <f t="shared" si="0"/>
        <v>91833.994708994724</v>
      </c>
      <c r="BX16" s="131">
        <f>BW16-BV15</f>
        <v>91833.994708994724</v>
      </c>
      <c r="BY16" s="132">
        <f t="shared" si="2"/>
        <v>55900</v>
      </c>
      <c r="BZ16" s="132">
        <f t="shared" ref="BZ16:BZ17" si="7">BY16-BY15</f>
        <v>-600</v>
      </c>
      <c r="CA16" s="132">
        <f t="shared" si="4"/>
        <v>39</v>
      </c>
      <c r="CB16" s="133">
        <f t="shared" si="5"/>
        <v>81.150000000000006</v>
      </c>
      <c r="CC16" s="134">
        <f t="shared" si="6"/>
        <v>0.60870704990169455</v>
      </c>
      <c r="CE16" s="83"/>
      <c r="CG16" s="45"/>
    </row>
    <row r="17" spans="1:86" ht="24" customHeight="1" x14ac:dyDescent="0.35">
      <c r="A17" s="199">
        <v>44999</v>
      </c>
      <c r="B17" s="246">
        <v>42.1</v>
      </c>
      <c r="C17" s="72">
        <v>30.2</v>
      </c>
      <c r="D17" s="72">
        <v>20.5</v>
      </c>
      <c r="E17" s="72">
        <v>13.7</v>
      </c>
      <c r="F17" s="72">
        <v>8.6</v>
      </c>
      <c r="G17" s="72">
        <v>28.9</v>
      </c>
      <c r="H17" s="153">
        <v>23.9</v>
      </c>
      <c r="I17" s="160">
        <v>21</v>
      </c>
      <c r="J17" s="157">
        <v>52692.162698412692</v>
      </c>
      <c r="K17" s="157">
        <v>30200</v>
      </c>
      <c r="L17" s="157">
        <v>0.54836832483995579</v>
      </c>
      <c r="M17" s="157">
        <v>6.2422897627109961</v>
      </c>
      <c r="N17" s="157">
        <v>21.304934960132623</v>
      </c>
      <c r="O17" s="157">
        <v>6.9816526697109085</v>
      </c>
      <c r="P17" s="157">
        <v>3.1008809233172254</v>
      </c>
      <c r="Q17" s="157">
        <v>78.8</v>
      </c>
      <c r="R17" s="157">
        <v>4.57</v>
      </c>
      <c r="S17" s="158">
        <v>0.69</v>
      </c>
      <c r="T17" s="182"/>
      <c r="U17" s="137"/>
      <c r="V17" s="137"/>
      <c r="W17" s="47"/>
      <c r="X17" s="47"/>
      <c r="Y17" s="137"/>
      <c r="Z17" s="137"/>
      <c r="AA17" s="137"/>
      <c r="AB17" s="47"/>
      <c r="AC17" s="137"/>
      <c r="AD17" s="183"/>
      <c r="AE17" s="156"/>
      <c r="AF17" s="157"/>
      <c r="AG17" s="157"/>
      <c r="AH17" s="157"/>
      <c r="AI17" s="157"/>
      <c r="AJ17" s="157"/>
      <c r="AK17" s="157"/>
      <c r="AL17" s="157"/>
      <c r="AM17" s="157"/>
      <c r="AN17" s="157"/>
      <c r="AO17" s="158"/>
      <c r="AP17" s="193"/>
      <c r="AQ17" s="47"/>
      <c r="AR17" s="47"/>
      <c r="AS17" s="47"/>
      <c r="AT17" s="47"/>
      <c r="AU17" s="47"/>
      <c r="AV17" s="47"/>
      <c r="AW17" s="47"/>
      <c r="AX17" s="47"/>
      <c r="AY17" s="47"/>
      <c r="AZ17" s="194"/>
      <c r="BA17" s="157"/>
      <c r="BB17" s="157"/>
      <c r="BC17" s="157"/>
      <c r="BD17" s="157"/>
      <c r="BE17" s="157"/>
      <c r="BF17" s="157"/>
      <c r="BG17" s="157"/>
      <c r="BH17" s="157"/>
      <c r="BI17" s="157"/>
      <c r="BJ17" s="157"/>
      <c r="BK17" s="158"/>
      <c r="BL17" s="193">
        <v>19</v>
      </c>
      <c r="BM17" s="47">
        <v>50405.07398033471</v>
      </c>
      <c r="BN17" s="47">
        <v>26900</v>
      </c>
      <c r="BO17" s="47">
        <v>0.55381778351811384</v>
      </c>
      <c r="BP17" s="47">
        <v>6.4570185518064953</v>
      </c>
      <c r="BQ17" s="47">
        <v>22.037804317315569</v>
      </c>
      <c r="BR17" s="47">
        <v>3.5842912559147484</v>
      </c>
      <c r="BS17" s="47">
        <v>3.1330071632998049</v>
      </c>
      <c r="BT17" s="47">
        <v>83.5</v>
      </c>
      <c r="BU17" s="47">
        <v>1.44</v>
      </c>
      <c r="BV17" s="194">
        <v>0.75</v>
      </c>
      <c r="BW17" s="135">
        <f t="shared" si="0"/>
        <v>103097.2366787474</v>
      </c>
      <c r="BX17" s="131">
        <f t="shared" si="1"/>
        <v>11263.241969752678</v>
      </c>
      <c r="BY17" s="132">
        <f t="shared" si="2"/>
        <v>57100</v>
      </c>
      <c r="BZ17" s="132">
        <f t="shared" si="7"/>
        <v>1200</v>
      </c>
      <c r="CA17" s="132">
        <f t="shared" si="4"/>
        <v>40</v>
      </c>
      <c r="CB17" s="133">
        <f t="shared" si="5"/>
        <v>81.150000000000006</v>
      </c>
      <c r="CC17" s="134">
        <f t="shared" si="6"/>
        <v>0.55384607618460702</v>
      </c>
      <c r="CF17" s="83"/>
      <c r="CH17" s="45"/>
    </row>
    <row r="18" spans="1:86" ht="24" customHeight="1" x14ac:dyDescent="0.35">
      <c r="A18" s="199">
        <v>45000</v>
      </c>
      <c r="B18" s="246">
        <v>57.5</v>
      </c>
      <c r="C18" s="72">
        <v>29.6</v>
      </c>
      <c r="D18" s="72">
        <v>22.8</v>
      </c>
      <c r="E18" s="72">
        <v>13.9</v>
      </c>
      <c r="F18" s="72">
        <v>8.6999999999999993</v>
      </c>
      <c r="G18" s="72">
        <v>30.2</v>
      </c>
      <c r="H18" s="153">
        <v>25.3</v>
      </c>
      <c r="I18" s="160">
        <v>22</v>
      </c>
      <c r="J18" s="157">
        <v>52788.492063492064</v>
      </c>
      <c r="K18" s="157">
        <v>31200</v>
      </c>
      <c r="L18" s="157">
        <v>0.58811125250017049</v>
      </c>
      <c r="M18" s="157">
        <v>6.0596364787667287</v>
      </c>
      <c r="N18" s="157">
        <v>20.681539302030842</v>
      </c>
      <c r="O18" s="157">
        <v>6.6033211494893918</v>
      </c>
      <c r="P18" s="157">
        <v>3.0670962176382104</v>
      </c>
      <c r="Q18" s="157">
        <v>77</v>
      </c>
      <c r="R18" s="157">
        <v>4.29</v>
      </c>
      <c r="S18" s="158">
        <v>0.74</v>
      </c>
      <c r="T18" s="182"/>
      <c r="U18" s="137"/>
      <c r="V18" s="137"/>
      <c r="W18" s="47"/>
      <c r="X18" s="47"/>
      <c r="Y18" s="137"/>
      <c r="Z18" s="137"/>
      <c r="AA18" s="137"/>
      <c r="AB18" s="47"/>
      <c r="AC18" s="137"/>
      <c r="AD18" s="183"/>
      <c r="AE18" s="156"/>
      <c r="AF18" s="157"/>
      <c r="AG18" s="157"/>
      <c r="AH18" s="157"/>
      <c r="AI18" s="157"/>
      <c r="AJ18" s="157"/>
      <c r="AK18" s="157"/>
      <c r="AL18" s="157"/>
      <c r="AM18" s="157"/>
      <c r="AN18" s="157"/>
      <c r="AO18" s="158"/>
      <c r="AP18" s="193"/>
      <c r="AQ18" s="47"/>
      <c r="AR18" s="47"/>
      <c r="AS18" s="47"/>
      <c r="AT18" s="47"/>
      <c r="AU18" s="47"/>
      <c r="AV18" s="47"/>
      <c r="AW18" s="47"/>
      <c r="AX18" s="47"/>
      <c r="AY18" s="47"/>
      <c r="AZ18" s="194"/>
      <c r="BA18" s="157"/>
      <c r="BB18" s="157"/>
      <c r="BC18" s="157"/>
      <c r="BD18" s="157"/>
      <c r="BE18" s="157"/>
      <c r="BF18" s="157"/>
      <c r="BG18" s="157"/>
      <c r="BH18" s="157"/>
      <c r="BI18" s="157"/>
      <c r="BJ18" s="157"/>
      <c r="BK18" s="158"/>
      <c r="BL18" s="193">
        <v>22</v>
      </c>
      <c r="BM18" s="47">
        <v>50316.038359788356</v>
      </c>
      <c r="BN18" s="47">
        <v>34100</v>
      </c>
      <c r="BO18" s="47">
        <v>0.64417147924148077</v>
      </c>
      <c r="BP18" s="47">
        <v>5.4885521294556092</v>
      </c>
      <c r="BQ18" s="47">
        <v>18.732428417831994</v>
      </c>
      <c r="BR18" s="47">
        <v>3.4950461083039657</v>
      </c>
      <c r="BS18" s="47">
        <v>3.0351458792063539</v>
      </c>
      <c r="BT18" s="47">
        <v>84.5</v>
      </c>
      <c r="BU18" s="47">
        <v>1.44</v>
      </c>
      <c r="BV18" s="194">
        <v>0.75</v>
      </c>
      <c r="BW18" s="135">
        <f t="shared" si="0"/>
        <v>103104.53042328042</v>
      </c>
      <c r="BX18" s="131">
        <f t="shared" si="1"/>
        <v>7.2937445330171613</v>
      </c>
      <c r="BY18" s="132">
        <f t="shared" si="2"/>
        <v>65300</v>
      </c>
      <c r="BZ18" s="132">
        <f t="shared" si="3"/>
        <v>8200</v>
      </c>
      <c r="CA18" s="132">
        <f t="shared" si="4"/>
        <v>44</v>
      </c>
      <c r="CB18" s="133">
        <f t="shared" si="5"/>
        <v>80.75</v>
      </c>
      <c r="CC18" s="134">
        <f t="shared" si="6"/>
        <v>0.63333783425345613</v>
      </c>
      <c r="CF18" s="83"/>
      <c r="CH18" s="45"/>
    </row>
    <row r="19" spans="1:86" ht="24" customHeight="1" x14ac:dyDescent="0.35">
      <c r="A19" s="199">
        <v>45001</v>
      </c>
      <c r="B19" s="246">
        <v>62.183333333333344</v>
      </c>
      <c r="C19" s="72">
        <v>27.912500000000005</v>
      </c>
      <c r="D19" s="72">
        <v>22.262500000000003</v>
      </c>
      <c r="E19" s="72">
        <v>13.725000000000001</v>
      </c>
      <c r="F19" s="72">
        <v>8.5916666666666668</v>
      </c>
      <c r="G19" s="72">
        <v>29.895833333333339</v>
      </c>
      <c r="H19" s="153">
        <v>24.899999999999995</v>
      </c>
      <c r="I19" s="160">
        <v>18</v>
      </c>
      <c r="J19" s="157">
        <v>42513.35978835979</v>
      </c>
      <c r="K19" s="157">
        <v>24900</v>
      </c>
      <c r="L19" s="157">
        <v>0.5870181232294297</v>
      </c>
      <c r="M19" s="157">
        <v>6.0694429382502051</v>
      </c>
      <c r="N19" s="157">
        <v>20.715008748247946</v>
      </c>
      <c r="O19" s="157">
        <v>6.4563506522583962</v>
      </c>
      <c r="P19" s="157">
        <v>2.9785703689567056</v>
      </c>
      <c r="Q19" s="157">
        <v>74.5</v>
      </c>
      <c r="R19" s="157">
        <v>4.1611111111111105</v>
      </c>
      <c r="S19" s="158">
        <v>0.68888888888888888</v>
      </c>
      <c r="T19" s="182"/>
      <c r="U19" s="137"/>
      <c r="V19" s="137"/>
      <c r="W19" s="47"/>
      <c r="X19" s="47"/>
      <c r="Y19" s="137"/>
      <c r="Z19" s="137"/>
      <c r="AA19" s="137"/>
      <c r="AB19" s="47"/>
      <c r="AC19" s="137"/>
      <c r="AD19" s="183"/>
      <c r="AE19" s="156"/>
      <c r="AF19" s="157"/>
      <c r="AG19" s="157"/>
      <c r="AH19" s="157"/>
      <c r="AI19" s="157"/>
      <c r="AJ19" s="157"/>
      <c r="AK19" s="157"/>
      <c r="AL19" s="157"/>
      <c r="AM19" s="157"/>
      <c r="AN19" s="157"/>
      <c r="AO19" s="158"/>
      <c r="AP19" s="193"/>
      <c r="AQ19" s="47"/>
      <c r="AR19" s="47">
        <v>1800</v>
      </c>
      <c r="AS19" s="47"/>
      <c r="AT19" s="47"/>
      <c r="AU19" s="47"/>
      <c r="AV19" s="47"/>
      <c r="AW19" s="47"/>
      <c r="AX19" s="47"/>
      <c r="AY19" s="47"/>
      <c r="AZ19" s="194"/>
      <c r="BA19" s="157"/>
      <c r="BB19" s="157"/>
      <c r="BC19" s="157"/>
      <c r="BD19" s="157"/>
      <c r="BE19" s="157"/>
      <c r="BF19" s="157"/>
      <c r="BG19" s="157"/>
      <c r="BH19" s="157"/>
      <c r="BI19" s="157"/>
      <c r="BJ19" s="157"/>
      <c r="BK19" s="158"/>
      <c r="BL19" s="193">
        <v>24</v>
      </c>
      <c r="BM19" s="47">
        <v>56063.690476190481</v>
      </c>
      <c r="BN19" s="47">
        <v>35400</v>
      </c>
      <c r="BO19" s="47">
        <v>0.63242286226077915</v>
      </c>
      <c r="BP19" s="47">
        <v>5.5802196387235448</v>
      </c>
      <c r="BQ19" s="47">
        <v>19.045289626963463</v>
      </c>
      <c r="BR19" s="47">
        <v>3.5814896287368043</v>
      </c>
      <c r="BS19" s="47">
        <v>3.0547018143533591</v>
      </c>
      <c r="BT19" s="47">
        <v>84.2</v>
      </c>
      <c r="BU19" s="47">
        <v>1.4916666666666669</v>
      </c>
      <c r="BV19" s="194">
        <v>0.7416666666666667</v>
      </c>
      <c r="BW19" s="135">
        <f t="shared" si="0"/>
        <v>98577.050264550271</v>
      </c>
      <c r="BX19" s="131">
        <f t="shared" si="1"/>
        <v>-4527.4801587301481</v>
      </c>
      <c r="BY19" s="132">
        <f t="shared" si="2"/>
        <v>62100</v>
      </c>
      <c r="BZ19" s="132">
        <f t="shared" si="3"/>
        <v>-3200</v>
      </c>
      <c r="CA19" s="132">
        <f t="shared" si="4"/>
        <v>42</v>
      </c>
      <c r="CB19" s="133">
        <f t="shared" si="5"/>
        <v>79.349999999999994</v>
      </c>
      <c r="CC19" s="134">
        <f t="shared" si="6"/>
        <v>0.6299640720973374</v>
      </c>
      <c r="CF19" s="83"/>
      <c r="CH19" s="45"/>
    </row>
    <row r="20" spans="1:86" ht="24" customHeight="1" x14ac:dyDescent="0.35">
      <c r="A20" s="199">
        <v>45002</v>
      </c>
      <c r="B20" s="246">
        <v>65.3</v>
      </c>
      <c r="C20" s="72">
        <v>27.770833333333329</v>
      </c>
      <c r="D20" s="72">
        <v>22.616666666666664</v>
      </c>
      <c r="E20" s="72">
        <v>13.983333333333333</v>
      </c>
      <c r="F20" s="72">
        <v>8.9708333333333332</v>
      </c>
      <c r="G20" s="72">
        <v>30.258333333333336</v>
      </c>
      <c r="H20" s="153">
        <v>25.216666666666672</v>
      </c>
      <c r="I20" s="160"/>
      <c r="J20" s="157"/>
      <c r="K20" s="157"/>
      <c r="L20" s="157"/>
      <c r="M20" s="157"/>
      <c r="N20" s="157"/>
      <c r="O20" s="157"/>
      <c r="P20" s="157"/>
      <c r="Q20" s="157"/>
      <c r="R20" s="157"/>
      <c r="S20" s="158"/>
      <c r="T20" s="182"/>
      <c r="U20" s="137"/>
      <c r="V20" s="137"/>
      <c r="W20" s="47"/>
      <c r="X20" s="47"/>
      <c r="Y20" s="137"/>
      <c r="Z20" s="137"/>
      <c r="AA20" s="137"/>
      <c r="AB20" s="47"/>
      <c r="AC20" s="137"/>
      <c r="AD20" s="183"/>
      <c r="AE20" s="156"/>
      <c r="AF20" s="157"/>
      <c r="AG20" s="157"/>
      <c r="AH20" s="157"/>
      <c r="AI20" s="157"/>
      <c r="AJ20" s="157"/>
      <c r="AK20" s="157"/>
      <c r="AL20" s="157"/>
      <c r="AM20" s="157"/>
      <c r="AN20" s="157"/>
      <c r="AO20" s="158"/>
      <c r="AP20" s="193">
        <v>24</v>
      </c>
      <c r="AQ20" s="47">
        <v>58857.242063492064</v>
      </c>
      <c r="AR20" s="47">
        <v>36100</v>
      </c>
      <c r="AS20" s="47">
        <v>0.6136975662209051</v>
      </c>
      <c r="AT20" s="47">
        <v>5.7468721528822515</v>
      </c>
      <c r="AU20" s="47">
        <v>19.614074657787132</v>
      </c>
      <c r="AV20" s="47">
        <v>3.529124767173792</v>
      </c>
      <c r="AW20" s="47">
        <v>3.1415372887268354</v>
      </c>
      <c r="AX20" s="47">
        <v>89</v>
      </c>
      <c r="AY20" s="47">
        <v>1.6125000000000005</v>
      </c>
      <c r="AZ20" s="194">
        <v>0.73749999999999982</v>
      </c>
      <c r="BA20" s="156"/>
      <c r="BB20" s="157"/>
      <c r="BC20" s="157"/>
      <c r="BD20" s="157"/>
      <c r="BE20" s="157"/>
      <c r="BF20" s="157"/>
      <c r="BG20" s="157"/>
      <c r="BH20" s="157"/>
      <c r="BI20" s="157"/>
      <c r="BJ20" s="157"/>
      <c r="BK20" s="158"/>
      <c r="BL20" s="193">
        <v>18</v>
      </c>
      <c r="BM20" s="47">
        <v>34935.449735449736</v>
      </c>
      <c r="BN20" s="47">
        <v>26300</v>
      </c>
      <c r="BO20" s="47">
        <v>0.639250438624411</v>
      </c>
      <c r="BP20" s="47">
        <v>5.5316374789474194</v>
      </c>
      <c r="BQ20" s="47">
        <v>18.87947871564754</v>
      </c>
      <c r="BR20" s="47">
        <v>3.5409539413556077</v>
      </c>
      <c r="BS20" s="47">
        <v>3.1399430359458531</v>
      </c>
      <c r="BT20" s="47">
        <v>84.9</v>
      </c>
      <c r="BU20" s="47">
        <v>1.4466666666666663</v>
      </c>
      <c r="BV20" s="194">
        <v>0.8</v>
      </c>
      <c r="BW20" s="135">
        <f t="shared" si="0"/>
        <v>93792.6917989418</v>
      </c>
      <c r="BX20" s="131">
        <f t="shared" si="1"/>
        <v>-4784.3584656084713</v>
      </c>
      <c r="BY20" s="132">
        <f t="shared" si="2"/>
        <v>62400</v>
      </c>
      <c r="BZ20" s="132">
        <f t="shared" si="3"/>
        <v>300</v>
      </c>
      <c r="CA20" s="132">
        <f t="shared" si="4"/>
        <v>42</v>
      </c>
      <c r="CB20" s="133">
        <f t="shared" si="5"/>
        <v>86.95</v>
      </c>
      <c r="CC20" s="134">
        <f t="shared" si="6"/>
        <v>0.66529703757477632</v>
      </c>
      <c r="CF20" s="83"/>
      <c r="CH20" s="45"/>
    </row>
    <row r="21" spans="1:86" s="48" customFormat="1" ht="24" customHeight="1" x14ac:dyDescent="0.35">
      <c r="A21" s="199">
        <v>45003</v>
      </c>
      <c r="B21" s="246">
        <v>66.733333333333334</v>
      </c>
      <c r="C21" s="72">
        <v>27.762499999999999</v>
      </c>
      <c r="D21" s="72">
        <v>22.858333333333331</v>
      </c>
      <c r="E21" s="72">
        <v>13.612499999999999</v>
      </c>
      <c r="F21" s="72">
        <v>8.2666666666666657</v>
      </c>
      <c r="G21" s="72">
        <v>30.125000000000011</v>
      </c>
      <c r="H21" s="153">
        <v>25.337500000000002</v>
      </c>
      <c r="I21" s="160"/>
      <c r="J21" s="157"/>
      <c r="K21" s="157"/>
      <c r="L21" s="157"/>
      <c r="M21" s="157"/>
      <c r="N21" s="157"/>
      <c r="O21" s="157"/>
      <c r="P21" s="157"/>
      <c r="Q21" s="157"/>
      <c r="R21" s="157"/>
      <c r="S21" s="158"/>
      <c r="T21" s="182"/>
      <c r="U21" s="137"/>
      <c r="V21" s="137"/>
      <c r="W21" s="47"/>
      <c r="X21" s="47"/>
      <c r="Y21" s="137"/>
      <c r="Z21" s="137"/>
      <c r="AA21" s="137"/>
      <c r="AB21" s="47"/>
      <c r="AC21" s="137"/>
      <c r="AD21" s="183"/>
      <c r="AE21" s="156"/>
      <c r="AF21" s="157"/>
      <c r="AG21" s="157"/>
      <c r="AH21" s="157"/>
      <c r="AI21" s="157"/>
      <c r="AJ21" s="157"/>
      <c r="AK21" s="157"/>
      <c r="AL21" s="157"/>
      <c r="AM21" s="157"/>
      <c r="AN21" s="157"/>
      <c r="AO21" s="158"/>
      <c r="AP21" s="193">
        <v>24</v>
      </c>
      <c r="AQ21" s="47">
        <v>53880.224867724872</v>
      </c>
      <c r="AR21" s="47">
        <v>33200</v>
      </c>
      <c r="AS21" s="47">
        <v>0.61821299233732507</v>
      </c>
      <c r="AT21" s="47">
        <v>5.7272739567889124</v>
      </c>
      <c r="AU21" s="47">
        <v>19.547186014520559</v>
      </c>
      <c r="AV21" s="47">
        <v>3.2317513159996145</v>
      </c>
      <c r="AW21" s="47">
        <v>2.8804934762535628</v>
      </c>
      <c r="AX21" s="47">
        <v>84.6</v>
      </c>
      <c r="AY21" s="47">
        <v>1.4791666666666667</v>
      </c>
      <c r="AZ21" s="194">
        <v>0.67916666666666659</v>
      </c>
      <c r="BA21" s="156"/>
      <c r="BB21" s="157"/>
      <c r="BC21" s="157"/>
      <c r="BD21" s="157"/>
      <c r="BE21" s="157"/>
      <c r="BF21" s="157"/>
      <c r="BG21" s="157"/>
      <c r="BH21" s="157"/>
      <c r="BI21" s="157"/>
      <c r="BJ21" s="157"/>
      <c r="BK21" s="158"/>
      <c r="BL21" s="193">
        <v>24</v>
      </c>
      <c r="BM21" s="47">
        <v>52049.966931216935</v>
      </c>
      <c r="BN21" s="47">
        <v>33400</v>
      </c>
      <c r="BO21" s="47">
        <v>0.64277731656537929</v>
      </c>
      <c r="BP21" s="47">
        <v>5.4880678394425795</v>
      </c>
      <c r="BQ21" s="47">
        <v>18.730775536017521</v>
      </c>
      <c r="BR21" s="47">
        <v>3.4326104250816769</v>
      </c>
      <c r="BS21" s="47">
        <v>2.8666109427998787</v>
      </c>
      <c r="BT21" s="47">
        <v>81.900000000000006</v>
      </c>
      <c r="BU21" s="47">
        <v>1.4541666666666668</v>
      </c>
      <c r="BV21" s="194">
        <v>0.70833333333333337</v>
      </c>
      <c r="BW21" s="135">
        <f t="shared" si="0"/>
        <v>105930.19179894181</v>
      </c>
      <c r="BX21" s="131">
        <f t="shared" si="1"/>
        <v>12137.500000000015</v>
      </c>
      <c r="BY21" s="132">
        <f t="shared" si="2"/>
        <v>66600</v>
      </c>
      <c r="BZ21" s="132">
        <f t="shared" si="3"/>
        <v>4200</v>
      </c>
      <c r="CA21" s="132">
        <f t="shared" si="4"/>
        <v>48</v>
      </c>
      <c r="CB21" s="133">
        <f t="shared" si="5"/>
        <v>83.25</v>
      </c>
      <c r="CC21" s="134">
        <f t="shared" si="6"/>
        <v>0.62871593894976119</v>
      </c>
      <c r="CF21" s="170"/>
      <c r="CH21" s="45"/>
    </row>
    <row r="22" spans="1:86" s="48" customFormat="1" ht="24" customHeight="1" x14ac:dyDescent="0.25">
      <c r="A22" s="199">
        <v>45004</v>
      </c>
      <c r="B22" s="231">
        <v>60.4375</v>
      </c>
      <c r="C22" s="72">
        <v>27.829166666666666</v>
      </c>
      <c r="D22" s="72">
        <v>21.933333333333334</v>
      </c>
      <c r="E22" s="72">
        <v>13.475</v>
      </c>
      <c r="F22" s="72">
        <v>8.4916666666666671</v>
      </c>
      <c r="G22" s="72">
        <v>29.620833333333337</v>
      </c>
      <c r="H22" s="153">
        <v>24.6875</v>
      </c>
      <c r="I22" s="160"/>
      <c r="J22" s="157"/>
      <c r="K22" s="157"/>
      <c r="L22" s="157"/>
      <c r="M22" s="157"/>
      <c r="N22" s="157"/>
      <c r="O22" s="157"/>
      <c r="P22" s="157"/>
      <c r="Q22" s="157"/>
      <c r="R22" s="157"/>
      <c r="S22" s="158"/>
      <c r="T22" s="182"/>
      <c r="U22" s="137"/>
      <c r="V22" s="137"/>
      <c r="W22" s="47"/>
      <c r="X22" s="47"/>
      <c r="Y22" s="137"/>
      <c r="Z22" s="137"/>
      <c r="AA22" s="137"/>
      <c r="AB22" s="47"/>
      <c r="AC22" s="137"/>
      <c r="AD22" s="183"/>
      <c r="AE22" s="156"/>
      <c r="AF22" s="157"/>
      <c r="AG22" s="157"/>
      <c r="AH22" s="157"/>
      <c r="AI22" s="157"/>
      <c r="AJ22" s="157"/>
      <c r="AK22" s="157"/>
      <c r="AL22" s="157"/>
      <c r="AM22" s="157"/>
      <c r="AN22" s="157"/>
      <c r="AO22" s="158"/>
      <c r="AP22" s="193">
        <v>24</v>
      </c>
      <c r="AQ22" s="47">
        <v>56256.349206349201</v>
      </c>
      <c r="AR22" s="47">
        <v>35100</v>
      </c>
      <c r="AS22" s="47">
        <v>0.62929972896995878</v>
      </c>
      <c r="AT22" s="47">
        <v>5.6491288691460388</v>
      </c>
      <c r="AU22" s="47">
        <v>19.280476830395429</v>
      </c>
      <c r="AV22" s="47">
        <v>3.0647612777002156</v>
      </c>
      <c r="AW22" s="47">
        <v>3.084988965474837</v>
      </c>
      <c r="AX22" s="47">
        <v>86.8</v>
      </c>
      <c r="AY22" s="47">
        <v>1.2458333333333333</v>
      </c>
      <c r="AZ22" s="194">
        <v>0.75833333333333319</v>
      </c>
      <c r="BA22" s="156"/>
      <c r="BB22" s="157"/>
      <c r="BC22" s="157"/>
      <c r="BD22" s="157"/>
      <c r="BE22" s="157"/>
      <c r="BF22" s="157"/>
      <c r="BG22" s="157"/>
      <c r="BH22" s="157"/>
      <c r="BI22" s="157"/>
      <c r="BJ22" s="157"/>
      <c r="BK22" s="158"/>
      <c r="BL22" s="193">
        <v>16</v>
      </c>
      <c r="BM22" s="47">
        <v>32206.117724867727</v>
      </c>
      <c r="BN22" s="47">
        <v>24600</v>
      </c>
      <c r="BO22" s="47">
        <v>0.63009894664789456</v>
      </c>
      <c r="BP22" s="47">
        <v>5.7057831115163804</v>
      </c>
      <c r="BQ22" s="47">
        <v>19.473837759605406</v>
      </c>
      <c r="BR22" s="47">
        <v>3.3413194705952507</v>
      </c>
      <c r="BS22" s="47">
        <v>3.0504594305668769</v>
      </c>
      <c r="BT22" s="47">
        <v>80.2</v>
      </c>
      <c r="BU22" s="47">
        <v>1.3214285714285714</v>
      </c>
      <c r="BV22" s="194">
        <v>0.75714285714285712</v>
      </c>
      <c r="BW22" s="135">
        <f t="shared" si="0"/>
        <v>88462.466931216928</v>
      </c>
      <c r="BX22" s="131">
        <f t="shared" si="1"/>
        <v>-17467.724867724886</v>
      </c>
      <c r="BY22" s="132">
        <f t="shared" si="2"/>
        <v>59700</v>
      </c>
      <c r="BZ22" s="132">
        <f t="shared" si="3"/>
        <v>-6900</v>
      </c>
      <c r="CA22" s="132">
        <f t="shared" si="4"/>
        <v>40</v>
      </c>
      <c r="CB22" s="133">
        <f t="shared" si="5"/>
        <v>83.5</v>
      </c>
      <c r="CC22" s="134">
        <f t="shared" si="6"/>
        <v>0.67486248203341559</v>
      </c>
      <c r="CF22" s="170"/>
      <c r="CH22" s="45"/>
    </row>
    <row r="23" spans="1:86" s="48" customFormat="1" ht="24" customHeight="1" x14ac:dyDescent="0.25">
      <c r="A23" s="199">
        <v>45005</v>
      </c>
      <c r="B23" s="231">
        <v>57.17499999999999</v>
      </c>
      <c r="C23" s="72">
        <v>27.345833333333331</v>
      </c>
      <c r="D23" s="72">
        <v>20.941666666666666</v>
      </c>
      <c r="E23" s="72">
        <v>13.712499999999999</v>
      </c>
      <c r="F23" s="72">
        <v>8.8874999999999993</v>
      </c>
      <c r="G23" s="72">
        <v>29.025000000000006</v>
      </c>
      <c r="H23" s="153">
        <v>23.908333333333328</v>
      </c>
      <c r="I23" s="160"/>
      <c r="J23" s="157"/>
      <c r="K23" s="157"/>
      <c r="L23" s="157"/>
      <c r="M23" s="157"/>
      <c r="N23" s="157"/>
      <c r="O23" s="157"/>
      <c r="P23" s="157"/>
      <c r="Q23" s="157"/>
      <c r="R23" s="157"/>
      <c r="S23" s="158"/>
      <c r="T23" s="182"/>
      <c r="U23" s="137"/>
      <c r="V23" s="137"/>
      <c r="W23" s="47"/>
      <c r="X23" s="47"/>
      <c r="Y23" s="137"/>
      <c r="Z23" s="137"/>
      <c r="AA23" s="137"/>
      <c r="AB23" s="47"/>
      <c r="AC23" s="137"/>
      <c r="AD23" s="183"/>
      <c r="AE23" s="156"/>
      <c r="AF23" s="157"/>
      <c r="AG23" s="157"/>
      <c r="AH23" s="157"/>
      <c r="AI23" s="157"/>
      <c r="AJ23" s="157"/>
      <c r="AK23" s="157"/>
      <c r="AL23" s="157"/>
      <c r="AM23" s="157"/>
      <c r="AN23" s="157"/>
      <c r="AO23" s="158"/>
      <c r="AP23" s="193">
        <v>24</v>
      </c>
      <c r="AQ23" s="47">
        <v>59852.645502645493</v>
      </c>
      <c r="AR23" s="47">
        <v>35600</v>
      </c>
      <c r="AS23" s="47">
        <v>0.59533867357582071</v>
      </c>
      <c r="AT23" s="47">
        <v>5.9337952552308311</v>
      </c>
      <c r="AU23" s="47">
        <v>20.252043206102826</v>
      </c>
      <c r="AV23" s="47">
        <v>3.1217652882946503</v>
      </c>
      <c r="AW23" s="47">
        <v>3.3102659139511097</v>
      </c>
      <c r="AX23" s="47">
        <v>87.4</v>
      </c>
      <c r="AY23" s="47">
        <v>1.2166666666666666</v>
      </c>
      <c r="AZ23" s="194">
        <v>0.82500000000000007</v>
      </c>
      <c r="BA23" s="156"/>
      <c r="BB23" s="157"/>
      <c r="BC23" s="157"/>
      <c r="BD23" s="157"/>
      <c r="BE23" s="157"/>
      <c r="BF23" s="157"/>
      <c r="BG23" s="157"/>
      <c r="BH23" s="157"/>
      <c r="BI23" s="157"/>
      <c r="BJ23" s="157"/>
      <c r="BK23" s="158"/>
      <c r="BL23" s="193">
        <v>12</v>
      </c>
      <c r="BM23" s="279">
        <v>19651.190476190473</v>
      </c>
      <c r="BN23" s="280">
        <v>19100</v>
      </c>
      <c r="BO23" s="280">
        <v>0.61649607858670674</v>
      </c>
      <c r="BP23" s="280">
        <v>5.7297620736141681</v>
      </c>
      <c r="BQ23" s="281">
        <v>19.555677957245155</v>
      </c>
      <c r="BR23" s="281">
        <v>3.4862608104087127</v>
      </c>
      <c r="BS23" s="47">
        <v>3.2023685927922507</v>
      </c>
      <c r="BT23" s="282">
        <v>80.099999999999994</v>
      </c>
      <c r="BU23" s="282">
        <v>1.3625</v>
      </c>
      <c r="BV23" s="194">
        <v>0.77500000000000013</v>
      </c>
      <c r="BW23" s="135">
        <f t="shared" si="0"/>
        <v>79503.835978835967</v>
      </c>
      <c r="BX23" s="131">
        <f t="shared" si="1"/>
        <v>-8958.6309523809614</v>
      </c>
      <c r="BY23" s="132">
        <f t="shared" si="2"/>
        <v>54700</v>
      </c>
      <c r="BZ23" s="132">
        <f t="shared" si="3"/>
        <v>-5000</v>
      </c>
      <c r="CA23" s="132">
        <f t="shared" si="4"/>
        <v>36</v>
      </c>
      <c r="CB23" s="133">
        <f t="shared" si="5"/>
        <v>83.75</v>
      </c>
      <c r="CC23" s="134">
        <f t="shared" si="6"/>
        <v>0.68801711674089805</v>
      </c>
      <c r="CF23" s="170"/>
      <c r="CH23" s="45"/>
    </row>
    <row r="24" spans="1:86" s="48" customFormat="1" ht="24" customHeight="1" x14ac:dyDescent="0.25">
      <c r="A24" s="199">
        <v>45006</v>
      </c>
      <c r="B24" s="231">
        <v>67.350000000000009</v>
      </c>
      <c r="C24" s="72">
        <v>26.279166666666669</v>
      </c>
      <c r="D24" s="72">
        <v>21.520833333333332</v>
      </c>
      <c r="E24" s="72">
        <v>13.720833333333331</v>
      </c>
      <c r="F24" s="72">
        <v>9.0583333333333336</v>
      </c>
      <c r="G24" s="72">
        <v>29.379166666666674</v>
      </c>
      <c r="H24" s="153">
        <v>24.283333333333331</v>
      </c>
      <c r="I24" s="156"/>
      <c r="J24" s="155"/>
      <c r="K24" s="155"/>
      <c r="L24" s="155"/>
      <c r="M24" s="155"/>
      <c r="N24" s="155"/>
      <c r="O24" s="155"/>
      <c r="P24" s="155"/>
      <c r="Q24" s="155"/>
      <c r="R24" s="155"/>
      <c r="S24" s="178"/>
      <c r="T24" s="182"/>
      <c r="U24" s="137"/>
      <c r="V24" s="137"/>
      <c r="W24" s="47"/>
      <c r="X24" s="47"/>
      <c r="Y24" s="137"/>
      <c r="Z24" s="137"/>
      <c r="AA24" s="137"/>
      <c r="AB24" s="47"/>
      <c r="AC24" s="137"/>
      <c r="AD24" s="183"/>
      <c r="AE24" s="159"/>
      <c r="AF24" s="157"/>
      <c r="AG24" s="157"/>
      <c r="AH24" s="157"/>
      <c r="AI24" s="157"/>
      <c r="AJ24" s="157"/>
      <c r="AK24" s="157"/>
      <c r="AL24" s="157"/>
      <c r="AM24" s="157"/>
      <c r="AN24" s="157"/>
      <c r="AO24" s="189"/>
      <c r="AP24" s="193">
        <v>24</v>
      </c>
      <c r="AQ24" s="47">
        <v>59210.449735449736</v>
      </c>
      <c r="AR24" s="47">
        <v>35700</v>
      </c>
      <c r="AS24" s="47">
        <v>0.60439719984213591</v>
      </c>
      <c r="AT24" s="47">
        <v>5.8508164704191863</v>
      </c>
      <c r="AU24" s="47">
        <v>19.968836613540677</v>
      </c>
      <c r="AV24" s="47">
        <v>2.9482185246450179</v>
      </c>
      <c r="AW24" s="47">
        <v>3.2966812612100491</v>
      </c>
      <c r="AX24" s="47">
        <v>88</v>
      </c>
      <c r="AY24" s="47">
        <v>1.091666666666667</v>
      </c>
      <c r="AZ24" s="194">
        <v>1</v>
      </c>
      <c r="BA24" s="156"/>
      <c r="BB24" s="157"/>
      <c r="BC24" s="157"/>
      <c r="BD24" s="157"/>
      <c r="BE24" s="157"/>
      <c r="BF24" s="157"/>
      <c r="BG24" s="157"/>
      <c r="BH24" s="157"/>
      <c r="BI24" s="157"/>
      <c r="BJ24" s="157"/>
      <c r="BK24" s="158"/>
      <c r="BL24" s="193">
        <v>12</v>
      </c>
      <c r="BM24" s="47">
        <v>19008.994708994709</v>
      </c>
      <c r="BN24" s="47">
        <v>18200</v>
      </c>
      <c r="BO24" s="47">
        <v>0.63429361624532676</v>
      </c>
      <c r="BP24" s="47">
        <v>5.5867888600939839</v>
      </c>
      <c r="BQ24" s="47">
        <v>19.067710379500763</v>
      </c>
      <c r="BR24" s="47">
        <v>3.4745670289925634</v>
      </c>
      <c r="BS24" s="47">
        <v>3.2166546336666082</v>
      </c>
      <c r="BT24" s="47">
        <v>80.900000000000006</v>
      </c>
      <c r="BU24" s="47">
        <v>1.3625</v>
      </c>
      <c r="BV24" s="194">
        <v>0.82500000000000018</v>
      </c>
      <c r="BW24" s="135">
        <f t="shared" si="0"/>
        <v>78219.444444444438</v>
      </c>
      <c r="BX24" s="131">
        <f t="shared" si="1"/>
        <v>-1284.3915343915287</v>
      </c>
      <c r="BY24" s="132">
        <f t="shared" si="2"/>
        <v>53900</v>
      </c>
      <c r="BZ24" s="132">
        <f t="shared" si="3"/>
        <v>-800</v>
      </c>
      <c r="CA24" s="132">
        <f t="shared" si="4"/>
        <v>36</v>
      </c>
      <c r="CB24" s="133">
        <f t="shared" si="5"/>
        <v>84.45</v>
      </c>
      <c r="CC24" s="134">
        <f t="shared" si="6"/>
        <v>0.68908697041798361</v>
      </c>
      <c r="CF24" s="170"/>
      <c r="CH24" s="45"/>
    </row>
    <row r="25" spans="1:86" s="48" customFormat="1" ht="24" customHeight="1" x14ac:dyDescent="0.25">
      <c r="A25" s="199">
        <v>45007</v>
      </c>
      <c r="B25" s="231">
        <v>61.766666666666652</v>
      </c>
      <c r="C25" s="72">
        <v>27.324999999999999</v>
      </c>
      <c r="D25" s="72">
        <v>21.600000000000005</v>
      </c>
      <c r="E25" s="72">
        <v>13.945833333333335</v>
      </c>
      <c r="F25" s="72">
        <v>9.0833333333333339</v>
      </c>
      <c r="G25" s="72">
        <v>29.833333333333329</v>
      </c>
      <c r="H25" s="153">
        <v>24.629166666666666</v>
      </c>
      <c r="I25" s="156"/>
      <c r="J25" s="155"/>
      <c r="K25" s="155"/>
      <c r="L25" s="155"/>
      <c r="M25" s="155"/>
      <c r="N25" s="155"/>
      <c r="O25" s="155"/>
      <c r="P25" s="155"/>
      <c r="Q25" s="155"/>
      <c r="R25" s="155"/>
      <c r="S25" s="178"/>
      <c r="T25" s="182"/>
      <c r="U25" s="137"/>
      <c r="V25" s="137"/>
      <c r="W25" s="47"/>
      <c r="X25" s="47"/>
      <c r="Y25" s="137"/>
      <c r="Z25" s="137"/>
      <c r="AA25" s="137"/>
      <c r="AB25" s="47"/>
      <c r="AC25" s="137"/>
      <c r="AD25" s="183"/>
      <c r="AE25" s="156"/>
      <c r="AF25" s="157"/>
      <c r="AG25" s="157"/>
      <c r="AH25" s="157"/>
      <c r="AI25" s="157"/>
      <c r="AJ25" s="157"/>
      <c r="AK25" s="157"/>
      <c r="AL25" s="157"/>
      <c r="AM25" s="157"/>
      <c r="AN25" s="157"/>
      <c r="AO25" s="158"/>
      <c r="AP25" s="193">
        <v>24</v>
      </c>
      <c r="AQ25" s="47">
        <v>60334.292328042327</v>
      </c>
      <c r="AR25" s="47">
        <v>36600</v>
      </c>
      <c r="AS25" s="47">
        <v>0.60691717377584253</v>
      </c>
      <c r="AT25" s="47">
        <v>5.8091220788778486</v>
      </c>
      <c r="AU25" s="47">
        <v>19.826533655210099</v>
      </c>
      <c r="AV25" s="47">
        <v>2.9715690323656414</v>
      </c>
      <c r="AW25" s="47">
        <v>3.3275174321430137</v>
      </c>
      <c r="AX25" s="47">
        <v>90.083333333333329</v>
      </c>
      <c r="AY25" s="47">
        <v>1.0708333333333335</v>
      </c>
      <c r="AZ25" s="194">
        <v>0.82500000000000018</v>
      </c>
      <c r="BA25" s="156"/>
      <c r="BB25" s="157"/>
      <c r="BC25" s="157"/>
      <c r="BD25" s="157"/>
      <c r="BE25" s="157"/>
      <c r="BF25" s="157"/>
      <c r="BG25" s="157"/>
      <c r="BH25" s="157"/>
      <c r="BI25" s="157"/>
      <c r="BJ25" s="157"/>
      <c r="BK25" s="158"/>
      <c r="BL25" s="47">
        <v>13</v>
      </c>
      <c r="BM25" s="47">
        <v>30183.201058201055</v>
      </c>
      <c r="BN25" s="47">
        <v>19500</v>
      </c>
      <c r="BO25" s="47">
        <v>0.61683459546791952</v>
      </c>
      <c r="BP25" s="47">
        <v>5.8585323088522054</v>
      </c>
      <c r="BQ25" s="47">
        <v>19.99517077011258</v>
      </c>
      <c r="BR25" s="47">
        <v>3.3449873914138384</v>
      </c>
      <c r="BS25" s="47">
        <v>3.1566791486361629</v>
      </c>
      <c r="BT25" s="47">
        <v>86</v>
      </c>
      <c r="BU25" s="47">
        <v>1.276923076923077</v>
      </c>
      <c r="BV25" s="47">
        <v>0.81538461538461549</v>
      </c>
      <c r="BW25" s="135">
        <f t="shared" si="0"/>
        <v>90517.493386243383</v>
      </c>
      <c r="BX25" s="131">
        <f t="shared" si="1"/>
        <v>12298.048941798945</v>
      </c>
      <c r="BY25" s="132">
        <f t="shared" si="2"/>
        <v>56100</v>
      </c>
      <c r="BZ25" s="132">
        <f t="shared" si="3"/>
        <v>2200</v>
      </c>
      <c r="CA25" s="132">
        <f t="shared" si="4"/>
        <v>37</v>
      </c>
      <c r="CB25" s="133">
        <f t="shared" si="5"/>
        <v>88.041666666666657</v>
      </c>
      <c r="CC25" s="134">
        <f t="shared" si="6"/>
        <v>0.61976970308510482</v>
      </c>
      <c r="CF25" s="170"/>
      <c r="CH25" s="45"/>
    </row>
    <row r="26" spans="1:86" s="48" customFormat="1" ht="24" customHeight="1" x14ac:dyDescent="0.25">
      <c r="A26" s="199">
        <v>45008</v>
      </c>
      <c r="B26" s="231">
        <v>62.945833333333326</v>
      </c>
      <c r="C26" s="72">
        <v>27.362500000000001</v>
      </c>
      <c r="D26" s="72">
        <v>21.862499999999997</v>
      </c>
      <c r="E26" s="72">
        <v>14.025</v>
      </c>
      <c r="F26" s="72">
        <v>9.1250000000000018</v>
      </c>
      <c r="G26" s="72">
        <v>29.908333333333335</v>
      </c>
      <c r="H26" s="153">
        <v>24.712499999999995</v>
      </c>
      <c r="I26" s="160"/>
      <c r="J26" s="155"/>
      <c r="K26" s="155"/>
      <c r="L26" s="155"/>
      <c r="M26" s="155"/>
      <c r="N26" s="155"/>
      <c r="O26" s="155"/>
      <c r="P26" s="155"/>
      <c r="Q26" s="155"/>
      <c r="R26" s="155"/>
      <c r="S26" s="178"/>
      <c r="T26" s="182"/>
      <c r="U26" s="137"/>
      <c r="V26" s="137"/>
      <c r="W26" s="47"/>
      <c r="X26" s="47"/>
      <c r="Y26" s="137"/>
      <c r="Z26" s="137"/>
      <c r="AA26" s="137"/>
      <c r="AB26" s="47"/>
      <c r="AC26" s="137"/>
      <c r="AD26" s="183"/>
      <c r="AE26" s="156"/>
      <c r="AF26" s="157"/>
      <c r="AG26" s="157"/>
      <c r="AH26" s="157"/>
      <c r="AI26" s="157"/>
      <c r="AJ26" s="157"/>
      <c r="AK26" s="157"/>
      <c r="AL26" s="157"/>
      <c r="AM26" s="157"/>
      <c r="AN26" s="157"/>
      <c r="AO26" s="158"/>
      <c r="AP26" s="193">
        <v>24</v>
      </c>
      <c r="AQ26" s="47">
        <v>59595.767195767192</v>
      </c>
      <c r="AR26" s="47">
        <v>36200</v>
      </c>
      <c r="AS26" s="47">
        <v>0.60798656139949148</v>
      </c>
      <c r="AT26" s="47">
        <v>5.8017617483589774</v>
      </c>
      <c r="AU26" s="47">
        <v>19.801412847149184</v>
      </c>
      <c r="AV26" s="47">
        <v>2.8349082208353362</v>
      </c>
      <c r="AW26" s="47">
        <v>3.3028590501401123</v>
      </c>
      <c r="AX26" s="47">
        <v>90.5</v>
      </c>
      <c r="AY26" s="47">
        <v>0.99583333333333313</v>
      </c>
      <c r="AZ26" s="194">
        <v>0.82500000000000018</v>
      </c>
      <c r="BA26" s="156"/>
      <c r="BB26" s="157"/>
      <c r="BC26" s="157"/>
      <c r="BD26" s="157"/>
      <c r="BE26" s="157"/>
      <c r="BF26" s="157"/>
      <c r="BG26" s="157"/>
      <c r="BH26" s="157"/>
      <c r="BI26" s="157"/>
      <c r="BJ26" s="157"/>
      <c r="BK26" s="158"/>
      <c r="BL26" s="47">
        <v>13</v>
      </c>
      <c r="BM26" s="47">
        <v>33458.399470899472</v>
      </c>
      <c r="BN26" s="47">
        <v>20700</v>
      </c>
      <c r="BO26" s="47">
        <v>0.59747506615613211</v>
      </c>
      <c r="BP26" s="47">
        <v>6.0705996889198799</v>
      </c>
      <c r="BQ26" s="47">
        <v>20.718956738283545</v>
      </c>
      <c r="BR26" s="47">
        <v>3.5054243350656789</v>
      </c>
      <c r="BS26" s="47">
        <v>3.2007021299263263</v>
      </c>
      <c r="BT26" s="47">
        <v>86.769230769230774</v>
      </c>
      <c r="BU26" s="47">
        <v>1.3499999999999999</v>
      </c>
      <c r="BV26" s="194">
        <v>0.80714285714285716</v>
      </c>
      <c r="BW26" s="135">
        <f t="shared" si="0"/>
        <v>93054.166666666657</v>
      </c>
      <c r="BX26" s="131">
        <f t="shared" si="1"/>
        <v>2536.6732804232743</v>
      </c>
      <c r="BY26" s="132">
        <f t="shared" si="2"/>
        <v>56900</v>
      </c>
      <c r="BZ26" s="132">
        <f t="shared" si="3"/>
        <v>800</v>
      </c>
      <c r="CA26" s="132">
        <f t="shared" si="4"/>
        <v>37</v>
      </c>
      <c r="CB26" s="133">
        <f t="shared" si="5"/>
        <v>88.634615384615387</v>
      </c>
      <c r="CC26" s="134">
        <f t="shared" si="6"/>
        <v>0.6114718130121346</v>
      </c>
      <c r="CF26" s="170"/>
      <c r="CH26" s="45"/>
    </row>
    <row r="27" spans="1:86" s="48" customFormat="1" ht="24" customHeight="1" x14ac:dyDescent="0.25">
      <c r="A27" s="199">
        <v>45009</v>
      </c>
      <c r="B27" s="231">
        <v>61.220833333333339</v>
      </c>
      <c r="C27" s="72">
        <v>27.649999999999995</v>
      </c>
      <c r="D27" s="72">
        <v>21.862500000000008</v>
      </c>
      <c r="E27" s="72">
        <v>13.654166666666663</v>
      </c>
      <c r="F27" s="72">
        <v>8.5791666666666675</v>
      </c>
      <c r="G27" s="72">
        <v>29.745833333333334</v>
      </c>
      <c r="H27" s="153">
        <v>24.724999999999998</v>
      </c>
      <c r="I27" s="160"/>
      <c r="J27" s="157"/>
      <c r="K27" s="157"/>
      <c r="L27" s="157"/>
      <c r="M27" s="157"/>
      <c r="N27" s="157"/>
      <c r="O27" s="157"/>
      <c r="P27" s="157"/>
      <c r="Q27" s="157"/>
      <c r="R27" s="157"/>
      <c r="S27" s="158"/>
      <c r="T27" s="182"/>
      <c r="U27" s="137"/>
      <c r="V27" s="137"/>
      <c r="W27" s="47"/>
      <c r="X27" s="47"/>
      <c r="Y27" s="137"/>
      <c r="Z27" s="137"/>
      <c r="AA27" s="137"/>
      <c r="AB27" s="47"/>
      <c r="AC27" s="137"/>
      <c r="AD27" s="183"/>
      <c r="AE27" s="156"/>
      <c r="AF27" s="157"/>
      <c r="AG27" s="157"/>
      <c r="AH27" s="157"/>
      <c r="AI27" s="157"/>
      <c r="AJ27" s="157"/>
      <c r="AK27" s="157"/>
      <c r="AL27" s="157"/>
      <c r="AM27" s="157"/>
      <c r="AN27" s="157"/>
      <c r="AO27" s="158"/>
      <c r="AP27" s="193">
        <v>24</v>
      </c>
      <c r="AQ27" s="47">
        <v>57380.1917989418</v>
      </c>
      <c r="AR27" s="47">
        <v>34500</v>
      </c>
      <c r="AS27" s="47">
        <v>0.60239503288259511</v>
      </c>
      <c r="AT27" s="47">
        <v>5.8612821957535681</v>
      </c>
      <c r="AU27" s="47">
        <v>20.004556134106924</v>
      </c>
      <c r="AV27" s="47">
        <v>2.6157383910640681</v>
      </c>
      <c r="AW27" s="47">
        <v>3.1701019546644567</v>
      </c>
      <c r="AX27" s="47">
        <v>88.958333333333329</v>
      </c>
      <c r="AY27" s="47">
        <v>0.87826086956521732</v>
      </c>
      <c r="AZ27" s="194">
        <v>0.78695652173913044</v>
      </c>
      <c r="BA27" s="156"/>
      <c r="BB27" s="157"/>
      <c r="BC27" s="157"/>
      <c r="BD27" s="157"/>
      <c r="BE27" s="157"/>
      <c r="BF27" s="157"/>
      <c r="BG27" s="157"/>
      <c r="BH27" s="157"/>
      <c r="BI27" s="157"/>
      <c r="BJ27" s="157"/>
      <c r="BK27" s="158"/>
      <c r="BL27" s="193">
        <v>17</v>
      </c>
      <c r="BM27" s="47">
        <v>39206.051587301583</v>
      </c>
      <c r="BN27" s="47">
        <v>26300</v>
      </c>
      <c r="BO27" s="47">
        <v>0.63918405716420157</v>
      </c>
      <c r="BP27" s="47">
        <v>5.5465741872817489</v>
      </c>
      <c r="BQ27" s="47">
        <v>18.930457701192612</v>
      </c>
      <c r="BR27" s="47">
        <v>3.238809170757833</v>
      </c>
      <c r="BS27" s="47">
        <v>3.0373431948942557</v>
      </c>
      <c r="BT27" s="47">
        <v>84</v>
      </c>
      <c r="BU27" s="47">
        <v>1.2249999999999996</v>
      </c>
      <c r="BV27" s="194">
        <v>0.74375000000000013</v>
      </c>
      <c r="BW27" s="135">
        <f t="shared" si="0"/>
        <v>96586.243386243383</v>
      </c>
      <c r="BX27" s="131">
        <f t="shared" si="1"/>
        <v>3532.0767195767257</v>
      </c>
      <c r="BY27" s="132">
        <f t="shared" si="2"/>
        <v>60800</v>
      </c>
      <c r="BZ27" s="132">
        <f t="shared" si="3"/>
        <v>3900</v>
      </c>
      <c r="CA27" s="132">
        <f t="shared" si="4"/>
        <v>41</v>
      </c>
      <c r="CB27" s="133">
        <f t="shared" si="5"/>
        <v>86.479166666666657</v>
      </c>
      <c r="CC27" s="134">
        <f t="shared" si="6"/>
        <v>0.62948923022985737</v>
      </c>
      <c r="CF27" s="170"/>
      <c r="CH27" s="45"/>
    </row>
    <row r="28" spans="1:86" s="48" customFormat="1" ht="24" customHeight="1" x14ac:dyDescent="0.25">
      <c r="A28" s="199">
        <v>45010</v>
      </c>
      <c r="B28" s="231">
        <v>52.704166666666659</v>
      </c>
      <c r="C28" s="72">
        <v>26.395833333333332</v>
      </c>
      <c r="D28" s="72">
        <v>19.337500000000002</v>
      </c>
      <c r="E28" s="72">
        <v>13.654166666666669</v>
      </c>
      <c r="F28" s="72">
        <v>8.9958333333333318</v>
      </c>
      <c r="G28" s="72">
        <v>27.75</v>
      </c>
      <c r="H28" s="153">
        <v>22.645833333333329</v>
      </c>
      <c r="I28" s="160"/>
      <c r="J28" s="157"/>
      <c r="K28" s="157"/>
      <c r="L28" s="157"/>
      <c r="M28" s="157"/>
      <c r="N28" s="157"/>
      <c r="O28" s="157"/>
      <c r="P28" s="157"/>
      <c r="Q28" s="157"/>
      <c r="R28" s="157"/>
      <c r="S28" s="158"/>
      <c r="T28" s="182"/>
      <c r="U28" s="137"/>
      <c r="V28" s="137"/>
      <c r="W28" s="47"/>
      <c r="X28" s="47"/>
      <c r="Y28" s="137"/>
      <c r="Z28" s="137"/>
      <c r="AA28" s="137"/>
      <c r="AB28" s="47"/>
      <c r="AC28" s="137"/>
      <c r="AD28" s="183"/>
      <c r="AE28" s="156"/>
      <c r="AF28" s="157"/>
      <c r="AG28" s="157"/>
      <c r="AH28" s="157"/>
      <c r="AI28" s="157"/>
      <c r="AJ28" s="157"/>
      <c r="AK28" s="157"/>
      <c r="AL28" s="157"/>
      <c r="AM28" s="157"/>
      <c r="AN28" s="157"/>
      <c r="AO28" s="158"/>
      <c r="AP28" s="193">
        <v>16</v>
      </c>
      <c r="AQ28" s="47">
        <v>39270.271164021164</v>
      </c>
      <c r="AR28" s="47">
        <v>20300</v>
      </c>
      <c r="AS28" s="47">
        <v>0.51556333480413419</v>
      </c>
      <c r="AT28" s="47">
        <v>7.4134413051276589</v>
      </c>
      <c r="AU28" s="47">
        <v>25.302075174400695</v>
      </c>
      <c r="AV28" s="47">
        <v>2.7010219240483435</v>
      </c>
      <c r="AW28" s="47">
        <v>3.5841910957608509</v>
      </c>
      <c r="AX28" s="47">
        <v>85.3</v>
      </c>
      <c r="AY28" s="47">
        <v>0.90625000000000011</v>
      </c>
      <c r="AZ28" s="194">
        <v>1.0312500000000002</v>
      </c>
      <c r="BA28" s="156"/>
      <c r="BB28" s="157"/>
      <c r="BC28" s="157"/>
      <c r="BD28" s="157"/>
      <c r="BE28" s="157"/>
      <c r="BF28" s="157"/>
      <c r="BG28" s="157"/>
      <c r="BH28" s="157"/>
      <c r="BI28" s="157"/>
      <c r="BJ28" s="157"/>
      <c r="BK28" s="158"/>
      <c r="BL28" s="193">
        <v>20</v>
      </c>
      <c r="BM28" s="47">
        <v>48036.243386243383</v>
      </c>
      <c r="BN28" s="47">
        <v>28300</v>
      </c>
      <c r="BO28" s="47">
        <v>0.5908477991144635</v>
      </c>
      <c r="BP28" s="47">
        <v>6.1187058576382345</v>
      </c>
      <c r="BQ28" s="47">
        <v>20.883143092119294</v>
      </c>
      <c r="BR28" s="47">
        <v>3.0699098615652529</v>
      </c>
      <c r="BS28" s="47">
        <v>3.053852374726024</v>
      </c>
      <c r="BT28" s="47">
        <v>79.8</v>
      </c>
      <c r="BU28" s="47">
        <v>1.1150000000000002</v>
      </c>
      <c r="BV28" s="194">
        <v>0.70999999999999974</v>
      </c>
      <c r="BW28" s="135">
        <f t="shared" si="0"/>
        <v>87306.514550264546</v>
      </c>
      <c r="BX28" s="131">
        <f t="shared" si="1"/>
        <v>-9279.7288359788363</v>
      </c>
      <c r="BY28" s="132">
        <f t="shared" si="2"/>
        <v>48600</v>
      </c>
      <c r="BZ28" s="132">
        <f t="shared" si="3"/>
        <v>-12200</v>
      </c>
      <c r="CA28" s="132">
        <f t="shared" si="4"/>
        <v>36</v>
      </c>
      <c r="CB28" s="133">
        <f t="shared" si="5"/>
        <v>82.55</v>
      </c>
      <c r="CC28" s="134">
        <f t="shared" si="6"/>
        <v>0.55665949156657446</v>
      </c>
      <c r="CF28" s="170"/>
      <c r="CH28" s="45"/>
    </row>
    <row r="29" spans="1:86" s="48" customFormat="1" ht="24" customHeight="1" x14ac:dyDescent="0.25">
      <c r="A29" s="199">
        <v>45011</v>
      </c>
      <c r="B29" s="231">
        <v>57.354166666666686</v>
      </c>
      <c r="C29" s="72">
        <v>26.529166666666669</v>
      </c>
      <c r="D29" s="72">
        <v>20.254166666666666</v>
      </c>
      <c r="E29" s="72">
        <v>13.6</v>
      </c>
      <c r="F29" s="72">
        <v>8.9</v>
      </c>
      <c r="G29" s="72">
        <v>28.3</v>
      </c>
      <c r="H29" s="153">
        <v>23.3</v>
      </c>
      <c r="I29" s="156"/>
      <c r="J29" s="157"/>
      <c r="K29" s="157"/>
      <c r="L29" s="157"/>
      <c r="M29" s="157"/>
      <c r="N29" s="157"/>
      <c r="O29" s="157"/>
      <c r="P29" s="157"/>
      <c r="Q29" s="157"/>
      <c r="R29" s="157"/>
      <c r="S29" s="158"/>
      <c r="T29" s="184"/>
      <c r="U29" s="136"/>
      <c r="V29" s="136"/>
      <c r="W29" s="136"/>
      <c r="X29" s="136"/>
      <c r="Y29" s="136"/>
      <c r="Z29" s="136"/>
      <c r="AA29" s="136"/>
      <c r="AB29" s="136"/>
      <c r="AC29" s="136"/>
      <c r="AD29" s="185"/>
      <c r="AE29" s="156">
        <v>19</v>
      </c>
      <c r="AF29" s="157">
        <v>40233.564814814818</v>
      </c>
      <c r="AG29" s="157">
        <v>25600</v>
      </c>
      <c r="AH29" s="157">
        <v>0.59072144022216166</v>
      </c>
      <c r="AI29" s="157">
        <v>6.0009363997842726</v>
      </c>
      <c r="AJ29" s="157">
        <v>20.48119593246372</v>
      </c>
      <c r="AK29" s="157">
        <v>1.9364917756577043</v>
      </c>
      <c r="AL29" s="157">
        <v>3.8342516124560273</v>
      </c>
      <c r="AM29" s="157">
        <v>82.2</v>
      </c>
      <c r="AN29" s="157">
        <v>1.46</v>
      </c>
      <c r="AO29" s="158">
        <v>1.26</v>
      </c>
      <c r="AP29" s="193"/>
      <c r="AQ29" s="47"/>
      <c r="AR29" s="47"/>
      <c r="AS29" s="47"/>
      <c r="AT29" s="47"/>
      <c r="AU29" s="47"/>
      <c r="AV29" s="47"/>
      <c r="AW29" s="47"/>
      <c r="AX29" s="47"/>
      <c r="AY29" s="47"/>
      <c r="AZ29" s="194"/>
      <c r="BA29" s="156"/>
      <c r="BB29" s="157"/>
      <c r="BC29" s="47"/>
      <c r="BD29" s="157"/>
      <c r="BE29" s="157"/>
      <c r="BF29" s="157"/>
      <c r="BG29" s="157"/>
      <c r="BH29" s="157"/>
      <c r="BI29" s="157"/>
      <c r="BJ29" s="157"/>
      <c r="BK29" s="158"/>
      <c r="BL29" s="193">
        <v>18</v>
      </c>
      <c r="BM29" s="47">
        <v>43637.202380952374</v>
      </c>
      <c r="BN29" s="47">
        <v>25600</v>
      </c>
      <c r="BO29" s="47">
        <v>0.58508806169908889</v>
      </c>
      <c r="BP29" s="47">
        <v>6.1981404213075297</v>
      </c>
      <c r="BQ29" s="47">
        <v>21.154253257922591</v>
      </c>
      <c r="BR29" s="47">
        <v>3.2165317601537544</v>
      </c>
      <c r="BS29" s="47">
        <v>3.1034157188950213</v>
      </c>
      <c r="BT29" s="47">
        <v>81.400000000000006</v>
      </c>
      <c r="BU29" s="47">
        <v>1.17</v>
      </c>
      <c r="BV29" s="194">
        <v>0.73</v>
      </c>
      <c r="BW29" s="135">
        <f t="shared" si="0"/>
        <v>83870.767195767199</v>
      </c>
      <c r="BX29" s="131">
        <f t="shared" si="1"/>
        <v>-3435.7473544973473</v>
      </c>
      <c r="BY29" s="132">
        <f t="shared" si="2"/>
        <v>51200</v>
      </c>
      <c r="BZ29" s="132">
        <f t="shared" si="3"/>
        <v>2600</v>
      </c>
      <c r="CA29" s="132">
        <f t="shared" si="4"/>
        <v>37</v>
      </c>
      <c r="CB29" s="133">
        <f t="shared" si="5"/>
        <v>81.800000000000011</v>
      </c>
      <c r="CC29" s="134">
        <f t="shared" si="6"/>
        <v>0.61046299815633465</v>
      </c>
      <c r="CF29" s="170"/>
      <c r="CH29" s="45"/>
    </row>
    <row r="30" spans="1:86" s="48" customFormat="1" ht="24" customHeight="1" x14ac:dyDescent="0.25">
      <c r="A30" s="199">
        <v>45012</v>
      </c>
      <c r="B30" s="231">
        <v>62.929166666666667</v>
      </c>
      <c r="C30" s="231">
        <v>27.091666666666665</v>
      </c>
      <c r="D30" s="130">
        <v>21.679166666666671</v>
      </c>
      <c r="E30" s="130">
        <v>13.150000000000004</v>
      </c>
      <c r="F30" s="72">
        <v>8.2000000000000011</v>
      </c>
      <c r="G30" s="130">
        <v>29.091666666666669</v>
      </c>
      <c r="H30" s="154">
        <v>24.520833333333332</v>
      </c>
      <c r="I30" s="156"/>
      <c r="J30" s="157"/>
      <c r="K30" s="157"/>
      <c r="L30" s="157"/>
      <c r="M30" s="157"/>
      <c r="N30" s="157"/>
      <c r="O30" s="157"/>
      <c r="P30" s="157"/>
      <c r="Q30" s="157"/>
      <c r="R30" s="157"/>
      <c r="S30" s="158"/>
      <c r="T30" s="184"/>
      <c r="U30" s="136"/>
      <c r="V30" s="136"/>
      <c r="W30" s="47"/>
      <c r="X30" s="136"/>
      <c r="Y30" s="136"/>
      <c r="Z30" s="136"/>
      <c r="AA30" s="136"/>
      <c r="AB30" s="136"/>
      <c r="AC30" s="136"/>
      <c r="AD30" s="185"/>
      <c r="AE30" s="156">
        <v>24</v>
      </c>
      <c r="AF30" s="157">
        <v>53655.456349206353</v>
      </c>
      <c r="AG30" s="157">
        <v>32700</v>
      </c>
      <c r="AH30" s="157">
        <v>0.61097987358196548</v>
      </c>
      <c r="AI30" s="157">
        <v>5.7922593968696638</v>
      </c>
      <c r="AJ30" s="157">
        <v>19.768981321516161</v>
      </c>
      <c r="AK30" s="157">
        <v>2.01807948913387</v>
      </c>
      <c r="AL30" s="157">
        <v>3.8297710621682239</v>
      </c>
      <c r="AM30" s="157">
        <v>79.3</v>
      </c>
      <c r="AN30" s="157">
        <v>0.53333333333333321</v>
      </c>
      <c r="AO30" s="158">
        <v>1.3499999999999999</v>
      </c>
      <c r="AP30" s="193"/>
      <c r="AQ30" s="47"/>
      <c r="AR30" s="47"/>
      <c r="AS30" s="47"/>
      <c r="AT30" s="47"/>
      <c r="AU30" s="47"/>
      <c r="AV30" s="47"/>
      <c r="AW30" s="47"/>
      <c r="AX30" s="47"/>
      <c r="AY30" s="47"/>
      <c r="AZ30" s="194"/>
      <c r="BA30" s="156"/>
      <c r="BB30" s="157"/>
      <c r="BC30" s="47"/>
      <c r="BD30" s="157"/>
      <c r="BE30" s="157"/>
      <c r="BF30" s="157"/>
      <c r="BG30" s="157"/>
      <c r="BH30" s="157"/>
      <c r="BI30" s="157"/>
      <c r="BJ30" s="157"/>
      <c r="BK30" s="158"/>
      <c r="BL30" s="193">
        <v>19</v>
      </c>
      <c r="BM30" s="47">
        <v>40458.333333333343</v>
      </c>
      <c r="BN30" s="47">
        <v>25500</v>
      </c>
      <c r="BO30" s="47">
        <v>0.63246266992844102</v>
      </c>
      <c r="BP30" s="47">
        <v>5.6802589634571774</v>
      </c>
      <c r="BQ30" s="47">
        <v>19.386723842279352</v>
      </c>
      <c r="BR30" s="47">
        <v>2.9826916765948139</v>
      </c>
      <c r="BS30" s="47">
        <v>3.2574460652086956</v>
      </c>
      <c r="BT30" s="47">
        <v>82.2</v>
      </c>
      <c r="BU30" s="47">
        <v>1.1315789473684206</v>
      </c>
      <c r="BV30" s="194">
        <v>1.0157894736842108</v>
      </c>
      <c r="BW30" s="135">
        <f t="shared" si="0"/>
        <v>94113.789682539704</v>
      </c>
      <c r="BX30" s="131">
        <f t="shared" si="1"/>
        <v>10243.022486772505</v>
      </c>
      <c r="BY30" s="132">
        <f t="shared" si="2"/>
        <v>58200</v>
      </c>
      <c r="BZ30" s="132">
        <f t="shared" si="3"/>
        <v>7000</v>
      </c>
      <c r="CA30" s="132">
        <f t="shared" si="4"/>
        <v>43</v>
      </c>
      <c r="CB30" s="133">
        <f t="shared" si="5"/>
        <v>80.75</v>
      </c>
      <c r="CC30" s="134">
        <f t="shared" si="6"/>
        <v>0.61840034490500873</v>
      </c>
      <c r="CF30" s="170"/>
      <c r="CH30" s="45"/>
    </row>
    <row r="31" spans="1:86" s="48" customFormat="1" ht="24" customHeight="1" x14ac:dyDescent="0.25">
      <c r="A31" s="199">
        <v>45013</v>
      </c>
      <c r="B31" s="231">
        <v>63.141666666666659</v>
      </c>
      <c r="C31" s="231">
        <v>27.337499999999995</v>
      </c>
      <c r="D31" s="231">
        <v>21.883333333333336</v>
      </c>
      <c r="E31" s="231">
        <v>12.925000000000004</v>
      </c>
      <c r="F31" s="231">
        <v>7.9958333333333327</v>
      </c>
      <c r="G31" s="231">
        <v>28.979166666666668</v>
      </c>
      <c r="H31" s="231">
        <v>24.683333333333334</v>
      </c>
      <c r="I31" s="156"/>
      <c r="J31" s="155"/>
      <c r="K31" s="155"/>
      <c r="L31" s="155"/>
      <c r="M31" s="155"/>
      <c r="N31" s="155"/>
      <c r="O31" s="155"/>
      <c r="P31" s="155"/>
      <c r="Q31" s="155"/>
      <c r="R31" s="155"/>
      <c r="S31" s="178"/>
      <c r="T31" s="184"/>
      <c r="U31" s="136"/>
      <c r="V31" s="136"/>
      <c r="W31" s="47"/>
      <c r="X31" s="136"/>
      <c r="Y31" s="136"/>
      <c r="Z31" s="136"/>
      <c r="AA31" s="136"/>
      <c r="AB31" s="136"/>
      <c r="AC31" s="136"/>
      <c r="AD31" s="185"/>
      <c r="AE31" s="156">
        <v>24</v>
      </c>
      <c r="AF31" s="157">
        <v>50926.124338624351</v>
      </c>
      <c r="AG31" s="157">
        <v>30900</v>
      </c>
      <c r="AH31" s="157">
        <v>0.60713799999838347</v>
      </c>
      <c r="AI31" s="157">
        <v>5.8156936614586927</v>
      </c>
      <c r="AJ31" s="157">
        <v>19.848962466558515</v>
      </c>
      <c r="AK31" s="157">
        <v>1.9944898583032071</v>
      </c>
      <c r="AL31" s="157">
        <v>3.6687575338916774</v>
      </c>
      <c r="AM31" s="157">
        <v>76.2</v>
      </c>
      <c r="AN31" s="157">
        <v>0.57916666666666661</v>
      </c>
      <c r="AO31" s="158">
        <v>1.3083333333333333</v>
      </c>
      <c r="AP31" s="193"/>
      <c r="AQ31" s="47"/>
      <c r="AR31" s="47"/>
      <c r="AS31" s="47"/>
      <c r="AT31" s="47"/>
      <c r="AU31" s="47"/>
      <c r="AV31" s="47"/>
      <c r="AW31" s="47"/>
      <c r="AX31" s="47"/>
      <c r="AY31" s="47"/>
      <c r="AZ31" s="194"/>
      <c r="BA31" s="156"/>
      <c r="BB31" s="157"/>
      <c r="BC31" s="208"/>
      <c r="BD31" s="157"/>
      <c r="BE31" s="157"/>
      <c r="BF31" s="157"/>
      <c r="BG31" s="157"/>
      <c r="BH31" s="157"/>
      <c r="BI31" s="157"/>
      <c r="BJ31" s="157"/>
      <c r="BK31" s="158"/>
      <c r="BL31" s="193">
        <v>21</v>
      </c>
      <c r="BM31" s="47">
        <v>41453.736772486773</v>
      </c>
      <c r="BN31" s="47">
        <v>28000</v>
      </c>
      <c r="BO31" s="47">
        <v>0.68314612010380826</v>
      </c>
      <c r="BP31" s="47">
        <v>5.225280183795685</v>
      </c>
      <c r="BQ31" s="47">
        <v>17.833881267294672</v>
      </c>
      <c r="BR31" s="47">
        <v>2.9792690734744465</v>
      </c>
      <c r="BS31" s="47">
        <v>3.414366875602469</v>
      </c>
      <c r="BT31" s="47">
        <v>79.400000000000006</v>
      </c>
      <c r="BU31" s="47">
        <v>1.1399999999999999</v>
      </c>
      <c r="BV31" s="194">
        <v>1.28</v>
      </c>
      <c r="BW31" s="135">
        <f t="shared" si="0"/>
        <v>92379.861111111124</v>
      </c>
      <c r="BX31" s="131">
        <f t="shared" si="1"/>
        <v>-1733.9285714285797</v>
      </c>
      <c r="BY31" s="132">
        <f t="shared" si="2"/>
        <v>58900</v>
      </c>
      <c r="BZ31" s="132">
        <f t="shared" si="3"/>
        <v>700</v>
      </c>
      <c r="CA31" s="132">
        <f t="shared" si="4"/>
        <v>45</v>
      </c>
      <c r="CB31" s="133">
        <f t="shared" si="5"/>
        <v>77.800000000000011</v>
      </c>
      <c r="CC31" s="134">
        <f t="shared" si="6"/>
        <v>0.6375848511956218</v>
      </c>
      <c r="CF31" s="170"/>
      <c r="CH31" s="45"/>
    </row>
    <row r="32" spans="1:86" s="48" customFormat="1" ht="24" customHeight="1" x14ac:dyDescent="0.25">
      <c r="A32" s="260">
        <v>45014</v>
      </c>
      <c r="B32" s="72">
        <v>63.65</v>
      </c>
      <c r="C32" s="72">
        <v>27.329166666666666</v>
      </c>
      <c r="D32" s="72">
        <v>21.979166666666668</v>
      </c>
      <c r="E32" s="72">
        <v>12.304166666666667</v>
      </c>
      <c r="F32" s="72">
        <v>7.3541666666666652</v>
      </c>
      <c r="G32" s="72">
        <v>28.787499999999998</v>
      </c>
      <c r="H32" s="72">
        <v>24.883333333333326</v>
      </c>
      <c r="I32" s="157"/>
      <c r="J32" s="155"/>
      <c r="K32" s="155"/>
      <c r="L32" s="155"/>
      <c r="M32" s="155"/>
      <c r="N32" s="155"/>
      <c r="O32" s="155"/>
      <c r="P32" s="155"/>
      <c r="Q32" s="155"/>
      <c r="R32" s="155"/>
      <c r="S32" s="155"/>
      <c r="T32" s="136"/>
      <c r="U32" s="136"/>
      <c r="V32" s="136"/>
      <c r="W32" s="47"/>
      <c r="X32" s="136"/>
      <c r="Y32" s="136"/>
      <c r="Z32" s="136"/>
      <c r="AA32" s="136"/>
      <c r="AB32" s="136"/>
      <c r="AC32" s="136"/>
      <c r="AD32" s="136"/>
      <c r="AE32" s="156">
        <v>24</v>
      </c>
      <c r="AF32" s="157">
        <v>43219.775132275128</v>
      </c>
      <c r="AG32" s="157">
        <v>27000</v>
      </c>
      <c r="AH32" s="157">
        <v>0.62775755240484588</v>
      </c>
      <c r="AI32" s="157">
        <v>5.6269963993632404</v>
      </c>
      <c r="AJ32" s="157">
        <v>19.204938711026738</v>
      </c>
      <c r="AK32" s="157">
        <v>1.7778403714659827</v>
      </c>
      <c r="AL32" s="157">
        <v>3.1812803835344785</v>
      </c>
      <c r="AM32" s="157">
        <v>68.666666666666671</v>
      </c>
      <c r="AN32" s="157">
        <v>0.54999999999999993</v>
      </c>
      <c r="AO32" s="157">
        <v>1.1625000000000003</v>
      </c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157"/>
      <c r="BB32" s="157"/>
      <c r="BC32" s="208"/>
      <c r="BD32" s="157"/>
      <c r="BE32" s="157"/>
      <c r="BF32" s="157"/>
      <c r="BG32" s="157"/>
      <c r="BH32" s="157"/>
      <c r="BI32" s="157"/>
      <c r="BJ32" s="157"/>
      <c r="BK32" s="157"/>
      <c r="BL32" s="47">
        <v>24</v>
      </c>
      <c r="BM32" s="47">
        <v>38884.953703703708</v>
      </c>
      <c r="BN32" s="47">
        <v>34100</v>
      </c>
      <c r="BO32" s="47">
        <v>0.88322898401266292</v>
      </c>
      <c r="BP32" s="47">
        <v>4.0126224174098066</v>
      </c>
      <c r="BQ32" s="47">
        <v>13.695080310619666</v>
      </c>
      <c r="BR32" s="47">
        <v>3.1088338229876693</v>
      </c>
      <c r="BS32" s="47">
        <v>4.7537546552142631</v>
      </c>
      <c r="BT32" s="47">
        <v>82.416666666666671</v>
      </c>
      <c r="BU32" s="47">
        <v>1.1874999999999998</v>
      </c>
      <c r="BV32" s="47">
        <v>2.6750000000000003</v>
      </c>
      <c r="BW32" s="135">
        <f t="shared" ref="BW32:BW34" si="8">J32+U32+AF32+AQ32+BB32+BM32</f>
        <v>82104.728835978836</v>
      </c>
      <c r="BX32" s="131">
        <f t="shared" ref="BX32:BX34" si="9">BW32-BW31</f>
        <v>-10275.132275132288</v>
      </c>
      <c r="BY32" s="132">
        <f t="shared" ref="BY32:BY34" si="10">K32+V32+AG32+AR32+BC32+BN32</f>
        <v>61100</v>
      </c>
      <c r="BZ32" s="132">
        <f t="shared" ref="BZ32:BZ34" si="11">BY32-BY31</f>
        <v>2200</v>
      </c>
      <c r="CA32" s="132">
        <f t="shared" ref="CA32:CA34" si="12">I32+T32+AE32+AP32+BA32+BL32</f>
        <v>48</v>
      </c>
      <c r="CB32" s="133">
        <f t="shared" ref="CB32:CB34" si="13">AVERAGE(Q32,AB32,AM32,AX32,BI32,BT32)</f>
        <v>75.541666666666671</v>
      </c>
      <c r="CC32" s="134">
        <f t="shared" ref="CC32:CC34" si="14">BY32/BW32</f>
        <v>0.74417150956140266</v>
      </c>
      <c r="CF32" s="170"/>
      <c r="CH32" s="45"/>
    </row>
    <row r="33" spans="1:86" s="48" customFormat="1" ht="24" customHeight="1" x14ac:dyDescent="0.25">
      <c r="A33" s="260">
        <v>45015</v>
      </c>
      <c r="B33" s="72">
        <v>60.854166666666664</v>
      </c>
      <c r="C33" s="72">
        <v>27.75</v>
      </c>
      <c r="D33" s="72">
        <v>21.912499999999998</v>
      </c>
      <c r="E33" s="72">
        <v>12.4125</v>
      </c>
      <c r="F33" s="72">
        <v>7.5374999999999988</v>
      </c>
      <c r="G33" s="72">
        <v>28.929166666666674</v>
      </c>
      <c r="H33" s="72">
        <v>24.912499999999998</v>
      </c>
      <c r="I33" s="157"/>
      <c r="J33" s="155"/>
      <c r="K33" s="155"/>
      <c r="L33" s="155"/>
      <c r="M33" s="155"/>
      <c r="N33" s="155"/>
      <c r="O33" s="155"/>
      <c r="P33" s="155"/>
      <c r="Q33" s="155"/>
      <c r="R33" s="155"/>
      <c r="S33" s="155"/>
      <c r="T33" s="136"/>
      <c r="U33" s="136"/>
      <c r="V33" s="136"/>
      <c r="W33" s="47"/>
      <c r="X33" s="136"/>
      <c r="Y33" s="136"/>
      <c r="Z33" s="136"/>
      <c r="AA33" s="136"/>
      <c r="AB33" s="136"/>
      <c r="AC33" s="136"/>
      <c r="AD33" s="136"/>
      <c r="AE33" s="156">
        <v>24</v>
      </c>
      <c r="AF33" s="157">
        <v>45692.228835978844</v>
      </c>
      <c r="AG33" s="157">
        <v>29000</v>
      </c>
      <c r="AH33" s="157">
        <v>0.63949294621209829</v>
      </c>
      <c r="AI33" s="157">
        <v>5.5325584800079213</v>
      </c>
      <c r="AJ33" s="157">
        <v>18.882622092267038</v>
      </c>
      <c r="AK33" s="157">
        <v>1.8526944861662453</v>
      </c>
      <c r="AL33" s="157">
        <v>3.2761880971585509</v>
      </c>
      <c r="AM33" s="157">
        <v>70.958333333333329</v>
      </c>
      <c r="AN33" s="157">
        <v>0.54999999999999982</v>
      </c>
      <c r="AO33" s="157">
        <v>1.1624999999999999</v>
      </c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157">
        <v>2</v>
      </c>
      <c r="BB33" s="157">
        <v>4944.9074074074069</v>
      </c>
      <c r="BC33" s="208">
        <v>3000</v>
      </c>
      <c r="BD33" s="157">
        <v>0.5662391161876229</v>
      </c>
      <c r="BE33" s="157">
        <v>6.2093908730158729</v>
      </c>
      <c r="BF33" s="157">
        <v>21.192651049603175</v>
      </c>
      <c r="BG33" s="157">
        <v>3.2259617131601077</v>
      </c>
      <c r="BH33" s="157">
        <v>3.7029172716150063</v>
      </c>
      <c r="BI33" s="157">
        <v>87</v>
      </c>
      <c r="BJ33" s="157">
        <v>1</v>
      </c>
      <c r="BK33" s="157">
        <v>1.1000000000000001</v>
      </c>
      <c r="BL33" s="47">
        <v>19</v>
      </c>
      <c r="BM33" s="47">
        <v>29797.883597883596</v>
      </c>
      <c r="BN33" s="47">
        <v>27600</v>
      </c>
      <c r="BO33" s="47">
        <v>0.9281532288723805</v>
      </c>
      <c r="BP33" s="47">
        <v>3.8151590373120681</v>
      </c>
      <c r="BQ33" s="47">
        <v>13.021137794346091</v>
      </c>
      <c r="BR33" s="47">
        <v>3.208223243317176</v>
      </c>
      <c r="BS33" s="47">
        <v>5.0913728976206496</v>
      </c>
      <c r="BT33" s="47">
        <v>82.84210526315789</v>
      </c>
      <c r="BU33" s="47">
        <v>1.2210526315789476</v>
      </c>
      <c r="BV33" s="47">
        <v>3.0368421052631569</v>
      </c>
      <c r="BW33" s="135">
        <f t="shared" si="8"/>
        <v>80435.019841269852</v>
      </c>
      <c r="BX33" s="131">
        <f t="shared" si="9"/>
        <v>-1669.7089947089844</v>
      </c>
      <c r="BY33" s="132">
        <f t="shared" si="10"/>
        <v>59600</v>
      </c>
      <c r="BZ33" s="132">
        <f t="shared" si="11"/>
        <v>-1500</v>
      </c>
      <c r="CA33" s="132">
        <f t="shared" si="12"/>
        <v>45</v>
      </c>
      <c r="CB33" s="133">
        <f t="shared" si="13"/>
        <v>80.266812865497073</v>
      </c>
      <c r="CC33" s="134">
        <f t="shared" si="14"/>
        <v>0.74097078757007084</v>
      </c>
      <c r="CF33" s="170"/>
      <c r="CH33" s="45"/>
    </row>
    <row r="34" spans="1:86" s="48" customFormat="1" ht="35.25" customHeight="1" thickBot="1" x14ac:dyDescent="0.3">
      <c r="A34" s="199">
        <v>45016</v>
      </c>
      <c r="B34" s="249">
        <v>63.2</v>
      </c>
      <c r="C34" s="249">
        <v>27.8</v>
      </c>
      <c r="D34" s="249">
        <v>22.4</v>
      </c>
      <c r="E34" s="249">
        <v>13.5</v>
      </c>
      <c r="F34" s="249">
        <v>8.5</v>
      </c>
      <c r="G34" s="249">
        <v>29.5</v>
      </c>
      <c r="H34" s="249">
        <v>25.3</v>
      </c>
      <c r="I34" s="250"/>
      <c r="J34" s="251"/>
      <c r="K34" s="251"/>
      <c r="L34" s="251"/>
      <c r="M34" s="251"/>
      <c r="N34" s="251"/>
      <c r="O34" s="251"/>
      <c r="P34" s="251"/>
      <c r="Q34" s="251"/>
      <c r="R34" s="251"/>
      <c r="S34" s="252"/>
      <c r="T34" s="253"/>
      <c r="U34" s="254"/>
      <c r="V34" s="254"/>
      <c r="W34" s="255"/>
      <c r="X34" s="254"/>
      <c r="Y34" s="254"/>
      <c r="Z34" s="254"/>
      <c r="AA34" s="254"/>
      <c r="AB34" s="254"/>
      <c r="AC34" s="254"/>
      <c r="AD34" s="256"/>
      <c r="AE34" s="250">
        <v>24</v>
      </c>
      <c r="AF34" s="257">
        <v>52114.186507936502</v>
      </c>
      <c r="AG34" s="257">
        <v>32200</v>
      </c>
      <c r="AH34" s="257">
        <v>0.61821968746787193</v>
      </c>
      <c r="AI34" s="257">
        <v>5.7120612655752536</v>
      </c>
      <c r="AJ34" s="257">
        <v>19.495265099408343</v>
      </c>
      <c r="AK34" s="257">
        <v>2.1394341485787742</v>
      </c>
      <c r="AL34" s="257">
        <v>3.8504404134301882</v>
      </c>
      <c r="AM34" s="257">
        <v>78.8</v>
      </c>
      <c r="AN34" s="257">
        <v>0.64</v>
      </c>
      <c r="AO34" s="258">
        <v>1.41</v>
      </c>
      <c r="AP34" s="259"/>
      <c r="AQ34" s="255"/>
      <c r="AR34" s="255"/>
      <c r="AS34" s="255"/>
      <c r="AT34" s="255"/>
      <c r="AU34" s="255"/>
      <c r="AV34" s="255"/>
      <c r="AW34" s="255"/>
      <c r="AX34" s="228"/>
      <c r="AY34" s="228"/>
      <c r="AZ34" s="229"/>
      <c r="BA34" s="224">
        <v>24</v>
      </c>
      <c r="BB34" s="225">
        <v>50316.03835978837</v>
      </c>
      <c r="BC34" s="261">
        <v>32300</v>
      </c>
      <c r="BD34" s="225">
        <v>0.64207074108538198</v>
      </c>
      <c r="BE34" s="225">
        <v>5.4998926659677396</v>
      </c>
      <c r="BF34" s="225">
        <v>18.7711336689479</v>
      </c>
      <c r="BG34" s="225">
        <v>2.5332185650348924</v>
      </c>
      <c r="BH34" s="225">
        <v>3.3349007307641902</v>
      </c>
      <c r="BI34" s="225">
        <v>77.8</v>
      </c>
      <c r="BJ34" s="225">
        <v>0.83</v>
      </c>
      <c r="BK34" s="226">
        <v>1.08</v>
      </c>
      <c r="BL34" s="227"/>
      <c r="BM34" s="228"/>
      <c r="BN34" s="228"/>
      <c r="BO34" s="228"/>
      <c r="BP34" s="228"/>
      <c r="BQ34" s="228"/>
      <c r="BR34" s="228"/>
      <c r="BS34" s="228"/>
      <c r="BT34" s="228"/>
      <c r="BU34" s="228"/>
      <c r="BV34" s="229"/>
      <c r="BW34" s="135">
        <f t="shared" si="8"/>
        <v>102430.22486772487</v>
      </c>
      <c r="BX34" s="131">
        <f t="shared" si="9"/>
        <v>21995.20502645502</v>
      </c>
      <c r="BY34" s="132">
        <f t="shared" si="10"/>
        <v>64500</v>
      </c>
      <c r="BZ34" s="132">
        <f t="shared" si="11"/>
        <v>4900</v>
      </c>
      <c r="CA34" s="132">
        <f t="shared" si="12"/>
        <v>48</v>
      </c>
      <c r="CB34" s="133">
        <f t="shared" si="13"/>
        <v>78.3</v>
      </c>
      <c r="CC34" s="134">
        <f t="shared" si="14"/>
        <v>0.62969694817416677</v>
      </c>
      <c r="CF34" s="170"/>
      <c r="CH34" s="45"/>
    </row>
    <row r="35" spans="1:86" ht="24" customHeight="1" thickBot="1" x14ac:dyDescent="0.3">
      <c r="A35" s="174" t="s">
        <v>67</v>
      </c>
      <c r="B35" s="239">
        <f t="shared" ref="B35:H35" si="15">AVERAGE(B4:B31)</f>
        <v>48.533630952380953</v>
      </c>
      <c r="C35" s="239">
        <f t="shared" si="15"/>
        <v>28.743750000000002</v>
      </c>
      <c r="D35" s="239">
        <f t="shared" si="15"/>
        <v>20.273065476190478</v>
      </c>
      <c r="E35" s="239">
        <f t="shared" si="15"/>
        <v>13.663095238095234</v>
      </c>
      <c r="F35" s="239">
        <f t="shared" si="15"/>
        <v>8.9174107142857153</v>
      </c>
      <c r="G35" s="239">
        <f t="shared" si="15"/>
        <v>28.364434523809518</v>
      </c>
      <c r="H35" s="239">
        <f t="shared" si="15"/>
        <v>23.515586419753081</v>
      </c>
      <c r="I35" s="175">
        <f>SUM(I4:I31)</f>
        <v>122</v>
      </c>
      <c r="J35" s="175">
        <f>SUM(J4:J31)</f>
        <v>293066.03835978836</v>
      </c>
      <c r="K35" s="175">
        <f>SUM(K4:K31)</f>
        <v>171900</v>
      </c>
      <c r="L35" s="232">
        <f>AVERAGE(L4:L31)</f>
        <v>0.57480993815667214</v>
      </c>
      <c r="M35" s="175">
        <f t="shared" ref="M35:R35" si="16">AVERAGE(M5:M31)</f>
        <v>6.2235706875757266</v>
      </c>
      <c r="N35" s="175">
        <f t="shared" si="16"/>
        <v>21.241046756695951</v>
      </c>
      <c r="O35" s="175">
        <f t="shared" si="16"/>
        <v>6.772366699913845</v>
      </c>
      <c r="P35" s="175">
        <f t="shared" si="16"/>
        <v>3.1782144698735268</v>
      </c>
      <c r="Q35" s="175">
        <f>AVERAGE(Q4:Q31)</f>
        <v>76.933333333333337</v>
      </c>
      <c r="R35" s="232">
        <f t="shared" si="16"/>
        <v>4.3935185185185182</v>
      </c>
      <c r="S35" s="232">
        <f>AVERAGE(S4:S31)</f>
        <v>0.80314814814814817</v>
      </c>
      <c r="T35" s="175">
        <f>SUM(T4:T31)</f>
        <v>0</v>
      </c>
      <c r="U35" s="175">
        <f>SUM(U4:U31)</f>
        <v>0</v>
      </c>
      <c r="V35" s="175">
        <f>SUM(V4:V31)</f>
        <v>0</v>
      </c>
      <c r="W35" s="232" t="e">
        <f>AVERAGE(W4:W31)</f>
        <v>#DIV/0!</v>
      </c>
      <c r="X35" s="175" t="e">
        <f t="shared" ref="X35:AC35" si="17">AVERAGE(X5:X31)</f>
        <v>#DIV/0!</v>
      </c>
      <c r="Y35" s="175" t="e">
        <f t="shared" si="17"/>
        <v>#DIV/0!</v>
      </c>
      <c r="Z35" s="175" t="e">
        <f t="shared" si="17"/>
        <v>#DIV/0!</v>
      </c>
      <c r="AA35" s="175" t="e">
        <f t="shared" si="17"/>
        <v>#DIV/0!</v>
      </c>
      <c r="AB35" s="175" t="e">
        <f>AVERAGE(AB4:AB31)</f>
        <v>#DIV/0!</v>
      </c>
      <c r="AC35" s="232" t="e">
        <f t="shared" si="17"/>
        <v>#DIV/0!</v>
      </c>
      <c r="AD35" s="232" t="e">
        <f>AVERAGE(AD4:AD31)</f>
        <v>#DIV/0!</v>
      </c>
      <c r="AE35" s="175">
        <f>SUM(AE4:AE31)</f>
        <v>327</v>
      </c>
      <c r="AF35" s="175">
        <f>SUM(AF4:AF31)</f>
        <v>781744.90740740753</v>
      </c>
      <c r="AG35" s="175">
        <f>SUM(AG4:AG31)</f>
        <v>458400</v>
      </c>
      <c r="AH35" s="232">
        <f>AVERAGE(AH4:AH31)</f>
        <v>0.585250484765379</v>
      </c>
      <c r="AI35" s="175">
        <f t="shared" ref="AI35:AN35" si="18">AVERAGE(AI5:AI31)</f>
        <v>6.0369223021168574</v>
      </c>
      <c r="AJ35" s="175">
        <f t="shared" si="18"/>
        <v>20.604015817124829</v>
      </c>
      <c r="AK35" s="175">
        <f t="shared" si="18"/>
        <v>5.2449625420110566</v>
      </c>
      <c r="AL35" s="175">
        <f t="shared" si="18"/>
        <v>3.2653981642700507</v>
      </c>
      <c r="AM35" s="175">
        <f>AVERAGE(AM4:AM31)</f>
        <v>82.603571428571428</v>
      </c>
      <c r="AN35" s="232">
        <f t="shared" si="18"/>
        <v>3.4158974358974352</v>
      </c>
      <c r="AO35" s="232">
        <f>AVERAGE(AO4:AO31)</f>
        <v>0.85595238095238091</v>
      </c>
      <c r="AP35" s="175">
        <f>SUM(AP4:AP31)</f>
        <v>208</v>
      </c>
      <c r="AQ35" s="175">
        <f>SUM(AQ4:AQ31)</f>
        <v>504637.43386243389</v>
      </c>
      <c r="AR35" s="175">
        <f>SUM(AR4:AR31)</f>
        <v>305100</v>
      </c>
      <c r="AS35" s="232">
        <f>AVERAGE(AS4:AS31)</f>
        <v>0.59931202931202321</v>
      </c>
      <c r="AT35" s="175">
        <f t="shared" ref="AT35:AY35" si="19">AVERAGE(AT5:AT31)</f>
        <v>5.9770548925094751</v>
      </c>
      <c r="AU35" s="175">
        <f t="shared" si="19"/>
        <v>20.399688348134838</v>
      </c>
      <c r="AV35" s="175">
        <f t="shared" si="19"/>
        <v>3.0020954157918536</v>
      </c>
      <c r="AW35" s="175">
        <f t="shared" si="19"/>
        <v>3.2331818264805365</v>
      </c>
      <c r="AX35" s="175">
        <f>AVERAGE(AX4:AX31)</f>
        <v>87.849074074074068</v>
      </c>
      <c r="AY35" s="232">
        <f t="shared" si="19"/>
        <v>1.1663345410628019</v>
      </c>
      <c r="AZ35" s="232">
        <f>AVERAGE(AZ4:AZ31)</f>
        <v>0.82980072463768118</v>
      </c>
      <c r="BA35" s="175">
        <f>SUM(BA4:BA31)</f>
        <v>109</v>
      </c>
      <c r="BB35" s="175">
        <f>SUM(BB4:BB31)</f>
        <v>245318.77777777778</v>
      </c>
      <c r="BC35" s="175">
        <f>SUM(BC4:BC31)</f>
        <v>158800</v>
      </c>
      <c r="BD35" s="232">
        <f>AVERAGE(BD4:BD31)</f>
        <v>0.6134609736560932</v>
      </c>
      <c r="BE35" s="175">
        <f t="shared" ref="BE35:BJ35" si="20">AVERAGE(BE5:BE31)</f>
        <v>5.9841940178388793</v>
      </c>
      <c r="BF35" s="175">
        <f t="shared" si="20"/>
        <v>20.424054182884095</v>
      </c>
      <c r="BG35" s="175">
        <f t="shared" si="20"/>
        <v>3.4192451469768645</v>
      </c>
      <c r="BH35" s="175">
        <f t="shared" si="20"/>
        <v>4.1183040025571849</v>
      </c>
      <c r="BI35" s="175">
        <f>AVERAGE(BI4:BI31)</f>
        <v>82.827272727272728</v>
      </c>
      <c r="BJ35" s="232">
        <f t="shared" si="20"/>
        <v>1.399915824915825</v>
      </c>
      <c r="BK35" s="232">
        <f>AVERAGE(BK4:BK31)</f>
        <v>1.536966783216783</v>
      </c>
      <c r="BL35" s="175">
        <f>SUM(BL4:BL31)</f>
        <v>314</v>
      </c>
      <c r="BM35" s="175">
        <f>SUM(BM4:BM31)</f>
        <v>685697.23667874758</v>
      </c>
      <c r="BN35" s="175">
        <f>SUM(BN4:BN31)</f>
        <v>456500</v>
      </c>
      <c r="BO35" s="232">
        <f>AVERAGE(BO4:BO31)</f>
        <v>0.61570394483000379</v>
      </c>
      <c r="BP35" s="175">
        <f t="shared" ref="BP35:BU35" si="21">AVERAGE(BP5:BP31)</f>
        <v>5.8306904950275475</v>
      </c>
      <c r="BQ35" s="175">
        <f t="shared" si="21"/>
        <v>19.900146659529018</v>
      </c>
      <c r="BR35" s="175">
        <f t="shared" si="21"/>
        <v>3.3629844425770106</v>
      </c>
      <c r="BS35" s="175">
        <f t="shared" si="21"/>
        <v>3.0820745903865983</v>
      </c>
      <c r="BT35" s="175">
        <f>AVERAGE(BT4:BT31)</f>
        <v>82.382591093117412</v>
      </c>
      <c r="BU35" s="232">
        <f t="shared" si="21"/>
        <v>1.3148428383712318</v>
      </c>
      <c r="BV35" s="232">
        <f>AVERAGE(BV4:BV31)</f>
        <v>0.77995841070287053</v>
      </c>
      <c r="BW35" s="175">
        <f>SUM(BW4:BW31)</f>
        <v>2510464.3940861551</v>
      </c>
      <c r="BX35" s="175">
        <f>SUM(BX4:BX31)</f>
        <v>180392.79100529102</v>
      </c>
      <c r="BY35" s="175">
        <f>SUM(BY4:BY31)</f>
        <v>1550700</v>
      </c>
      <c r="BZ35" s="175">
        <f>SUM(BZ4:BZ31)</f>
        <v>12900</v>
      </c>
      <c r="CA35" s="175">
        <f>SUM(CA4:CA31)</f>
        <v>1080</v>
      </c>
      <c r="CB35" s="175">
        <f>AVERAGE(CB4:CB31)</f>
        <v>82.79524329836832</v>
      </c>
      <c r="CC35" s="235">
        <f>AVERAGE(CC4:CC31)</f>
        <v>0.61838107955176758</v>
      </c>
    </row>
    <row r="36" spans="1:86" ht="24" customHeight="1" x14ac:dyDescent="0.35">
      <c r="B36" s="86"/>
      <c r="C36" s="86"/>
      <c r="D36" s="86"/>
      <c r="E36" s="86"/>
      <c r="I36" s="45"/>
      <c r="J36" s="55"/>
      <c r="K36" s="45"/>
      <c r="L36" s="44"/>
      <c r="M36" s="84"/>
      <c r="P36" s="102"/>
      <c r="S36" s="83"/>
      <c r="T36" s="83"/>
      <c r="U36" s="166"/>
      <c r="V36" s="147"/>
      <c r="W36" s="169"/>
      <c r="X36" s="73"/>
      <c r="AA36" s="164"/>
      <c r="AB36" s="73"/>
      <c r="AC36" s="85"/>
      <c r="AD36" s="81"/>
      <c r="AE36" s="55"/>
      <c r="AF36" s="45"/>
      <c r="AG36" s="81"/>
      <c r="AH36" s="70"/>
      <c r="AI36" s="83"/>
      <c r="AK36" s="44"/>
      <c r="AO36" s="44"/>
      <c r="AP36" s="44"/>
      <c r="AQ36" s="45"/>
      <c r="AR36" s="45"/>
      <c r="AS36" s="45"/>
      <c r="AT36" s="45"/>
      <c r="AU36" s="45"/>
      <c r="AV36" s="102"/>
      <c r="AW36" s="164"/>
      <c r="AY36" s="73"/>
      <c r="AZ36" s="84"/>
      <c r="BB36" s="102"/>
      <c r="BC36" s="84"/>
      <c r="BD36" s="83"/>
      <c r="BE36" s="102"/>
      <c r="BF36" s="45"/>
      <c r="BL36" s="55"/>
      <c r="BM36" s="85"/>
      <c r="BN36" s="81"/>
      <c r="BO36" s="102"/>
      <c r="BP36" s="73"/>
      <c r="BQ36" s="44"/>
      <c r="BS36" s="45"/>
    </row>
    <row r="37" spans="1:86" ht="24" customHeight="1" x14ac:dyDescent="0.35">
      <c r="G37" s="86"/>
      <c r="H37" s="86"/>
      <c r="I37" s="173"/>
      <c r="J37" s="55"/>
      <c r="K37" s="45"/>
      <c r="L37" s="44"/>
      <c r="M37" s="84"/>
      <c r="P37" s="102"/>
      <c r="R37" s="87"/>
      <c r="S37" s="83"/>
      <c r="T37" s="83"/>
      <c r="U37" s="166"/>
      <c r="V37" s="147"/>
      <c r="W37" s="169"/>
      <c r="X37" s="73"/>
      <c r="AA37" s="164"/>
      <c r="AB37" s="73"/>
      <c r="AC37" s="85"/>
      <c r="AD37" s="81"/>
      <c r="AE37" s="55"/>
      <c r="AF37" s="45"/>
      <c r="AG37" s="81"/>
      <c r="AH37" s="70"/>
      <c r="AI37" s="83"/>
      <c r="AJ37" s="44"/>
      <c r="AK37" s="44"/>
      <c r="AO37" s="44"/>
      <c r="AP37" s="44"/>
      <c r="AQ37" s="45"/>
      <c r="AR37" s="45"/>
      <c r="AS37" s="241"/>
      <c r="AT37" s="243"/>
      <c r="AU37" s="45"/>
      <c r="AV37" s="102"/>
      <c r="AW37" s="164"/>
      <c r="AY37" s="73"/>
      <c r="AZ37" s="84"/>
      <c r="BA37" s="102"/>
      <c r="BB37" s="102"/>
      <c r="BC37" s="84"/>
      <c r="BD37" s="83"/>
      <c r="BE37" s="102"/>
      <c r="BF37" s="45"/>
      <c r="BJ37" s="45"/>
      <c r="BL37" s="55"/>
      <c r="BM37" s="85"/>
      <c r="BN37" s="81"/>
      <c r="BO37" s="102"/>
      <c r="BP37" s="73"/>
      <c r="BQ37" s="44"/>
      <c r="BS37" s="45"/>
    </row>
    <row r="38" spans="1:86" ht="24" customHeight="1" x14ac:dyDescent="0.25">
      <c r="E38" s="55"/>
      <c r="F38" s="45"/>
      <c r="G38" s="44"/>
      <c r="H38" s="84"/>
      <c r="I38" s="45"/>
      <c r="J38" s="84"/>
      <c r="K38" s="102"/>
      <c r="N38" s="83"/>
      <c r="O38" s="83"/>
      <c r="P38" s="166"/>
      <c r="Q38" s="147"/>
      <c r="R38" s="169"/>
      <c r="S38" s="73"/>
      <c r="V38" s="164"/>
      <c r="W38" s="73"/>
      <c r="X38" s="85"/>
      <c r="Y38" s="81"/>
      <c r="Z38" s="55"/>
      <c r="AA38" s="45"/>
      <c r="AB38" s="81"/>
      <c r="AC38" s="70"/>
      <c r="AD38" s="83"/>
      <c r="AE38" s="44"/>
      <c r="AF38" s="44"/>
      <c r="AH38" s="39"/>
      <c r="AJ38" s="44"/>
      <c r="AK38" s="44"/>
      <c r="AL38" s="45"/>
      <c r="AM38" s="44"/>
      <c r="AN38" s="45"/>
      <c r="AO38" s="45"/>
      <c r="AP38" s="45"/>
      <c r="AQ38" s="102"/>
      <c r="AR38" s="73"/>
      <c r="AT38" s="73"/>
      <c r="AU38" s="84"/>
      <c r="AV38" s="102"/>
      <c r="AW38" s="102"/>
      <c r="AX38" s="83"/>
      <c r="AY38" s="83"/>
      <c r="AZ38" s="44"/>
      <c r="BA38" s="45"/>
      <c r="BC38" s="84"/>
      <c r="BD38" s="39"/>
      <c r="BE38" s="102"/>
      <c r="BG38" s="55"/>
      <c r="BH38" s="85"/>
      <c r="BI38" s="81"/>
      <c r="BJ38" s="45"/>
      <c r="BK38" s="73"/>
      <c r="BL38" s="44"/>
      <c r="BN38" s="45"/>
      <c r="BO38" s="39"/>
      <c r="BR38" s="242"/>
      <c r="BX38" s="40"/>
      <c r="CA38" s="242"/>
      <c r="CC38" s="39"/>
    </row>
    <row r="39" spans="1:86" ht="24" customHeight="1" x14ac:dyDescent="0.25">
      <c r="E39" s="55"/>
      <c r="F39" s="45"/>
      <c r="G39" s="44"/>
      <c r="H39" s="84"/>
      <c r="I39" s="45"/>
      <c r="J39" s="84"/>
      <c r="K39" s="102"/>
      <c r="N39" s="83"/>
      <c r="O39" s="83"/>
      <c r="P39" s="166"/>
      <c r="Q39" s="147"/>
      <c r="R39" s="169"/>
      <c r="S39" s="73"/>
      <c r="T39" s="45"/>
      <c r="V39" s="164"/>
      <c r="W39" s="73"/>
      <c r="X39" s="85"/>
      <c r="Y39" s="81"/>
      <c r="Z39" s="55"/>
      <c r="AA39" s="45"/>
      <c r="AB39" s="81"/>
      <c r="AC39" s="70"/>
      <c r="AD39" s="83"/>
      <c r="AE39" s="44"/>
      <c r="AF39" s="44"/>
      <c r="AH39" s="39"/>
      <c r="AJ39" s="44"/>
      <c r="AK39" s="44"/>
      <c r="AL39" s="45"/>
      <c r="AM39" s="44"/>
      <c r="AN39" s="45"/>
      <c r="AO39" s="45"/>
      <c r="AP39" s="45"/>
      <c r="AQ39" s="102"/>
      <c r="AR39" s="45"/>
      <c r="AT39" s="73"/>
      <c r="AU39" s="84"/>
      <c r="AV39" s="102"/>
      <c r="AW39" s="102"/>
      <c r="AX39" s="83"/>
      <c r="AY39" s="83"/>
      <c r="AZ39" s="44"/>
      <c r="BA39" s="45"/>
      <c r="BC39" s="84"/>
      <c r="BD39" s="39"/>
      <c r="BE39" s="102"/>
      <c r="BG39" s="55"/>
      <c r="BH39" s="85"/>
      <c r="BI39" s="81"/>
      <c r="BJ39" s="45"/>
      <c r="BK39" s="55"/>
      <c r="BL39" s="44"/>
      <c r="BN39" s="45"/>
      <c r="BO39" s="39"/>
      <c r="BX39" s="40"/>
      <c r="CC39" s="39"/>
    </row>
    <row r="40" spans="1:86" ht="24" customHeight="1" x14ac:dyDescent="0.25">
      <c r="E40" s="55"/>
      <c r="F40" s="45"/>
      <c r="G40" s="44"/>
      <c r="H40" s="84"/>
      <c r="I40" s="45"/>
      <c r="J40" s="84"/>
      <c r="K40" s="102"/>
      <c r="N40" s="83"/>
      <c r="O40" s="83"/>
      <c r="P40" s="166"/>
      <c r="Q40" s="147"/>
      <c r="R40" s="169"/>
      <c r="S40" s="73"/>
      <c r="T40" s="45"/>
      <c r="V40" s="164"/>
      <c r="W40" s="73"/>
      <c r="X40" s="85"/>
      <c r="Y40" s="81"/>
      <c r="Z40" s="55"/>
      <c r="AA40" s="45"/>
      <c r="AB40" s="81"/>
      <c r="AC40" s="70"/>
      <c r="AD40" s="83"/>
      <c r="AE40" s="44"/>
      <c r="AF40" s="44"/>
      <c r="AH40" s="39"/>
      <c r="AJ40" s="44"/>
      <c r="AK40" s="44"/>
      <c r="AL40" s="45"/>
      <c r="AM40" s="44"/>
      <c r="AN40" s="45"/>
      <c r="AO40" s="45"/>
      <c r="AP40" s="45"/>
      <c r="AQ40" s="102"/>
      <c r="AR40" s="45"/>
      <c r="AT40" s="73"/>
      <c r="AU40" s="84"/>
      <c r="AV40" s="102"/>
      <c r="AW40" s="102"/>
      <c r="AX40" s="83"/>
      <c r="AY40" s="83"/>
      <c r="AZ40" s="44"/>
      <c r="BA40" s="45"/>
      <c r="BC40" s="84"/>
      <c r="BD40" s="39"/>
      <c r="BE40" s="102"/>
      <c r="BG40" s="55"/>
      <c r="BH40" s="85"/>
      <c r="BI40" s="81"/>
      <c r="BJ40" s="45"/>
      <c r="BK40" s="55"/>
      <c r="BL40" s="44"/>
      <c r="BN40" s="45"/>
      <c r="BO40" s="39"/>
      <c r="BX40" s="40"/>
      <c r="CC40" s="39"/>
    </row>
    <row r="41" spans="1:86" ht="24" customHeight="1" x14ac:dyDescent="0.25">
      <c r="D41" s="238"/>
      <c r="E41" s="55"/>
      <c r="F41" s="45"/>
      <c r="G41" s="44"/>
      <c r="H41" s="84"/>
      <c r="I41" s="45"/>
      <c r="J41" s="84"/>
      <c r="K41" s="102"/>
      <c r="N41" s="83"/>
      <c r="O41" s="83"/>
      <c r="P41" s="167"/>
      <c r="Q41" s="147"/>
      <c r="R41" s="169"/>
      <c r="S41" s="73"/>
      <c r="T41" s="45"/>
      <c r="V41" s="164"/>
      <c r="W41" s="73"/>
      <c r="X41" s="85"/>
      <c r="Y41" s="81"/>
      <c r="Z41" s="55"/>
      <c r="AA41" s="45"/>
      <c r="AB41" s="81"/>
      <c r="AC41" s="70"/>
      <c r="AD41" s="83"/>
      <c r="AE41" s="44"/>
      <c r="AF41" s="44"/>
      <c r="AH41" s="39"/>
      <c r="AJ41" s="44"/>
      <c r="AK41" s="44"/>
      <c r="AL41" s="45"/>
      <c r="AM41" s="44"/>
      <c r="AN41" s="45"/>
      <c r="AO41" s="45"/>
      <c r="AP41" s="45"/>
      <c r="AQ41" s="102"/>
      <c r="AR41" s="45"/>
      <c r="AT41" s="73"/>
      <c r="AU41" s="84"/>
      <c r="AV41" s="102"/>
      <c r="AW41" s="102"/>
      <c r="AX41" s="83"/>
      <c r="AY41" s="83"/>
      <c r="AZ41" s="44"/>
      <c r="BA41" s="45"/>
      <c r="BC41" s="84"/>
      <c r="BD41" s="39"/>
      <c r="BE41" s="102"/>
      <c r="BG41" s="55"/>
      <c r="BH41" s="85"/>
      <c r="BI41" s="81"/>
      <c r="BJ41" s="45"/>
      <c r="BK41" s="55"/>
      <c r="BL41" s="44"/>
      <c r="BN41" s="45"/>
      <c r="BO41" s="39"/>
      <c r="BX41" s="40"/>
      <c r="CC41" s="39"/>
    </row>
    <row r="42" spans="1:86" ht="24" customHeight="1" x14ac:dyDescent="0.25">
      <c r="I42" s="45"/>
      <c r="J42" s="55"/>
      <c r="K42" s="45"/>
      <c r="L42" s="44"/>
      <c r="M42" s="84"/>
      <c r="P42" s="102"/>
      <c r="S42" s="83"/>
      <c r="T42" s="83"/>
      <c r="U42" s="167"/>
      <c r="V42" s="147"/>
      <c r="W42" s="169"/>
      <c r="X42" s="73"/>
      <c r="Y42" s="45"/>
      <c r="AA42" s="164"/>
      <c r="AB42" s="73"/>
      <c r="AC42" s="85"/>
      <c r="AD42" s="81"/>
      <c r="AE42" s="55"/>
      <c r="AF42" s="45"/>
      <c r="AG42" s="81"/>
      <c r="AH42" s="70"/>
      <c r="AI42" s="83"/>
      <c r="AJ42" s="44"/>
      <c r="AK42" s="44"/>
      <c r="AO42" s="44"/>
      <c r="AP42" s="44"/>
      <c r="AQ42" s="45"/>
      <c r="AR42" s="45"/>
      <c r="AS42" s="45"/>
      <c r="AT42" s="45"/>
      <c r="AU42" s="45"/>
      <c r="AV42" s="102"/>
      <c r="AW42" s="163"/>
      <c r="AY42" s="73"/>
      <c r="AZ42" s="84"/>
      <c r="BA42" s="102"/>
      <c r="BB42" s="102"/>
      <c r="BC42" s="84"/>
      <c r="BD42" s="83"/>
      <c r="BE42" s="102"/>
      <c r="BF42" s="45"/>
      <c r="BJ42" s="45"/>
      <c r="BK42" s="84"/>
      <c r="BL42" s="55"/>
      <c r="BM42" s="85"/>
      <c r="BN42" s="81"/>
      <c r="BO42" s="102"/>
      <c r="BP42" s="73"/>
      <c r="BQ42" s="44"/>
      <c r="BS42" s="45"/>
    </row>
    <row r="43" spans="1:86" ht="24" customHeight="1" x14ac:dyDescent="0.25">
      <c r="I43" s="45"/>
      <c r="J43" s="55"/>
      <c r="K43" s="45"/>
      <c r="L43" s="44"/>
      <c r="M43" s="84"/>
      <c r="P43" s="102"/>
      <c r="S43" s="83"/>
      <c r="T43" s="83"/>
      <c r="U43" s="167"/>
      <c r="V43" s="147"/>
      <c r="W43" s="169"/>
      <c r="X43" s="73"/>
      <c r="Y43" s="45"/>
      <c r="AA43" s="164"/>
      <c r="AB43" s="73"/>
      <c r="AC43" s="85"/>
      <c r="AD43" s="81"/>
      <c r="AE43" s="55"/>
      <c r="AF43" s="45"/>
      <c r="AG43" s="81"/>
      <c r="AH43" s="70"/>
      <c r="AI43" s="83"/>
      <c r="AJ43" s="44"/>
      <c r="AK43" s="44"/>
      <c r="AO43" s="44"/>
      <c r="AP43" s="44"/>
      <c r="AQ43" s="45"/>
      <c r="AR43" s="45"/>
      <c r="AS43" s="45"/>
      <c r="AT43" s="45"/>
      <c r="AU43" s="45"/>
      <c r="AV43" s="102"/>
      <c r="AW43" s="163"/>
      <c r="AY43" s="73"/>
      <c r="AZ43" s="84"/>
      <c r="BA43" s="102"/>
      <c r="BB43" s="102"/>
      <c r="BC43" s="84"/>
      <c r="BD43" s="83"/>
      <c r="BE43" s="102"/>
      <c r="BF43" s="45"/>
      <c r="BJ43" s="45"/>
      <c r="BK43" s="84"/>
      <c r="BL43" s="55"/>
      <c r="BM43" s="85"/>
      <c r="BN43" s="81"/>
      <c r="BO43" s="102"/>
      <c r="BP43" s="73"/>
      <c r="BQ43" s="44"/>
      <c r="BS43" s="45"/>
    </row>
    <row r="44" spans="1:86" ht="24" customHeight="1" x14ac:dyDescent="0.25">
      <c r="I44" s="45"/>
      <c r="J44" s="55"/>
      <c r="K44" s="45"/>
      <c r="L44" s="44"/>
      <c r="M44" s="84"/>
      <c r="P44" s="102"/>
      <c r="S44" s="83"/>
      <c r="T44" s="83"/>
      <c r="U44" s="167"/>
      <c r="V44" s="147"/>
      <c r="W44" s="169"/>
      <c r="X44" s="73"/>
      <c r="Y44" s="45"/>
      <c r="AA44" s="164"/>
      <c r="AB44" s="73"/>
      <c r="AC44" s="85"/>
      <c r="AD44" s="81"/>
      <c r="AE44" s="55"/>
      <c r="AF44" s="45"/>
      <c r="AG44" s="81"/>
      <c r="AH44" s="70"/>
      <c r="AI44" s="83"/>
      <c r="AJ44" s="44"/>
      <c r="AK44" s="44"/>
      <c r="AO44" s="44"/>
      <c r="AP44" s="44"/>
      <c r="AQ44" s="45"/>
      <c r="AR44" s="45"/>
      <c r="AS44" s="45"/>
      <c r="AT44" s="45"/>
      <c r="AU44" s="45"/>
      <c r="AV44" s="102"/>
      <c r="AW44" s="163"/>
      <c r="AY44" s="73"/>
      <c r="AZ44" s="84"/>
      <c r="BA44" s="102"/>
      <c r="BB44" s="102"/>
      <c r="BC44" s="84"/>
      <c r="BD44" s="83"/>
      <c r="BE44" s="102"/>
      <c r="BF44" s="45"/>
      <c r="BJ44" s="45"/>
      <c r="BK44" s="84"/>
      <c r="BL44" s="55"/>
      <c r="BM44" s="85"/>
      <c r="BN44" s="81"/>
      <c r="BO44" s="102"/>
      <c r="BP44" s="73"/>
      <c r="BQ44" s="44"/>
      <c r="BS44" s="45"/>
    </row>
    <row r="45" spans="1:86" ht="24" customHeight="1" x14ac:dyDescent="0.25">
      <c r="I45" s="45"/>
      <c r="J45" s="55"/>
      <c r="K45" s="45"/>
      <c r="L45" s="44"/>
      <c r="M45" s="84"/>
      <c r="P45" s="102"/>
      <c r="S45" s="83"/>
      <c r="T45" s="83"/>
      <c r="U45" s="167"/>
      <c r="V45" s="147"/>
      <c r="W45" s="169"/>
      <c r="X45" s="73"/>
      <c r="Y45" s="45"/>
      <c r="AA45" s="164"/>
      <c r="AB45" s="73"/>
      <c r="AC45" s="85"/>
      <c r="AD45" s="81"/>
      <c r="AE45" s="55"/>
      <c r="AF45" s="45"/>
      <c r="AG45" s="81"/>
      <c r="AH45" s="70"/>
      <c r="AI45" s="83"/>
      <c r="AJ45" s="44"/>
      <c r="AK45" s="44"/>
      <c r="AO45" s="44"/>
      <c r="AP45" s="44"/>
      <c r="AQ45" s="45"/>
      <c r="AR45" s="45"/>
      <c r="AS45" s="45"/>
      <c r="AT45" s="45"/>
      <c r="AU45" s="45"/>
      <c r="AV45" s="102"/>
      <c r="AW45" s="163"/>
      <c r="AY45" s="73"/>
      <c r="AZ45" s="84"/>
      <c r="BA45" s="102"/>
      <c r="BB45" s="102"/>
      <c r="BC45" s="84"/>
      <c r="BD45" s="83"/>
      <c r="BE45" s="102"/>
      <c r="BF45" s="45"/>
      <c r="BJ45" s="45"/>
      <c r="BK45" s="84"/>
      <c r="BL45" s="55"/>
      <c r="BM45" s="85"/>
      <c r="BN45" s="81"/>
      <c r="BO45" s="102"/>
      <c r="BP45" s="73"/>
      <c r="BQ45" s="44"/>
      <c r="BS45" s="45"/>
    </row>
    <row r="46" spans="1:86" ht="24" customHeight="1" x14ac:dyDescent="0.25">
      <c r="I46" s="45"/>
      <c r="J46" s="55"/>
      <c r="K46" s="45"/>
      <c r="L46" s="44"/>
      <c r="M46" s="84"/>
      <c r="P46" s="102"/>
      <c r="S46" s="83"/>
      <c r="T46" s="83"/>
      <c r="U46" s="167"/>
      <c r="V46" s="147"/>
      <c r="W46" s="169"/>
      <c r="X46" s="73"/>
      <c r="Y46" s="45"/>
      <c r="AA46" s="164"/>
      <c r="AB46" s="73"/>
      <c r="AC46" s="85"/>
      <c r="AD46" s="81"/>
      <c r="AE46" s="55"/>
      <c r="AF46" s="45"/>
      <c r="AG46" s="81"/>
      <c r="AH46" s="70"/>
      <c r="AI46" s="83"/>
      <c r="AJ46" s="44"/>
      <c r="AK46" s="44"/>
      <c r="AO46" s="44"/>
      <c r="AP46" s="44"/>
      <c r="AQ46" s="45"/>
      <c r="AR46" s="45"/>
      <c r="AS46" s="45"/>
      <c r="AT46" s="45"/>
      <c r="AU46" s="45"/>
      <c r="AV46" s="102"/>
      <c r="AW46" s="163"/>
      <c r="AY46" s="73"/>
      <c r="AZ46" s="84"/>
      <c r="BA46" s="102"/>
      <c r="BB46" s="102"/>
      <c r="BC46" s="84"/>
      <c r="BD46" s="83"/>
      <c r="BE46" s="102"/>
      <c r="BF46" s="45"/>
      <c r="BJ46" s="45"/>
      <c r="BK46" s="84"/>
      <c r="BL46" s="55"/>
      <c r="BM46" s="85"/>
      <c r="BN46" s="81"/>
      <c r="BO46" s="102"/>
      <c r="BP46" s="73"/>
      <c r="BQ46" s="44"/>
      <c r="BS46" s="45"/>
    </row>
    <row r="47" spans="1:86" ht="24" customHeight="1" x14ac:dyDescent="0.25">
      <c r="I47" s="45"/>
      <c r="J47" s="55"/>
      <c r="K47" s="45"/>
      <c r="L47" s="44"/>
      <c r="M47" s="84"/>
      <c r="P47" s="102"/>
      <c r="S47" s="83"/>
      <c r="T47" s="83"/>
      <c r="U47" s="167"/>
      <c r="V47" s="147"/>
      <c r="W47" s="169"/>
      <c r="X47" s="73"/>
      <c r="Y47" s="45"/>
      <c r="AA47" s="164"/>
      <c r="AB47" s="73"/>
      <c r="AC47" s="85"/>
      <c r="AD47" s="81"/>
      <c r="AE47" s="55"/>
      <c r="AF47" s="45"/>
      <c r="AG47" s="81"/>
      <c r="AH47" s="70"/>
      <c r="AI47" s="83"/>
      <c r="AJ47" s="44"/>
      <c r="AK47" s="44"/>
      <c r="AO47" s="44"/>
      <c r="AP47" s="44"/>
      <c r="AQ47" s="45"/>
      <c r="AR47" s="45"/>
      <c r="AS47" s="45"/>
      <c r="AT47" s="45"/>
      <c r="AU47" s="45"/>
      <c r="AV47" s="102"/>
      <c r="AW47" s="163"/>
      <c r="AY47" s="73"/>
      <c r="AZ47" s="84"/>
      <c r="BA47" s="102"/>
      <c r="BB47" s="102"/>
      <c r="BC47" s="84"/>
      <c r="BD47" s="83"/>
      <c r="BE47" s="102"/>
      <c r="BF47" s="45"/>
      <c r="BJ47" s="45"/>
      <c r="BK47" s="84"/>
      <c r="BL47" s="55"/>
      <c r="BM47" s="85"/>
      <c r="BN47" s="81"/>
      <c r="BO47" s="102"/>
      <c r="BP47" s="73"/>
      <c r="BQ47" s="44"/>
      <c r="BS47" s="45"/>
    </row>
    <row r="48" spans="1:86" ht="24" customHeight="1" x14ac:dyDescent="0.25">
      <c r="I48" s="45"/>
      <c r="J48" s="55"/>
      <c r="K48" s="45"/>
      <c r="L48" s="44"/>
      <c r="M48" s="84"/>
      <c r="P48" s="102"/>
      <c r="S48" s="83"/>
      <c r="T48" s="83"/>
      <c r="U48" s="167"/>
      <c r="V48" s="147"/>
      <c r="W48" s="169"/>
      <c r="X48" s="73"/>
      <c r="Y48" s="45"/>
      <c r="AA48" s="164"/>
      <c r="AB48" s="73"/>
      <c r="AC48" s="85"/>
      <c r="AD48" s="81"/>
      <c r="AE48" s="55"/>
      <c r="AF48" s="45"/>
      <c r="AG48" s="81"/>
      <c r="AH48" s="70"/>
      <c r="AI48" s="83"/>
      <c r="AJ48" s="44"/>
      <c r="AK48" s="44"/>
      <c r="AO48" s="44"/>
      <c r="AP48" s="44"/>
      <c r="AQ48" s="45"/>
      <c r="AR48" s="45"/>
      <c r="AS48" s="45"/>
      <c r="AT48" s="45"/>
      <c r="AU48" s="45"/>
      <c r="AV48" s="102"/>
      <c r="AW48" s="163"/>
      <c r="AY48" s="73"/>
      <c r="AZ48" s="84"/>
      <c r="BA48" s="102"/>
      <c r="BB48" s="102"/>
      <c r="BC48" s="84"/>
      <c r="BD48" s="83"/>
      <c r="BE48" s="102"/>
      <c r="BF48" s="45"/>
      <c r="BJ48" s="45"/>
      <c r="BK48" s="84"/>
      <c r="BL48" s="55"/>
      <c r="BM48" s="85"/>
      <c r="BN48" s="81"/>
      <c r="BO48" s="102"/>
      <c r="BP48" s="73"/>
      <c r="BQ48" s="44"/>
      <c r="BS48" s="45"/>
    </row>
    <row r="49" spans="9:71" ht="24" customHeight="1" x14ac:dyDescent="0.25">
      <c r="I49" s="45"/>
      <c r="J49" s="152"/>
      <c r="K49" s="45"/>
      <c r="L49" s="44"/>
      <c r="M49" s="84"/>
      <c r="P49" s="102"/>
      <c r="S49" s="83"/>
      <c r="T49" s="83"/>
      <c r="U49" s="167"/>
      <c r="V49" s="147"/>
      <c r="W49" s="169"/>
      <c r="X49" s="73"/>
      <c r="Y49" s="45"/>
      <c r="AA49" s="164"/>
      <c r="AB49" s="73"/>
      <c r="AC49" s="85"/>
      <c r="AD49" s="81"/>
      <c r="AE49" s="55"/>
      <c r="AF49" s="45"/>
      <c r="AG49" s="81"/>
      <c r="AH49" s="70"/>
      <c r="AI49" s="83"/>
      <c r="AJ49" s="44"/>
      <c r="AK49" s="44"/>
      <c r="AO49" s="44"/>
      <c r="AP49" s="44"/>
      <c r="AQ49" s="45"/>
      <c r="AR49" s="45"/>
      <c r="AS49" s="45"/>
      <c r="AT49" s="45"/>
      <c r="AU49" s="45"/>
      <c r="AV49" s="102"/>
      <c r="AW49" s="163"/>
      <c r="AY49" s="73"/>
      <c r="AZ49" s="84"/>
      <c r="BA49" s="102"/>
      <c r="BB49" s="102"/>
      <c r="BC49" s="84"/>
      <c r="BD49" s="83"/>
      <c r="BE49" s="102"/>
      <c r="BF49" s="45"/>
      <c r="BJ49" s="45"/>
      <c r="BK49" s="84"/>
      <c r="BL49" s="55"/>
      <c r="BM49" s="85"/>
      <c r="BN49" s="81"/>
      <c r="BO49" s="102"/>
      <c r="BP49" s="73"/>
      <c r="BQ49" s="44"/>
      <c r="BS49" s="45"/>
    </row>
    <row r="50" spans="9:71" ht="24" customHeight="1" x14ac:dyDescent="0.25">
      <c r="I50" s="45"/>
      <c r="J50" s="152"/>
      <c r="K50" s="45"/>
      <c r="L50" s="44"/>
      <c r="M50" s="84"/>
      <c r="P50" s="102"/>
      <c r="S50" s="83"/>
      <c r="T50" s="83"/>
      <c r="U50" s="168"/>
      <c r="V50" s="147"/>
      <c r="W50" s="169"/>
      <c r="X50" s="73"/>
      <c r="Y50" s="45"/>
      <c r="AA50" s="164"/>
      <c r="AB50" s="73"/>
      <c r="AC50" s="85"/>
      <c r="AD50" s="81"/>
      <c r="AE50" s="55"/>
      <c r="AF50" s="45"/>
      <c r="AG50" s="81"/>
      <c r="AH50" s="70"/>
      <c r="AI50" s="83"/>
      <c r="AJ50" s="44"/>
      <c r="AK50" s="44"/>
      <c r="AO50" s="44"/>
      <c r="AP50" s="44"/>
      <c r="AQ50" s="45"/>
      <c r="AR50" s="45"/>
      <c r="AS50" s="45"/>
      <c r="AT50" s="45"/>
      <c r="AU50" s="45"/>
      <c r="AV50" s="102"/>
      <c r="AW50" s="163"/>
      <c r="AY50" s="73"/>
      <c r="AZ50" s="84"/>
      <c r="BA50" s="102"/>
      <c r="BB50" s="102"/>
      <c r="BC50" s="84"/>
      <c r="BD50" s="83"/>
      <c r="BE50" s="102"/>
      <c r="BF50" s="45"/>
      <c r="BJ50" s="45"/>
      <c r="BK50" s="84"/>
      <c r="BL50" s="55"/>
      <c r="BM50" s="85"/>
      <c r="BN50" s="81"/>
      <c r="BO50" s="102"/>
      <c r="BP50" s="73"/>
      <c r="BQ50" s="44"/>
      <c r="BS50" s="45"/>
    </row>
    <row r="51" spans="9:71" ht="24" customHeight="1" x14ac:dyDescent="0.25">
      <c r="I51" s="45"/>
      <c r="J51" s="55"/>
      <c r="K51" s="45"/>
      <c r="L51" s="44"/>
      <c r="M51" s="84"/>
      <c r="P51" s="102"/>
      <c r="S51" s="83"/>
      <c r="T51" s="83"/>
      <c r="U51" s="167"/>
      <c r="V51" s="147"/>
      <c r="W51" s="169"/>
      <c r="X51" s="73"/>
      <c r="Y51" s="45"/>
      <c r="AA51" s="164"/>
      <c r="AB51" s="73"/>
      <c r="AC51" s="85"/>
      <c r="AD51" s="81"/>
      <c r="AE51" s="55"/>
      <c r="AF51" s="45"/>
      <c r="AG51" s="81"/>
      <c r="AH51" s="70"/>
      <c r="AI51" s="83"/>
      <c r="AJ51" s="44"/>
      <c r="AK51" s="44"/>
      <c r="AO51" s="44"/>
      <c r="AP51" s="44"/>
      <c r="AQ51" s="45"/>
      <c r="AR51" s="45"/>
      <c r="AS51" s="45"/>
      <c r="AT51" s="45"/>
      <c r="AU51" s="45"/>
      <c r="AV51" s="102"/>
      <c r="AW51" s="163"/>
      <c r="AY51" s="73"/>
      <c r="AZ51" s="84"/>
      <c r="BA51" s="102"/>
      <c r="BB51" s="102"/>
      <c r="BC51" s="84"/>
      <c r="BD51" s="83"/>
      <c r="BE51" s="102"/>
      <c r="BF51" s="45"/>
      <c r="BJ51" s="45"/>
      <c r="BK51" s="84"/>
      <c r="BL51" s="55"/>
      <c r="BM51" s="85"/>
      <c r="BN51" s="81"/>
      <c r="BO51" s="102"/>
      <c r="BP51" s="73"/>
      <c r="BQ51" s="44"/>
      <c r="BS51" s="45"/>
    </row>
    <row r="52" spans="9:71" ht="24" customHeight="1" x14ac:dyDescent="0.25">
      <c r="I52" s="45"/>
      <c r="J52" s="55"/>
      <c r="K52" s="45"/>
      <c r="L52" s="44"/>
      <c r="M52" s="84"/>
      <c r="P52" s="102"/>
      <c r="S52" s="83"/>
      <c r="T52" s="83"/>
      <c r="U52" s="167"/>
      <c r="V52" s="147"/>
      <c r="W52" s="169"/>
      <c r="X52" s="73"/>
      <c r="Y52" s="45"/>
      <c r="AA52" s="164"/>
      <c r="AB52" s="73"/>
      <c r="AC52" s="85"/>
      <c r="AD52" s="81"/>
      <c r="AE52" s="55"/>
      <c r="AF52" s="45"/>
      <c r="AG52" s="81"/>
      <c r="AH52" s="70"/>
      <c r="AI52" s="83"/>
      <c r="AJ52" s="44"/>
      <c r="AK52" s="44"/>
      <c r="AO52" s="44"/>
      <c r="AP52" s="44"/>
      <c r="AQ52" s="45"/>
      <c r="AR52" s="45"/>
      <c r="AS52" s="45"/>
      <c r="AT52" s="45"/>
      <c r="AU52" s="45"/>
      <c r="AV52" s="102"/>
      <c r="AW52" s="163"/>
      <c r="AY52" s="73"/>
      <c r="AZ52" s="84"/>
      <c r="BA52" s="102"/>
      <c r="BB52" s="102"/>
      <c r="BC52" s="84"/>
      <c r="BD52" s="83"/>
      <c r="BE52" s="102"/>
      <c r="BF52" s="45"/>
      <c r="BJ52" s="45"/>
      <c r="BK52" s="84"/>
      <c r="BL52" s="55"/>
      <c r="BM52" s="85"/>
      <c r="BN52" s="81"/>
      <c r="BO52" s="102"/>
      <c r="BP52" s="73"/>
      <c r="BQ52" s="44"/>
      <c r="BS52" s="45"/>
    </row>
    <row r="53" spans="9:71" ht="24" customHeight="1" x14ac:dyDescent="0.25">
      <c r="I53" s="45"/>
      <c r="J53" s="55"/>
      <c r="K53" s="45"/>
      <c r="L53" s="44"/>
      <c r="M53" s="84"/>
      <c r="P53" s="102"/>
      <c r="S53" s="83"/>
      <c r="T53" s="83"/>
      <c r="U53" s="167"/>
      <c r="V53" s="147"/>
      <c r="W53" s="169"/>
      <c r="X53" s="73"/>
      <c r="Y53" s="45"/>
      <c r="AA53" s="164"/>
      <c r="AB53" s="73"/>
      <c r="AC53" s="85"/>
      <c r="AD53" s="81"/>
      <c r="AE53" s="55"/>
      <c r="AF53" s="45"/>
      <c r="AG53" s="81"/>
      <c r="AH53" s="70"/>
      <c r="AI53" s="83"/>
      <c r="AJ53" s="44"/>
      <c r="AK53" s="44"/>
      <c r="AO53" s="44"/>
      <c r="AP53" s="44"/>
      <c r="AQ53" s="45"/>
      <c r="AR53" s="45"/>
      <c r="AS53" s="45"/>
      <c r="AT53" s="45"/>
      <c r="AU53" s="45"/>
      <c r="AV53" s="102"/>
      <c r="AW53" s="163"/>
      <c r="AY53" s="73"/>
      <c r="AZ53" s="84"/>
      <c r="BA53" s="102"/>
      <c r="BB53" s="102"/>
      <c r="BC53" s="84"/>
      <c r="BD53" s="83"/>
      <c r="BE53" s="102"/>
      <c r="BF53" s="45"/>
      <c r="BJ53" s="45"/>
      <c r="BK53" s="84"/>
      <c r="BL53" s="55"/>
      <c r="BM53" s="85"/>
      <c r="BN53" s="81"/>
      <c r="BO53" s="102"/>
      <c r="BP53" s="73"/>
      <c r="BQ53" s="44"/>
      <c r="BS53" s="45"/>
    </row>
    <row r="54" spans="9:71" ht="24" customHeight="1" x14ac:dyDescent="0.25">
      <c r="I54" s="45"/>
      <c r="J54" s="55"/>
      <c r="K54" s="45"/>
      <c r="L54" s="44"/>
      <c r="M54" s="84"/>
      <c r="P54" s="102"/>
      <c r="S54" s="83"/>
      <c r="T54" s="83"/>
      <c r="U54" s="167"/>
      <c r="V54" s="147"/>
      <c r="W54" s="169"/>
      <c r="X54" s="73"/>
      <c r="Y54" s="45"/>
      <c r="AA54" s="164"/>
      <c r="AB54" s="73"/>
      <c r="AC54" s="85"/>
      <c r="AD54" s="81"/>
      <c r="AE54" s="55"/>
      <c r="AF54" s="45"/>
      <c r="AG54" s="81"/>
      <c r="AH54" s="70"/>
      <c r="AI54" s="83"/>
      <c r="AJ54" s="44"/>
      <c r="AK54" s="44"/>
      <c r="AO54" s="44"/>
      <c r="AP54" s="44"/>
      <c r="AQ54" s="45"/>
      <c r="AR54" s="45"/>
      <c r="AS54" s="45"/>
      <c r="AT54" s="45"/>
      <c r="AU54" s="45"/>
      <c r="AV54" s="102"/>
      <c r="AW54" s="163"/>
      <c r="AY54" s="73"/>
      <c r="AZ54" s="84"/>
      <c r="BA54" s="102"/>
      <c r="BB54" s="102"/>
      <c r="BC54" s="84"/>
      <c r="BD54" s="83"/>
      <c r="BE54" s="102"/>
      <c r="BF54" s="45"/>
      <c r="BJ54" s="45"/>
      <c r="BK54" s="84"/>
      <c r="BL54" s="55"/>
      <c r="BM54" s="85"/>
      <c r="BN54" s="81"/>
      <c r="BO54" s="102"/>
      <c r="BP54" s="73"/>
      <c r="BQ54" s="44"/>
      <c r="BS54" s="45"/>
    </row>
    <row r="55" spans="9:71" ht="24" customHeight="1" x14ac:dyDescent="0.25">
      <c r="I55" s="45"/>
      <c r="J55" s="55"/>
      <c r="K55" s="45"/>
      <c r="L55" s="44"/>
      <c r="P55" s="102"/>
      <c r="S55" s="83"/>
      <c r="T55" s="83"/>
      <c r="U55" s="167"/>
      <c r="V55" s="147"/>
      <c r="W55" s="169"/>
      <c r="X55" s="73"/>
      <c r="Y55" s="45"/>
      <c r="AA55" s="164"/>
      <c r="AB55" s="73"/>
      <c r="AC55" s="85"/>
      <c r="AD55" s="81"/>
      <c r="AE55" s="55"/>
      <c r="AF55" s="45"/>
      <c r="AG55" s="81"/>
      <c r="AH55" s="70"/>
      <c r="AI55" s="83"/>
      <c r="AJ55" s="44"/>
      <c r="AK55" s="44"/>
      <c r="AO55" s="44"/>
      <c r="AP55" s="44"/>
      <c r="AQ55" s="45"/>
      <c r="AR55" s="45"/>
      <c r="AS55" s="45"/>
      <c r="AT55" s="45"/>
      <c r="AU55" s="45"/>
      <c r="AV55" s="102"/>
      <c r="AW55" s="163"/>
      <c r="AY55" s="73"/>
      <c r="AZ55" s="84"/>
      <c r="BA55" s="102"/>
      <c r="BB55" s="102"/>
      <c r="BC55" s="84"/>
      <c r="BD55" s="83"/>
      <c r="BE55" s="102"/>
      <c r="BF55" s="45"/>
      <c r="BJ55" s="45"/>
      <c r="BK55" s="84"/>
      <c r="BL55" s="55"/>
      <c r="BM55" s="85"/>
      <c r="BN55" s="81"/>
      <c r="BO55" s="102"/>
      <c r="BP55" s="73"/>
      <c r="BS55" s="45"/>
    </row>
    <row r="56" spans="9:71" ht="24" customHeight="1" x14ac:dyDescent="0.25">
      <c r="I56" s="45"/>
      <c r="J56" s="55"/>
      <c r="K56" s="45"/>
      <c r="L56" s="44"/>
      <c r="P56" s="102"/>
      <c r="S56" s="83"/>
      <c r="T56" s="83"/>
      <c r="U56" s="167"/>
      <c r="V56" s="147"/>
      <c r="W56" s="39"/>
      <c r="X56" s="73"/>
      <c r="Y56" s="45"/>
      <c r="AA56" s="164"/>
      <c r="AB56" s="73"/>
      <c r="AC56" s="85"/>
      <c r="AD56" s="81"/>
      <c r="AE56" s="55"/>
      <c r="AF56" s="45"/>
      <c r="AG56" s="81"/>
      <c r="AH56" s="70"/>
      <c r="AI56" s="83"/>
      <c r="AJ56" s="44"/>
      <c r="AK56" s="44"/>
      <c r="AO56" s="44"/>
      <c r="AP56" s="44"/>
      <c r="AQ56" s="45"/>
      <c r="AR56" s="44"/>
      <c r="AS56" s="45"/>
      <c r="AT56" s="45"/>
      <c r="AU56" s="45"/>
      <c r="AV56" s="102"/>
      <c r="AW56" s="163"/>
      <c r="AY56" s="73"/>
      <c r="AZ56" s="84"/>
      <c r="BA56" s="102"/>
      <c r="BB56" s="102"/>
      <c r="BC56" s="84"/>
      <c r="BD56" s="39"/>
      <c r="BE56" s="102"/>
      <c r="BF56" s="45"/>
      <c r="BJ56" s="45"/>
      <c r="BK56" s="84"/>
      <c r="BL56" s="55"/>
      <c r="BM56" s="85"/>
      <c r="BN56" s="81"/>
      <c r="BO56" s="102"/>
      <c r="BP56" s="73"/>
      <c r="BS56" s="45"/>
    </row>
    <row r="57" spans="9:71" ht="24" customHeight="1" x14ac:dyDescent="0.25">
      <c r="I57" s="102"/>
      <c r="J57" s="19"/>
      <c r="K57" s="45"/>
      <c r="S57" s="83"/>
      <c r="T57" s="83"/>
      <c r="U57" s="167"/>
      <c r="V57" s="147"/>
      <c r="W57" s="39"/>
      <c r="X57" s="73"/>
      <c r="Y57" s="45"/>
      <c r="Z57" s="165"/>
      <c r="AB57" s="73"/>
      <c r="AC57" s="85"/>
      <c r="AD57" s="81"/>
      <c r="AE57" s="55"/>
      <c r="AF57" s="45"/>
      <c r="AG57" s="81"/>
      <c r="AH57" s="70"/>
      <c r="AJ57" s="44"/>
      <c r="AO57" s="44"/>
      <c r="AP57" s="44"/>
      <c r="AQ57" s="45"/>
      <c r="AR57" s="44"/>
      <c r="AS57" s="45"/>
      <c r="AU57" s="45"/>
      <c r="AV57" s="102"/>
      <c r="AW57" s="163"/>
      <c r="AY57" s="73"/>
      <c r="AZ57" s="84"/>
      <c r="BA57" s="102"/>
      <c r="BB57" s="102"/>
      <c r="BC57" s="102"/>
      <c r="BD57" s="39"/>
      <c r="BJ57" s="45"/>
      <c r="BK57" s="84"/>
      <c r="BM57" s="85"/>
      <c r="BN57" s="81"/>
      <c r="BO57" s="102"/>
      <c r="BP57" s="73"/>
      <c r="BS57" s="45"/>
    </row>
    <row r="58" spans="9:71" ht="24" customHeight="1" x14ac:dyDescent="0.25">
      <c r="I58" s="102"/>
      <c r="J58" s="102"/>
      <c r="K58" s="45"/>
      <c r="S58" s="83"/>
      <c r="T58" s="83"/>
      <c r="W58" s="39"/>
      <c r="X58" s="73"/>
      <c r="Y58" s="45"/>
      <c r="AB58" s="73"/>
      <c r="AC58" s="85"/>
      <c r="AD58" s="81"/>
      <c r="AE58" s="55"/>
      <c r="AF58" s="55"/>
      <c r="AG58" s="81"/>
      <c r="AH58" s="70"/>
      <c r="AJ58" s="44"/>
      <c r="AO58" s="44"/>
      <c r="AP58" s="110"/>
      <c r="AQ58" s="30"/>
      <c r="AR58" s="44"/>
      <c r="AU58" s="45"/>
      <c r="AV58" s="102"/>
      <c r="AW58" s="163"/>
      <c r="AY58" s="73"/>
      <c r="AZ58" s="84"/>
      <c r="BA58" s="102"/>
      <c r="BJ58" s="45"/>
      <c r="BK58" s="84"/>
      <c r="BM58" s="85"/>
      <c r="BN58" s="81"/>
      <c r="BO58" s="102"/>
      <c r="BP58" s="73"/>
      <c r="BS58" s="45"/>
    </row>
    <row r="59" spans="9:71" ht="24" customHeight="1" x14ac:dyDescent="0.25">
      <c r="K59" s="45"/>
      <c r="S59" s="83"/>
      <c r="T59" s="83"/>
      <c r="W59" s="39"/>
      <c r="X59" s="73"/>
      <c r="Y59" s="45"/>
      <c r="AB59" s="73"/>
      <c r="AC59" s="85"/>
      <c r="AD59" s="81"/>
      <c r="AE59" s="55"/>
      <c r="AF59" s="55"/>
      <c r="AG59" s="81"/>
      <c r="AH59" s="70"/>
      <c r="AO59" s="44"/>
      <c r="AQ59" s="30"/>
      <c r="AR59" s="44"/>
      <c r="AU59" s="45"/>
      <c r="AV59" s="102"/>
      <c r="AW59" s="163"/>
      <c r="AY59" s="73"/>
      <c r="AZ59" s="84"/>
      <c r="BJ59" s="45"/>
      <c r="BK59" s="84"/>
      <c r="BM59" s="85"/>
      <c r="BN59" s="81"/>
      <c r="BO59" s="70"/>
      <c r="BP59" s="73"/>
      <c r="BS59" s="45"/>
    </row>
    <row r="60" spans="9:71" ht="24" customHeight="1" x14ac:dyDescent="0.25">
      <c r="K60" s="45"/>
      <c r="S60" s="83"/>
      <c r="T60" s="83"/>
      <c r="W60" s="39"/>
      <c r="X60" s="73"/>
      <c r="Y60" s="45"/>
      <c r="AB60" s="73"/>
      <c r="AC60" s="85"/>
      <c r="AD60" s="81"/>
      <c r="AE60" s="84"/>
      <c r="AF60" s="85"/>
      <c r="AG60" s="70"/>
      <c r="AH60" s="70"/>
      <c r="AO60" s="44"/>
      <c r="AR60" s="44"/>
      <c r="AU60" s="45"/>
      <c r="AV60" s="102"/>
      <c r="AY60" s="73"/>
      <c r="AZ60" s="84"/>
      <c r="BJ60" s="45"/>
      <c r="BM60" s="45"/>
      <c r="BN60" s="81"/>
      <c r="BP60" s="73"/>
      <c r="BS60" s="45"/>
    </row>
    <row r="61" spans="9:71" ht="24" customHeight="1" x14ac:dyDescent="0.25">
      <c r="K61" s="45"/>
      <c r="S61" s="83"/>
      <c r="T61" s="83"/>
      <c r="W61" s="39"/>
      <c r="X61" s="73"/>
      <c r="Y61" s="45"/>
      <c r="AB61" s="73"/>
      <c r="AC61" s="85"/>
      <c r="AD61" s="81"/>
      <c r="AE61" s="84"/>
      <c r="AF61" s="40"/>
      <c r="AG61" s="70"/>
      <c r="AH61" s="70"/>
      <c r="AO61" s="44"/>
      <c r="AU61" s="45"/>
      <c r="AV61" s="102"/>
      <c r="AY61" s="73"/>
      <c r="AZ61" s="84"/>
      <c r="BJ61" s="45"/>
      <c r="BM61" s="45"/>
      <c r="BP61" s="73"/>
    </row>
    <row r="62" spans="9:71" ht="24" customHeight="1" x14ac:dyDescent="0.25">
      <c r="K62" s="45"/>
      <c r="S62" s="83"/>
      <c r="T62" s="83"/>
      <c r="W62" s="39"/>
      <c r="X62" s="73"/>
      <c r="Y62" s="45"/>
      <c r="AB62" s="73"/>
      <c r="AC62" s="85"/>
      <c r="AD62" s="81"/>
      <c r="AF62" s="40"/>
      <c r="AG62" s="70"/>
      <c r="AH62" s="70"/>
      <c r="AO62" s="44"/>
      <c r="AU62" s="45"/>
      <c r="AV62" s="102"/>
      <c r="AY62" s="73"/>
      <c r="AZ62" s="84"/>
      <c r="BJ62" s="45"/>
    </row>
    <row r="63" spans="9:71" ht="24" customHeight="1" x14ac:dyDescent="0.25">
      <c r="K63" s="45"/>
      <c r="S63" s="83"/>
      <c r="T63" s="83"/>
      <c r="W63" s="39"/>
      <c r="X63" s="73"/>
      <c r="Y63" s="45"/>
      <c r="AB63" s="73"/>
      <c r="AC63" s="85"/>
      <c r="AD63" s="81"/>
      <c r="AG63" s="70"/>
      <c r="AO63" s="44"/>
      <c r="AU63" s="45"/>
      <c r="AV63" s="102"/>
      <c r="AY63" s="73"/>
      <c r="AZ63" s="84"/>
      <c r="BJ63" s="45"/>
    </row>
    <row r="64" spans="9:71" ht="24" customHeight="1" x14ac:dyDescent="0.25">
      <c r="K64" s="45"/>
      <c r="S64" s="83"/>
      <c r="T64" s="83"/>
      <c r="W64" s="39"/>
      <c r="X64" s="73"/>
      <c r="Y64" s="45"/>
      <c r="AB64" s="73"/>
      <c r="AC64" s="85"/>
      <c r="AD64" s="81"/>
      <c r="AG64" s="70"/>
      <c r="AO64" s="44"/>
      <c r="AU64" s="45"/>
      <c r="AV64" s="102"/>
      <c r="AY64" s="73"/>
      <c r="AZ64" s="84"/>
      <c r="BJ64" s="45"/>
    </row>
    <row r="65" spans="11:62" ht="24" customHeight="1" x14ac:dyDescent="0.25">
      <c r="K65" s="45"/>
      <c r="S65" s="83"/>
      <c r="T65" s="83"/>
      <c r="W65" s="39"/>
      <c r="X65" s="73"/>
      <c r="Y65" s="45"/>
      <c r="AB65" s="73"/>
      <c r="AC65" s="85"/>
      <c r="AG65" s="70"/>
      <c r="AO65" s="44"/>
      <c r="AU65" s="45"/>
      <c r="AV65" s="102"/>
      <c r="AY65" s="73"/>
      <c r="AZ65" s="84"/>
      <c r="BJ65" s="45"/>
    </row>
    <row r="66" spans="11:62" ht="24" customHeight="1" x14ac:dyDescent="0.25">
      <c r="K66" s="45"/>
      <c r="S66" s="83"/>
      <c r="T66" s="83"/>
      <c r="W66" s="39"/>
      <c r="X66" s="73"/>
      <c r="Y66" s="45"/>
      <c r="AB66" s="73"/>
      <c r="AU66" s="45"/>
      <c r="AV66" s="102"/>
      <c r="AY66" s="73"/>
      <c r="AZ66" s="84"/>
      <c r="BJ66" s="45"/>
    </row>
    <row r="67" spans="11:62" ht="24" customHeight="1" x14ac:dyDescent="0.25">
      <c r="K67" s="45"/>
      <c r="S67" s="83"/>
      <c r="W67" s="39"/>
      <c r="Y67" s="45"/>
      <c r="AU67" s="45"/>
      <c r="AV67" s="102"/>
      <c r="AY67" s="73"/>
      <c r="AZ67" s="84"/>
      <c r="BJ67" s="45"/>
    </row>
    <row r="68" spans="11:62" ht="24" customHeight="1" x14ac:dyDescent="0.25">
      <c r="K68" s="45"/>
      <c r="S68" s="83"/>
      <c r="W68" s="39"/>
      <c r="Y68" s="45"/>
      <c r="AU68" s="45"/>
      <c r="AV68" s="102"/>
      <c r="AY68" s="73"/>
      <c r="AZ68" s="84"/>
      <c r="BJ68" s="45"/>
    </row>
    <row r="69" spans="11:62" ht="24" customHeight="1" x14ac:dyDescent="0.25">
      <c r="K69" s="45"/>
      <c r="S69" s="83"/>
      <c r="W69" s="39"/>
      <c r="Y69" s="45"/>
      <c r="AU69" s="45"/>
      <c r="AV69" s="102"/>
      <c r="AY69" s="73"/>
      <c r="AZ69" s="84"/>
      <c r="BJ69" s="45"/>
    </row>
    <row r="70" spans="11:62" ht="24" customHeight="1" x14ac:dyDescent="0.25">
      <c r="K70" s="45"/>
      <c r="S70" s="83"/>
      <c r="W70" s="39"/>
      <c r="AU70" s="45"/>
      <c r="AV70" s="102"/>
      <c r="AY70" s="73"/>
      <c r="AZ70" s="84"/>
      <c r="BJ70" s="45"/>
    </row>
    <row r="71" spans="11:62" ht="24" customHeight="1" x14ac:dyDescent="0.25">
      <c r="K71" s="45"/>
      <c r="S71" s="83"/>
      <c r="W71" s="39"/>
      <c r="AU71" s="45"/>
      <c r="AV71" s="102"/>
      <c r="AY71" s="73"/>
      <c r="AZ71" s="84"/>
      <c r="BJ71" s="45"/>
    </row>
    <row r="72" spans="11:62" ht="24" customHeight="1" x14ac:dyDescent="0.25">
      <c r="K72" s="45"/>
      <c r="S72" s="83"/>
      <c r="W72" s="39"/>
      <c r="AU72" s="45"/>
      <c r="AV72" s="102"/>
      <c r="AY72" s="73"/>
      <c r="AZ72" s="84"/>
      <c r="BJ72" s="45"/>
    </row>
    <row r="73" spans="11:62" ht="24" customHeight="1" x14ac:dyDescent="0.25">
      <c r="K73" s="45"/>
      <c r="S73" s="83"/>
      <c r="W73" s="39"/>
      <c r="AU73" s="45"/>
      <c r="AV73" s="102"/>
      <c r="AY73" s="73"/>
      <c r="AZ73" s="84"/>
      <c r="BJ73" s="45"/>
    </row>
    <row r="74" spans="11:62" ht="24" customHeight="1" x14ac:dyDescent="0.25">
      <c r="K74" s="45"/>
      <c r="S74" s="83"/>
      <c r="W74" s="39"/>
      <c r="AU74" s="45"/>
      <c r="AV74" s="102"/>
      <c r="AY74" s="73"/>
      <c r="AZ74" s="84"/>
      <c r="BJ74" s="45"/>
    </row>
    <row r="75" spans="11:62" ht="24" customHeight="1" x14ac:dyDescent="0.25">
      <c r="K75" s="45"/>
      <c r="S75" s="83"/>
      <c r="W75" s="39"/>
      <c r="AU75" s="45"/>
      <c r="AV75" s="102"/>
      <c r="AY75" s="73"/>
      <c r="AZ75" s="84"/>
      <c r="BJ75" s="45"/>
    </row>
    <row r="76" spans="11:62" ht="24" customHeight="1" x14ac:dyDescent="0.25">
      <c r="K76" s="45"/>
      <c r="S76" s="83"/>
      <c r="W76" s="39"/>
      <c r="AU76" s="45"/>
      <c r="AV76" s="102"/>
      <c r="AY76" s="73"/>
      <c r="AZ76" s="84"/>
      <c r="BJ76" s="45"/>
    </row>
    <row r="77" spans="11:62" ht="24" customHeight="1" x14ac:dyDescent="0.25">
      <c r="K77" s="45"/>
      <c r="S77" s="83"/>
      <c r="W77" s="39"/>
      <c r="AU77" s="45"/>
      <c r="AY77" s="73"/>
      <c r="AZ77" s="84"/>
      <c r="BJ77" s="45"/>
    </row>
    <row r="78" spans="11:62" ht="24" customHeight="1" x14ac:dyDescent="0.25">
      <c r="W78" s="39"/>
      <c r="AU78" s="45"/>
      <c r="AZ78" s="84"/>
      <c r="BJ78" s="45"/>
    </row>
    <row r="79" spans="11:62" ht="24" customHeight="1" x14ac:dyDescent="0.25">
      <c r="W79" s="39"/>
      <c r="AU79" s="44"/>
    </row>
    <row r="80" spans="11:62" ht="24" customHeight="1" x14ac:dyDescent="0.25">
      <c r="W80" s="39"/>
    </row>
    <row r="81" spans="20:41" ht="24" customHeight="1" x14ac:dyDescent="0.25">
      <c r="W81" s="39"/>
    </row>
    <row r="82" spans="20:41" ht="24" customHeight="1" x14ac:dyDescent="0.25">
      <c r="W82" s="39"/>
    </row>
    <row r="83" spans="20:41" ht="24" customHeight="1" x14ac:dyDescent="0.25">
      <c r="W83" s="39"/>
    </row>
    <row r="84" spans="20:41" ht="24" customHeight="1" x14ac:dyDescent="0.25">
      <c r="W84" s="39"/>
    </row>
    <row r="85" spans="20:41" ht="24" customHeight="1" x14ac:dyDescent="0.25">
      <c r="W85" s="39"/>
    </row>
    <row r="86" spans="20:41" ht="24" customHeight="1" x14ac:dyDescent="0.25">
      <c r="W86" s="39"/>
    </row>
    <row r="87" spans="20:41" ht="24" customHeight="1" x14ac:dyDescent="0.25">
      <c r="W87" s="39"/>
    </row>
    <row r="88" spans="20:41" ht="24" customHeight="1" x14ac:dyDescent="0.25">
      <c r="W88" s="39"/>
    </row>
    <row r="89" spans="20:41" ht="24" customHeight="1" x14ac:dyDescent="0.25">
      <c r="W89" s="39"/>
    </row>
    <row r="90" spans="20:41" ht="24" customHeight="1" x14ac:dyDescent="0.25">
      <c r="T90" s="83"/>
      <c r="W90" s="39"/>
      <c r="AI90" s="83"/>
      <c r="AO90" s="44"/>
    </row>
    <row r="91" spans="20:41" ht="24" customHeight="1" x14ac:dyDescent="0.25">
      <c r="W91" s="39"/>
      <c r="AH91" s="85"/>
      <c r="AI91" s="83"/>
      <c r="AO91" s="44"/>
    </row>
    <row r="92" spans="20:41" ht="24" customHeight="1" x14ac:dyDescent="0.25">
      <c r="W92" s="39"/>
      <c r="AC92" s="80"/>
      <c r="AD92" s="81"/>
      <c r="AH92" s="85"/>
      <c r="AI92" s="83"/>
    </row>
    <row r="93" spans="20:41" ht="24" customHeight="1" x14ac:dyDescent="0.25">
      <c r="W93" s="39"/>
      <c r="AC93" s="80"/>
      <c r="AI93" s="83"/>
    </row>
    <row r="94" spans="20:41" ht="24" customHeight="1" x14ac:dyDescent="0.25">
      <c r="W94" s="39"/>
      <c r="AC94" s="80"/>
      <c r="AI94" s="83"/>
    </row>
    <row r="95" spans="20:41" ht="24" customHeight="1" x14ac:dyDescent="0.25">
      <c r="W95" s="39"/>
      <c r="AI95" s="83"/>
    </row>
    <row r="96" spans="20:41" ht="24" customHeight="1" x14ac:dyDescent="0.25">
      <c r="W96" s="39"/>
      <c r="AI96" s="83"/>
    </row>
    <row r="97" spans="12:23" ht="24" customHeight="1" x14ac:dyDescent="0.25">
      <c r="W97" s="39"/>
    </row>
    <row r="99" spans="12:23" ht="24" customHeight="1" x14ac:dyDescent="0.25">
      <c r="L99" s="44"/>
    </row>
  </sheetData>
  <sheetProtection selectLockedCells="1" selectUnlockedCells="1"/>
  <dataConsolidate>
    <dataRefs count="1">
      <dataRef ref="AH31:AJ31" sheet="01-9-2018" r:id="rId1"/>
    </dataRefs>
  </dataConsolidate>
  <mergeCells count="20">
    <mergeCell ref="A1:A2"/>
    <mergeCell ref="C1:C2"/>
    <mergeCell ref="D1:D2"/>
    <mergeCell ref="F1:F2"/>
    <mergeCell ref="E1:E2"/>
    <mergeCell ref="G1:G2"/>
    <mergeCell ref="H1:H2"/>
    <mergeCell ref="I1:S1"/>
    <mergeCell ref="T1:AD1"/>
    <mergeCell ref="CC1:CC2"/>
    <mergeCell ref="AP1:AZ1"/>
    <mergeCell ref="CA1:CA2"/>
    <mergeCell ref="BA1:BK1"/>
    <mergeCell ref="BL1:BV1"/>
    <mergeCell ref="BW1:BW2"/>
    <mergeCell ref="BY1:BY2"/>
    <mergeCell ref="BX1:BX2"/>
    <mergeCell ref="BZ1:BZ2"/>
    <mergeCell ref="AE1:AO1"/>
    <mergeCell ref="CB1:CB2"/>
  </mergeCells>
  <conditionalFormatting sqref="U50">
    <cfRule type="cellIs" dxfId="128" priority="4" operator="greaterThan">
      <formula>90</formula>
    </cfRule>
  </conditionalFormatting>
  <pageMargins left="0.7" right="0.7" top="0.75" bottom="0.75" header="0.3" footer="0.3"/>
  <pageSetup paperSize="9" scale="86" orientation="portrait" r:id="rId2"/>
  <headerFooter>
    <oddFooter>&amp;LUnrestricted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66"/>
  <sheetViews>
    <sheetView zoomScale="70" zoomScaleNormal="70" workbookViewId="0">
      <selection activeCell="E18" sqref="E18"/>
    </sheetView>
  </sheetViews>
  <sheetFormatPr defaultRowHeight="12.75" x14ac:dyDescent="0.2"/>
  <cols>
    <col min="1" max="1" width="6.5703125" style="16" customWidth="1"/>
    <col min="2" max="2" width="45" style="16" customWidth="1"/>
    <col min="3" max="3" width="11.42578125" style="16" customWidth="1"/>
    <col min="4" max="4" width="17.42578125" style="16" customWidth="1"/>
    <col min="5" max="13" width="10.7109375" style="16" customWidth="1"/>
    <col min="14" max="14" width="13.140625" style="16" customWidth="1"/>
    <col min="15" max="28" width="10.7109375" style="16" customWidth="1"/>
    <col min="29" max="29" width="16.28515625" style="16" customWidth="1"/>
    <col min="30" max="16384" width="9.140625" style="16"/>
  </cols>
  <sheetData>
    <row r="1" spans="1:40" ht="15" x14ac:dyDescent="0.2">
      <c r="AD1" s="150"/>
      <c r="AE1" s="150"/>
      <c r="AF1" s="150"/>
      <c r="AG1" s="150"/>
      <c r="AH1" s="150"/>
      <c r="AK1" s="149"/>
      <c r="AL1" s="149"/>
      <c r="AM1" s="149"/>
      <c r="AN1" s="149"/>
    </row>
    <row r="2" spans="1:40" ht="23.25" x14ac:dyDescent="0.2">
      <c r="A2" s="317" t="s">
        <v>39</v>
      </c>
      <c r="B2" s="317"/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  <c r="AK2" s="149"/>
      <c r="AL2" s="149"/>
      <c r="AM2" s="149"/>
      <c r="AN2" s="149"/>
    </row>
    <row r="3" spans="1:40" ht="23.25" x14ac:dyDescent="0.2">
      <c r="A3" s="318" t="s">
        <v>142</v>
      </c>
      <c r="B3" s="318"/>
      <c r="C3" s="318"/>
      <c r="D3" s="318"/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18"/>
      <c r="T3" s="318"/>
      <c r="U3" s="318"/>
      <c r="V3" s="318"/>
      <c r="W3" s="318"/>
      <c r="X3" s="318"/>
      <c r="Y3" s="318"/>
      <c r="Z3" s="318"/>
      <c r="AA3" s="318"/>
      <c r="AB3" s="318"/>
      <c r="AC3" s="318"/>
      <c r="AK3" s="149"/>
      <c r="AL3" s="149"/>
      <c r="AM3" s="149"/>
      <c r="AN3" s="149"/>
    </row>
    <row r="4" spans="1:40" ht="21" customHeight="1" x14ac:dyDescent="0.35">
      <c r="A4" s="319"/>
      <c r="B4" s="319"/>
      <c r="C4" s="319"/>
      <c r="D4" s="319"/>
      <c r="E4" s="320" t="s">
        <v>73</v>
      </c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</row>
    <row r="5" spans="1:40" ht="15.75" customHeight="1" x14ac:dyDescent="0.2">
      <c r="A5" s="321" t="s">
        <v>133</v>
      </c>
      <c r="B5" s="321"/>
      <c r="C5" s="321"/>
      <c r="D5" s="321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40" ht="15.75" customHeight="1" x14ac:dyDescent="0.2">
      <c r="A6" s="321" t="s">
        <v>134</v>
      </c>
      <c r="B6" s="321"/>
      <c r="C6" s="321"/>
      <c r="D6" s="321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40" ht="15.75" customHeight="1" x14ac:dyDescent="0.2">
      <c r="A7" s="321" t="s">
        <v>135</v>
      </c>
      <c r="B7" s="321"/>
      <c r="C7" s="321"/>
      <c r="D7" s="321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40" ht="15.75" customHeight="1" x14ac:dyDescent="0.2">
      <c r="A8" s="321" t="s">
        <v>136</v>
      </c>
      <c r="B8" s="321"/>
      <c r="C8" s="321"/>
      <c r="D8" s="321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40" ht="15.75" customHeight="1" x14ac:dyDescent="0.35">
      <c r="A9" s="322" t="s">
        <v>137</v>
      </c>
      <c r="B9" s="322"/>
      <c r="C9" s="322"/>
      <c r="D9" s="322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40" ht="15.75" customHeight="1" x14ac:dyDescent="0.35">
      <c r="A10" s="322" t="s">
        <v>138</v>
      </c>
      <c r="B10" s="322"/>
      <c r="C10" s="322"/>
      <c r="D10" s="322"/>
      <c r="E10" s="320"/>
      <c r="F10" s="320"/>
      <c r="G10" s="320"/>
      <c r="H10" s="320"/>
      <c r="I10" s="320"/>
      <c r="J10" s="320"/>
      <c r="K10" s="320"/>
      <c r="L10" s="320"/>
      <c r="M10" s="320"/>
      <c r="N10" s="320"/>
      <c r="O10" s="320"/>
      <c r="P10" s="320"/>
      <c r="Q10" s="320"/>
      <c r="R10" s="320"/>
      <c r="S10" s="320"/>
      <c r="T10" s="320"/>
      <c r="U10" s="320"/>
      <c r="V10" s="320"/>
      <c r="W10" s="320"/>
      <c r="X10" s="320"/>
      <c r="Y10" s="320"/>
      <c r="Z10" s="320"/>
      <c r="AA10" s="320"/>
      <c r="AB10" s="320"/>
      <c r="AC10" s="320"/>
    </row>
    <row r="11" spans="1:40" ht="15.75" customHeight="1" x14ac:dyDescent="0.2">
      <c r="A11" s="312" t="s">
        <v>32</v>
      </c>
      <c r="B11" s="312" t="s">
        <v>31</v>
      </c>
      <c r="C11" s="312" t="s">
        <v>30</v>
      </c>
      <c r="D11" s="312" t="s">
        <v>29</v>
      </c>
      <c r="E11" s="314" t="s">
        <v>28</v>
      </c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315"/>
      <c r="W11" s="315"/>
      <c r="X11" s="315"/>
      <c r="Y11" s="315"/>
      <c r="Z11" s="315"/>
      <c r="AA11" s="315"/>
      <c r="AB11" s="316"/>
      <c r="AC11" s="113" t="s">
        <v>67</v>
      </c>
    </row>
    <row r="12" spans="1:40" ht="18.75" x14ac:dyDescent="0.3">
      <c r="A12" s="313"/>
      <c r="B12" s="313"/>
      <c r="C12" s="313"/>
      <c r="D12" s="313"/>
      <c r="E12" s="8">
        <v>7</v>
      </c>
      <c r="F12" s="8">
        <v>8</v>
      </c>
      <c r="G12" s="8">
        <v>9</v>
      </c>
      <c r="H12" s="8">
        <v>10</v>
      </c>
      <c r="I12" s="9">
        <v>11</v>
      </c>
      <c r="J12" s="8">
        <v>12</v>
      </c>
      <c r="K12" s="8">
        <v>13</v>
      </c>
      <c r="L12" s="8">
        <v>14</v>
      </c>
      <c r="M12" s="8">
        <v>15</v>
      </c>
      <c r="N12" s="8">
        <v>16</v>
      </c>
      <c r="O12" s="8">
        <v>17</v>
      </c>
      <c r="P12" s="8">
        <v>18</v>
      </c>
      <c r="Q12" s="8">
        <v>19</v>
      </c>
      <c r="R12" s="8">
        <v>20</v>
      </c>
      <c r="S12" s="8">
        <v>21</v>
      </c>
      <c r="T12" s="8">
        <v>22</v>
      </c>
      <c r="U12" s="8">
        <v>23</v>
      </c>
      <c r="V12" s="8">
        <v>0</v>
      </c>
      <c r="W12" s="8">
        <v>1</v>
      </c>
      <c r="X12" s="8">
        <v>2</v>
      </c>
      <c r="Y12" s="8">
        <v>3</v>
      </c>
      <c r="Z12" s="8">
        <v>4</v>
      </c>
      <c r="AA12" s="8">
        <v>5</v>
      </c>
      <c r="AB12" s="8">
        <v>6</v>
      </c>
      <c r="AC12" s="205"/>
      <c r="AF12" s="149"/>
      <c r="AG12" s="149"/>
      <c r="AH12" s="149"/>
      <c r="AI12" s="149"/>
    </row>
    <row r="13" spans="1:40" ht="24.95" customHeight="1" x14ac:dyDescent="0.2">
      <c r="A13" s="4">
        <v>1</v>
      </c>
      <c r="B13" s="3" t="s">
        <v>27</v>
      </c>
      <c r="C13" s="2" t="s">
        <v>0</v>
      </c>
      <c r="D13" s="31"/>
      <c r="E13" s="200">
        <v>3.7</v>
      </c>
      <c r="F13" s="200">
        <v>3.7</v>
      </c>
      <c r="G13" s="200">
        <v>3.6</v>
      </c>
      <c r="H13" s="200">
        <v>3.8</v>
      </c>
      <c r="I13" s="200">
        <v>3.6</v>
      </c>
      <c r="J13" s="200">
        <v>3.7</v>
      </c>
      <c r="K13" s="200">
        <v>3.4</v>
      </c>
      <c r="L13" s="200">
        <v>3.2</v>
      </c>
      <c r="M13" s="200">
        <v>3.2</v>
      </c>
      <c r="N13" s="200">
        <v>2.7</v>
      </c>
      <c r="O13" s="200">
        <v>3.3</v>
      </c>
      <c r="P13" s="200">
        <v>3.4</v>
      </c>
      <c r="Q13" s="200">
        <v>3.4</v>
      </c>
      <c r="R13" s="200">
        <v>3.4</v>
      </c>
      <c r="S13" s="200">
        <v>3.2</v>
      </c>
      <c r="T13" s="200">
        <v>3.5</v>
      </c>
      <c r="U13" s="200">
        <v>3.7</v>
      </c>
      <c r="V13" s="200">
        <v>3.7</v>
      </c>
      <c r="W13" s="200">
        <v>3.6</v>
      </c>
      <c r="X13" s="200">
        <v>3</v>
      </c>
      <c r="Y13" s="200">
        <v>3</v>
      </c>
      <c r="Z13" s="200">
        <v>2.7</v>
      </c>
      <c r="AA13" s="200">
        <v>3.2</v>
      </c>
      <c r="AB13" s="200">
        <v>3.5</v>
      </c>
      <c r="AC13" s="206">
        <f>AVERAGE(E13:AB13)</f>
        <v>3.3833333333333333</v>
      </c>
      <c r="AF13" s="149"/>
      <c r="AG13" s="149"/>
      <c r="AH13" s="149"/>
      <c r="AI13" s="149"/>
    </row>
    <row r="14" spans="1:40" ht="24.95" customHeight="1" x14ac:dyDescent="0.2">
      <c r="A14" s="4">
        <v>2</v>
      </c>
      <c r="B14" s="3" t="s">
        <v>26</v>
      </c>
      <c r="C14" s="2" t="s">
        <v>0</v>
      </c>
      <c r="D14" s="31"/>
      <c r="E14" s="201">
        <v>0.8</v>
      </c>
      <c r="F14" s="201">
        <v>0.9</v>
      </c>
      <c r="G14" s="201">
        <v>1.1000000000000001</v>
      </c>
      <c r="H14" s="201">
        <v>1</v>
      </c>
      <c r="I14" s="201">
        <v>1.1000000000000001</v>
      </c>
      <c r="J14" s="201">
        <v>1</v>
      </c>
      <c r="K14" s="201">
        <v>0.9</v>
      </c>
      <c r="L14" s="201">
        <v>0.6</v>
      </c>
      <c r="M14" s="201">
        <v>0.6</v>
      </c>
      <c r="N14" s="201">
        <v>0.8</v>
      </c>
      <c r="O14" s="201">
        <v>0.6</v>
      </c>
      <c r="P14" s="201">
        <v>0.7</v>
      </c>
      <c r="Q14" s="201">
        <v>0.6</v>
      </c>
      <c r="R14" s="201">
        <v>0.9</v>
      </c>
      <c r="S14" s="201">
        <v>1</v>
      </c>
      <c r="T14" s="201">
        <v>0.9</v>
      </c>
      <c r="U14" s="201">
        <v>0.7</v>
      </c>
      <c r="V14" s="201">
        <v>1.1000000000000001</v>
      </c>
      <c r="W14" s="201">
        <v>0.7</v>
      </c>
      <c r="X14" s="201">
        <v>0.5</v>
      </c>
      <c r="Y14" s="201">
        <v>0.4</v>
      </c>
      <c r="Z14" s="201">
        <v>0.4</v>
      </c>
      <c r="AA14" s="201">
        <v>0.9</v>
      </c>
      <c r="AB14" s="201">
        <v>0.6</v>
      </c>
      <c r="AC14" s="206">
        <f>AVERAGE(E14:AB14)</f>
        <v>0.78333333333333321</v>
      </c>
      <c r="AF14" s="149"/>
      <c r="AG14" s="149"/>
      <c r="AH14" s="149"/>
      <c r="AI14" s="149"/>
    </row>
    <row r="15" spans="1:40" ht="24.95" customHeight="1" x14ac:dyDescent="0.2">
      <c r="A15" s="4">
        <v>3</v>
      </c>
      <c r="B15" s="3" t="s">
        <v>25</v>
      </c>
      <c r="C15" s="2" t="s">
        <v>0</v>
      </c>
      <c r="D15" s="2"/>
      <c r="E15" s="36">
        <v>13.9</v>
      </c>
      <c r="F15" s="36">
        <v>14.2</v>
      </c>
      <c r="G15" s="36">
        <v>14.5</v>
      </c>
      <c r="H15" s="36">
        <v>14.7</v>
      </c>
      <c r="I15" s="36">
        <v>15</v>
      </c>
      <c r="J15" s="36">
        <v>15</v>
      </c>
      <c r="K15" s="36">
        <v>15</v>
      </c>
      <c r="L15" s="36">
        <v>14.1</v>
      </c>
      <c r="M15" s="36">
        <v>13.7</v>
      </c>
      <c r="N15" s="36">
        <v>13.6</v>
      </c>
      <c r="O15" s="36">
        <v>13.1</v>
      </c>
      <c r="P15" s="36">
        <v>13.2</v>
      </c>
      <c r="Q15" s="36">
        <v>13</v>
      </c>
      <c r="R15" s="36">
        <v>13</v>
      </c>
      <c r="S15" s="36">
        <v>14.4</v>
      </c>
      <c r="T15" s="36">
        <v>15.2</v>
      </c>
      <c r="U15" s="36">
        <v>14.8</v>
      </c>
      <c r="V15" s="36">
        <v>13.2</v>
      </c>
      <c r="W15" s="36">
        <v>12.2</v>
      </c>
      <c r="X15" s="36">
        <v>11.7</v>
      </c>
      <c r="Y15" s="36">
        <v>11.5</v>
      </c>
      <c r="Z15" s="36">
        <v>11.4</v>
      </c>
      <c r="AA15" s="36">
        <v>12.8</v>
      </c>
      <c r="AB15" s="36">
        <v>13.1</v>
      </c>
      <c r="AC15" s="218">
        <f t="shared" ref="AC15:AC25" si="0">AVERAGE(E15:AB15)</f>
        <v>13.595833333333331</v>
      </c>
      <c r="AF15" s="149"/>
      <c r="AG15" s="149"/>
      <c r="AH15" s="149"/>
      <c r="AI15" s="149"/>
    </row>
    <row r="16" spans="1:40" ht="24.95" customHeight="1" x14ac:dyDescent="0.2">
      <c r="A16" s="4">
        <v>4</v>
      </c>
      <c r="B16" s="3" t="s">
        <v>24</v>
      </c>
      <c r="C16" s="2" t="s">
        <v>0</v>
      </c>
      <c r="D16" s="2"/>
      <c r="E16" s="36">
        <v>5.5</v>
      </c>
      <c r="F16" s="36">
        <v>5.8</v>
      </c>
      <c r="G16" s="36">
        <v>6.1</v>
      </c>
      <c r="H16" s="36">
        <v>6.2</v>
      </c>
      <c r="I16" s="36">
        <v>6.4</v>
      </c>
      <c r="J16" s="36">
        <v>6.6</v>
      </c>
      <c r="K16" s="36">
        <v>7</v>
      </c>
      <c r="L16" s="36">
        <v>6.8</v>
      </c>
      <c r="M16" s="36">
        <v>7</v>
      </c>
      <c r="N16" s="36">
        <v>7.2</v>
      </c>
      <c r="O16" s="36">
        <v>5.8</v>
      </c>
      <c r="P16" s="36">
        <v>5.6</v>
      </c>
      <c r="Q16" s="36">
        <v>5.4</v>
      </c>
      <c r="R16" s="36">
        <v>5.7</v>
      </c>
      <c r="S16" s="36">
        <v>6.2</v>
      </c>
      <c r="T16" s="36">
        <v>6.8</v>
      </c>
      <c r="U16" s="36">
        <v>7.2</v>
      </c>
      <c r="V16" s="36">
        <v>6.5</v>
      </c>
      <c r="W16" s="36">
        <v>5.5</v>
      </c>
      <c r="X16" s="36">
        <v>5.5</v>
      </c>
      <c r="Y16" s="36">
        <v>5.5</v>
      </c>
      <c r="Z16" s="36">
        <v>5.6</v>
      </c>
      <c r="AA16" s="36">
        <v>5.5</v>
      </c>
      <c r="AB16" s="36">
        <v>5.7</v>
      </c>
      <c r="AC16" s="218">
        <f t="shared" si="0"/>
        <v>6.1291666666666664</v>
      </c>
      <c r="AF16" s="149"/>
      <c r="AG16" s="149"/>
      <c r="AH16" s="149"/>
      <c r="AI16" s="149"/>
    </row>
    <row r="17" spans="1:58" ht="24.95" customHeight="1" x14ac:dyDescent="0.2">
      <c r="A17" s="4">
        <v>5</v>
      </c>
      <c r="B17" s="3" t="s">
        <v>23</v>
      </c>
      <c r="C17" s="2" t="s">
        <v>0</v>
      </c>
      <c r="D17" s="2"/>
      <c r="E17" s="36">
        <v>20.5</v>
      </c>
      <c r="F17" s="36">
        <v>20.7</v>
      </c>
      <c r="G17" s="36">
        <v>20.9</v>
      </c>
      <c r="H17" s="36">
        <v>20.8</v>
      </c>
      <c r="I17" s="36">
        <v>20.5</v>
      </c>
      <c r="J17" s="36">
        <v>21.2</v>
      </c>
      <c r="K17" s="36">
        <v>24.2</v>
      </c>
      <c r="L17" s="36">
        <v>23.8</v>
      </c>
      <c r="M17" s="36">
        <v>23.4</v>
      </c>
      <c r="N17" s="36">
        <v>24.3</v>
      </c>
      <c r="O17" s="36">
        <v>23.5</v>
      </c>
      <c r="P17" s="36">
        <v>23.1</v>
      </c>
      <c r="Q17" s="36">
        <v>22.7</v>
      </c>
      <c r="R17" s="36">
        <v>22.4</v>
      </c>
      <c r="S17" s="36">
        <v>22.1</v>
      </c>
      <c r="T17" s="36">
        <v>22.3</v>
      </c>
      <c r="U17" s="36">
        <v>22.4</v>
      </c>
      <c r="V17" s="36">
        <v>22.3</v>
      </c>
      <c r="W17" s="36">
        <v>22.2</v>
      </c>
      <c r="X17" s="36">
        <v>22.1</v>
      </c>
      <c r="Y17" s="36">
        <v>22</v>
      </c>
      <c r="Z17" s="36">
        <v>21.9</v>
      </c>
      <c r="AA17" s="36">
        <v>21.7</v>
      </c>
      <c r="AB17" s="36">
        <v>21.3</v>
      </c>
      <c r="AC17" s="218">
        <f t="shared" si="0"/>
        <v>22.179166666666664</v>
      </c>
      <c r="AF17" s="149"/>
      <c r="AG17" s="149"/>
      <c r="AH17" s="149"/>
      <c r="AI17" s="149"/>
    </row>
    <row r="18" spans="1:58" ht="24.95" customHeight="1" x14ac:dyDescent="0.2">
      <c r="A18" s="4">
        <v>6</v>
      </c>
      <c r="B18" s="3" t="s">
        <v>22</v>
      </c>
      <c r="C18" s="2" t="s">
        <v>0</v>
      </c>
      <c r="D18" s="2"/>
      <c r="E18" s="36">
        <v>25.5</v>
      </c>
      <c r="F18" s="36">
        <v>25.6</v>
      </c>
      <c r="G18" s="36">
        <v>26</v>
      </c>
      <c r="H18" s="36">
        <v>26.1</v>
      </c>
      <c r="I18" s="36">
        <v>25.6</v>
      </c>
      <c r="J18" s="36">
        <v>26.3</v>
      </c>
      <c r="K18" s="36">
        <v>29.3</v>
      </c>
      <c r="L18" s="36">
        <v>28.1</v>
      </c>
      <c r="M18" s="36">
        <v>28</v>
      </c>
      <c r="N18" s="36">
        <v>28.7</v>
      </c>
      <c r="O18" s="36">
        <v>28</v>
      </c>
      <c r="P18" s="36">
        <v>27.6</v>
      </c>
      <c r="Q18" s="36">
        <v>27.3</v>
      </c>
      <c r="R18" s="36">
        <v>27.4</v>
      </c>
      <c r="S18" s="36">
        <v>27.3</v>
      </c>
      <c r="T18" s="36">
        <v>28.2</v>
      </c>
      <c r="U18" s="36">
        <v>29.7</v>
      </c>
      <c r="V18" s="36">
        <v>27.6</v>
      </c>
      <c r="W18" s="36">
        <v>26</v>
      </c>
      <c r="X18" s="36">
        <v>26.3</v>
      </c>
      <c r="Y18" s="36">
        <v>25.8</v>
      </c>
      <c r="Z18" s="36">
        <v>25.3</v>
      </c>
      <c r="AA18" s="36">
        <v>25.4</v>
      </c>
      <c r="AB18" s="36">
        <v>25.7</v>
      </c>
      <c r="AC18" s="218">
        <f t="shared" si="0"/>
        <v>26.949999999999992</v>
      </c>
      <c r="AF18" s="149"/>
      <c r="AG18" s="149"/>
      <c r="AH18" s="149"/>
      <c r="AI18" s="149"/>
    </row>
    <row r="19" spans="1:58" ht="30" x14ac:dyDescent="0.2">
      <c r="A19" s="4">
        <v>7</v>
      </c>
      <c r="B19" s="3" t="s">
        <v>21</v>
      </c>
      <c r="C19" s="2" t="s">
        <v>16</v>
      </c>
      <c r="D19" s="2"/>
      <c r="E19" s="202">
        <v>4.3</v>
      </c>
      <c r="F19" s="202">
        <v>4.3</v>
      </c>
      <c r="G19" s="202">
        <v>4.3</v>
      </c>
      <c r="H19" s="202">
        <v>4.3</v>
      </c>
      <c r="I19" s="202">
        <v>4.3</v>
      </c>
      <c r="J19" s="202">
        <v>4.3</v>
      </c>
      <c r="K19" s="202">
        <v>4.3</v>
      </c>
      <c r="L19" s="202">
        <v>4.3</v>
      </c>
      <c r="M19" s="202">
        <v>4.3</v>
      </c>
      <c r="N19" s="202">
        <v>4.3</v>
      </c>
      <c r="O19" s="202">
        <v>4.3</v>
      </c>
      <c r="P19" s="202">
        <v>4.3</v>
      </c>
      <c r="Q19" s="202">
        <v>4.3</v>
      </c>
      <c r="R19" s="202">
        <v>4.3</v>
      </c>
      <c r="S19" s="202">
        <v>4.3</v>
      </c>
      <c r="T19" s="202">
        <v>4.3</v>
      </c>
      <c r="U19" s="202">
        <v>4.3</v>
      </c>
      <c r="V19" s="202">
        <v>4.3</v>
      </c>
      <c r="W19" s="202">
        <v>4.3</v>
      </c>
      <c r="X19" s="202">
        <v>4.3</v>
      </c>
      <c r="Y19" s="202">
        <v>4.3</v>
      </c>
      <c r="Z19" s="202">
        <v>4.3</v>
      </c>
      <c r="AA19" s="202">
        <v>4.3</v>
      </c>
      <c r="AB19" s="202">
        <v>4.3</v>
      </c>
      <c r="AC19" s="218">
        <f t="shared" si="0"/>
        <v>4.299999999999998</v>
      </c>
      <c r="AF19" s="149"/>
      <c r="AG19" s="149"/>
      <c r="AH19" s="149"/>
      <c r="AI19" s="149"/>
    </row>
    <row r="20" spans="1:58" ht="30" x14ac:dyDescent="0.25">
      <c r="A20" s="4">
        <v>8</v>
      </c>
      <c r="B20" s="3" t="s">
        <v>20</v>
      </c>
      <c r="C20" s="2" t="s">
        <v>16</v>
      </c>
      <c r="D20" s="2"/>
      <c r="E20" s="203">
        <v>3.8</v>
      </c>
      <c r="F20" s="203">
        <v>3.8</v>
      </c>
      <c r="G20" s="203">
        <v>3.8</v>
      </c>
      <c r="H20" s="203">
        <v>3.8</v>
      </c>
      <c r="I20" s="203">
        <v>3.8</v>
      </c>
      <c r="J20" s="203">
        <v>3.8</v>
      </c>
      <c r="K20" s="203">
        <v>3.8</v>
      </c>
      <c r="L20" s="203">
        <v>3.8</v>
      </c>
      <c r="M20" s="203">
        <v>3.8</v>
      </c>
      <c r="N20" s="203">
        <v>3.8</v>
      </c>
      <c r="O20" s="203">
        <v>3.8</v>
      </c>
      <c r="P20" s="203">
        <v>3.8</v>
      </c>
      <c r="Q20" s="203">
        <v>3.8</v>
      </c>
      <c r="R20" s="203">
        <v>3.8</v>
      </c>
      <c r="S20" s="203">
        <v>3.8</v>
      </c>
      <c r="T20" s="203">
        <v>3.8</v>
      </c>
      <c r="U20" s="203">
        <v>3.8</v>
      </c>
      <c r="V20" s="203">
        <v>3.8</v>
      </c>
      <c r="W20" s="203">
        <v>3.8</v>
      </c>
      <c r="X20" s="203">
        <v>3.8</v>
      </c>
      <c r="Y20" s="203">
        <v>3.8</v>
      </c>
      <c r="Z20" s="203">
        <v>3.8</v>
      </c>
      <c r="AA20" s="203">
        <v>3.8</v>
      </c>
      <c r="AB20" s="203">
        <v>3.8</v>
      </c>
      <c r="AC20" s="218">
        <f t="shared" si="0"/>
        <v>3.7999999999999985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</row>
    <row r="21" spans="1:58" ht="30" x14ac:dyDescent="0.2">
      <c r="A21" s="4">
        <v>9</v>
      </c>
      <c r="B21" s="3" t="s">
        <v>19</v>
      </c>
      <c r="C21" s="2" t="s">
        <v>16</v>
      </c>
      <c r="D21" s="2"/>
      <c r="E21" s="203">
        <v>3.8</v>
      </c>
      <c r="F21" s="203">
        <v>3.8</v>
      </c>
      <c r="G21" s="203">
        <v>3.8</v>
      </c>
      <c r="H21" s="203">
        <v>3.8</v>
      </c>
      <c r="I21" s="203">
        <v>3.8</v>
      </c>
      <c r="J21" s="203">
        <v>3.8</v>
      </c>
      <c r="K21" s="203">
        <v>3.8</v>
      </c>
      <c r="L21" s="203">
        <v>3.8</v>
      </c>
      <c r="M21" s="203">
        <v>3.8</v>
      </c>
      <c r="N21" s="203">
        <v>3.8</v>
      </c>
      <c r="O21" s="203">
        <v>3.8</v>
      </c>
      <c r="P21" s="203">
        <v>3.8</v>
      </c>
      <c r="Q21" s="203">
        <v>3.8</v>
      </c>
      <c r="R21" s="203">
        <v>3.8</v>
      </c>
      <c r="S21" s="203">
        <v>3.8</v>
      </c>
      <c r="T21" s="203">
        <v>3.8</v>
      </c>
      <c r="U21" s="203">
        <v>3.8</v>
      </c>
      <c r="V21" s="203">
        <v>3.8</v>
      </c>
      <c r="W21" s="203">
        <v>3.8</v>
      </c>
      <c r="X21" s="203">
        <v>3.8</v>
      </c>
      <c r="Y21" s="203">
        <v>3.8</v>
      </c>
      <c r="Z21" s="203">
        <v>3.8</v>
      </c>
      <c r="AA21" s="203">
        <v>3.8</v>
      </c>
      <c r="AB21" s="203">
        <v>3.8</v>
      </c>
      <c r="AC21" s="218">
        <f t="shared" si="0"/>
        <v>3.7999999999999985</v>
      </c>
    </row>
    <row r="22" spans="1:58" ht="30" x14ac:dyDescent="0.2">
      <c r="A22" s="4">
        <v>10</v>
      </c>
      <c r="B22" s="3" t="s">
        <v>18</v>
      </c>
      <c r="C22" s="2" t="s">
        <v>16</v>
      </c>
      <c r="D22" s="2"/>
      <c r="E22" s="203">
        <v>3</v>
      </c>
      <c r="F22" s="203">
        <v>3</v>
      </c>
      <c r="G22" s="203">
        <v>3</v>
      </c>
      <c r="H22" s="203">
        <v>3</v>
      </c>
      <c r="I22" s="203">
        <v>3</v>
      </c>
      <c r="J22" s="203">
        <v>3</v>
      </c>
      <c r="K22" s="203">
        <v>3</v>
      </c>
      <c r="L22" s="203">
        <v>3</v>
      </c>
      <c r="M22" s="203">
        <v>3</v>
      </c>
      <c r="N22" s="203">
        <v>3</v>
      </c>
      <c r="O22" s="203">
        <v>3</v>
      </c>
      <c r="P22" s="203">
        <v>3</v>
      </c>
      <c r="Q22" s="203">
        <v>3</v>
      </c>
      <c r="R22" s="203">
        <v>3</v>
      </c>
      <c r="S22" s="203">
        <v>3</v>
      </c>
      <c r="T22" s="203">
        <v>3</v>
      </c>
      <c r="U22" s="203">
        <v>3</v>
      </c>
      <c r="V22" s="203">
        <v>3</v>
      </c>
      <c r="W22" s="203">
        <v>3</v>
      </c>
      <c r="X22" s="203">
        <v>3</v>
      </c>
      <c r="Y22" s="203">
        <v>3</v>
      </c>
      <c r="Z22" s="203">
        <v>3</v>
      </c>
      <c r="AA22" s="203">
        <v>3</v>
      </c>
      <c r="AB22" s="203">
        <v>3</v>
      </c>
      <c r="AC22" s="218">
        <f t="shared" si="0"/>
        <v>3</v>
      </c>
    </row>
    <row r="23" spans="1:58" ht="28.5" customHeight="1" x14ac:dyDescent="0.2">
      <c r="A23" s="4">
        <v>11</v>
      </c>
      <c r="B23" s="3" t="s">
        <v>17</v>
      </c>
      <c r="C23" s="2" t="s">
        <v>16</v>
      </c>
      <c r="D23" s="5"/>
      <c r="E23" s="202">
        <f t="shared" ref="E23:Q23" si="1">E19-E20</f>
        <v>0.5</v>
      </c>
      <c r="F23" s="202">
        <f t="shared" si="1"/>
        <v>0.5</v>
      </c>
      <c r="G23" s="202">
        <f t="shared" si="1"/>
        <v>0.5</v>
      </c>
      <c r="H23" s="202">
        <f t="shared" si="1"/>
        <v>0.5</v>
      </c>
      <c r="I23" s="202">
        <f t="shared" si="1"/>
        <v>0.5</v>
      </c>
      <c r="J23" s="202">
        <f t="shared" si="1"/>
        <v>0.5</v>
      </c>
      <c r="K23" s="202">
        <f t="shared" si="1"/>
        <v>0.5</v>
      </c>
      <c r="L23" s="202">
        <f t="shared" si="1"/>
        <v>0.5</v>
      </c>
      <c r="M23" s="202">
        <f t="shared" si="1"/>
        <v>0.5</v>
      </c>
      <c r="N23" s="202">
        <f t="shared" si="1"/>
        <v>0.5</v>
      </c>
      <c r="O23" s="202">
        <f t="shared" si="1"/>
        <v>0.5</v>
      </c>
      <c r="P23" s="202">
        <f t="shared" si="1"/>
        <v>0.5</v>
      </c>
      <c r="Q23" s="202">
        <f t="shared" si="1"/>
        <v>0.5</v>
      </c>
      <c r="R23" s="202">
        <f t="shared" ref="R23:AB23" si="2">R19-R20</f>
        <v>0.5</v>
      </c>
      <c r="S23" s="202">
        <f t="shared" si="2"/>
        <v>0.5</v>
      </c>
      <c r="T23" s="202">
        <f t="shared" si="2"/>
        <v>0.5</v>
      </c>
      <c r="U23" s="202">
        <f t="shared" si="2"/>
        <v>0.5</v>
      </c>
      <c r="V23" s="202">
        <f t="shared" si="2"/>
        <v>0.5</v>
      </c>
      <c r="W23" s="202">
        <f t="shared" si="2"/>
        <v>0.5</v>
      </c>
      <c r="X23" s="202">
        <f t="shared" si="2"/>
        <v>0.5</v>
      </c>
      <c r="Y23" s="202">
        <f t="shared" si="2"/>
        <v>0.5</v>
      </c>
      <c r="Z23" s="202">
        <f t="shared" si="2"/>
        <v>0.5</v>
      </c>
      <c r="AA23" s="202">
        <f t="shared" si="2"/>
        <v>0.5</v>
      </c>
      <c r="AB23" s="202">
        <f t="shared" si="2"/>
        <v>0.5</v>
      </c>
      <c r="AC23" s="218">
        <f t="shared" si="0"/>
        <v>0.5</v>
      </c>
    </row>
    <row r="24" spans="1:58" ht="31.5" customHeight="1" x14ac:dyDescent="0.2">
      <c r="A24" s="4">
        <v>12</v>
      </c>
      <c r="B24" s="3" t="s">
        <v>15</v>
      </c>
      <c r="C24" s="2" t="s">
        <v>14</v>
      </c>
      <c r="D24" s="5"/>
      <c r="E24" s="202">
        <f t="shared" ref="E24:Q24" si="3">E21-E22</f>
        <v>0.79999999999999982</v>
      </c>
      <c r="F24" s="202">
        <f t="shared" si="3"/>
        <v>0.79999999999999982</v>
      </c>
      <c r="G24" s="202">
        <f t="shared" si="3"/>
        <v>0.79999999999999982</v>
      </c>
      <c r="H24" s="202">
        <f t="shared" si="3"/>
        <v>0.79999999999999982</v>
      </c>
      <c r="I24" s="202">
        <f t="shared" si="3"/>
        <v>0.79999999999999982</v>
      </c>
      <c r="J24" s="202">
        <f t="shared" si="3"/>
        <v>0.79999999999999982</v>
      </c>
      <c r="K24" s="202">
        <f t="shared" si="3"/>
        <v>0.79999999999999982</v>
      </c>
      <c r="L24" s="202">
        <f t="shared" si="3"/>
        <v>0.79999999999999982</v>
      </c>
      <c r="M24" s="202">
        <f t="shared" si="3"/>
        <v>0.79999999999999982</v>
      </c>
      <c r="N24" s="202">
        <f t="shared" si="3"/>
        <v>0.79999999999999982</v>
      </c>
      <c r="O24" s="202">
        <f t="shared" si="3"/>
        <v>0.79999999999999982</v>
      </c>
      <c r="P24" s="202">
        <f t="shared" si="3"/>
        <v>0.79999999999999982</v>
      </c>
      <c r="Q24" s="202">
        <f t="shared" si="3"/>
        <v>0.79999999999999982</v>
      </c>
      <c r="R24" s="202">
        <f t="shared" ref="R24:AB24" si="4">R21-R22</f>
        <v>0.79999999999999982</v>
      </c>
      <c r="S24" s="202">
        <f t="shared" si="4"/>
        <v>0.79999999999999982</v>
      </c>
      <c r="T24" s="202">
        <f t="shared" si="4"/>
        <v>0.79999999999999982</v>
      </c>
      <c r="U24" s="202">
        <f t="shared" si="4"/>
        <v>0.79999999999999982</v>
      </c>
      <c r="V24" s="202">
        <f t="shared" si="4"/>
        <v>0.79999999999999982</v>
      </c>
      <c r="W24" s="202">
        <f t="shared" si="4"/>
        <v>0.79999999999999982</v>
      </c>
      <c r="X24" s="202">
        <f t="shared" si="4"/>
        <v>0.79999999999999982</v>
      </c>
      <c r="Y24" s="202">
        <f t="shared" si="4"/>
        <v>0.79999999999999982</v>
      </c>
      <c r="Z24" s="202">
        <f t="shared" si="4"/>
        <v>0.79999999999999982</v>
      </c>
      <c r="AA24" s="202">
        <f t="shared" si="4"/>
        <v>0.79999999999999982</v>
      </c>
      <c r="AB24" s="202">
        <f t="shared" si="4"/>
        <v>0.79999999999999982</v>
      </c>
      <c r="AC24" s="218">
        <f t="shared" si="0"/>
        <v>0.80000000000000027</v>
      </c>
    </row>
    <row r="25" spans="1:58" ht="31.5" customHeight="1" x14ac:dyDescent="0.2">
      <c r="A25" s="4">
        <v>13</v>
      </c>
      <c r="B25" s="3" t="s">
        <v>13</v>
      </c>
      <c r="C25" s="2" t="s">
        <v>12</v>
      </c>
      <c r="D25" s="5"/>
      <c r="E25" s="204">
        <f t="shared" ref="E25:Q25" si="5">SQRT(E23/0.5)*971</f>
        <v>971</v>
      </c>
      <c r="F25" s="204">
        <f t="shared" si="5"/>
        <v>971</v>
      </c>
      <c r="G25" s="204">
        <f t="shared" si="5"/>
        <v>971</v>
      </c>
      <c r="H25" s="204">
        <f t="shared" si="5"/>
        <v>971</v>
      </c>
      <c r="I25" s="204">
        <f t="shared" si="5"/>
        <v>971</v>
      </c>
      <c r="J25" s="204">
        <f t="shared" si="5"/>
        <v>971</v>
      </c>
      <c r="K25" s="204">
        <f t="shared" si="5"/>
        <v>971</v>
      </c>
      <c r="L25" s="204">
        <f t="shared" si="5"/>
        <v>971</v>
      </c>
      <c r="M25" s="204">
        <f t="shared" si="5"/>
        <v>971</v>
      </c>
      <c r="N25" s="204">
        <f t="shared" si="5"/>
        <v>971</v>
      </c>
      <c r="O25" s="204">
        <f t="shared" si="5"/>
        <v>971</v>
      </c>
      <c r="P25" s="204">
        <f t="shared" si="5"/>
        <v>971</v>
      </c>
      <c r="Q25" s="204">
        <f t="shared" si="5"/>
        <v>971</v>
      </c>
      <c r="R25" s="204">
        <f t="shared" ref="R25:AB25" si="6">SQRT(R23/0.5)*971</f>
        <v>971</v>
      </c>
      <c r="S25" s="204">
        <f t="shared" si="6"/>
        <v>971</v>
      </c>
      <c r="T25" s="204">
        <f t="shared" si="6"/>
        <v>971</v>
      </c>
      <c r="U25" s="204">
        <f t="shared" si="6"/>
        <v>971</v>
      </c>
      <c r="V25" s="204">
        <f t="shared" si="6"/>
        <v>971</v>
      </c>
      <c r="W25" s="204">
        <f t="shared" si="6"/>
        <v>971</v>
      </c>
      <c r="X25" s="204">
        <f t="shared" si="6"/>
        <v>971</v>
      </c>
      <c r="Y25" s="204">
        <f t="shared" si="6"/>
        <v>971</v>
      </c>
      <c r="Z25" s="204">
        <f t="shared" si="6"/>
        <v>971</v>
      </c>
      <c r="AA25" s="204">
        <f t="shared" si="6"/>
        <v>971</v>
      </c>
      <c r="AB25" s="204">
        <f t="shared" si="6"/>
        <v>971</v>
      </c>
      <c r="AC25" s="218">
        <f t="shared" si="0"/>
        <v>971</v>
      </c>
    </row>
    <row r="26" spans="1:58" ht="31.5" customHeight="1" x14ac:dyDescent="0.2">
      <c r="A26" s="4">
        <v>14</v>
      </c>
      <c r="B26" s="3" t="s">
        <v>11</v>
      </c>
      <c r="C26" s="2" t="s">
        <v>10</v>
      </c>
      <c r="D26" s="5"/>
      <c r="E26" s="204">
        <f t="shared" ref="E26:Q26" si="7">E25*1000*1*(E15-E16)/3024</f>
        <v>2697.2222222222222</v>
      </c>
      <c r="F26" s="204">
        <f t="shared" si="7"/>
        <v>2697.2222222222217</v>
      </c>
      <c r="G26" s="204">
        <f t="shared" si="7"/>
        <v>2697.2222222222222</v>
      </c>
      <c r="H26" s="204">
        <f t="shared" si="7"/>
        <v>2729.3320105820108</v>
      </c>
      <c r="I26" s="204">
        <f t="shared" si="7"/>
        <v>2761.4417989417989</v>
      </c>
      <c r="J26" s="204">
        <f t="shared" si="7"/>
        <v>2697.2222222222222</v>
      </c>
      <c r="K26" s="204">
        <f t="shared" si="7"/>
        <v>2568.7830687830688</v>
      </c>
      <c r="L26" s="204">
        <f t="shared" si="7"/>
        <v>2344.0145502645501</v>
      </c>
      <c r="M26" s="204">
        <f t="shared" si="7"/>
        <v>2151.3558201058199</v>
      </c>
      <c r="N26" s="204">
        <f t="shared" si="7"/>
        <v>2055.0264550264546</v>
      </c>
      <c r="O26" s="204">
        <f t="shared" si="7"/>
        <v>2344.0145502645501</v>
      </c>
      <c r="P26" s="204">
        <f t="shared" si="7"/>
        <v>2440.3439153439153</v>
      </c>
      <c r="Q26" s="204">
        <f t="shared" si="7"/>
        <v>2440.3439153439153</v>
      </c>
      <c r="R26" s="204">
        <f t="shared" ref="R26:AB26" si="8">R25*1000*1*(R15-R16)/3024</f>
        <v>2344.0145502645501</v>
      </c>
      <c r="S26" s="204">
        <f t="shared" si="8"/>
        <v>2633.002645502645</v>
      </c>
      <c r="T26" s="204">
        <f t="shared" si="8"/>
        <v>2697.2222222222217</v>
      </c>
      <c r="U26" s="204">
        <f t="shared" si="8"/>
        <v>2440.3439153439158</v>
      </c>
      <c r="V26" s="204">
        <f t="shared" si="8"/>
        <v>2151.3558201058199</v>
      </c>
      <c r="W26" s="204">
        <f t="shared" si="8"/>
        <v>2151.3558201058199</v>
      </c>
      <c r="X26" s="204">
        <f t="shared" si="8"/>
        <v>1990.8068783068779</v>
      </c>
      <c r="Y26" s="204">
        <f t="shared" si="8"/>
        <v>1926.5873015873017</v>
      </c>
      <c r="Z26" s="204">
        <f t="shared" si="8"/>
        <v>1862.3677248677252</v>
      </c>
      <c r="AA26" s="204">
        <f t="shared" si="8"/>
        <v>2344.0145502645505</v>
      </c>
      <c r="AB26" s="204">
        <f t="shared" si="8"/>
        <v>2376.1243386243382</v>
      </c>
      <c r="AC26" s="218">
        <f>SUM(E26:AB26)</f>
        <v>57540.740740740737</v>
      </c>
    </row>
    <row r="27" spans="1:58" ht="15.75" customHeight="1" x14ac:dyDescent="0.2">
      <c r="A27" s="4">
        <v>15</v>
      </c>
      <c r="B27" s="3" t="s">
        <v>9</v>
      </c>
      <c r="C27" s="2" t="s">
        <v>8</v>
      </c>
      <c r="D27" s="5"/>
      <c r="E27" s="209">
        <v>1500</v>
      </c>
      <c r="F27" s="209">
        <v>1600</v>
      </c>
      <c r="G27" s="209">
        <v>1500</v>
      </c>
      <c r="H27" s="209">
        <v>1500</v>
      </c>
      <c r="I27" s="209">
        <v>1500</v>
      </c>
      <c r="J27" s="209">
        <v>1500</v>
      </c>
      <c r="K27" s="209">
        <v>1400</v>
      </c>
      <c r="L27" s="209">
        <v>1200</v>
      </c>
      <c r="M27" s="209">
        <v>1300</v>
      </c>
      <c r="N27" s="209">
        <v>1500</v>
      </c>
      <c r="O27" s="209">
        <v>1400</v>
      </c>
      <c r="P27" s="209">
        <v>1400</v>
      </c>
      <c r="Q27" s="209">
        <v>1400</v>
      </c>
      <c r="R27" s="209">
        <v>1500</v>
      </c>
      <c r="S27" s="209">
        <v>1500</v>
      </c>
      <c r="T27" s="209">
        <v>1700</v>
      </c>
      <c r="U27" s="209">
        <v>1500</v>
      </c>
      <c r="V27" s="209">
        <v>1500</v>
      </c>
      <c r="W27" s="209">
        <v>1200</v>
      </c>
      <c r="X27" s="209">
        <v>1300</v>
      </c>
      <c r="Y27" s="209">
        <v>1100</v>
      </c>
      <c r="Z27" s="209">
        <v>1100</v>
      </c>
      <c r="AA27" s="209">
        <v>1200</v>
      </c>
      <c r="AB27" s="209">
        <v>1500</v>
      </c>
      <c r="AC27" s="244">
        <f>SUM(E27:AB27)</f>
        <v>33800</v>
      </c>
    </row>
    <row r="28" spans="1:58" ht="15.75" customHeight="1" x14ac:dyDescent="0.2">
      <c r="A28" s="4">
        <v>16</v>
      </c>
      <c r="B28" s="3" t="s">
        <v>7</v>
      </c>
      <c r="C28" s="2" t="s">
        <v>6</v>
      </c>
      <c r="D28" s="5"/>
      <c r="E28" s="218">
        <f t="shared" ref="E28:Q28" si="9">E27/E26</f>
        <v>0.55612770339855822</v>
      </c>
      <c r="F28" s="218">
        <f t="shared" si="9"/>
        <v>0.59320288362512885</v>
      </c>
      <c r="G28" s="218">
        <f t="shared" si="9"/>
        <v>0.55612770339855822</v>
      </c>
      <c r="H28" s="218">
        <f t="shared" si="9"/>
        <v>0.54958502453504565</v>
      </c>
      <c r="I28" s="218">
        <f t="shared" si="9"/>
        <v>0.54319450099394062</v>
      </c>
      <c r="J28" s="218">
        <f t="shared" si="9"/>
        <v>0.55612770339855822</v>
      </c>
      <c r="K28" s="218">
        <f t="shared" si="9"/>
        <v>0.54500514933058708</v>
      </c>
      <c r="L28" s="218">
        <f t="shared" si="9"/>
        <v>0.51194221463538514</v>
      </c>
      <c r="M28" s="218">
        <f t="shared" si="9"/>
        <v>0.6042701016032096</v>
      </c>
      <c r="N28" s="218">
        <f t="shared" si="9"/>
        <v>0.72991761071060779</v>
      </c>
      <c r="O28" s="218">
        <f t="shared" si="9"/>
        <v>0.59726591707461596</v>
      </c>
      <c r="P28" s="218">
        <f t="shared" si="9"/>
        <v>0.57368963087430214</v>
      </c>
      <c r="Q28" s="218">
        <f t="shared" si="9"/>
        <v>0.57368963087430214</v>
      </c>
      <c r="R28" s="218">
        <f t="shared" ref="R28:AB28" si="10">R27/R26</f>
        <v>0.63992776829423137</v>
      </c>
      <c r="S28" s="218">
        <f t="shared" si="10"/>
        <v>0.56969179372535239</v>
      </c>
      <c r="T28" s="218">
        <f t="shared" si="10"/>
        <v>0.63027806385169938</v>
      </c>
      <c r="U28" s="218">
        <f t="shared" si="10"/>
        <v>0.61466746165103792</v>
      </c>
      <c r="V28" s="218">
        <f t="shared" si="10"/>
        <v>0.69723473261908797</v>
      </c>
      <c r="W28" s="218">
        <f t="shared" si="10"/>
        <v>0.55778778609527035</v>
      </c>
      <c r="X28" s="218">
        <f t="shared" si="10"/>
        <v>0.65300156140992005</v>
      </c>
      <c r="Y28" s="218">
        <f t="shared" si="10"/>
        <v>0.57095777548918636</v>
      </c>
      <c r="Z28" s="218">
        <f t="shared" si="10"/>
        <v>0.59064597464398583</v>
      </c>
      <c r="AA28" s="218">
        <f t="shared" si="10"/>
        <v>0.51194221463538503</v>
      </c>
      <c r="AB28" s="218">
        <f t="shared" si="10"/>
        <v>0.63128009574971478</v>
      </c>
      <c r="AC28" s="218">
        <f t="shared" ref="AC28:AC33" si="11">AVERAGE(E28:AB28)</f>
        <v>0.58989837510906951</v>
      </c>
    </row>
    <row r="29" spans="1:58" ht="15.75" customHeight="1" x14ac:dyDescent="0.2">
      <c r="A29" s="4">
        <v>17</v>
      </c>
      <c r="B29" s="3" t="s">
        <v>5</v>
      </c>
      <c r="C29" s="5"/>
      <c r="D29" s="5"/>
      <c r="E29" s="309">
        <f>AVERAGE(E28:AB28)</f>
        <v>0.58989837510906951</v>
      </c>
      <c r="F29" s="310"/>
      <c r="G29" s="310"/>
      <c r="H29" s="310"/>
      <c r="I29" s="310"/>
      <c r="J29" s="310"/>
      <c r="K29" s="310"/>
      <c r="L29" s="310"/>
      <c r="M29" s="310"/>
      <c r="N29" s="310"/>
      <c r="O29" s="310"/>
      <c r="P29" s="310"/>
      <c r="Q29" s="310"/>
      <c r="R29" s="310"/>
      <c r="S29" s="310"/>
      <c r="T29" s="310"/>
      <c r="U29" s="310"/>
      <c r="V29" s="310"/>
      <c r="W29" s="310"/>
      <c r="X29" s="310"/>
      <c r="Y29" s="310"/>
      <c r="Z29" s="310"/>
      <c r="AA29" s="310"/>
      <c r="AB29" s="311"/>
      <c r="AC29" s="218">
        <f t="shared" si="11"/>
        <v>0.58989837510906951</v>
      </c>
    </row>
    <row r="30" spans="1:58" ht="18.75" x14ac:dyDescent="0.2">
      <c r="A30" s="4">
        <v>18</v>
      </c>
      <c r="B30" s="3" t="s">
        <v>4</v>
      </c>
      <c r="C30" s="5"/>
      <c r="D30" s="5"/>
      <c r="E30" s="218">
        <f t="shared" ref="E30:Q30" si="12">3.516/E28</f>
        <v>6.3222888888888882</v>
      </c>
      <c r="F30" s="218">
        <f t="shared" si="12"/>
        <v>5.9271458333333324</v>
      </c>
      <c r="G30" s="218">
        <f t="shared" si="12"/>
        <v>6.3222888888888882</v>
      </c>
      <c r="H30" s="218">
        <f t="shared" si="12"/>
        <v>6.3975542328042341</v>
      </c>
      <c r="I30" s="218">
        <f t="shared" si="12"/>
        <v>6.4728195767195755</v>
      </c>
      <c r="J30" s="218">
        <f t="shared" si="12"/>
        <v>6.3222888888888882</v>
      </c>
      <c r="K30" s="218">
        <f t="shared" si="12"/>
        <v>6.4513151927437633</v>
      </c>
      <c r="L30" s="218">
        <f t="shared" si="12"/>
        <v>6.8679626322751313</v>
      </c>
      <c r="M30" s="218">
        <f t="shared" si="12"/>
        <v>5.8185900488400479</v>
      </c>
      <c r="N30" s="218">
        <f t="shared" si="12"/>
        <v>4.8169820105820094</v>
      </c>
      <c r="O30" s="218">
        <f t="shared" si="12"/>
        <v>5.8868251133786842</v>
      </c>
      <c r="P30" s="218">
        <f t="shared" si="12"/>
        <v>6.1287494331065755</v>
      </c>
      <c r="Q30" s="218">
        <f t="shared" si="12"/>
        <v>6.1287494331065755</v>
      </c>
      <c r="R30" s="218">
        <f t="shared" ref="R30:AB30" si="13">3.516/R28</f>
        <v>5.4943701058201055</v>
      </c>
      <c r="S30" s="218">
        <f t="shared" si="13"/>
        <v>6.1717582010581999</v>
      </c>
      <c r="T30" s="218">
        <f t="shared" si="13"/>
        <v>5.5784901960784303</v>
      </c>
      <c r="U30" s="218">
        <f t="shared" si="13"/>
        <v>5.7201661375661379</v>
      </c>
      <c r="V30" s="218">
        <f t="shared" si="13"/>
        <v>5.0427780423280417</v>
      </c>
      <c r="W30" s="218">
        <f t="shared" si="13"/>
        <v>6.3034725529100522</v>
      </c>
      <c r="X30" s="218">
        <f t="shared" si="13"/>
        <v>5.3843669108669099</v>
      </c>
      <c r="Y30" s="218">
        <f t="shared" si="13"/>
        <v>6.1580735930735937</v>
      </c>
      <c r="Z30" s="218">
        <f t="shared" si="13"/>
        <v>5.9528044733044743</v>
      </c>
      <c r="AA30" s="218">
        <f t="shared" si="13"/>
        <v>6.867962632275133</v>
      </c>
      <c r="AB30" s="218">
        <f t="shared" si="13"/>
        <v>5.5696354497354488</v>
      </c>
      <c r="AC30" s="218">
        <f t="shared" si="11"/>
        <v>6.0044766028572134</v>
      </c>
    </row>
    <row r="31" spans="1:58" ht="18.75" x14ac:dyDescent="0.2">
      <c r="A31" s="4">
        <v>19</v>
      </c>
      <c r="B31" s="3" t="s">
        <v>3</v>
      </c>
      <c r="C31" s="5"/>
      <c r="D31" s="5"/>
      <c r="E31" s="218">
        <f t="shared" ref="E31:Q31" si="14">3.413*E30</f>
        <v>21.577971977777775</v>
      </c>
      <c r="F31" s="218">
        <f t="shared" si="14"/>
        <v>20.229348729166663</v>
      </c>
      <c r="G31" s="218">
        <f t="shared" si="14"/>
        <v>21.577971977777775</v>
      </c>
      <c r="H31" s="218">
        <f t="shared" si="14"/>
        <v>21.83485259656085</v>
      </c>
      <c r="I31" s="218">
        <f t="shared" si="14"/>
        <v>22.091733215343911</v>
      </c>
      <c r="J31" s="218">
        <f t="shared" si="14"/>
        <v>21.577971977777775</v>
      </c>
      <c r="K31" s="218">
        <f t="shared" si="14"/>
        <v>22.018338752834463</v>
      </c>
      <c r="L31" s="218">
        <f t="shared" si="14"/>
        <v>23.440356463955023</v>
      </c>
      <c r="M31" s="218">
        <f t="shared" si="14"/>
        <v>19.858847836691083</v>
      </c>
      <c r="N31" s="218">
        <f t="shared" si="14"/>
        <v>16.440359602116398</v>
      </c>
      <c r="O31" s="218">
        <f t="shared" si="14"/>
        <v>20.091734111961447</v>
      </c>
      <c r="P31" s="218">
        <f t="shared" si="14"/>
        <v>20.917421815192743</v>
      </c>
      <c r="Q31" s="218">
        <f t="shared" si="14"/>
        <v>20.917421815192743</v>
      </c>
      <c r="R31" s="218">
        <f t="shared" ref="R31:AB31" si="15">3.413*R30</f>
        <v>18.752285171164019</v>
      </c>
      <c r="S31" s="218">
        <f t="shared" si="15"/>
        <v>21.064210740211635</v>
      </c>
      <c r="T31" s="218">
        <f t="shared" si="15"/>
        <v>19.039387039215683</v>
      </c>
      <c r="U31" s="218">
        <f t="shared" si="15"/>
        <v>19.522927027513227</v>
      </c>
      <c r="V31" s="218">
        <f t="shared" si="15"/>
        <v>17.211001458465606</v>
      </c>
      <c r="W31" s="218">
        <f t="shared" si="15"/>
        <v>21.513751823082007</v>
      </c>
      <c r="X31" s="218">
        <f t="shared" si="15"/>
        <v>18.376844266788762</v>
      </c>
      <c r="Y31" s="218">
        <f t="shared" si="15"/>
        <v>21.017505173160174</v>
      </c>
      <c r="Z31" s="218">
        <f t="shared" si="15"/>
        <v>20.316921667388169</v>
      </c>
      <c r="AA31" s="218">
        <f t="shared" si="15"/>
        <v>23.440356463955027</v>
      </c>
      <c r="AB31" s="218">
        <f t="shared" si="15"/>
        <v>19.009165789947087</v>
      </c>
      <c r="AC31" s="218">
        <f t="shared" si="11"/>
        <v>20.493278645551669</v>
      </c>
    </row>
    <row r="32" spans="1:58" ht="18.75" x14ac:dyDescent="0.2">
      <c r="A32" s="4">
        <v>20</v>
      </c>
      <c r="B32" s="3" t="s">
        <v>2</v>
      </c>
      <c r="C32" s="2" t="s">
        <v>0</v>
      </c>
      <c r="D32" s="5"/>
      <c r="E32" s="218">
        <f>(E18-E17)/LN(1+(E18-E17)/E13)</f>
        <v>5.8480202052038699</v>
      </c>
      <c r="F32" s="218">
        <f t="shared" ref="F32:Q32" si="16">(F18-F17)/LN(1+(F18-F17)/F13)</f>
        <v>5.8096150018291457</v>
      </c>
      <c r="G32" s="218">
        <f t="shared" si="16"/>
        <v>5.7797626199959407</v>
      </c>
      <c r="H32" s="218">
        <f t="shared" si="16"/>
        <v>6.0691191589426765</v>
      </c>
      <c r="I32" s="218">
        <f t="shared" si="16"/>
        <v>5.7797626199959407</v>
      </c>
      <c r="J32" s="218">
        <f t="shared" si="16"/>
        <v>5.8862981742487781</v>
      </c>
      <c r="K32" s="218">
        <f t="shared" si="16"/>
        <v>5.5659190064801871</v>
      </c>
      <c r="L32" s="218">
        <f t="shared" si="16"/>
        <v>5.0484166002708912</v>
      </c>
      <c r="M32" s="218">
        <f t="shared" si="16"/>
        <v>5.1628953884670628</v>
      </c>
      <c r="N32" s="218">
        <f t="shared" si="16"/>
        <v>4.5508939401452411</v>
      </c>
      <c r="O32" s="218">
        <f t="shared" si="16"/>
        <v>5.2313338539822176</v>
      </c>
      <c r="P32" s="218">
        <f t="shared" si="16"/>
        <v>5.3375253681858661</v>
      </c>
      <c r="Q32" s="218">
        <f t="shared" si="16"/>
        <v>5.3759287015465658</v>
      </c>
      <c r="R32" s="218">
        <f t="shared" ref="R32:AB32" si="17">(R18-R17)/LN(1+(R18-R17)/R13)</f>
        <v>5.5281832217620961</v>
      </c>
      <c r="S32" s="218">
        <f t="shared" si="17"/>
        <v>5.3881493471871043</v>
      </c>
      <c r="T32" s="218">
        <f t="shared" si="17"/>
        <v>5.9719819661310574</v>
      </c>
      <c r="U32" s="218">
        <f t="shared" si="17"/>
        <v>6.6999371893803001</v>
      </c>
      <c r="V32" s="218">
        <f t="shared" si="17"/>
        <v>5.9624807567087119</v>
      </c>
      <c r="W32" s="218">
        <f t="shared" si="17"/>
        <v>5.2737773631290521</v>
      </c>
      <c r="X32" s="218">
        <f t="shared" si="17"/>
        <v>4.7974300175406377</v>
      </c>
      <c r="Y32" s="218">
        <f t="shared" si="17"/>
        <v>4.6437150929273532</v>
      </c>
      <c r="Z32" s="218">
        <f t="shared" si="17"/>
        <v>4.1715897654195526</v>
      </c>
      <c r="AA32" s="218">
        <f t="shared" si="17"/>
        <v>4.8153846481687186</v>
      </c>
      <c r="AB32" s="218">
        <f t="shared" si="17"/>
        <v>5.4047428199389174</v>
      </c>
      <c r="AC32" s="218">
        <f t="shared" si="11"/>
        <v>5.4209526178161624</v>
      </c>
    </row>
    <row r="33" spans="1:54" ht="18.75" x14ac:dyDescent="0.25">
      <c r="A33" s="4">
        <v>21</v>
      </c>
      <c r="B33" s="3" t="s">
        <v>1</v>
      </c>
      <c r="C33" s="2" t="s">
        <v>0</v>
      </c>
      <c r="D33" s="1"/>
      <c r="E33" s="218">
        <f t="shared" ref="E33:Q33" si="18">(E15-E16)/LN(1+(E15-E16)/E14)</f>
        <v>3.439314674923005</v>
      </c>
      <c r="F33" s="218">
        <f t="shared" si="18"/>
        <v>3.5968528834956848</v>
      </c>
      <c r="G33" s="218">
        <f t="shared" si="18"/>
        <v>3.8961371130181099</v>
      </c>
      <c r="H33" s="218">
        <f t="shared" si="18"/>
        <v>3.7756100765175491</v>
      </c>
      <c r="I33" s="218">
        <f t="shared" si="18"/>
        <v>3.950724894836557</v>
      </c>
      <c r="J33" s="218">
        <f t="shared" si="18"/>
        <v>3.7488122804138437</v>
      </c>
      <c r="K33" s="218">
        <f t="shared" si="18"/>
        <v>3.4912973855454976</v>
      </c>
      <c r="L33" s="218">
        <f t="shared" si="18"/>
        <v>2.831994762232378</v>
      </c>
      <c r="M33" s="218">
        <f t="shared" si="18"/>
        <v>2.6813943551817552</v>
      </c>
      <c r="N33" s="218">
        <f t="shared" si="18"/>
        <v>2.9127655252058791</v>
      </c>
      <c r="O33" s="218">
        <f t="shared" si="18"/>
        <v>2.831994762232378</v>
      </c>
      <c r="P33" s="218">
        <f t="shared" si="18"/>
        <v>3.0732768781004784</v>
      </c>
      <c r="Q33" s="218">
        <f t="shared" si="18"/>
        <v>2.9063544547929929</v>
      </c>
      <c r="R33" s="218">
        <f t="shared" ref="R33:AB33" si="19">(R15-R16)/LN(1+(R15-R16)/R14)</f>
        <v>3.3039228830716167</v>
      </c>
      <c r="S33" s="218">
        <f t="shared" si="19"/>
        <v>3.6950194332863591</v>
      </c>
      <c r="T33" s="218">
        <f t="shared" si="19"/>
        <v>3.5968528834956848</v>
      </c>
      <c r="U33" s="218">
        <f t="shared" si="19"/>
        <v>3.0732768781004789</v>
      </c>
      <c r="V33" s="218">
        <f t="shared" si="19"/>
        <v>3.4204378393698165</v>
      </c>
      <c r="W33" s="218">
        <f t="shared" si="19"/>
        <v>2.8412043138320042</v>
      </c>
      <c r="X33" s="218">
        <f t="shared" si="19"/>
        <v>2.388975534224143</v>
      </c>
      <c r="Y33" s="218">
        <f t="shared" si="19"/>
        <v>2.1640425613334453</v>
      </c>
      <c r="Z33" s="218">
        <f t="shared" si="19"/>
        <v>2.1161395591756311</v>
      </c>
      <c r="AA33" s="218">
        <f t="shared" si="19"/>
        <v>3.3039228830716172</v>
      </c>
      <c r="AB33" s="218">
        <f t="shared" si="19"/>
        <v>2.8568481655931195</v>
      </c>
      <c r="AC33" s="218">
        <f t="shared" si="11"/>
        <v>3.1623822075437515</v>
      </c>
    </row>
    <row r="35" spans="1:54" ht="23.25" x14ac:dyDescent="0.2">
      <c r="A35" s="317" t="s">
        <v>39</v>
      </c>
      <c r="B35" s="317"/>
      <c r="C35" s="317"/>
      <c r="D35" s="317"/>
      <c r="E35" s="317"/>
      <c r="F35" s="317"/>
      <c r="G35" s="31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317"/>
      <c r="AC35" s="317"/>
    </row>
    <row r="36" spans="1:54" ht="23.25" x14ac:dyDescent="0.2">
      <c r="A36" s="318" t="s">
        <v>142</v>
      </c>
      <c r="B36" s="318"/>
      <c r="C36" s="318"/>
      <c r="D36" s="318"/>
      <c r="E36" s="318"/>
      <c r="F36" s="318"/>
      <c r="G36" s="318"/>
      <c r="H36" s="318"/>
      <c r="I36" s="318"/>
      <c r="J36" s="318"/>
      <c r="K36" s="318"/>
      <c r="L36" s="318"/>
      <c r="M36" s="318"/>
      <c r="N36" s="318"/>
      <c r="O36" s="318"/>
      <c r="P36" s="318"/>
      <c r="Q36" s="318"/>
      <c r="R36" s="318"/>
      <c r="S36" s="318"/>
      <c r="T36" s="318"/>
      <c r="U36" s="318"/>
      <c r="V36" s="318"/>
      <c r="W36" s="318"/>
      <c r="X36" s="318"/>
      <c r="Y36" s="318"/>
      <c r="Z36" s="318"/>
      <c r="AA36" s="318"/>
      <c r="AB36" s="318"/>
      <c r="AC36" s="318"/>
    </row>
    <row r="37" spans="1:54" ht="21" x14ac:dyDescent="0.35">
      <c r="A37" s="319"/>
      <c r="B37" s="319"/>
      <c r="C37" s="319"/>
      <c r="D37" s="319"/>
      <c r="E37" s="320" t="s">
        <v>143</v>
      </c>
      <c r="F37" s="320"/>
      <c r="G37" s="320"/>
      <c r="H37" s="320"/>
      <c r="I37" s="320"/>
      <c r="J37" s="320"/>
      <c r="K37" s="320"/>
      <c r="L37" s="320"/>
      <c r="M37" s="320"/>
      <c r="N37" s="320"/>
      <c r="O37" s="320"/>
      <c r="P37" s="320"/>
      <c r="Q37" s="320"/>
      <c r="R37" s="320"/>
      <c r="S37" s="320"/>
      <c r="T37" s="320"/>
      <c r="U37" s="320"/>
      <c r="V37" s="320"/>
      <c r="W37" s="320"/>
      <c r="X37" s="320"/>
      <c r="Y37" s="320"/>
      <c r="Z37" s="320"/>
      <c r="AA37" s="320"/>
      <c r="AB37" s="320"/>
      <c r="AC37" s="320"/>
    </row>
    <row r="38" spans="1:54" ht="21" customHeight="1" x14ac:dyDescent="0.2">
      <c r="A38" s="321" t="s">
        <v>133</v>
      </c>
      <c r="B38" s="321"/>
      <c r="C38" s="321"/>
      <c r="D38" s="321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</row>
    <row r="39" spans="1:54" ht="15.75" customHeight="1" x14ac:dyDescent="0.2">
      <c r="A39" s="321" t="s">
        <v>134</v>
      </c>
      <c r="B39" s="321"/>
      <c r="C39" s="321"/>
      <c r="D39" s="321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54" ht="15.75" customHeight="1" x14ac:dyDescent="0.2">
      <c r="A40" s="321" t="s">
        <v>135</v>
      </c>
      <c r="B40" s="321"/>
      <c r="C40" s="321"/>
      <c r="D40" s="321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54" ht="15.75" customHeight="1" x14ac:dyDescent="0.2">
      <c r="A41" s="321" t="s">
        <v>136</v>
      </c>
      <c r="B41" s="321"/>
      <c r="C41" s="321"/>
      <c r="D41" s="321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54" ht="15.75" customHeight="1" x14ac:dyDescent="0.35">
      <c r="A42" s="322" t="s">
        <v>137</v>
      </c>
      <c r="B42" s="322"/>
      <c r="C42" s="322"/>
      <c r="D42" s="322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</row>
    <row r="43" spans="1:54" ht="15.75" customHeight="1" x14ac:dyDescent="0.35">
      <c r="A43" s="322" t="s">
        <v>138</v>
      </c>
      <c r="B43" s="322"/>
      <c r="C43" s="322"/>
      <c r="D43" s="322"/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</row>
    <row r="44" spans="1:54" ht="15.75" customHeight="1" x14ac:dyDescent="0.2">
      <c r="A44" s="312" t="s">
        <v>32</v>
      </c>
      <c r="B44" s="312" t="s">
        <v>31</v>
      </c>
      <c r="C44" s="312" t="s">
        <v>30</v>
      </c>
      <c r="D44" s="312" t="s">
        <v>29</v>
      </c>
      <c r="E44" s="314" t="s">
        <v>28</v>
      </c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315"/>
      <c r="T44" s="315"/>
      <c r="U44" s="315"/>
      <c r="V44" s="315"/>
      <c r="W44" s="315"/>
      <c r="X44" s="315"/>
      <c r="Y44" s="315"/>
      <c r="Z44" s="315"/>
      <c r="AA44" s="315"/>
      <c r="AB44" s="316"/>
      <c r="AC44" s="113" t="s">
        <v>67</v>
      </c>
    </row>
    <row r="45" spans="1:54" ht="18.75" x14ac:dyDescent="0.3">
      <c r="A45" s="313"/>
      <c r="B45" s="313"/>
      <c r="C45" s="313"/>
      <c r="D45" s="313"/>
      <c r="E45" s="8">
        <v>7</v>
      </c>
      <c r="F45" s="8">
        <v>8</v>
      </c>
      <c r="G45" s="8">
        <v>9</v>
      </c>
      <c r="H45" s="8">
        <v>10</v>
      </c>
      <c r="I45" s="9">
        <v>11</v>
      </c>
      <c r="J45" s="8">
        <v>12</v>
      </c>
      <c r="K45" s="8">
        <v>13</v>
      </c>
      <c r="L45" s="8">
        <v>14</v>
      </c>
      <c r="M45" s="8">
        <v>15</v>
      </c>
      <c r="N45" s="8">
        <v>16</v>
      </c>
      <c r="O45" s="8">
        <v>17</v>
      </c>
      <c r="P45" s="8">
        <v>18</v>
      </c>
      <c r="Q45" s="8">
        <v>19</v>
      </c>
      <c r="R45" s="8">
        <v>20</v>
      </c>
      <c r="S45" s="8">
        <v>21</v>
      </c>
      <c r="T45" s="8">
        <v>22</v>
      </c>
      <c r="U45" s="8">
        <v>23</v>
      </c>
      <c r="V45" s="8">
        <v>0</v>
      </c>
      <c r="W45" s="8">
        <v>1</v>
      </c>
      <c r="X45" s="8">
        <v>2</v>
      </c>
      <c r="Y45" s="8">
        <v>3</v>
      </c>
      <c r="Z45" s="8">
        <v>4</v>
      </c>
      <c r="AA45" s="8">
        <v>5</v>
      </c>
      <c r="AB45" s="8">
        <v>6</v>
      </c>
      <c r="AC45" s="205"/>
    </row>
    <row r="46" spans="1:54" ht="24.95" customHeight="1" x14ac:dyDescent="0.2">
      <c r="A46" s="4">
        <v>1</v>
      </c>
      <c r="B46" s="3" t="s">
        <v>27</v>
      </c>
      <c r="C46" s="2" t="s">
        <v>0</v>
      </c>
      <c r="D46" s="31"/>
      <c r="E46" s="200"/>
      <c r="F46" s="200"/>
      <c r="G46" s="200"/>
      <c r="H46" s="200"/>
      <c r="I46" s="200"/>
      <c r="J46" s="200">
        <v>1</v>
      </c>
      <c r="K46" s="200">
        <v>1</v>
      </c>
      <c r="L46" s="200">
        <v>1</v>
      </c>
      <c r="M46" s="200">
        <v>1</v>
      </c>
      <c r="N46" s="200">
        <v>1</v>
      </c>
      <c r="O46" s="200">
        <v>0.9</v>
      </c>
      <c r="P46" s="200">
        <v>1.1000000000000001</v>
      </c>
      <c r="Q46" s="200"/>
      <c r="R46" s="200"/>
      <c r="S46" s="200"/>
      <c r="T46" s="200"/>
      <c r="U46" s="200">
        <v>1.1000000000000001</v>
      </c>
      <c r="V46" s="200">
        <v>1.1000000000000001</v>
      </c>
      <c r="W46" s="200">
        <v>1.1000000000000001</v>
      </c>
      <c r="X46" s="200">
        <v>1.1000000000000001</v>
      </c>
      <c r="Y46" s="200">
        <v>1.1000000000000001</v>
      </c>
      <c r="Z46" s="200">
        <v>1.1000000000000001</v>
      </c>
      <c r="AA46" s="200"/>
      <c r="AB46" s="200"/>
      <c r="AC46" s="206">
        <f>AVERAGE(E46:AB46)</f>
        <v>1.046153846153846</v>
      </c>
      <c r="BB46" s="16">
        <v>0</v>
      </c>
    </row>
    <row r="47" spans="1:54" ht="24.95" customHeight="1" x14ac:dyDescent="0.2">
      <c r="A47" s="4">
        <v>2</v>
      </c>
      <c r="B47" s="3" t="s">
        <v>26</v>
      </c>
      <c r="C47" s="2" t="s">
        <v>0</v>
      </c>
      <c r="D47" s="31"/>
      <c r="E47" s="201"/>
      <c r="F47" s="201"/>
      <c r="G47" s="201"/>
      <c r="H47" s="201"/>
      <c r="I47" s="201"/>
      <c r="J47" s="201">
        <v>0.9</v>
      </c>
      <c r="K47" s="201">
        <v>0.9</v>
      </c>
      <c r="L47" s="201">
        <v>0.9</v>
      </c>
      <c r="M47" s="201">
        <v>0.9</v>
      </c>
      <c r="N47" s="201">
        <v>0.9</v>
      </c>
      <c r="O47" s="201">
        <v>0.9</v>
      </c>
      <c r="P47" s="201">
        <v>1.6</v>
      </c>
      <c r="Q47" s="201"/>
      <c r="R47" s="201"/>
      <c r="S47" s="201"/>
      <c r="T47" s="201"/>
      <c r="U47" s="201">
        <v>1.9</v>
      </c>
      <c r="V47" s="201">
        <v>1.9</v>
      </c>
      <c r="W47" s="201">
        <v>1.1000000000000001</v>
      </c>
      <c r="X47" s="201">
        <v>0.9</v>
      </c>
      <c r="Y47" s="201">
        <v>0.9</v>
      </c>
      <c r="Z47" s="201">
        <v>0.9</v>
      </c>
      <c r="AA47" s="201"/>
      <c r="AB47" s="201"/>
      <c r="AC47" s="206">
        <f t="shared" ref="AC47:AC48" si="20">AVERAGE(E47:AB47)</f>
        <v>1.1230769230769231</v>
      </c>
    </row>
    <row r="48" spans="1:54" ht="24.95" customHeight="1" x14ac:dyDescent="0.2">
      <c r="A48" s="4">
        <v>3</v>
      </c>
      <c r="B48" s="3" t="s">
        <v>25</v>
      </c>
      <c r="C48" s="2" t="s">
        <v>0</v>
      </c>
      <c r="D48" s="2"/>
      <c r="E48" s="36"/>
      <c r="F48" s="36"/>
      <c r="G48" s="36"/>
      <c r="H48" s="36"/>
      <c r="I48" s="36"/>
      <c r="J48" s="36">
        <v>13.6</v>
      </c>
      <c r="K48" s="36">
        <v>13.6</v>
      </c>
      <c r="L48" s="36">
        <v>13.6</v>
      </c>
      <c r="M48" s="36">
        <v>13.6</v>
      </c>
      <c r="N48" s="36">
        <v>13.6</v>
      </c>
      <c r="O48" s="36">
        <v>13.4</v>
      </c>
      <c r="P48" s="36">
        <v>13.2</v>
      </c>
      <c r="Q48" s="36"/>
      <c r="R48" s="36"/>
      <c r="S48" s="36"/>
      <c r="T48" s="36"/>
      <c r="U48" s="36">
        <v>14.6</v>
      </c>
      <c r="V48" s="36">
        <v>14.6</v>
      </c>
      <c r="W48" s="36">
        <v>13.2</v>
      </c>
      <c r="X48" s="36">
        <v>12.2</v>
      </c>
      <c r="Y48" s="36">
        <v>11.8</v>
      </c>
      <c r="Z48" s="36">
        <v>11.5</v>
      </c>
      <c r="AA48" s="36"/>
      <c r="AB48" s="36"/>
      <c r="AC48" s="206">
        <f t="shared" si="20"/>
        <v>13.26923076923077</v>
      </c>
    </row>
    <row r="49" spans="1:29" ht="24.95" customHeight="1" x14ac:dyDescent="0.2">
      <c r="A49" s="4">
        <v>4</v>
      </c>
      <c r="B49" s="3" t="s">
        <v>24</v>
      </c>
      <c r="C49" s="2" t="s">
        <v>0</v>
      </c>
      <c r="D49" s="2"/>
      <c r="E49" s="36"/>
      <c r="F49" s="36"/>
      <c r="G49" s="36"/>
      <c r="H49" s="36"/>
      <c r="I49" s="36"/>
      <c r="J49" s="36">
        <v>7</v>
      </c>
      <c r="K49" s="36">
        <v>7</v>
      </c>
      <c r="L49" s="36">
        <v>7</v>
      </c>
      <c r="M49" s="36">
        <v>7</v>
      </c>
      <c r="N49" s="36">
        <v>6.9</v>
      </c>
      <c r="O49" s="36">
        <v>6.4</v>
      </c>
      <c r="P49" s="36">
        <v>6.2</v>
      </c>
      <c r="Q49" s="36"/>
      <c r="R49" s="36"/>
      <c r="S49" s="36"/>
      <c r="T49" s="36"/>
      <c r="U49" s="36">
        <v>7.8</v>
      </c>
      <c r="V49" s="36">
        <v>7.8</v>
      </c>
      <c r="W49" s="36">
        <v>5.6</v>
      </c>
      <c r="X49" s="36">
        <v>5.5</v>
      </c>
      <c r="Y49" s="36">
        <v>5.5</v>
      </c>
      <c r="Z49" s="36">
        <v>5.5</v>
      </c>
      <c r="AA49" s="36"/>
      <c r="AB49" s="36"/>
      <c r="AC49" s="218">
        <f t="shared" ref="AC49:AC58" si="21">AVERAGE(E49:AB49)</f>
        <v>6.5538461538461528</v>
      </c>
    </row>
    <row r="50" spans="1:29" ht="24.95" customHeight="1" x14ac:dyDescent="0.2">
      <c r="A50" s="4">
        <v>5</v>
      </c>
      <c r="B50" s="3" t="s">
        <v>23</v>
      </c>
      <c r="C50" s="2" t="s">
        <v>0</v>
      </c>
      <c r="D50" s="2"/>
      <c r="E50" s="36"/>
      <c r="F50" s="36"/>
      <c r="G50" s="36"/>
      <c r="H50" s="36"/>
      <c r="I50" s="36"/>
      <c r="J50" s="36">
        <v>24.2</v>
      </c>
      <c r="K50" s="36">
        <v>24.2</v>
      </c>
      <c r="L50" s="36">
        <v>24.2</v>
      </c>
      <c r="M50" s="36">
        <v>24.2</v>
      </c>
      <c r="N50" s="36">
        <v>24.3</v>
      </c>
      <c r="O50" s="36">
        <v>23.5</v>
      </c>
      <c r="P50" s="36">
        <v>23.1</v>
      </c>
      <c r="Q50" s="36"/>
      <c r="R50" s="36"/>
      <c r="S50" s="36"/>
      <c r="T50" s="36"/>
      <c r="U50" s="36">
        <v>22.3</v>
      </c>
      <c r="V50" s="36">
        <v>22.3</v>
      </c>
      <c r="W50" s="36">
        <v>22.3</v>
      </c>
      <c r="X50" s="36">
        <v>22.2</v>
      </c>
      <c r="Y50" s="36">
        <v>21.4</v>
      </c>
      <c r="Z50" s="36">
        <v>21.4</v>
      </c>
      <c r="AA50" s="36"/>
      <c r="AB50" s="36"/>
      <c r="AC50" s="218">
        <f t="shared" si="21"/>
        <v>23.046153846153842</v>
      </c>
    </row>
    <row r="51" spans="1:29" ht="24.95" customHeight="1" x14ac:dyDescent="0.2">
      <c r="A51" s="4">
        <v>6</v>
      </c>
      <c r="B51" s="3" t="s">
        <v>22</v>
      </c>
      <c r="C51" s="2" t="s">
        <v>0</v>
      </c>
      <c r="D51" s="2"/>
      <c r="E51" s="36"/>
      <c r="F51" s="36"/>
      <c r="G51" s="36"/>
      <c r="H51" s="36"/>
      <c r="I51" s="36"/>
      <c r="J51" s="36">
        <v>29.4</v>
      </c>
      <c r="K51" s="36">
        <v>29.4</v>
      </c>
      <c r="L51" s="36">
        <v>29.4</v>
      </c>
      <c r="M51" s="36">
        <v>29.4</v>
      </c>
      <c r="N51" s="36">
        <v>29.2</v>
      </c>
      <c r="O51" s="36">
        <v>28.4</v>
      </c>
      <c r="P51" s="36">
        <v>28.6</v>
      </c>
      <c r="Q51" s="36"/>
      <c r="R51" s="36"/>
      <c r="S51" s="36"/>
      <c r="T51" s="36"/>
      <c r="U51" s="36">
        <v>27.7</v>
      </c>
      <c r="V51" s="36">
        <v>27.7</v>
      </c>
      <c r="W51" s="36">
        <v>27.4</v>
      </c>
      <c r="X51" s="36">
        <v>27.2</v>
      </c>
      <c r="Y51" s="36">
        <v>26.7</v>
      </c>
      <c r="Z51" s="36">
        <v>26.5</v>
      </c>
      <c r="AA51" s="36"/>
      <c r="AB51" s="36"/>
      <c r="AC51" s="218">
        <f t="shared" si="21"/>
        <v>28.230769230769226</v>
      </c>
    </row>
    <row r="52" spans="1:29" ht="30" x14ac:dyDescent="0.2">
      <c r="A52" s="4">
        <v>7</v>
      </c>
      <c r="B52" s="3" t="s">
        <v>21</v>
      </c>
      <c r="C52" s="2" t="s">
        <v>16</v>
      </c>
      <c r="D52" s="2"/>
      <c r="E52" s="202"/>
      <c r="F52" s="202"/>
      <c r="G52" s="202"/>
      <c r="H52" s="202"/>
      <c r="I52" s="202"/>
      <c r="J52" s="202">
        <v>4.3</v>
      </c>
      <c r="K52" s="202">
        <v>4.3</v>
      </c>
      <c r="L52" s="202">
        <v>4.3</v>
      </c>
      <c r="M52" s="202">
        <v>4.3</v>
      </c>
      <c r="N52" s="202">
        <v>4.3</v>
      </c>
      <c r="O52" s="202">
        <v>4.3</v>
      </c>
      <c r="P52" s="202">
        <v>4.3</v>
      </c>
      <c r="Q52" s="202"/>
      <c r="R52" s="202"/>
      <c r="S52" s="202"/>
      <c r="T52" s="202"/>
      <c r="U52" s="202">
        <v>4.3</v>
      </c>
      <c r="V52" s="202">
        <v>4.3</v>
      </c>
      <c r="W52" s="202">
        <v>4.3</v>
      </c>
      <c r="X52" s="202">
        <v>4.3</v>
      </c>
      <c r="Y52" s="202">
        <v>4.3</v>
      </c>
      <c r="Z52" s="202">
        <v>4.3</v>
      </c>
      <c r="AA52" s="202"/>
      <c r="AB52" s="202"/>
      <c r="AC52" s="218">
        <f t="shared" si="21"/>
        <v>4.2999999999999989</v>
      </c>
    </row>
    <row r="53" spans="1:29" ht="30" x14ac:dyDescent="0.2">
      <c r="A53" s="4">
        <v>8</v>
      </c>
      <c r="B53" s="3" t="s">
        <v>20</v>
      </c>
      <c r="C53" s="2" t="s">
        <v>16</v>
      </c>
      <c r="D53" s="2"/>
      <c r="E53" s="203"/>
      <c r="F53" s="203"/>
      <c r="G53" s="203"/>
      <c r="H53" s="203"/>
      <c r="I53" s="203"/>
      <c r="J53" s="203">
        <v>3.8</v>
      </c>
      <c r="K53" s="203">
        <v>3.8</v>
      </c>
      <c r="L53" s="203">
        <v>3.8</v>
      </c>
      <c r="M53" s="203">
        <v>3.8</v>
      </c>
      <c r="N53" s="203">
        <v>3.8</v>
      </c>
      <c r="O53" s="203">
        <v>3.8</v>
      </c>
      <c r="P53" s="203">
        <v>3.8</v>
      </c>
      <c r="Q53" s="203"/>
      <c r="R53" s="203"/>
      <c r="S53" s="203"/>
      <c r="T53" s="203"/>
      <c r="U53" s="203">
        <v>3.8</v>
      </c>
      <c r="V53" s="203">
        <v>3.8</v>
      </c>
      <c r="W53" s="203">
        <v>3.8</v>
      </c>
      <c r="X53" s="203">
        <v>3.8</v>
      </c>
      <c r="Y53" s="203">
        <v>3.8</v>
      </c>
      <c r="Z53" s="203">
        <v>3.8</v>
      </c>
      <c r="AA53" s="203"/>
      <c r="AB53" s="203"/>
      <c r="AC53" s="218">
        <f t="shared" si="21"/>
        <v>3.7999999999999994</v>
      </c>
    </row>
    <row r="54" spans="1:29" ht="30" x14ac:dyDescent="0.2">
      <c r="A54" s="4">
        <v>9</v>
      </c>
      <c r="B54" s="3" t="s">
        <v>19</v>
      </c>
      <c r="C54" s="2" t="s">
        <v>16</v>
      </c>
      <c r="D54" s="2"/>
      <c r="E54" s="203"/>
      <c r="F54" s="203"/>
      <c r="G54" s="203"/>
      <c r="H54" s="203"/>
      <c r="I54" s="203"/>
      <c r="J54" s="203">
        <v>3.8</v>
      </c>
      <c r="K54" s="203">
        <v>3.8</v>
      </c>
      <c r="L54" s="203">
        <v>3.8</v>
      </c>
      <c r="M54" s="203">
        <v>3.8</v>
      </c>
      <c r="N54" s="203">
        <v>3.8</v>
      </c>
      <c r="O54" s="203">
        <v>3.8</v>
      </c>
      <c r="P54" s="203">
        <v>3.8</v>
      </c>
      <c r="Q54" s="203"/>
      <c r="R54" s="203"/>
      <c r="S54" s="203"/>
      <c r="T54" s="203"/>
      <c r="U54" s="203">
        <v>3.8</v>
      </c>
      <c r="V54" s="203">
        <v>3.8</v>
      </c>
      <c r="W54" s="203">
        <v>3.8</v>
      </c>
      <c r="X54" s="203">
        <v>3.8</v>
      </c>
      <c r="Y54" s="203">
        <v>3.8</v>
      </c>
      <c r="Z54" s="203">
        <v>3.8</v>
      </c>
      <c r="AA54" s="203"/>
      <c r="AB54" s="203"/>
      <c r="AC54" s="218">
        <f t="shared" si="21"/>
        <v>3.7999999999999994</v>
      </c>
    </row>
    <row r="55" spans="1:29" ht="30" x14ac:dyDescent="0.2">
      <c r="A55" s="4">
        <v>10</v>
      </c>
      <c r="B55" s="3" t="s">
        <v>18</v>
      </c>
      <c r="C55" s="2" t="s">
        <v>16</v>
      </c>
      <c r="D55" s="2"/>
      <c r="E55" s="203"/>
      <c r="F55" s="203"/>
      <c r="G55" s="203"/>
      <c r="H55" s="203"/>
      <c r="I55" s="203"/>
      <c r="J55" s="203">
        <v>3</v>
      </c>
      <c r="K55" s="203">
        <v>3</v>
      </c>
      <c r="L55" s="203">
        <v>3</v>
      </c>
      <c r="M55" s="203">
        <v>3</v>
      </c>
      <c r="N55" s="203">
        <v>3</v>
      </c>
      <c r="O55" s="203">
        <v>3</v>
      </c>
      <c r="P55" s="203">
        <v>3</v>
      </c>
      <c r="Q55" s="203"/>
      <c r="R55" s="203"/>
      <c r="S55" s="203"/>
      <c r="T55" s="203"/>
      <c r="U55" s="203">
        <v>3</v>
      </c>
      <c r="V55" s="203">
        <v>3</v>
      </c>
      <c r="W55" s="203">
        <v>3</v>
      </c>
      <c r="X55" s="203">
        <v>3</v>
      </c>
      <c r="Y55" s="203">
        <v>3</v>
      </c>
      <c r="Z55" s="203">
        <v>3</v>
      </c>
      <c r="AA55" s="203"/>
      <c r="AB55" s="203"/>
      <c r="AC55" s="218">
        <f t="shared" si="21"/>
        <v>3</v>
      </c>
    </row>
    <row r="56" spans="1:29" ht="34.5" x14ac:dyDescent="0.2">
      <c r="A56" s="4">
        <v>11</v>
      </c>
      <c r="B56" s="3" t="s">
        <v>17</v>
      </c>
      <c r="C56" s="2" t="s">
        <v>16</v>
      </c>
      <c r="D56" s="5"/>
      <c r="E56" s="202"/>
      <c r="F56" s="202"/>
      <c r="G56" s="202"/>
      <c r="H56" s="202"/>
      <c r="I56" s="202"/>
      <c r="J56" s="202">
        <f t="shared" ref="J56:M56" si="22">J52-J53</f>
        <v>0.5</v>
      </c>
      <c r="K56" s="202">
        <f t="shared" si="22"/>
        <v>0.5</v>
      </c>
      <c r="L56" s="202">
        <f t="shared" si="22"/>
        <v>0.5</v>
      </c>
      <c r="M56" s="202">
        <f t="shared" si="22"/>
        <v>0.5</v>
      </c>
      <c r="N56" s="202">
        <f t="shared" ref="N56:Z56" si="23">N52-N53</f>
        <v>0.5</v>
      </c>
      <c r="O56" s="202">
        <f t="shared" si="23"/>
        <v>0.5</v>
      </c>
      <c r="P56" s="202">
        <f t="shared" si="23"/>
        <v>0.5</v>
      </c>
      <c r="Q56" s="202"/>
      <c r="R56" s="202"/>
      <c r="S56" s="202"/>
      <c r="T56" s="202"/>
      <c r="U56" s="202">
        <f t="shared" si="23"/>
        <v>0.5</v>
      </c>
      <c r="V56" s="202">
        <f t="shared" si="23"/>
        <v>0.5</v>
      </c>
      <c r="W56" s="202">
        <f t="shared" si="23"/>
        <v>0.5</v>
      </c>
      <c r="X56" s="202">
        <f t="shared" si="23"/>
        <v>0.5</v>
      </c>
      <c r="Y56" s="202">
        <f t="shared" si="23"/>
        <v>0.5</v>
      </c>
      <c r="Z56" s="202">
        <f t="shared" si="23"/>
        <v>0.5</v>
      </c>
      <c r="AA56" s="202"/>
      <c r="AB56" s="202"/>
      <c r="AC56" s="218">
        <f t="shared" si="21"/>
        <v>0.5</v>
      </c>
    </row>
    <row r="57" spans="1:29" ht="34.5" x14ac:dyDescent="0.2">
      <c r="A57" s="4">
        <v>12</v>
      </c>
      <c r="B57" s="3" t="s">
        <v>15</v>
      </c>
      <c r="C57" s="2" t="s">
        <v>14</v>
      </c>
      <c r="D57" s="5"/>
      <c r="E57" s="202"/>
      <c r="F57" s="202"/>
      <c r="G57" s="202"/>
      <c r="H57" s="202"/>
      <c r="I57" s="202"/>
      <c r="J57" s="202">
        <f t="shared" ref="J57:M57" si="24">J54-J55</f>
        <v>0.79999999999999982</v>
      </c>
      <c r="K57" s="202">
        <f t="shared" si="24"/>
        <v>0.79999999999999982</v>
      </c>
      <c r="L57" s="202">
        <f t="shared" si="24"/>
        <v>0.79999999999999982</v>
      </c>
      <c r="M57" s="202">
        <f t="shared" si="24"/>
        <v>0.79999999999999982</v>
      </c>
      <c r="N57" s="202">
        <f t="shared" ref="N57:Z57" si="25">N54-N55</f>
        <v>0.79999999999999982</v>
      </c>
      <c r="O57" s="202">
        <f t="shared" si="25"/>
        <v>0.79999999999999982</v>
      </c>
      <c r="P57" s="202">
        <f t="shared" si="25"/>
        <v>0.79999999999999982</v>
      </c>
      <c r="Q57" s="202"/>
      <c r="R57" s="202"/>
      <c r="S57" s="202"/>
      <c r="T57" s="202"/>
      <c r="U57" s="202">
        <f t="shared" si="25"/>
        <v>0.79999999999999982</v>
      </c>
      <c r="V57" s="202">
        <f t="shared" si="25"/>
        <v>0.79999999999999982</v>
      </c>
      <c r="W57" s="202">
        <f t="shared" si="25"/>
        <v>0.79999999999999982</v>
      </c>
      <c r="X57" s="202">
        <f t="shared" si="25"/>
        <v>0.79999999999999982</v>
      </c>
      <c r="Y57" s="202">
        <f t="shared" si="25"/>
        <v>0.79999999999999982</v>
      </c>
      <c r="Z57" s="202">
        <f t="shared" si="25"/>
        <v>0.79999999999999982</v>
      </c>
      <c r="AA57" s="202"/>
      <c r="AB57" s="202"/>
      <c r="AC57" s="218">
        <f t="shared" si="21"/>
        <v>0.79999999999999993</v>
      </c>
    </row>
    <row r="58" spans="1:29" ht="37.5" x14ac:dyDescent="0.2">
      <c r="A58" s="4">
        <v>13</v>
      </c>
      <c r="B58" s="3" t="s">
        <v>13</v>
      </c>
      <c r="C58" s="2" t="s">
        <v>12</v>
      </c>
      <c r="D58" s="5"/>
      <c r="E58" s="204"/>
      <c r="F58" s="204"/>
      <c r="G58" s="204"/>
      <c r="H58" s="204"/>
      <c r="I58" s="204"/>
      <c r="J58" s="204">
        <f t="shared" ref="J58:M58" si="26">SQRT(J56/0.5)*971</f>
        <v>971</v>
      </c>
      <c r="K58" s="204">
        <f t="shared" si="26"/>
        <v>971</v>
      </c>
      <c r="L58" s="204">
        <f t="shared" si="26"/>
        <v>971</v>
      </c>
      <c r="M58" s="204">
        <f t="shared" si="26"/>
        <v>971</v>
      </c>
      <c r="N58" s="204">
        <f t="shared" ref="N58:Z58" si="27">SQRT(N56/0.5)*971</f>
        <v>971</v>
      </c>
      <c r="O58" s="204">
        <f t="shared" si="27"/>
        <v>971</v>
      </c>
      <c r="P58" s="204">
        <f t="shared" si="27"/>
        <v>971</v>
      </c>
      <c r="Q58" s="204"/>
      <c r="R58" s="204"/>
      <c r="S58" s="204"/>
      <c r="T58" s="204"/>
      <c r="U58" s="204">
        <f t="shared" si="27"/>
        <v>971</v>
      </c>
      <c r="V58" s="204">
        <f t="shared" si="27"/>
        <v>971</v>
      </c>
      <c r="W58" s="204">
        <f t="shared" si="27"/>
        <v>971</v>
      </c>
      <c r="X58" s="204">
        <f t="shared" si="27"/>
        <v>971</v>
      </c>
      <c r="Y58" s="204">
        <f t="shared" si="27"/>
        <v>971</v>
      </c>
      <c r="Z58" s="204">
        <f t="shared" si="27"/>
        <v>971</v>
      </c>
      <c r="AA58" s="204"/>
      <c r="AB58" s="204"/>
      <c r="AC58" s="218">
        <f t="shared" si="21"/>
        <v>971</v>
      </c>
    </row>
    <row r="59" spans="1:29" ht="18.75" x14ac:dyDescent="0.2">
      <c r="A59" s="4">
        <v>14</v>
      </c>
      <c r="B59" s="3" t="s">
        <v>11</v>
      </c>
      <c r="C59" s="2" t="s">
        <v>10</v>
      </c>
      <c r="D59" s="5"/>
      <c r="E59" s="204"/>
      <c r="F59" s="204"/>
      <c r="G59" s="204"/>
      <c r="H59" s="204"/>
      <c r="I59" s="204"/>
      <c r="J59" s="204">
        <f t="shared" ref="J59:M59" si="28">J58*1000*1*(J48-J49)/3024</f>
        <v>2119.2460317460318</v>
      </c>
      <c r="K59" s="204">
        <f t="shared" si="28"/>
        <v>2119.2460317460318</v>
      </c>
      <c r="L59" s="204">
        <f t="shared" si="28"/>
        <v>2119.2460317460318</v>
      </c>
      <c r="M59" s="204">
        <f t="shared" si="28"/>
        <v>2119.2460317460318</v>
      </c>
      <c r="N59" s="204">
        <f t="shared" ref="N59:Z59" si="29">N58*1000*1*(N48-N49)/3024</f>
        <v>2151.3558201058199</v>
      </c>
      <c r="O59" s="204">
        <f t="shared" si="29"/>
        <v>2247.6851851851852</v>
      </c>
      <c r="P59" s="204">
        <f t="shared" si="29"/>
        <v>2247.6851851851848</v>
      </c>
      <c r="Q59" s="204"/>
      <c r="R59" s="204"/>
      <c r="S59" s="204"/>
      <c r="T59" s="204"/>
      <c r="U59" s="204">
        <f t="shared" si="29"/>
        <v>2183.4656084656085</v>
      </c>
      <c r="V59" s="204">
        <f t="shared" si="29"/>
        <v>2183.4656084656085</v>
      </c>
      <c r="W59" s="204">
        <f t="shared" si="29"/>
        <v>2440.3439153439153</v>
      </c>
      <c r="X59" s="204">
        <f t="shared" si="29"/>
        <v>2151.3558201058199</v>
      </c>
      <c r="Y59" s="204">
        <f t="shared" si="29"/>
        <v>2022.916666666667</v>
      </c>
      <c r="Z59" s="204">
        <f t="shared" si="29"/>
        <v>1926.5873015873017</v>
      </c>
      <c r="AA59" s="204"/>
      <c r="AB59" s="204"/>
      <c r="AC59" s="218">
        <f>SUM(E59:AB59)</f>
        <v>28031.845238095233</v>
      </c>
    </row>
    <row r="60" spans="1:29" ht="18.75" x14ac:dyDescent="0.2">
      <c r="A60" s="4">
        <v>15</v>
      </c>
      <c r="B60" s="3" t="s">
        <v>9</v>
      </c>
      <c r="C60" s="2" t="s">
        <v>8</v>
      </c>
      <c r="D60" s="5"/>
      <c r="E60" s="209">
        <v>0</v>
      </c>
      <c r="F60" s="209">
        <v>0</v>
      </c>
      <c r="G60" s="209">
        <v>0</v>
      </c>
      <c r="H60" s="209">
        <v>0</v>
      </c>
      <c r="I60" s="209">
        <v>0</v>
      </c>
      <c r="J60" s="209">
        <v>1400</v>
      </c>
      <c r="K60" s="209">
        <v>1500</v>
      </c>
      <c r="L60" s="209">
        <v>1300</v>
      </c>
      <c r="M60" s="209">
        <v>1400</v>
      </c>
      <c r="N60" s="209">
        <v>1500</v>
      </c>
      <c r="O60" s="209">
        <v>1400</v>
      </c>
      <c r="P60" s="209">
        <v>900</v>
      </c>
      <c r="Q60" s="209">
        <v>0</v>
      </c>
      <c r="R60" s="209">
        <v>0</v>
      </c>
      <c r="S60" s="209">
        <v>0</v>
      </c>
      <c r="T60" s="209">
        <v>600</v>
      </c>
      <c r="U60" s="209">
        <v>1400</v>
      </c>
      <c r="V60" s="209">
        <v>1400</v>
      </c>
      <c r="W60" s="209">
        <v>1300</v>
      </c>
      <c r="X60" s="209">
        <v>1300</v>
      </c>
      <c r="Y60" s="209">
        <v>1300</v>
      </c>
      <c r="Z60" s="209">
        <v>100</v>
      </c>
      <c r="AA60" s="209">
        <v>0</v>
      </c>
      <c r="AB60" s="209">
        <v>0</v>
      </c>
      <c r="AC60" s="244">
        <f>SUM(E60:AB60)</f>
        <v>16800</v>
      </c>
    </row>
    <row r="61" spans="1:29" ht="18.75" x14ac:dyDescent="0.2">
      <c r="A61" s="4">
        <v>16</v>
      </c>
      <c r="B61" s="3" t="s">
        <v>7</v>
      </c>
      <c r="C61" s="2" t="s">
        <v>6</v>
      </c>
      <c r="D61" s="5"/>
      <c r="E61" s="218"/>
      <c r="F61" s="218"/>
      <c r="G61" s="218"/>
      <c r="H61" s="218"/>
      <c r="I61" s="218"/>
      <c r="J61" s="218">
        <f t="shared" ref="J61:M61" si="30">J60/J59</f>
        <v>0.66061230221889333</v>
      </c>
      <c r="K61" s="218">
        <f t="shared" si="30"/>
        <v>0.70779889523452855</v>
      </c>
      <c r="L61" s="218">
        <f t="shared" si="30"/>
        <v>0.61342570920325812</v>
      </c>
      <c r="M61" s="218">
        <f t="shared" si="30"/>
        <v>0.66061230221889333</v>
      </c>
      <c r="N61" s="218">
        <f t="shared" ref="N61:Z61" si="31">N60/N59</f>
        <v>0.69723473261908797</v>
      </c>
      <c r="O61" s="218">
        <f t="shared" si="31"/>
        <v>0.62286302780638514</v>
      </c>
      <c r="P61" s="218">
        <f t="shared" si="31"/>
        <v>0.40041194644696199</v>
      </c>
      <c r="Q61" s="218"/>
      <c r="R61" s="218"/>
      <c r="S61" s="218"/>
      <c r="T61" s="218"/>
      <c r="U61" s="218">
        <f t="shared" si="31"/>
        <v>0.64118252862421998</v>
      </c>
      <c r="V61" s="218">
        <f t="shared" si="31"/>
        <v>0.64118252862421998</v>
      </c>
      <c r="W61" s="218">
        <f t="shared" si="31"/>
        <v>0.53271180009756625</v>
      </c>
      <c r="X61" s="218">
        <f t="shared" si="31"/>
        <v>0.6042701016032096</v>
      </c>
      <c r="Y61" s="218">
        <f t="shared" si="31"/>
        <v>0.64263645726055607</v>
      </c>
      <c r="Z61" s="218">
        <f t="shared" si="31"/>
        <v>5.1905252317198759E-2</v>
      </c>
      <c r="AA61" s="218"/>
      <c r="AB61" s="218"/>
      <c r="AC61" s="218">
        <f t="shared" ref="AC61:AC66" si="32">AVERAGE(E61:AB61)</f>
        <v>0.57514212186730596</v>
      </c>
    </row>
    <row r="62" spans="1:29" ht="18.75" x14ac:dyDescent="0.2">
      <c r="A62" s="4">
        <v>17</v>
      </c>
      <c r="B62" s="3" t="s">
        <v>5</v>
      </c>
      <c r="C62" s="5"/>
      <c r="D62" s="5"/>
      <c r="E62" s="309">
        <f>AVERAGE(E61:AB61)</f>
        <v>0.57514212186730596</v>
      </c>
      <c r="F62" s="310"/>
      <c r="G62" s="310"/>
      <c r="H62" s="310"/>
      <c r="I62" s="310"/>
      <c r="J62" s="310"/>
      <c r="K62" s="310"/>
      <c r="L62" s="310"/>
      <c r="M62" s="310"/>
      <c r="N62" s="310"/>
      <c r="O62" s="310"/>
      <c r="P62" s="310"/>
      <c r="Q62" s="310"/>
      <c r="R62" s="310"/>
      <c r="S62" s="310"/>
      <c r="T62" s="310"/>
      <c r="U62" s="310"/>
      <c r="V62" s="310"/>
      <c r="W62" s="310"/>
      <c r="X62" s="310"/>
      <c r="Y62" s="310"/>
      <c r="Z62" s="310"/>
      <c r="AA62" s="310"/>
      <c r="AB62" s="311"/>
      <c r="AC62" s="218">
        <f t="shared" si="32"/>
        <v>0.57514212186730596</v>
      </c>
    </row>
    <row r="63" spans="1:29" ht="18.75" x14ac:dyDescent="0.2">
      <c r="A63" s="4">
        <v>18</v>
      </c>
      <c r="B63" s="3" t="s">
        <v>4</v>
      </c>
      <c r="C63" s="5"/>
      <c r="D63" s="5"/>
      <c r="E63" s="218"/>
      <c r="F63" s="218"/>
      <c r="G63" s="218"/>
      <c r="H63" s="218"/>
      <c r="I63" s="218"/>
      <c r="J63" s="218">
        <f t="shared" ref="J63:M63" si="33">3.516/J61</f>
        <v>5.322335034013606</v>
      </c>
      <c r="K63" s="218">
        <f t="shared" si="33"/>
        <v>4.9675126984126985</v>
      </c>
      <c r="L63" s="218">
        <f t="shared" si="33"/>
        <v>5.7317454212454217</v>
      </c>
      <c r="M63" s="218">
        <f t="shared" si="33"/>
        <v>5.322335034013606</v>
      </c>
      <c r="N63" s="218">
        <f t="shared" ref="N63:Z63" si="34">3.516/N61</f>
        <v>5.0427780423280417</v>
      </c>
      <c r="O63" s="218">
        <f t="shared" si="34"/>
        <v>5.6449007936507938</v>
      </c>
      <c r="P63" s="218">
        <f t="shared" si="34"/>
        <v>8.7809567901234544</v>
      </c>
      <c r="Q63" s="218"/>
      <c r="R63" s="218"/>
      <c r="S63" s="218"/>
      <c r="T63" s="218"/>
      <c r="U63" s="218">
        <f t="shared" si="34"/>
        <v>5.4836179138321999</v>
      </c>
      <c r="V63" s="218">
        <f t="shared" si="34"/>
        <v>5.4836179138321999</v>
      </c>
      <c r="W63" s="218">
        <f t="shared" si="34"/>
        <v>6.6001916971916978</v>
      </c>
      <c r="X63" s="218">
        <f t="shared" si="34"/>
        <v>5.8185900488400479</v>
      </c>
      <c r="Y63" s="218">
        <f t="shared" si="34"/>
        <v>5.4712115384615387</v>
      </c>
      <c r="Z63" s="218">
        <f t="shared" si="34"/>
        <v>67.738809523809536</v>
      </c>
      <c r="AA63" s="218"/>
      <c r="AB63" s="218"/>
      <c r="AC63" s="218">
        <f t="shared" si="32"/>
        <v>10.569892496134987</v>
      </c>
    </row>
    <row r="64" spans="1:29" ht="18.75" x14ac:dyDescent="0.2">
      <c r="A64" s="4">
        <v>19</v>
      </c>
      <c r="B64" s="3" t="s">
        <v>3</v>
      </c>
      <c r="C64" s="5"/>
      <c r="D64" s="5"/>
      <c r="E64" s="218"/>
      <c r="F64" s="218"/>
      <c r="G64" s="218"/>
      <c r="H64" s="218"/>
      <c r="I64" s="218"/>
      <c r="J64" s="218">
        <f t="shared" ref="J64:M64" si="35">3.413*J63</f>
        <v>18.165129471088438</v>
      </c>
      <c r="K64" s="218">
        <f t="shared" si="35"/>
        <v>16.954120839682538</v>
      </c>
      <c r="L64" s="218">
        <f t="shared" si="35"/>
        <v>19.562447122710623</v>
      </c>
      <c r="M64" s="218">
        <f t="shared" si="35"/>
        <v>18.165129471088438</v>
      </c>
      <c r="N64" s="218">
        <f t="shared" ref="N64:Z64" si="36">3.413*N63</f>
        <v>17.211001458465606</v>
      </c>
      <c r="O64" s="218">
        <f t="shared" si="36"/>
        <v>19.266046408730158</v>
      </c>
      <c r="P64" s="218">
        <f t="shared" si="36"/>
        <v>29.96940552469135</v>
      </c>
      <c r="Q64" s="218"/>
      <c r="R64" s="218"/>
      <c r="S64" s="218"/>
      <c r="T64" s="218"/>
      <c r="U64" s="218">
        <f t="shared" si="36"/>
        <v>18.715587939909298</v>
      </c>
      <c r="V64" s="218">
        <f t="shared" si="36"/>
        <v>18.715587939909298</v>
      </c>
      <c r="W64" s="218">
        <f t="shared" si="36"/>
        <v>22.526454262515262</v>
      </c>
      <c r="X64" s="218">
        <f t="shared" si="36"/>
        <v>19.858847836691083</v>
      </c>
      <c r="Y64" s="218">
        <f t="shared" si="36"/>
        <v>18.67324498076923</v>
      </c>
      <c r="Z64" s="218">
        <f t="shared" si="36"/>
        <v>231.19255690476194</v>
      </c>
      <c r="AA64" s="218"/>
      <c r="AB64" s="218"/>
      <c r="AC64" s="218">
        <f t="shared" si="32"/>
        <v>36.075043089308714</v>
      </c>
    </row>
    <row r="65" spans="1:29" ht="18.75" x14ac:dyDescent="0.2">
      <c r="A65" s="4">
        <v>20</v>
      </c>
      <c r="B65" s="3" t="s">
        <v>2</v>
      </c>
      <c r="C65" s="2" t="s">
        <v>0</v>
      </c>
      <c r="D65" s="5"/>
      <c r="E65" s="218"/>
      <c r="F65" s="218"/>
      <c r="G65" s="218"/>
      <c r="H65" s="218"/>
      <c r="I65" s="218"/>
      <c r="J65" s="218">
        <f t="shared" ref="J65:M65" si="37">(J51-J50)/LN(1+(J51-J50)/J46)</f>
        <v>2.8500189184554614</v>
      </c>
      <c r="K65" s="218">
        <f t="shared" si="37"/>
        <v>2.8500189184554614</v>
      </c>
      <c r="L65" s="218">
        <f t="shared" si="37"/>
        <v>2.8500189184554614</v>
      </c>
      <c r="M65" s="218">
        <f t="shared" si="37"/>
        <v>2.8500189184554614</v>
      </c>
      <c r="N65" s="218">
        <f t="shared" ref="N65:Z65" si="38">(N51-N50)/LN(1+(N51-N50)/N46)</f>
        <v>2.7606374883715601</v>
      </c>
      <c r="O65" s="218">
        <f t="shared" si="38"/>
        <v>2.629858052422565</v>
      </c>
      <c r="P65" s="218">
        <f t="shared" si="38"/>
        <v>3.06960844603186</v>
      </c>
      <c r="Q65" s="218"/>
      <c r="R65" s="218"/>
      <c r="S65" s="218"/>
      <c r="T65" s="218"/>
      <c r="U65" s="218">
        <f t="shared" si="38"/>
        <v>3.0396984668793521</v>
      </c>
      <c r="V65" s="218">
        <f t="shared" si="38"/>
        <v>3.0396984668793521</v>
      </c>
      <c r="W65" s="218">
        <f t="shared" si="38"/>
        <v>2.9492740268717399</v>
      </c>
      <c r="X65" s="218">
        <f t="shared" si="38"/>
        <v>2.9188922880738959</v>
      </c>
      <c r="Y65" s="218">
        <f t="shared" si="38"/>
        <v>3.0096744385247427</v>
      </c>
      <c r="Z65" s="218">
        <f t="shared" si="38"/>
        <v>2.9492740268717408</v>
      </c>
      <c r="AA65" s="218"/>
      <c r="AB65" s="218"/>
      <c r="AC65" s="218">
        <f t="shared" si="32"/>
        <v>2.9051301057498966</v>
      </c>
    </row>
    <row r="66" spans="1:29" ht="18.75" x14ac:dyDescent="0.25">
      <c r="A66" s="4">
        <v>21</v>
      </c>
      <c r="B66" s="3" t="s">
        <v>1</v>
      </c>
      <c r="C66" s="2" t="s">
        <v>0</v>
      </c>
      <c r="D66" s="1"/>
      <c r="E66" s="218"/>
      <c r="F66" s="218"/>
      <c r="G66" s="218"/>
      <c r="H66" s="218"/>
      <c r="I66" s="218"/>
      <c r="J66" s="218">
        <f t="shared" ref="J66:M66" si="39">(J48-J49)/LN(1+(J48-J49)/J47)</f>
        <v>3.11282059390996</v>
      </c>
      <c r="K66" s="218">
        <f t="shared" si="39"/>
        <v>3.11282059390996</v>
      </c>
      <c r="L66" s="218">
        <f t="shared" si="39"/>
        <v>3.11282059390996</v>
      </c>
      <c r="M66" s="218">
        <f t="shared" si="39"/>
        <v>3.11282059390996</v>
      </c>
      <c r="N66" s="218">
        <f t="shared" ref="N66:Z66" si="40">(N48-N49)/LN(1+(N48-N49)/N47)</f>
        <v>3.1403667593732156</v>
      </c>
      <c r="O66" s="218">
        <f t="shared" si="40"/>
        <v>3.2225048318656326</v>
      </c>
      <c r="P66" s="218">
        <f t="shared" si="40"/>
        <v>4.1623096847329437</v>
      </c>
      <c r="Q66" s="218"/>
      <c r="R66" s="218"/>
      <c r="S66" s="218"/>
      <c r="T66" s="218"/>
      <c r="U66" s="218">
        <f t="shared" si="40"/>
        <v>4.4693643949213939</v>
      </c>
      <c r="V66" s="218">
        <f t="shared" si="40"/>
        <v>4.4693643949213939</v>
      </c>
      <c r="W66" s="218">
        <f t="shared" si="40"/>
        <v>3.6750255276356345</v>
      </c>
      <c r="X66" s="218">
        <f t="shared" si="40"/>
        <v>3.1403667593732156</v>
      </c>
      <c r="Y66" s="218">
        <f t="shared" si="40"/>
        <v>3.0296595858668236</v>
      </c>
      <c r="Z66" s="218">
        <f t="shared" si="40"/>
        <v>2.9456788435783787</v>
      </c>
      <c r="AA66" s="218"/>
      <c r="AB66" s="218"/>
      <c r="AC66" s="218">
        <f t="shared" si="32"/>
        <v>3.4389171659929589</v>
      </c>
    </row>
  </sheetData>
  <mergeCells count="32">
    <mergeCell ref="A2:AC2"/>
    <mergeCell ref="A3:AC3"/>
    <mergeCell ref="A4:D4"/>
    <mergeCell ref="E4:AC10"/>
    <mergeCell ref="A5:D5"/>
    <mergeCell ref="A6:D6"/>
    <mergeCell ref="A7:D7"/>
    <mergeCell ref="A8:D8"/>
    <mergeCell ref="A9:D9"/>
    <mergeCell ref="A10:D10"/>
    <mergeCell ref="E29:AB29"/>
    <mergeCell ref="A11:A12"/>
    <mergeCell ref="B11:B12"/>
    <mergeCell ref="C11:C12"/>
    <mergeCell ref="D11:D12"/>
    <mergeCell ref="E11:AB11"/>
    <mergeCell ref="A35:AC35"/>
    <mergeCell ref="A36:AC36"/>
    <mergeCell ref="A37:D37"/>
    <mergeCell ref="E37:AC43"/>
    <mergeCell ref="A38:D38"/>
    <mergeCell ref="A39:D39"/>
    <mergeCell ref="A40:D40"/>
    <mergeCell ref="A41:D41"/>
    <mergeCell ref="A42:D42"/>
    <mergeCell ref="A43:D43"/>
    <mergeCell ref="E62:AB62"/>
    <mergeCell ref="A44:A45"/>
    <mergeCell ref="B44:B45"/>
    <mergeCell ref="C44:C45"/>
    <mergeCell ref="D44:D45"/>
    <mergeCell ref="E44:AB44"/>
  </mergeCells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N76"/>
  <sheetViews>
    <sheetView topLeftCell="A31" zoomScale="60" zoomScaleNormal="60" workbookViewId="0">
      <selection activeCell="AH54" sqref="AH54"/>
    </sheetView>
  </sheetViews>
  <sheetFormatPr defaultRowHeight="12.75" x14ac:dyDescent="0.2"/>
  <cols>
    <col min="1" max="1" width="6.5703125" style="16" customWidth="1"/>
    <col min="2" max="2" width="45" style="16" customWidth="1"/>
    <col min="3" max="3" width="11.42578125" style="16" customWidth="1"/>
    <col min="4" max="4" width="17.42578125" style="16" customWidth="1"/>
    <col min="5" max="11" width="10.7109375" style="16" customWidth="1"/>
    <col min="12" max="12" width="10.42578125" style="16" bestFit="1" customWidth="1"/>
    <col min="13" max="13" width="14.140625" style="16" customWidth="1"/>
    <col min="14" max="15" width="10.7109375" style="16" customWidth="1"/>
    <col min="16" max="16" width="13" style="16" customWidth="1"/>
    <col min="17" max="28" width="10.7109375" style="16" customWidth="1"/>
    <col min="29" max="29" width="16.28515625" style="16" customWidth="1"/>
    <col min="30" max="30" width="9.140625" style="16"/>
    <col min="31" max="31" width="13.140625" style="16" customWidth="1"/>
    <col min="32" max="32" width="9.140625" style="16"/>
    <col min="33" max="33" width="11.42578125" style="16" customWidth="1"/>
    <col min="34" max="16384" width="9.140625" style="16"/>
  </cols>
  <sheetData>
    <row r="2" spans="1:36" ht="15" x14ac:dyDescent="0.25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</row>
    <row r="3" spans="1:36" ht="23.25" x14ac:dyDescent="0.2">
      <c r="A3" s="317" t="s">
        <v>39</v>
      </c>
      <c r="B3" s="317"/>
      <c r="C3" s="317"/>
      <c r="D3" s="317"/>
      <c r="E3" s="317"/>
      <c r="F3" s="317"/>
      <c r="G3" s="317"/>
      <c r="H3" s="317"/>
      <c r="I3" s="317"/>
      <c r="J3" s="317"/>
      <c r="K3" s="317"/>
      <c r="L3" s="317"/>
      <c r="M3" s="317"/>
      <c r="N3" s="317"/>
      <c r="O3" s="317"/>
      <c r="P3" s="317"/>
      <c r="Q3" s="317"/>
      <c r="R3" s="317"/>
      <c r="S3" s="317"/>
      <c r="T3" s="317"/>
      <c r="U3" s="317"/>
      <c r="V3" s="317"/>
      <c r="W3" s="317"/>
      <c r="X3" s="317"/>
      <c r="Y3" s="317"/>
      <c r="Z3" s="317"/>
      <c r="AA3" s="317"/>
      <c r="AB3" s="317"/>
      <c r="AC3" s="317"/>
    </row>
    <row r="4" spans="1:36" ht="21" customHeight="1" x14ac:dyDescent="0.2">
      <c r="A4" s="323" t="s">
        <v>145</v>
      </c>
      <c r="B4" s="323"/>
      <c r="C4" s="323"/>
      <c r="D4" s="323"/>
      <c r="E4" s="323"/>
      <c r="F4" s="323"/>
      <c r="G4" s="323"/>
      <c r="H4" s="323"/>
      <c r="I4" s="323"/>
      <c r="J4" s="323"/>
      <c r="K4" s="323"/>
      <c r="L4" s="323"/>
      <c r="M4" s="323"/>
      <c r="N4" s="323"/>
      <c r="O4" s="323"/>
      <c r="P4" s="323"/>
      <c r="Q4" s="323"/>
      <c r="R4" s="323"/>
      <c r="S4" s="323"/>
      <c r="T4" s="323"/>
      <c r="U4" s="323"/>
      <c r="V4" s="323"/>
      <c r="W4" s="323"/>
      <c r="X4" s="323"/>
      <c r="Y4" s="323"/>
      <c r="Z4" s="323"/>
      <c r="AA4" s="323"/>
      <c r="AB4" s="323"/>
      <c r="AC4" s="323"/>
    </row>
    <row r="5" spans="1:36" ht="18" customHeight="1" x14ac:dyDescent="0.35">
      <c r="A5" s="319"/>
      <c r="B5" s="319"/>
      <c r="C5" s="319"/>
      <c r="D5" s="319"/>
      <c r="E5" s="320" t="s">
        <v>73</v>
      </c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36" ht="18" customHeight="1" x14ac:dyDescent="0.2">
      <c r="A6" s="324" t="s">
        <v>77</v>
      </c>
      <c r="B6" s="324"/>
      <c r="C6" s="324"/>
      <c r="D6" s="324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36" ht="18" customHeight="1" x14ac:dyDescent="0.2">
      <c r="A7" s="324" t="s">
        <v>78</v>
      </c>
      <c r="B7" s="324"/>
      <c r="C7" s="324"/>
      <c r="D7" s="324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36" ht="18" customHeight="1" x14ac:dyDescent="0.2">
      <c r="A8" s="324" t="s">
        <v>79</v>
      </c>
      <c r="B8" s="324"/>
      <c r="C8" s="324"/>
      <c r="D8" s="324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36" ht="16.899999999999999" customHeight="1" x14ac:dyDescent="0.2">
      <c r="A9" s="324" t="s">
        <v>80</v>
      </c>
      <c r="B9" s="324"/>
      <c r="C9" s="324"/>
      <c r="D9" s="324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36" ht="15.6" customHeight="1" x14ac:dyDescent="0.25">
      <c r="A10" s="325" t="s">
        <v>81</v>
      </c>
      <c r="B10" s="325"/>
      <c r="C10" s="325"/>
      <c r="D10" s="325"/>
      <c r="E10" s="320"/>
      <c r="F10" s="320"/>
      <c r="G10" s="320"/>
      <c r="H10" s="320"/>
      <c r="I10" s="320"/>
      <c r="J10" s="320"/>
      <c r="K10" s="320"/>
      <c r="L10" s="320"/>
      <c r="M10" s="320"/>
      <c r="N10" s="320"/>
      <c r="O10" s="320"/>
      <c r="P10" s="320"/>
      <c r="Q10" s="320"/>
      <c r="R10" s="320"/>
      <c r="S10" s="320"/>
      <c r="T10" s="320"/>
      <c r="U10" s="320"/>
      <c r="V10" s="320"/>
      <c r="W10" s="320"/>
      <c r="X10" s="320"/>
      <c r="Y10" s="320"/>
      <c r="Z10" s="320"/>
      <c r="AA10" s="320"/>
      <c r="AB10" s="320"/>
      <c r="AC10" s="320"/>
    </row>
    <row r="11" spans="1:36" ht="34.5" customHeight="1" x14ac:dyDescent="0.25">
      <c r="A11" s="325" t="s">
        <v>82</v>
      </c>
      <c r="B11" s="325"/>
      <c r="C11" s="325"/>
      <c r="D11" s="325"/>
      <c r="E11" s="320"/>
      <c r="F11" s="320"/>
      <c r="G11" s="320"/>
      <c r="H11" s="320"/>
      <c r="I11" s="320"/>
      <c r="J11" s="320"/>
      <c r="K11" s="320"/>
      <c r="L11" s="320"/>
      <c r="M11" s="320"/>
      <c r="N11" s="320"/>
      <c r="O11" s="320"/>
      <c r="P11" s="320"/>
      <c r="Q11" s="320"/>
      <c r="R11" s="320"/>
      <c r="S11" s="320"/>
      <c r="T11" s="320"/>
      <c r="U11" s="320"/>
      <c r="V11" s="320"/>
      <c r="W11" s="320"/>
      <c r="X11" s="320"/>
      <c r="Y11" s="320"/>
      <c r="Z11" s="320"/>
      <c r="AA11" s="320"/>
      <c r="AB11" s="320"/>
      <c r="AC11" s="320"/>
    </row>
    <row r="12" spans="1:36" ht="15.75" customHeight="1" x14ac:dyDescent="0.2">
      <c r="A12" s="312" t="s">
        <v>32</v>
      </c>
      <c r="B12" s="312" t="s">
        <v>31</v>
      </c>
      <c r="C12" s="312" t="s">
        <v>30</v>
      </c>
      <c r="D12" s="312" t="s">
        <v>29</v>
      </c>
      <c r="E12" s="314" t="s">
        <v>28</v>
      </c>
      <c r="F12" s="315"/>
      <c r="G12" s="315"/>
      <c r="H12" s="315"/>
      <c r="I12" s="315"/>
      <c r="J12" s="315"/>
      <c r="K12" s="315"/>
      <c r="L12" s="315"/>
      <c r="M12" s="315"/>
      <c r="N12" s="315"/>
      <c r="O12" s="315"/>
      <c r="P12" s="315"/>
      <c r="Q12" s="315"/>
      <c r="R12" s="315"/>
      <c r="S12" s="315"/>
      <c r="T12" s="315"/>
      <c r="U12" s="315"/>
      <c r="V12" s="315"/>
      <c r="W12" s="315"/>
      <c r="X12" s="315"/>
      <c r="Y12" s="315"/>
      <c r="Z12" s="315"/>
      <c r="AA12" s="315"/>
      <c r="AB12" s="316"/>
      <c r="AC12" s="113" t="s">
        <v>67</v>
      </c>
    </row>
    <row r="13" spans="1:36" ht="24.95" customHeight="1" x14ac:dyDescent="0.25">
      <c r="A13" s="313"/>
      <c r="B13" s="313"/>
      <c r="C13" s="313"/>
      <c r="D13" s="313"/>
      <c r="E13" s="8">
        <v>7</v>
      </c>
      <c r="F13" s="8">
        <v>8</v>
      </c>
      <c r="G13" s="8">
        <v>9</v>
      </c>
      <c r="H13" s="8">
        <v>10</v>
      </c>
      <c r="I13" s="9">
        <v>11</v>
      </c>
      <c r="J13" s="8">
        <v>12</v>
      </c>
      <c r="K13" s="8">
        <v>13</v>
      </c>
      <c r="L13" s="8">
        <v>14</v>
      </c>
      <c r="M13" s="8">
        <v>15</v>
      </c>
      <c r="N13" s="8">
        <v>16</v>
      </c>
      <c r="O13" s="8">
        <v>17</v>
      </c>
      <c r="P13" s="8">
        <v>18</v>
      </c>
      <c r="Q13" s="8">
        <v>19</v>
      </c>
      <c r="R13" s="8">
        <v>20</v>
      </c>
      <c r="S13" s="8">
        <v>21</v>
      </c>
      <c r="T13" s="8">
        <v>22</v>
      </c>
      <c r="U13" s="8">
        <v>23</v>
      </c>
      <c r="V13" s="8">
        <v>0</v>
      </c>
      <c r="W13" s="8">
        <v>1</v>
      </c>
      <c r="X13" s="8">
        <v>2</v>
      </c>
      <c r="Y13" s="8">
        <v>3</v>
      </c>
      <c r="Z13" s="8">
        <v>4</v>
      </c>
      <c r="AA13" s="8">
        <v>5</v>
      </c>
      <c r="AB13" s="8">
        <v>6</v>
      </c>
      <c r="AC13" s="1"/>
    </row>
    <row r="14" spans="1:36" ht="24.95" customHeight="1" x14ac:dyDescent="0.2">
      <c r="A14" s="4">
        <v>1</v>
      </c>
      <c r="B14" s="3" t="s">
        <v>27</v>
      </c>
      <c r="C14" s="2" t="s">
        <v>0</v>
      </c>
      <c r="D14" s="31"/>
      <c r="E14" s="200">
        <v>3.6</v>
      </c>
      <c r="F14" s="200">
        <v>3.7</v>
      </c>
      <c r="G14" s="200">
        <v>3.5</v>
      </c>
      <c r="H14" s="200">
        <v>3.4</v>
      </c>
      <c r="I14" s="200">
        <v>3.8</v>
      </c>
      <c r="J14" s="200">
        <v>3.8</v>
      </c>
      <c r="K14" s="200">
        <v>3.8</v>
      </c>
      <c r="L14" s="200">
        <v>3.9</v>
      </c>
      <c r="M14" s="200">
        <v>3.4</v>
      </c>
      <c r="N14" s="200">
        <v>3.1</v>
      </c>
      <c r="O14" s="200">
        <v>3.5</v>
      </c>
      <c r="P14" s="200">
        <v>3.6</v>
      </c>
      <c r="Q14" s="200">
        <v>3.4</v>
      </c>
      <c r="R14" s="200">
        <v>3.4</v>
      </c>
      <c r="S14" s="200">
        <v>3.7</v>
      </c>
      <c r="T14" s="200">
        <v>3.9</v>
      </c>
      <c r="U14" s="200">
        <v>3.8</v>
      </c>
      <c r="V14" s="200">
        <v>3.8</v>
      </c>
      <c r="W14" s="200">
        <v>3.7</v>
      </c>
      <c r="X14" s="200">
        <v>3.2</v>
      </c>
      <c r="Y14" s="200">
        <v>3.1</v>
      </c>
      <c r="Z14" s="200">
        <v>3.4</v>
      </c>
      <c r="AA14" s="200">
        <v>3.7</v>
      </c>
      <c r="AB14" s="200">
        <v>3.9</v>
      </c>
      <c r="AC14" s="206">
        <f>AVERAGE(E14:AB14)</f>
        <v>3.5875000000000004</v>
      </c>
      <c r="AE14" s="149"/>
      <c r="AF14" s="149"/>
      <c r="AG14" s="149"/>
    </row>
    <row r="15" spans="1:36" ht="24.95" customHeight="1" x14ac:dyDescent="0.2">
      <c r="A15" s="4">
        <v>2</v>
      </c>
      <c r="B15" s="3" t="s">
        <v>26</v>
      </c>
      <c r="C15" s="2" t="s">
        <v>0</v>
      </c>
      <c r="D15" s="31"/>
      <c r="E15" s="201">
        <v>1</v>
      </c>
      <c r="F15" s="201">
        <v>0.9</v>
      </c>
      <c r="G15" s="201">
        <v>1</v>
      </c>
      <c r="H15" s="201">
        <v>1.1000000000000001</v>
      </c>
      <c r="I15" s="201">
        <v>1.1000000000000001</v>
      </c>
      <c r="J15" s="201">
        <v>1.1000000000000001</v>
      </c>
      <c r="K15" s="201">
        <v>0.9</v>
      </c>
      <c r="L15" s="201">
        <v>0.6</v>
      </c>
      <c r="M15" s="201">
        <v>0.6</v>
      </c>
      <c r="N15" s="201">
        <v>0.6</v>
      </c>
      <c r="O15" s="201">
        <v>0.9</v>
      </c>
      <c r="P15" s="201">
        <v>0.6</v>
      </c>
      <c r="Q15" s="201">
        <v>0.8</v>
      </c>
      <c r="R15" s="201">
        <v>0.8</v>
      </c>
      <c r="S15" s="201">
        <v>0.9</v>
      </c>
      <c r="T15" s="201">
        <v>1.1000000000000001</v>
      </c>
      <c r="U15" s="201">
        <v>1.1000000000000001</v>
      </c>
      <c r="V15" s="201">
        <v>0.9</v>
      </c>
      <c r="W15" s="201">
        <v>0.8</v>
      </c>
      <c r="X15" s="201">
        <v>0.6</v>
      </c>
      <c r="Y15" s="201">
        <v>0.8</v>
      </c>
      <c r="Z15" s="201">
        <v>0.6</v>
      </c>
      <c r="AA15" s="201">
        <v>0.8</v>
      </c>
      <c r="AB15" s="201">
        <v>0.9</v>
      </c>
      <c r="AC15" s="206">
        <f>AVERAGE(E15:AB15)</f>
        <v>0.85416666666666685</v>
      </c>
      <c r="AE15" s="149"/>
      <c r="AF15" s="149"/>
      <c r="AG15" s="149"/>
    </row>
    <row r="16" spans="1:36" ht="24.95" customHeight="1" x14ac:dyDescent="0.2">
      <c r="A16" s="4">
        <v>3</v>
      </c>
      <c r="B16" s="3" t="s">
        <v>83</v>
      </c>
      <c r="C16" s="2" t="s">
        <v>0</v>
      </c>
      <c r="D16" s="2"/>
      <c r="E16" s="36">
        <v>13.5</v>
      </c>
      <c r="F16" s="36">
        <v>13.8</v>
      </c>
      <c r="G16" s="36">
        <v>14.5</v>
      </c>
      <c r="H16" s="36">
        <v>14.8</v>
      </c>
      <c r="I16" s="36">
        <v>15.3</v>
      </c>
      <c r="J16" s="36">
        <v>15.6</v>
      </c>
      <c r="K16" s="36">
        <v>15.8</v>
      </c>
      <c r="L16" s="36">
        <v>14.4</v>
      </c>
      <c r="M16" s="36">
        <v>14</v>
      </c>
      <c r="N16" s="36">
        <v>13.7</v>
      </c>
      <c r="O16" s="36">
        <v>13.7</v>
      </c>
      <c r="P16" s="36">
        <v>13.2</v>
      </c>
      <c r="Q16" s="36">
        <v>12.6</v>
      </c>
      <c r="R16" s="36">
        <v>13.2</v>
      </c>
      <c r="S16" s="36">
        <v>14.1</v>
      </c>
      <c r="T16" s="36">
        <v>14.6</v>
      </c>
      <c r="U16" s="36">
        <v>14.9</v>
      </c>
      <c r="V16" s="36">
        <v>15.1</v>
      </c>
      <c r="W16" s="36">
        <v>13.8</v>
      </c>
      <c r="X16" s="36">
        <v>12.6</v>
      </c>
      <c r="Y16" s="36">
        <v>11.8</v>
      </c>
      <c r="Z16" s="36">
        <v>12.2</v>
      </c>
      <c r="AA16" s="36">
        <v>13.1</v>
      </c>
      <c r="AB16" s="36">
        <v>13.9</v>
      </c>
      <c r="AC16" s="218">
        <f t="shared" ref="AC16:AC26" si="0">AVERAGE(E16:AB16)</f>
        <v>13.924999999999999</v>
      </c>
      <c r="AE16" s="149"/>
      <c r="AF16" s="149"/>
      <c r="AG16" s="149"/>
      <c r="AH16" s="149"/>
      <c r="AI16" s="149"/>
      <c r="AJ16" s="149"/>
    </row>
    <row r="17" spans="1:36" ht="24.95" customHeight="1" x14ac:dyDescent="0.2">
      <c r="A17" s="4">
        <v>4</v>
      </c>
      <c r="B17" s="3" t="s">
        <v>84</v>
      </c>
      <c r="C17" s="2" t="s">
        <v>0</v>
      </c>
      <c r="D17" s="2"/>
      <c r="E17" s="36">
        <v>5.5</v>
      </c>
      <c r="F17" s="36">
        <v>5.7</v>
      </c>
      <c r="G17" s="36">
        <v>6.1</v>
      </c>
      <c r="H17" s="36">
        <v>6.7</v>
      </c>
      <c r="I17" s="36">
        <v>6.9</v>
      </c>
      <c r="J17" s="36">
        <v>7</v>
      </c>
      <c r="K17" s="36">
        <v>7.8</v>
      </c>
      <c r="L17" s="36">
        <v>7</v>
      </c>
      <c r="M17" s="36">
        <v>7</v>
      </c>
      <c r="N17" s="36">
        <v>6.9</v>
      </c>
      <c r="O17" s="36">
        <v>5.9</v>
      </c>
      <c r="P17" s="36">
        <v>5.5</v>
      </c>
      <c r="Q17" s="36">
        <v>5.5</v>
      </c>
      <c r="R17" s="36">
        <v>5.6</v>
      </c>
      <c r="S17" s="36">
        <v>6.1</v>
      </c>
      <c r="T17" s="36">
        <v>6.6</v>
      </c>
      <c r="U17" s="36">
        <v>6.9</v>
      </c>
      <c r="V17" s="36">
        <v>7</v>
      </c>
      <c r="W17" s="36">
        <v>5.9</v>
      </c>
      <c r="X17" s="36">
        <v>5.4</v>
      </c>
      <c r="Y17" s="36">
        <v>5.3</v>
      </c>
      <c r="Z17" s="36">
        <v>5.8</v>
      </c>
      <c r="AA17" s="36">
        <v>5.7</v>
      </c>
      <c r="AB17" s="36">
        <v>5.9</v>
      </c>
      <c r="AC17" s="218">
        <f t="shared" si="0"/>
        <v>6.2375000000000007</v>
      </c>
      <c r="AE17" s="149"/>
      <c r="AF17" s="149"/>
      <c r="AG17" s="149"/>
      <c r="AH17" s="149"/>
      <c r="AI17" s="149"/>
      <c r="AJ17" s="149"/>
    </row>
    <row r="18" spans="1:36" ht="24.95" customHeight="1" x14ac:dyDescent="0.2">
      <c r="A18" s="4">
        <v>5</v>
      </c>
      <c r="B18" s="3" t="s">
        <v>85</v>
      </c>
      <c r="C18" s="2" t="s">
        <v>0</v>
      </c>
      <c r="D18" s="2"/>
      <c r="E18" s="36">
        <v>21.1</v>
      </c>
      <c r="F18" s="36">
        <v>21</v>
      </c>
      <c r="G18" s="36">
        <v>21.3</v>
      </c>
      <c r="H18" s="36">
        <v>21.6</v>
      </c>
      <c r="I18" s="36">
        <v>21.8</v>
      </c>
      <c r="J18" s="36">
        <v>22</v>
      </c>
      <c r="K18" s="36">
        <v>23.9</v>
      </c>
      <c r="L18" s="36">
        <v>24.3</v>
      </c>
      <c r="M18" s="36">
        <v>23.7</v>
      </c>
      <c r="N18" s="36">
        <v>22.9</v>
      </c>
      <c r="O18" s="36">
        <v>22.7</v>
      </c>
      <c r="P18" s="36">
        <v>22.6</v>
      </c>
      <c r="Q18" s="36">
        <v>22.1</v>
      </c>
      <c r="R18" s="36">
        <v>21.7</v>
      </c>
      <c r="S18" s="36">
        <v>22</v>
      </c>
      <c r="T18" s="36">
        <v>22</v>
      </c>
      <c r="U18" s="36">
        <v>22</v>
      </c>
      <c r="V18" s="36">
        <v>22.7</v>
      </c>
      <c r="W18" s="36">
        <v>22.7</v>
      </c>
      <c r="X18" s="36">
        <v>22.5</v>
      </c>
      <c r="Y18" s="36">
        <v>22.6</v>
      </c>
      <c r="Z18" s="36">
        <v>21.6</v>
      </c>
      <c r="AA18" s="36">
        <v>21.6</v>
      </c>
      <c r="AB18" s="36">
        <v>21.2</v>
      </c>
      <c r="AC18" s="218">
        <f t="shared" si="0"/>
        <v>22.233333333333338</v>
      </c>
      <c r="AE18" s="149"/>
      <c r="AF18" s="149"/>
      <c r="AG18" s="149"/>
      <c r="AH18" s="149"/>
      <c r="AI18" s="149"/>
      <c r="AJ18" s="149"/>
    </row>
    <row r="19" spans="1:36" ht="24.95" customHeight="1" x14ac:dyDescent="0.2">
      <c r="A19" s="4">
        <v>6</v>
      </c>
      <c r="B19" s="3" t="s">
        <v>86</v>
      </c>
      <c r="C19" s="2" t="s">
        <v>0</v>
      </c>
      <c r="D19" s="2"/>
      <c r="E19" s="36">
        <v>26.1</v>
      </c>
      <c r="F19" s="36">
        <v>26.2</v>
      </c>
      <c r="G19" s="36">
        <v>26.6</v>
      </c>
      <c r="H19" s="36">
        <v>26.8</v>
      </c>
      <c r="I19" s="36">
        <v>27.2</v>
      </c>
      <c r="J19" s="36">
        <v>27.4</v>
      </c>
      <c r="K19" s="36">
        <v>29</v>
      </c>
      <c r="L19" s="36">
        <v>29</v>
      </c>
      <c r="M19" s="36">
        <v>27.9</v>
      </c>
      <c r="N19" s="36">
        <v>27.2</v>
      </c>
      <c r="O19" s="36">
        <v>27.4</v>
      </c>
      <c r="P19" s="36">
        <v>27.3</v>
      </c>
      <c r="Q19" s="36">
        <v>26.5</v>
      </c>
      <c r="R19" s="36">
        <v>26.2</v>
      </c>
      <c r="S19" s="36">
        <v>27</v>
      </c>
      <c r="T19" s="36">
        <v>27.2</v>
      </c>
      <c r="U19" s="36">
        <v>27.2</v>
      </c>
      <c r="V19" s="36">
        <v>27.8</v>
      </c>
      <c r="W19" s="36">
        <v>27.6</v>
      </c>
      <c r="X19" s="36">
        <v>26.8</v>
      </c>
      <c r="Y19" s="36">
        <v>26.4</v>
      </c>
      <c r="Z19" s="36">
        <v>25.4</v>
      </c>
      <c r="AA19" s="36">
        <v>26.4</v>
      </c>
      <c r="AB19" s="36">
        <v>26.2</v>
      </c>
      <c r="AC19" s="218">
        <f t="shared" si="0"/>
        <v>27.033333333333331</v>
      </c>
      <c r="AE19" s="149"/>
      <c r="AF19" s="149"/>
      <c r="AG19" s="149"/>
      <c r="AH19" s="149"/>
      <c r="AI19" s="149"/>
      <c r="AJ19" s="149"/>
    </row>
    <row r="20" spans="1:36" ht="24.95" customHeight="1" x14ac:dyDescent="0.2">
      <c r="A20" s="4">
        <v>7</v>
      </c>
      <c r="B20" s="3" t="s">
        <v>21</v>
      </c>
      <c r="C20" s="2" t="s">
        <v>87</v>
      </c>
      <c r="D20" s="2"/>
      <c r="E20" s="202">
        <v>4.3</v>
      </c>
      <c r="F20" s="202">
        <v>4.3</v>
      </c>
      <c r="G20" s="202">
        <v>4.3</v>
      </c>
      <c r="H20" s="202">
        <v>4.3</v>
      </c>
      <c r="I20" s="202">
        <v>4.3</v>
      </c>
      <c r="J20" s="202">
        <v>4.3</v>
      </c>
      <c r="K20" s="202">
        <v>4.3</v>
      </c>
      <c r="L20" s="202">
        <v>4.3</v>
      </c>
      <c r="M20" s="202">
        <v>4.3</v>
      </c>
      <c r="N20" s="202">
        <v>4.3</v>
      </c>
      <c r="O20" s="202">
        <v>4.3</v>
      </c>
      <c r="P20" s="202">
        <v>4.3</v>
      </c>
      <c r="Q20" s="202">
        <v>4.3</v>
      </c>
      <c r="R20" s="202">
        <v>4.3</v>
      </c>
      <c r="S20" s="202">
        <v>4.3</v>
      </c>
      <c r="T20" s="202">
        <v>4.3</v>
      </c>
      <c r="U20" s="202">
        <v>4.3</v>
      </c>
      <c r="V20" s="202">
        <v>4.3</v>
      </c>
      <c r="W20" s="202">
        <v>4.3</v>
      </c>
      <c r="X20" s="202">
        <v>4.3</v>
      </c>
      <c r="Y20" s="202">
        <v>4.3</v>
      </c>
      <c r="Z20" s="202">
        <v>4.3</v>
      </c>
      <c r="AA20" s="202">
        <v>4.3</v>
      </c>
      <c r="AB20" s="202">
        <v>4.3</v>
      </c>
      <c r="AC20" s="218">
        <f t="shared" si="0"/>
        <v>4.299999999999998</v>
      </c>
      <c r="AE20" s="149"/>
      <c r="AF20" s="149"/>
      <c r="AG20" s="149"/>
      <c r="AH20" s="149"/>
      <c r="AI20" s="149"/>
      <c r="AJ20" s="149"/>
    </row>
    <row r="21" spans="1:36" ht="24.95" customHeight="1" x14ac:dyDescent="0.2">
      <c r="A21" s="4">
        <v>8</v>
      </c>
      <c r="B21" s="3" t="s">
        <v>20</v>
      </c>
      <c r="C21" s="2" t="s">
        <v>87</v>
      </c>
      <c r="D21" s="2"/>
      <c r="E21" s="203">
        <v>3.8</v>
      </c>
      <c r="F21" s="203">
        <v>3.8</v>
      </c>
      <c r="G21" s="203">
        <v>3.8</v>
      </c>
      <c r="H21" s="203">
        <v>3.8</v>
      </c>
      <c r="I21" s="203">
        <v>3.8</v>
      </c>
      <c r="J21" s="203">
        <v>3.8</v>
      </c>
      <c r="K21" s="203">
        <v>3.8</v>
      </c>
      <c r="L21" s="203">
        <v>3.8</v>
      </c>
      <c r="M21" s="203">
        <v>3.8</v>
      </c>
      <c r="N21" s="203">
        <v>3.8</v>
      </c>
      <c r="O21" s="203">
        <v>3.8</v>
      </c>
      <c r="P21" s="203">
        <v>3.8</v>
      </c>
      <c r="Q21" s="203">
        <v>3.8</v>
      </c>
      <c r="R21" s="203">
        <v>3.8</v>
      </c>
      <c r="S21" s="203">
        <v>3.8</v>
      </c>
      <c r="T21" s="203">
        <v>3.8</v>
      </c>
      <c r="U21" s="203">
        <v>3.8</v>
      </c>
      <c r="V21" s="203">
        <v>3.8</v>
      </c>
      <c r="W21" s="203">
        <v>3.8</v>
      </c>
      <c r="X21" s="203">
        <v>3.8</v>
      </c>
      <c r="Y21" s="203">
        <v>3.8</v>
      </c>
      <c r="Z21" s="203">
        <v>3.8</v>
      </c>
      <c r="AA21" s="203">
        <v>3.8</v>
      </c>
      <c r="AB21" s="203">
        <v>3.8</v>
      </c>
      <c r="AC21" s="218">
        <f t="shared" si="0"/>
        <v>3.7999999999999985</v>
      </c>
      <c r="AE21" s="149"/>
      <c r="AF21" s="149"/>
      <c r="AG21" s="149"/>
      <c r="AH21" s="149"/>
      <c r="AI21" s="149"/>
      <c r="AJ21" s="149"/>
    </row>
    <row r="22" spans="1:36" ht="24.95" customHeight="1" x14ac:dyDescent="0.2">
      <c r="A22" s="4">
        <v>9</v>
      </c>
      <c r="B22" s="3" t="s">
        <v>19</v>
      </c>
      <c r="C22" s="2" t="s">
        <v>87</v>
      </c>
      <c r="D22" s="2"/>
      <c r="E22" s="203">
        <v>3.8</v>
      </c>
      <c r="F22" s="203">
        <v>3.8</v>
      </c>
      <c r="G22" s="203">
        <v>3.8</v>
      </c>
      <c r="H22" s="203">
        <v>3.8</v>
      </c>
      <c r="I22" s="203">
        <v>3.8</v>
      </c>
      <c r="J22" s="203">
        <v>3.8</v>
      </c>
      <c r="K22" s="203">
        <v>3.8</v>
      </c>
      <c r="L22" s="203">
        <v>3.8</v>
      </c>
      <c r="M22" s="203">
        <v>3.8</v>
      </c>
      <c r="N22" s="203">
        <v>3.8</v>
      </c>
      <c r="O22" s="203">
        <v>3.8</v>
      </c>
      <c r="P22" s="203">
        <v>3.8</v>
      </c>
      <c r="Q22" s="203">
        <v>3.8</v>
      </c>
      <c r="R22" s="203">
        <v>3.8</v>
      </c>
      <c r="S22" s="203">
        <v>3.8</v>
      </c>
      <c r="T22" s="203">
        <v>3.8</v>
      </c>
      <c r="U22" s="203">
        <v>3.8</v>
      </c>
      <c r="V22" s="203">
        <v>3.8</v>
      </c>
      <c r="W22" s="203">
        <v>3.8</v>
      </c>
      <c r="X22" s="203">
        <v>3.8</v>
      </c>
      <c r="Y22" s="203">
        <v>3.8</v>
      </c>
      <c r="Z22" s="203">
        <v>3.8</v>
      </c>
      <c r="AA22" s="203">
        <v>3.8</v>
      </c>
      <c r="AB22" s="203">
        <v>3.8</v>
      </c>
      <c r="AC22" s="218">
        <f t="shared" si="0"/>
        <v>3.7999999999999985</v>
      </c>
      <c r="AE22" s="149"/>
      <c r="AF22" s="149"/>
      <c r="AG22" s="149"/>
      <c r="AH22" s="149"/>
      <c r="AI22" s="149"/>
      <c r="AJ22" s="149"/>
    </row>
    <row r="23" spans="1:36" ht="36" customHeight="1" x14ac:dyDescent="0.2">
      <c r="A23" s="4">
        <v>10</v>
      </c>
      <c r="B23" s="3" t="s">
        <v>18</v>
      </c>
      <c r="C23" s="2" t="s">
        <v>87</v>
      </c>
      <c r="D23" s="2"/>
      <c r="E23" s="203">
        <v>3</v>
      </c>
      <c r="F23" s="203">
        <v>3</v>
      </c>
      <c r="G23" s="203">
        <v>3</v>
      </c>
      <c r="H23" s="203">
        <v>3</v>
      </c>
      <c r="I23" s="203">
        <v>3</v>
      </c>
      <c r="J23" s="203">
        <v>3</v>
      </c>
      <c r="K23" s="203">
        <v>3</v>
      </c>
      <c r="L23" s="203">
        <v>3</v>
      </c>
      <c r="M23" s="203">
        <v>3</v>
      </c>
      <c r="N23" s="203">
        <v>3</v>
      </c>
      <c r="O23" s="203">
        <v>3</v>
      </c>
      <c r="P23" s="203">
        <v>3</v>
      </c>
      <c r="Q23" s="203">
        <v>3</v>
      </c>
      <c r="R23" s="203">
        <v>3</v>
      </c>
      <c r="S23" s="203">
        <v>3</v>
      </c>
      <c r="T23" s="203">
        <v>3</v>
      </c>
      <c r="U23" s="203">
        <v>3</v>
      </c>
      <c r="V23" s="203">
        <v>3</v>
      </c>
      <c r="W23" s="203">
        <v>3</v>
      </c>
      <c r="X23" s="203">
        <v>3</v>
      </c>
      <c r="Y23" s="203">
        <v>3</v>
      </c>
      <c r="Z23" s="203">
        <v>3</v>
      </c>
      <c r="AA23" s="203">
        <v>3</v>
      </c>
      <c r="AB23" s="203">
        <v>3</v>
      </c>
      <c r="AC23" s="218">
        <f t="shared" si="0"/>
        <v>3</v>
      </c>
      <c r="AE23" s="149"/>
      <c r="AF23" s="149"/>
      <c r="AG23" s="149"/>
      <c r="AI23" s="149"/>
      <c r="AJ23" s="149"/>
    </row>
    <row r="24" spans="1:36" ht="34.5" customHeight="1" x14ac:dyDescent="0.2">
      <c r="A24" s="4">
        <v>11</v>
      </c>
      <c r="B24" s="3" t="s">
        <v>88</v>
      </c>
      <c r="C24" s="2" t="s">
        <v>87</v>
      </c>
      <c r="D24" s="5"/>
      <c r="E24" s="202">
        <f t="shared" ref="E24:AB24" si="1">E20-E21</f>
        <v>0.5</v>
      </c>
      <c r="F24" s="202">
        <f t="shared" si="1"/>
        <v>0.5</v>
      </c>
      <c r="G24" s="202">
        <f t="shared" si="1"/>
        <v>0.5</v>
      </c>
      <c r="H24" s="202">
        <f t="shared" si="1"/>
        <v>0.5</v>
      </c>
      <c r="I24" s="202">
        <f t="shared" si="1"/>
        <v>0.5</v>
      </c>
      <c r="J24" s="202">
        <f t="shared" si="1"/>
        <v>0.5</v>
      </c>
      <c r="K24" s="202">
        <f t="shared" si="1"/>
        <v>0.5</v>
      </c>
      <c r="L24" s="202">
        <f t="shared" si="1"/>
        <v>0.5</v>
      </c>
      <c r="M24" s="202">
        <f t="shared" si="1"/>
        <v>0.5</v>
      </c>
      <c r="N24" s="202">
        <f t="shared" si="1"/>
        <v>0.5</v>
      </c>
      <c r="O24" s="202">
        <f t="shared" si="1"/>
        <v>0.5</v>
      </c>
      <c r="P24" s="202">
        <f t="shared" si="1"/>
        <v>0.5</v>
      </c>
      <c r="Q24" s="202">
        <f t="shared" si="1"/>
        <v>0.5</v>
      </c>
      <c r="R24" s="202">
        <f t="shared" si="1"/>
        <v>0.5</v>
      </c>
      <c r="S24" s="202">
        <f t="shared" si="1"/>
        <v>0.5</v>
      </c>
      <c r="T24" s="202">
        <f t="shared" si="1"/>
        <v>0.5</v>
      </c>
      <c r="U24" s="202">
        <f t="shared" si="1"/>
        <v>0.5</v>
      </c>
      <c r="V24" s="202">
        <f t="shared" si="1"/>
        <v>0.5</v>
      </c>
      <c r="W24" s="202">
        <f t="shared" si="1"/>
        <v>0.5</v>
      </c>
      <c r="X24" s="202">
        <f t="shared" si="1"/>
        <v>0.5</v>
      </c>
      <c r="Y24" s="202">
        <f t="shared" si="1"/>
        <v>0.5</v>
      </c>
      <c r="Z24" s="202">
        <f t="shared" si="1"/>
        <v>0.5</v>
      </c>
      <c r="AA24" s="202">
        <f t="shared" si="1"/>
        <v>0.5</v>
      </c>
      <c r="AB24" s="202">
        <f t="shared" si="1"/>
        <v>0.5</v>
      </c>
      <c r="AC24" s="218">
        <f t="shared" si="0"/>
        <v>0.5</v>
      </c>
      <c r="AE24" s="149"/>
      <c r="AF24" s="149"/>
      <c r="AG24" s="149"/>
      <c r="AI24" s="149"/>
      <c r="AJ24" s="149"/>
    </row>
    <row r="25" spans="1:36" ht="24.95" customHeight="1" x14ac:dyDescent="0.2">
      <c r="A25" s="4">
        <v>12</v>
      </c>
      <c r="B25" s="3" t="s">
        <v>89</v>
      </c>
      <c r="C25" s="2" t="s">
        <v>87</v>
      </c>
      <c r="D25" s="5"/>
      <c r="E25" s="202">
        <f t="shared" ref="E25:AB25" si="2">E22-E23</f>
        <v>0.79999999999999982</v>
      </c>
      <c r="F25" s="202">
        <f t="shared" si="2"/>
        <v>0.79999999999999982</v>
      </c>
      <c r="G25" s="202">
        <f t="shared" si="2"/>
        <v>0.79999999999999982</v>
      </c>
      <c r="H25" s="202">
        <f t="shared" si="2"/>
        <v>0.79999999999999982</v>
      </c>
      <c r="I25" s="202">
        <f t="shared" si="2"/>
        <v>0.79999999999999982</v>
      </c>
      <c r="J25" s="202">
        <f t="shared" si="2"/>
        <v>0.79999999999999982</v>
      </c>
      <c r="K25" s="202">
        <f t="shared" si="2"/>
        <v>0.79999999999999982</v>
      </c>
      <c r="L25" s="202">
        <f t="shared" si="2"/>
        <v>0.79999999999999982</v>
      </c>
      <c r="M25" s="202">
        <f t="shared" si="2"/>
        <v>0.79999999999999982</v>
      </c>
      <c r="N25" s="202">
        <f t="shared" si="2"/>
        <v>0.79999999999999982</v>
      </c>
      <c r="O25" s="202">
        <f t="shared" si="2"/>
        <v>0.79999999999999982</v>
      </c>
      <c r="P25" s="202">
        <f t="shared" si="2"/>
        <v>0.79999999999999982</v>
      </c>
      <c r="Q25" s="202">
        <f t="shared" si="2"/>
        <v>0.79999999999999982</v>
      </c>
      <c r="R25" s="202">
        <f t="shared" si="2"/>
        <v>0.79999999999999982</v>
      </c>
      <c r="S25" s="202">
        <f t="shared" si="2"/>
        <v>0.79999999999999982</v>
      </c>
      <c r="T25" s="202">
        <f t="shared" si="2"/>
        <v>0.79999999999999982</v>
      </c>
      <c r="U25" s="202">
        <f t="shared" si="2"/>
        <v>0.79999999999999982</v>
      </c>
      <c r="V25" s="202">
        <f t="shared" si="2"/>
        <v>0.79999999999999982</v>
      </c>
      <c r="W25" s="202">
        <f t="shared" si="2"/>
        <v>0.79999999999999982</v>
      </c>
      <c r="X25" s="202">
        <f t="shared" si="2"/>
        <v>0.79999999999999982</v>
      </c>
      <c r="Y25" s="202">
        <f t="shared" si="2"/>
        <v>0.79999999999999982</v>
      </c>
      <c r="Z25" s="202">
        <f t="shared" si="2"/>
        <v>0.79999999999999982</v>
      </c>
      <c r="AA25" s="202">
        <f t="shared" si="2"/>
        <v>0.79999999999999982</v>
      </c>
      <c r="AB25" s="202">
        <f t="shared" si="2"/>
        <v>0.79999999999999982</v>
      </c>
      <c r="AC25" s="218">
        <f t="shared" si="0"/>
        <v>0.80000000000000027</v>
      </c>
      <c r="AE25" s="149"/>
      <c r="AF25" s="149"/>
      <c r="AG25" s="149"/>
      <c r="AH25" s="149"/>
      <c r="AI25" s="149"/>
      <c r="AJ25" s="149"/>
    </row>
    <row r="26" spans="1:36" ht="24.95" customHeight="1" x14ac:dyDescent="0.2">
      <c r="A26" s="4">
        <v>13</v>
      </c>
      <c r="B26" s="3" t="s">
        <v>90</v>
      </c>
      <c r="C26" s="2" t="s">
        <v>91</v>
      </c>
      <c r="D26" s="5"/>
      <c r="E26" s="204">
        <f t="shared" ref="E26:AB26" si="3">SQRT(E24/0.5)*971</f>
        <v>971</v>
      </c>
      <c r="F26" s="204">
        <f t="shared" si="3"/>
        <v>971</v>
      </c>
      <c r="G26" s="204">
        <f t="shared" si="3"/>
        <v>971</v>
      </c>
      <c r="H26" s="204">
        <f t="shared" si="3"/>
        <v>971</v>
      </c>
      <c r="I26" s="204">
        <f t="shared" si="3"/>
        <v>971</v>
      </c>
      <c r="J26" s="204">
        <f t="shared" si="3"/>
        <v>971</v>
      </c>
      <c r="K26" s="204">
        <f t="shared" si="3"/>
        <v>971</v>
      </c>
      <c r="L26" s="204">
        <f t="shared" si="3"/>
        <v>971</v>
      </c>
      <c r="M26" s="204">
        <f t="shared" si="3"/>
        <v>971</v>
      </c>
      <c r="N26" s="204">
        <f t="shared" si="3"/>
        <v>971</v>
      </c>
      <c r="O26" s="204">
        <f t="shared" si="3"/>
        <v>971</v>
      </c>
      <c r="P26" s="204">
        <f t="shared" si="3"/>
        <v>971</v>
      </c>
      <c r="Q26" s="204">
        <f t="shared" si="3"/>
        <v>971</v>
      </c>
      <c r="R26" s="204">
        <f t="shared" si="3"/>
        <v>971</v>
      </c>
      <c r="S26" s="204">
        <f t="shared" si="3"/>
        <v>971</v>
      </c>
      <c r="T26" s="204">
        <f t="shared" si="3"/>
        <v>971</v>
      </c>
      <c r="U26" s="204">
        <f t="shared" si="3"/>
        <v>971</v>
      </c>
      <c r="V26" s="204">
        <f t="shared" si="3"/>
        <v>971</v>
      </c>
      <c r="W26" s="204">
        <f t="shared" si="3"/>
        <v>971</v>
      </c>
      <c r="X26" s="204">
        <f t="shared" si="3"/>
        <v>971</v>
      </c>
      <c r="Y26" s="204">
        <f t="shared" si="3"/>
        <v>971</v>
      </c>
      <c r="Z26" s="204">
        <f t="shared" si="3"/>
        <v>971</v>
      </c>
      <c r="AA26" s="204">
        <f t="shared" si="3"/>
        <v>971</v>
      </c>
      <c r="AB26" s="204">
        <f t="shared" si="3"/>
        <v>971</v>
      </c>
      <c r="AC26" s="218">
        <f t="shared" si="0"/>
        <v>971</v>
      </c>
      <c r="AE26" s="149"/>
      <c r="AF26" s="149"/>
      <c r="AG26" s="149"/>
      <c r="AH26" s="149"/>
      <c r="AI26" s="149"/>
      <c r="AJ26" s="149"/>
    </row>
    <row r="27" spans="1:36" ht="24.95" customHeight="1" x14ac:dyDescent="0.2">
      <c r="A27" s="4">
        <v>14</v>
      </c>
      <c r="B27" s="3" t="s">
        <v>11</v>
      </c>
      <c r="C27" s="2" t="s">
        <v>10</v>
      </c>
      <c r="D27" s="5"/>
      <c r="E27" s="204">
        <f t="shared" ref="E27:AB27" si="4">E26*1000*1*(E16-E17)/3024</f>
        <v>2568.7830687830688</v>
      </c>
      <c r="F27" s="204">
        <f t="shared" si="4"/>
        <v>2600.8928571428573</v>
      </c>
      <c r="G27" s="204">
        <f t="shared" si="4"/>
        <v>2697.2222222222222</v>
      </c>
      <c r="H27" s="204">
        <f t="shared" si="4"/>
        <v>2600.8928571428573</v>
      </c>
      <c r="I27" s="204">
        <f t="shared" si="4"/>
        <v>2697.2222222222222</v>
      </c>
      <c r="J27" s="204">
        <f t="shared" si="4"/>
        <v>2761.4417989417989</v>
      </c>
      <c r="K27" s="204">
        <f t="shared" si="4"/>
        <v>2568.7830687830688</v>
      </c>
      <c r="L27" s="204">
        <f t="shared" si="4"/>
        <v>2376.1243386243386</v>
      </c>
      <c r="M27" s="204">
        <f t="shared" si="4"/>
        <v>2247.6851851851852</v>
      </c>
      <c r="N27" s="204">
        <f t="shared" si="4"/>
        <v>2183.4656084656081</v>
      </c>
      <c r="O27" s="204">
        <f t="shared" si="4"/>
        <v>2504.5634920634916</v>
      </c>
      <c r="P27" s="204">
        <f t="shared" si="4"/>
        <v>2472.4537037037035</v>
      </c>
      <c r="Q27" s="204">
        <f t="shared" si="4"/>
        <v>2279.7949735449733</v>
      </c>
      <c r="R27" s="204">
        <f t="shared" si="4"/>
        <v>2440.3439153439153</v>
      </c>
      <c r="S27" s="204">
        <f t="shared" si="4"/>
        <v>2568.7830687830688</v>
      </c>
      <c r="T27" s="204">
        <f t="shared" si="4"/>
        <v>2568.7830687830688</v>
      </c>
      <c r="U27" s="204">
        <f t="shared" si="4"/>
        <v>2568.7830687830688</v>
      </c>
      <c r="V27" s="204">
        <f t="shared" si="4"/>
        <v>2600.8928571428573</v>
      </c>
      <c r="W27" s="204">
        <f t="shared" si="4"/>
        <v>2536.6732804232806</v>
      </c>
      <c r="X27" s="204">
        <f t="shared" si="4"/>
        <v>2311.9047619047615</v>
      </c>
      <c r="Y27" s="204">
        <f t="shared" si="4"/>
        <v>2087.1362433862437</v>
      </c>
      <c r="Z27" s="204">
        <f t="shared" si="4"/>
        <v>2055.0264550264546</v>
      </c>
      <c r="AA27" s="204">
        <f t="shared" si="4"/>
        <v>2376.1243386243382</v>
      </c>
      <c r="AB27" s="204">
        <f t="shared" si="4"/>
        <v>2568.7830687830688</v>
      </c>
      <c r="AC27" s="218">
        <f>SUM(E27:AB27)</f>
        <v>59242.559523809541</v>
      </c>
      <c r="AE27" s="149"/>
      <c r="AF27" s="149"/>
      <c r="AG27" s="149"/>
      <c r="AH27" s="149"/>
      <c r="AI27" s="149"/>
      <c r="AJ27" s="149"/>
    </row>
    <row r="28" spans="1:36" ht="24.95" customHeight="1" x14ac:dyDescent="0.2">
      <c r="A28" s="4">
        <v>15</v>
      </c>
      <c r="B28" s="3" t="s">
        <v>9</v>
      </c>
      <c r="C28" s="2" t="s">
        <v>8</v>
      </c>
      <c r="D28" s="5"/>
      <c r="E28" s="209">
        <v>1500</v>
      </c>
      <c r="F28" s="209">
        <v>1500</v>
      </c>
      <c r="G28" s="209">
        <v>1500</v>
      </c>
      <c r="H28" s="209">
        <v>1600</v>
      </c>
      <c r="I28" s="209">
        <v>1500</v>
      </c>
      <c r="J28" s="209">
        <v>1500</v>
      </c>
      <c r="K28" s="209">
        <v>1500</v>
      </c>
      <c r="L28" s="209">
        <v>1100</v>
      </c>
      <c r="M28" s="209">
        <v>1400</v>
      </c>
      <c r="N28" s="209">
        <v>1400</v>
      </c>
      <c r="O28" s="209">
        <v>1400</v>
      </c>
      <c r="P28" s="209">
        <v>1400</v>
      </c>
      <c r="Q28" s="209">
        <v>1300</v>
      </c>
      <c r="R28" s="209">
        <v>1400</v>
      </c>
      <c r="S28" s="209">
        <v>1500</v>
      </c>
      <c r="T28" s="209">
        <v>1600</v>
      </c>
      <c r="U28" s="209">
        <v>1400</v>
      </c>
      <c r="V28" s="209">
        <v>1500</v>
      </c>
      <c r="W28" s="209">
        <v>1400</v>
      </c>
      <c r="X28" s="209">
        <v>1200</v>
      </c>
      <c r="Y28" s="209">
        <v>1200</v>
      </c>
      <c r="Z28" s="209">
        <v>1300</v>
      </c>
      <c r="AA28" s="209">
        <v>1500</v>
      </c>
      <c r="AB28" s="209">
        <v>1500</v>
      </c>
      <c r="AC28" s="244">
        <f>SUM(E28:AB28)</f>
        <v>34100</v>
      </c>
      <c r="AG28" s="149"/>
      <c r="AH28" s="149"/>
      <c r="AI28" s="149"/>
      <c r="AJ28" s="149"/>
    </row>
    <row r="29" spans="1:36" ht="24.95" customHeight="1" x14ac:dyDescent="0.2">
      <c r="A29" s="4">
        <v>16</v>
      </c>
      <c r="B29" s="3" t="s">
        <v>7</v>
      </c>
      <c r="C29" s="2" t="s">
        <v>6</v>
      </c>
      <c r="D29" s="5"/>
      <c r="E29" s="218">
        <f t="shared" ref="E29:AB29" si="5">E28/E27</f>
        <v>0.58393408856848605</v>
      </c>
      <c r="F29" s="218">
        <f t="shared" si="5"/>
        <v>0.57672502574665285</v>
      </c>
      <c r="G29" s="218">
        <f t="shared" si="5"/>
        <v>0.55612770339855822</v>
      </c>
      <c r="H29" s="218">
        <f t="shared" si="5"/>
        <v>0.6151733607964297</v>
      </c>
      <c r="I29" s="218">
        <f t="shared" si="5"/>
        <v>0.55612770339855822</v>
      </c>
      <c r="J29" s="218">
        <f t="shared" si="5"/>
        <v>0.54319450099394062</v>
      </c>
      <c r="K29" s="218">
        <f t="shared" si="5"/>
        <v>0.58393408856848605</v>
      </c>
      <c r="L29" s="218">
        <f t="shared" si="5"/>
        <v>0.46293873688312409</v>
      </c>
      <c r="M29" s="218">
        <f t="shared" si="5"/>
        <v>0.62286302780638514</v>
      </c>
      <c r="N29" s="218">
        <f t="shared" si="5"/>
        <v>0.64118252862422009</v>
      </c>
      <c r="O29" s="218">
        <f t="shared" si="5"/>
        <v>0.55897964033906367</v>
      </c>
      <c r="P29" s="218">
        <f t="shared" si="5"/>
        <v>0.5662391161876229</v>
      </c>
      <c r="Q29" s="218">
        <f t="shared" si="5"/>
        <v>0.57022671559739491</v>
      </c>
      <c r="R29" s="218">
        <f t="shared" si="5"/>
        <v>0.57368963087430214</v>
      </c>
      <c r="S29" s="218">
        <f t="shared" si="5"/>
        <v>0.58393408856848605</v>
      </c>
      <c r="T29" s="218">
        <f t="shared" si="5"/>
        <v>0.62286302780638514</v>
      </c>
      <c r="U29" s="218">
        <f t="shared" si="5"/>
        <v>0.54500514933058708</v>
      </c>
      <c r="V29" s="218">
        <f t="shared" si="5"/>
        <v>0.57672502574665285</v>
      </c>
      <c r="W29" s="218">
        <f t="shared" si="5"/>
        <v>0.55190394868920201</v>
      </c>
      <c r="X29" s="218">
        <f t="shared" si="5"/>
        <v>0.51905252317198769</v>
      </c>
      <c r="Y29" s="218">
        <f t="shared" si="5"/>
        <v>0.57495048720589392</v>
      </c>
      <c r="Z29" s="218">
        <f t="shared" si="5"/>
        <v>0.63259526261586008</v>
      </c>
      <c r="AA29" s="218">
        <f t="shared" si="5"/>
        <v>0.63128009574971478</v>
      </c>
      <c r="AB29" s="218">
        <f t="shared" si="5"/>
        <v>0.58393408856848605</v>
      </c>
      <c r="AC29" s="218">
        <f t="shared" ref="AC29:AC34" si="6">AVERAGE(E29:AB29)</f>
        <v>0.57639914855151997</v>
      </c>
      <c r="AG29" s="149"/>
      <c r="AH29" s="149"/>
      <c r="AI29" s="149"/>
      <c r="AJ29" s="149"/>
    </row>
    <row r="30" spans="1:36" ht="24.95" customHeight="1" x14ac:dyDescent="0.2">
      <c r="A30" s="4">
        <v>17</v>
      </c>
      <c r="B30" s="3" t="s">
        <v>5</v>
      </c>
      <c r="C30" s="5"/>
      <c r="D30" s="5"/>
      <c r="E30" s="309">
        <f>AVERAGE(E29:AB29)</f>
        <v>0.57639914855151997</v>
      </c>
      <c r="F30" s="310"/>
      <c r="G30" s="310"/>
      <c r="H30" s="310"/>
      <c r="I30" s="310"/>
      <c r="J30" s="310"/>
      <c r="K30" s="310"/>
      <c r="L30" s="310"/>
      <c r="M30" s="310"/>
      <c r="N30" s="310"/>
      <c r="O30" s="310"/>
      <c r="P30" s="310"/>
      <c r="Q30" s="310"/>
      <c r="R30" s="310"/>
      <c r="S30" s="310"/>
      <c r="T30" s="310"/>
      <c r="U30" s="310"/>
      <c r="V30" s="310"/>
      <c r="W30" s="310"/>
      <c r="X30" s="310"/>
      <c r="Y30" s="310"/>
      <c r="Z30" s="310"/>
      <c r="AA30" s="310"/>
      <c r="AB30" s="311"/>
      <c r="AC30" s="218">
        <f t="shared" si="6"/>
        <v>0.57639914855151997</v>
      </c>
      <c r="AG30" s="149"/>
      <c r="AH30" s="149"/>
      <c r="AI30" s="149"/>
      <c r="AJ30" s="149"/>
    </row>
    <row r="31" spans="1:36" ht="24.95" customHeight="1" x14ac:dyDescent="0.2">
      <c r="A31" s="4">
        <v>18</v>
      </c>
      <c r="B31" s="3" t="s">
        <v>4</v>
      </c>
      <c r="C31" s="5"/>
      <c r="D31" s="5"/>
      <c r="E31" s="218">
        <f t="shared" ref="E31:AB31" si="7">3.516/E29</f>
        <v>6.0212275132275135</v>
      </c>
      <c r="F31" s="218">
        <f t="shared" si="7"/>
        <v>6.0964928571428576</v>
      </c>
      <c r="G31" s="218">
        <f t="shared" si="7"/>
        <v>6.3222888888888882</v>
      </c>
      <c r="H31" s="218">
        <f t="shared" si="7"/>
        <v>5.7154620535714296</v>
      </c>
      <c r="I31" s="218">
        <f t="shared" si="7"/>
        <v>6.3222888888888882</v>
      </c>
      <c r="J31" s="218">
        <f t="shared" si="7"/>
        <v>6.4728195767195755</v>
      </c>
      <c r="K31" s="218">
        <f t="shared" si="7"/>
        <v>6.0212275132275135</v>
      </c>
      <c r="L31" s="218">
        <f t="shared" si="7"/>
        <v>7.5949574314574315</v>
      </c>
      <c r="M31" s="218">
        <f t="shared" si="7"/>
        <v>5.6449007936507938</v>
      </c>
      <c r="N31" s="218">
        <f t="shared" si="7"/>
        <v>5.483617913832199</v>
      </c>
      <c r="O31" s="218">
        <f t="shared" si="7"/>
        <v>6.2900323129251694</v>
      </c>
      <c r="P31" s="218">
        <f t="shared" si="7"/>
        <v>6.2093908730158729</v>
      </c>
      <c r="Q31" s="218">
        <f t="shared" si="7"/>
        <v>6.1659685592185589</v>
      </c>
      <c r="R31" s="218">
        <f t="shared" si="7"/>
        <v>6.1287494331065755</v>
      </c>
      <c r="S31" s="218">
        <f t="shared" si="7"/>
        <v>6.0212275132275135</v>
      </c>
      <c r="T31" s="218">
        <f t="shared" si="7"/>
        <v>5.6449007936507938</v>
      </c>
      <c r="U31" s="218">
        <f t="shared" si="7"/>
        <v>6.4513151927437633</v>
      </c>
      <c r="V31" s="218">
        <f t="shared" si="7"/>
        <v>6.0964928571428576</v>
      </c>
      <c r="W31" s="218">
        <f t="shared" si="7"/>
        <v>6.3706737528344677</v>
      </c>
      <c r="X31" s="218">
        <f t="shared" si="7"/>
        <v>6.773880952380952</v>
      </c>
      <c r="Y31" s="218">
        <f t="shared" si="7"/>
        <v>6.1153091931216936</v>
      </c>
      <c r="Z31" s="218">
        <f t="shared" si="7"/>
        <v>5.5580561660561649</v>
      </c>
      <c r="AA31" s="218">
        <f t="shared" si="7"/>
        <v>5.5696354497354488</v>
      </c>
      <c r="AB31" s="218">
        <f t="shared" si="7"/>
        <v>6.0212275132275135</v>
      </c>
      <c r="AC31" s="218">
        <f t="shared" si="6"/>
        <v>6.1296726663747672</v>
      </c>
      <c r="AG31" s="149"/>
      <c r="AH31" s="149"/>
      <c r="AI31" s="149"/>
      <c r="AJ31" s="149"/>
    </row>
    <row r="32" spans="1:36" ht="24.95" customHeight="1" x14ac:dyDescent="0.2">
      <c r="A32" s="4">
        <v>19</v>
      </c>
      <c r="B32" s="3" t="s">
        <v>3</v>
      </c>
      <c r="C32" s="5"/>
      <c r="D32" s="5"/>
      <c r="E32" s="218">
        <f t="shared" ref="E32:AB32" si="8">3.413*E31</f>
        <v>20.550449502645503</v>
      </c>
      <c r="F32" s="218">
        <f t="shared" si="8"/>
        <v>20.807330121428571</v>
      </c>
      <c r="G32" s="218">
        <f t="shared" si="8"/>
        <v>21.577971977777775</v>
      </c>
      <c r="H32" s="218">
        <f t="shared" si="8"/>
        <v>19.506871988839286</v>
      </c>
      <c r="I32" s="218">
        <f t="shared" si="8"/>
        <v>21.577971977777775</v>
      </c>
      <c r="J32" s="218">
        <f t="shared" si="8"/>
        <v>22.091733215343911</v>
      </c>
      <c r="K32" s="218">
        <f t="shared" si="8"/>
        <v>20.550449502645503</v>
      </c>
      <c r="L32" s="218">
        <f t="shared" si="8"/>
        <v>25.921589713564213</v>
      </c>
      <c r="M32" s="218">
        <f t="shared" si="8"/>
        <v>19.266046408730158</v>
      </c>
      <c r="N32" s="218">
        <f t="shared" si="8"/>
        <v>18.715587939909295</v>
      </c>
      <c r="O32" s="218">
        <f t="shared" si="8"/>
        <v>21.467880284013603</v>
      </c>
      <c r="P32" s="218">
        <f t="shared" si="8"/>
        <v>21.192651049603175</v>
      </c>
      <c r="Q32" s="218">
        <f t="shared" si="8"/>
        <v>21.044450692612941</v>
      </c>
      <c r="R32" s="218">
        <f t="shared" si="8"/>
        <v>20.917421815192743</v>
      </c>
      <c r="S32" s="218">
        <f t="shared" si="8"/>
        <v>20.550449502645503</v>
      </c>
      <c r="T32" s="218">
        <f t="shared" si="8"/>
        <v>19.266046408730158</v>
      </c>
      <c r="U32" s="218">
        <f t="shared" si="8"/>
        <v>22.018338752834463</v>
      </c>
      <c r="V32" s="218">
        <f t="shared" si="8"/>
        <v>20.807330121428571</v>
      </c>
      <c r="W32" s="218">
        <f t="shared" si="8"/>
        <v>21.743109518424038</v>
      </c>
      <c r="X32" s="218">
        <f t="shared" si="8"/>
        <v>23.119255690476187</v>
      </c>
      <c r="Y32" s="218">
        <f t="shared" si="8"/>
        <v>20.871550276124339</v>
      </c>
      <c r="Z32" s="218">
        <f t="shared" si="8"/>
        <v>18.969645694749691</v>
      </c>
      <c r="AA32" s="218">
        <f t="shared" si="8"/>
        <v>19.009165789947087</v>
      </c>
      <c r="AB32" s="218">
        <f t="shared" si="8"/>
        <v>20.550449502645503</v>
      </c>
      <c r="AC32" s="218">
        <f t="shared" si="6"/>
        <v>20.920572810337081</v>
      </c>
      <c r="AG32" s="149"/>
      <c r="AH32" s="149"/>
      <c r="AI32" s="149"/>
      <c r="AJ32" s="149"/>
    </row>
    <row r="33" spans="1:40" ht="24.95" customHeight="1" x14ac:dyDescent="0.2">
      <c r="A33" s="4">
        <v>20</v>
      </c>
      <c r="B33" s="3" t="s">
        <v>2</v>
      </c>
      <c r="C33" s="2" t="s">
        <v>0</v>
      </c>
      <c r="D33" s="5"/>
      <c r="E33" s="218">
        <f>(E19-E18)/LN(1+(E19-E18)/E14)</f>
        <v>5.7416595994262201</v>
      </c>
      <c r="F33" s="218">
        <f t="shared" ref="F33:AB33" si="9">(F19-F18)/LN(1+(F19-F18)/F14)</f>
        <v>5.9244510104669583</v>
      </c>
      <c r="G33" s="218">
        <f t="shared" si="9"/>
        <v>5.748443224300833</v>
      </c>
      <c r="H33" s="218">
        <f t="shared" si="9"/>
        <v>5.6035281524811857</v>
      </c>
      <c r="I33" s="218">
        <f t="shared" si="9"/>
        <v>6.1071988655618936</v>
      </c>
      <c r="J33" s="218">
        <f t="shared" si="9"/>
        <v>6.1071988655618936</v>
      </c>
      <c r="K33" s="218">
        <f t="shared" si="9"/>
        <v>5.9925959009698371</v>
      </c>
      <c r="L33" s="218">
        <f t="shared" si="9"/>
        <v>5.9434563579445765</v>
      </c>
      <c r="M33" s="218">
        <f t="shared" si="9"/>
        <v>5.2214594006396586</v>
      </c>
      <c r="N33" s="218">
        <f t="shared" si="9"/>
        <v>4.94208628417244</v>
      </c>
      <c r="O33" s="218">
        <f t="shared" si="9"/>
        <v>5.5205063062153013</v>
      </c>
      <c r="P33" s="218">
        <f t="shared" si="9"/>
        <v>5.6265749740585491</v>
      </c>
      <c r="Q33" s="218">
        <f t="shared" si="9"/>
        <v>5.2989811492513814</v>
      </c>
      <c r="R33" s="218">
        <f t="shared" si="9"/>
        <v>5.3375253681858661</v>
      </c>
      <c r="S33" s="218">
        <f t="shared" si="9"/>
        <v>5.8480202052038699</v>
      </c>
      <c r="T33" s="218">
        <f t="shared" si="9"/>
        <v>6.137157005947909</v>
      </c>
      <c r="U33" s="218">
        <f t="shared" si="9"/>
        <v>6.0309188233084168</v>
      </c>
      <c r="V33" s="218">
        <f t="shared" si="9"/>
        <v>5.9925959009698371</v>
      </c>
      <c r="W33" s="218">
        <f t="shared" si="9"/>
        <v>5.8096150018291457</v>
      </c>
      <c r="X33" s="218">
        <f t="shared" si="9"/>
        <v>5.0484166002708912</v>
      </c>
      <c r="Y33" s="218">
        <f t="shared" si="9"/>
        <v>4.7492917612005376</v>
      </c>
      <c r="Z33" s="218">
        <f t="shared" si="9"/>
        <v>5.0646030475613051</v>
      </c>
      <c r="AA33" s="218">
        <f t="shared" si="9"/>
        <v>5.7710804015670369</v>
      </c>
      <c r="AB33" s="218">
        <f t="shared" si="9"/>
        <v>6.0600571766017559</v>
      </c>
      <c r="AC33" s="218">
        <f t="shared" si="6"/>
        <v>5.6511425576540537</v>
      </c>
      <c r="AG33" s="149"/>
      <c r="AH33" s="149"/>
      <c r="AI33" s="149"/>
      <c r="AJ33" s="149"/>
    </row>
    <row r="34" spans="1:40" ht="18.75" x14ac:dyDescent="0.25">
      <c r="A34" s="4">
        <v>21</v>
      </c>
      <c r="B34" s="3" t="s">
        <v>1</v>
      </c>
      <c r="C34" s="2" t="s">
        <v>0</v>
      </c>
      <c r="D34" s="1"/>
      <c r="E34" s="218">
        <f t="shared" ref="E34:AB34" si="10">(E16-E17)/LN(1+(E16-E17)/E15)</f>
        <v>3.6409569065073493</v>
      </c>
      <c r="F34" s="218">
        <f t="shared" si="10"/>
        <v>3.51778530341634</v>
      </c>
      <c r="G34" s="218">
        <f t="shared" si="10"/>
        <v>3.7488122804138437</v>
      </c>
      <c r="H34" s="218">
        <f t="shared" si="10"/>
        <v>3.8137508997222249</v>
      </c>
      <c r="I34" s="218">
        <f t="shared" si="10"/>
        <v>3.8961371130181099</v>
      </c>
      <c r="J34" s="218">
        <f t="shared" si="10"/>
        <v>3.950724894836557</v>
      </c>
      <c r="K34" s="218">
        <f t="shared" si="10"/>
        <v>3.4912973855454976</v>
      </c>
      <c r="L34" s="218">
        <f t="shared" si="10"/>
        <v>2.8568481655931199</v>
      </c>
      <c r="M34" s="218">
        <f t="shared" si="10"/>
        <v>2.7570193139019237</v>
      </c>
      <c r="N34" s="218">
        <f t="shared" si="10"/>
        <v>2.7066770599501906</v>
      </c>
      <c r="O34" s="218">
        <f t="shared" si="10"/>
        <v>3.4381172419787154</v>
      </c>
      <c r="P34" s="218">
        <f t="shared" si="10"/>
        <v>2.9310095858689822</v>
      </c>
      <c r="Q34" s="218">
        <f t="shared" si="10"/>
        <v>3.1004281370558266</v>
      </c>
      <c r="R34" s="218">
        <f t="shared" si="10"/>
        <v>3.2321510472845874</v>
      </c>
      <c r="S34" s="218">
        <f t="shared" si="10"/>
        <v>3.4912973855454976</v>
      </c>
      <c r="T34" s="218">
        <f t="shared" si="10"/>
        <v>3.7861502207830928</v>
      </c>
      <c r="U34" s="218">
        <f t="shared" si="10"/>
        <v>3.7861502207830928</v>
      </c>
      <c r="V34" s="218">
        <f t="shared" si="10"/>
        <v>3.5177853034163391</v>
      </c>
      <c r="W34" s="218">
        <f t="shared" si="10"/>
        <v>3.310333392565084</v>
      </c>
      <c r="X34" s="218">
        <f t="shared" si="10"/>
        <v>2.8070729658092159</v>
      </c>
      <c r="Y34" s="218">
        <f t="shared" si="10"/>
        <v>2.9398224236729851</v>
      </c>
      <c r="Z34" s="218">
        <f t="shared" si="10"/>
        <v>2.6050827568852752</v>
      </c>
      <c r="AA34" s="218">
        <f t="shared" si="10"/>
        <v>3.1796806982868162</v>
      </c>
      <c r="AB34" s="218">
        <f t="shared" si="10"/>
        <v>3.4912973855454976</v>
      </c>
      <c r="AC34" s="218">
        <f t="shared" si="6"/>
        <v>3.3331828370160905</v>
      </c>
      <c r="AG34" s="149"/>
      <c r="AH34" s="149"/>
      <c r="AI34" s="149"/>
      <c r="AJ34" s="149"/>
    </row>
    <row r="35" spans="1:40" ht="15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G35" s="149"/>
      <c r="AH35" s="149"/>
      <c r="AI35" s="149"/>
      <c r="AJ35" s="149"/>
    </row>
    <row r="36" spans="1:40" ht="23.25" x14ac:dyDescent="0.2">
      <c r="A36" s="317" t="s">
        <v>39</v>
      </c>
      <c r="B36" s="317"/>
      <c r="C36" s="317"/>
      <c r="D36" s="317"/>
      <c r="E36" s="317"/>
      <c r="F36" s="317"/>
      <c r="G36" s="317"/>
      <c r="H36" s="317"/>
      <c r="I36" s="317"/>
      <c r="J36" s="317"/>
      <c r="K36" s="317"/>
      <c r="L36" s="317"/>
      <c r="M36" s="317"/>
      <c r="N36" s="317"/>
      <c r="O36" s="317"/>
      <c r="P36" s="317"/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317"/>
      <c r="AC36" s="317"/>
      <c r="AG36" s="149"/>
      <c r="AH36" s="149"/>
      <c r="AI36" s="149"/>
      <c r="AJ36" s="149"/>
    </row>
    <row r="37" spans="1:40" ht="21" customHeight="1" x14ac:dyDescent="0.2">
      <c r="A37" s="323" t="s">
        <v>145</v>
      </c>
      <c r="B37" s="323"/>
      <c r="C37" s="323"/>
      <c r="D37" s="323"/>
      <c r="E37" s="323"/>
      <c r="F37" s="323"/>
      <c r="G37" s="323"/>
      <c r="H37" s="323"/>
      <c r="I37" s="323"/>
      <c r="J37" s="323"/>
      <c r="K37" s="323"/>
      <c r="L37" s="323"/>
      <c r="M37" s="323"/>
      <c r="N37" s="323"/>
      <c r="O37" s="323"/>
      <c r="P37" s="323"/>
      <c r="Q37" s="323"/>
      <c r="R37" s="323"/>
      <c r="S37" s="323"/>
      <c r="T37" s="323"/>
      <c r="U37" s="323"/>
      <c r="V37" s="323"/>
      <c r="W37" s="323"/>
      <c r="X37" s="323"/>
      <c r="Y37" s="323"/>
      <c r="Z37" s="323"/>
      <c r="AA37" s="323"/>
      <c r="AB37" s="323"/>
      <c r="AC37" s="323"/>
      <c r="AG37" s="149"/>
      <c r="AH37" s="149"/>
      <c r="AI37" s="149"/>
      <c r="AJ37" s="149"/>
    </row>
    <row r="38" spans="1:40" ht="18" customHeight="1" x14ac:dyDescent="0.35">
      <c r="A38" s="319"/>
      <c r="B38" s="319"/>
      <c r="C38" s="319"/>
      <c r="D38" s="319"/>
      <c r="E38" s="320" t="s">
        <v>116</v>
      </c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  <c r="AG38" s="149"/>
      <c r="AH38" s="149"/>
      <c r="AI38" s="149"/>
      <c r="AJ38" s="149"/>
    </row>
    <row r="39" spans="1:40" ht="18" customHeight="1" x14ac:dyDescent="0.2">
      <c r="A39" s="324" t="s">
        <v>77</v>
      </c>
      <c r="B39" s="324"/>
      <c r="C39" s="324"/>
      <c r="D39" s="324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  <c r="AG39" s="149"/>
      <c r="AH39" s="149"/>
      <c r="AI39" s="149"/>
      <c r="AJ39" s="149"/>
    </row>
    <row r="40" spans="1:40" ht="18" customHeight="1" x14ac:dyDescent="0.2">
      <c r="A40" s="324" t="s">
        <v>78</v>
      </c>
      <c r="B40" s="324"/>
      <c r="C40" s="324"/>
      <c r="D40" s="324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  <c r="AH40" s="149"/>
    </row>
    <row r="41" spans="1:40" ht="18" customHeight="1" x14ac:dyDescent="0.2">
      <c r="A41" s="324" t="s">
        <v>79</v>
      </c>
      <c r="B41" s="324"/>
      <c r="C41" s="324"/>
      <c r="D41" s="324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  <c r="AH41" s="149"/>
    </row>
    <row r="42" spans="1:40" ht="18.600000000000001" customHeight="1" x14ac:dyDescent="0.2">
      <c r="A42" s="324" t="s">
        <v>80</v>
      </c>
      <c r="B42" s="324"/>
      <c r="C42" s="324"/>
      <c r="D42" s="324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  <c r="AH42" s="150"/>
    </row>
    <row r="43" spans="1:40" ht="18" customHeight="1" x14ac:dyDescent="0.25">
      <c r="A43" s="325" t="s">
        <v>81</v>
      </c>
      <c r="B43" s="325"/>
      <c r="C43" s="325"/>
      <c r="D43" s="325"/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  <c r="AH43" s="150"/>
    </row>
    <row r="44" spans="1:40" ht="39.75" customHeight="1" x14ac:dyDescent="0.25">
      <c r="A44" s="325" t="s">
        <v>82</v>
      </c>
      <c r="B44" s="325"/>
      <c r="C44" s="325"/>
      <c r="D44" s="325"/>
      <c r="E44" s="320"/>
      <c r="F44" s="320"/>
      <c r="G44" s="320"/>
      <c r="H44" s="320"/>
      <c r="I44" s="320"/>
      <c r="J44" s="320"/>
      <c r="K44" s="320"/>
      <c r="L44" s="320"/>
      <c r="M44" s="320"/>
      <c r="N44" s="320"/>
      <c r="O44" s="320"/>
      <c r="P44" s="320"/>
      <c r="Q44" s="320"/>
      <c r="R44" s="320"/>
      <c r="S44" s="320"/>
      <c r="T44" s="320"/>
      <c r="U44" s="320"/>
      <c r="V44" s="320"/>
      <c r="W44" s="320"/>
      <c r="X44" s="320"/>
      <c r="Y44" s="320"/>
      <c r="Z44" s="320"/>
      <c r="AA44" s="320"/>
      <c r="AB44" s="320"/>
      <c r="AC44" s="320"/>
      <c r="AH44" s="150"/>
    </row>
    <row r="45" spans="1:40" ht="15.75" customHeight="1" x14ac:dyDescent="0.2">
      <c r="A45" s="312" t="s">
        <v>32</v>
      </c>
      <c r="B45" s="312" t="s">
        <v>31</v>
      </c>
      <c r="C45" s="312" t="s">
        <v>30</v>
      </c>
      <c r="D45" s="312" t="s">
        <v>29</v>
      </c>
      <c r="E45" s="314" t="s">
        <v>28</v>
      </c>
      <c r="F45" s="315"/>
      <c r="G45" s="315"/>
      <c r="H45" s="315"/>
      <c r="I45" s="315"/>
      <c r="J45" s="315"/>
      <c r="K45" s="315"/>
      <c r="L45" s="315"/>
      <c r="M45" s="315"/>
      <c r="N45" s="315"/>
      <c r="O45" s="315"/>
      <c r="P45" s="315"/>
      <c r="Q45" s="315"/>
      <c r="R45" s="315"/>
      <c r="S45" s="315"/>
      <c r="T45" s="315"/>
      <c r="U45" s="315"/>
      <c r="V45" s="315"/>
      <c r="W45" s="315"/>
      <c r="X45" s="315"/>
      <c r="Y45" s="315"/>
      <c r="Z45" s="315"/>
      <c r="AA45" s="315"/>
      <c r="AB45" s="316"/>
      <c r="AC45" s="113" t="s">
        <v>67</v>
      </c>
      <c r="AH45" s="150"/>
    </row>
    <row r="46" spans="1:40" ht="24.95" customHeight="1" x14ac:dyDescent="0.25">
      <c r="A46" s="313"/>
      <c r="B46" s="313"/>
      <c r="C46" s="313"/>
      <c r="D46" s="313"/>
      <c r="E46" s="8">
        <v>7</v>
      </c>
      <c r="F46" s="8">
        <v>8</v>
      </c>
      <c r="G46" s="8">
        <v>9</v>
      </c>
      <c r="H46" s="8">
        <v>10</v>
      </c>
      <c r="I46" s="9">
        <v>11</v>
      </c>
      <c r="J46" s="8">
        <v>12</v>
      </c>
      <c r="K46" s="8">
        <v>13</v>
      </c>
      <c r="L46" s="8">
        <v>14</v>
      </c>
      <c r="M46" s="8">
        <v>15</v>
      </c>
      <c r="N46" s="8">
        <v>16</v>
      </c>
      <c r="O46" s="8">
        <v>17</v>
      </c>
      <c r="P46" s="8">
        <v>18</v>
      </c>
      <c r="Q46" s="8">
        <v>19</v>
      </c>
      <c r="R46" s="8">
        <v>20</v>
      </c>
      <c r="S46" s="8">
        <v>21</v>
      </c>
      <c r="T46" s="8">
        <v>22</v>
      </c>
      <c r="U46" s="8">
        <v>23</v>
      </c>
      <c r="V46" s="8">
        <v>0</v>
      </c>
      <c r="W46" s="8">
        <v>1</v>
      </c>
      <c r="X46" s="8">
        <v>2</v>
      </c>
      <c r="Y46" s="8">
        <v>3</v>
      </c>
      <c r="Z46" s="8">
        <v>4</v>
      </c>
      <c r="AA46" s="8">
        <v>5</v>
      </c>
      <c r="AB46" s="8">
        <v>6</v>
      </c>
      <c r="AC46" s="1"/>
      <c r="AE46" s="150"/>
      <c r="AF46" s="149"/>
      <c r="AG46" s="149"/>
      <c r="AH46" s="150"/>
      <c r="AI46" s="149"/>
      <c r="AK46" s="149"/>
      <c r="AL46" s="149"/>
      <c r="AM46" s="149"/>
      <c r="AN46" s="149"/>
    </row>
    <row r="47" spans="1:40" ht="24.95" customHeight="1" x14ac:dyDescent="0.2">
      <c r="A47" s="4">
        <v>1</v>
      </c>
      <c r="B47" s="3" t="s">
        <v>27</v>
      </c>
      <c r="C47" s="2" t="s">
        <v>0</v>
      </c>
      <c r="D47" s="31"/>
      <c r="E47" s="200"/>
      <c r="F47" s="200"/>
      <c r="G47" s="200"/>
      <c r="H47" s="200"/>
      <c r="I47" s="200"/>
      <c r="J47" s="200"/>
      <c r="K47" s="200">
        <v>1.2</v>
      </c>
      <c r="L47" s="200">
        <v>1.2</v>
      </c>
      <c r="M47" s="200">
        <v>1.2</v>
      </c>
      <c r="N47" s="200">
        <v>1.1000000000000001</v>
      </c>
      <c r="O47" s="200">
        <v>1.2</v>
      </c>
      <c r="P47" s="200">
        <v>1.2</v>
      </c>
      <c r="Q47" s="200">
        <v>1.2</v>
      </c>
      <c r="R47" s="200"/>
      <c r="S47" s="200"/>
      <c r="T47" s="200"/>
      <c r="U47" s="200"/>
      <c r="V47" s="200">
        <v>1.3</v>
      </c>
      <c r="W47" s="200">
        <v>1.2</v>
      </c>
      <c r="X47" s="200">
        <v>1.2</v>
      </c>
      <c r="Y47" s="200">
        <v>1.1000000000000001</v>
      </c>
      <c r="Z47" s="200"/>
      <c r="AA47" s="200"/>
      <c r="AB47" s="200"/>
      <c r="AC47" s="206">
        <f>AVERAGE(E47:AB47)</f>
        <v>1.1909090909090907</v>
      </c>
      <c r="AE47" s="150"/>
      <c r="AF47" s="149"/>
      <c r="AG47" s="149"/>
      <c r="AI47" s="149"/>
      <c r="AK47" s="149"/>
      <c r="AL47" s="149"/>
      <c r="AM47" s="149"/>
      <c r="AN47" s="149"/>
    </row>
    <row r="48" spans="1:40" ht="24.95" customHeight="1" x14ac:dyDescent="0.2">
      <c r="A48" s="4">
        <v>2</v>
      </c>
      <c r="B48" s="3" t="s">
        <v>26</v>
      </c>
      <c r="C48" s="2" t="s">
        <v>0</v>
      </c>
      <c r="D48" s="31"/>
      <c r="E48" s="201"/>
      <c r="F48" s="201"/>
      <c r="G48" s="201"/>
      <c r="H48" s="201"/>
      <c r="I48" s="201"/>
      <c r="J48" s="201"/>
      <c r="K48" s="201">
        <v>2</v>
      </c>
      <c r="L48" s="201">
        <v>1.4</v>
      </c>
      <c r="M48" s="201">
        <v>1.4</v>
      </c>
      <c r="N48" s="201">
        <v>1.6</v>
      </c>
      <c r="O48" s="201">
        <v>1.6</v>
      </c>
      <c r="P48" s="201">
        <v>1.6</v>
      </c>
      <c r="Q48" s="201">
        <v>1.5</v>
      </c>
      <c r="R48" s="201"/>
      <c r="S48" s="201"/>
      <c r="T48" s="201"/>
      <c r="U48" s="201"/>
      <c r="V48" s="201">
        <v>2</v>
      </c>
      <c r="W48" s="201">
        <v>1.7</v>
      </c>
      <c r="X48" s="201">
        <v>1.6</v>
      </c>
      <c r="Y48" s="201">
        <v>0.8</v>
      </c>
      <c r="Z48" s="201"/>
      <c r="AA48" s="201"/>
      <c r="AB48" s="201"/>
      <c r="AC48" s="206">
        <f>AVERAGE(E48:AB48)</f>
        <v>1.5636363636363635</v>
      </c>
      <c r="AE48" s="150"/>
      <c r="AF48" s="149"/>
      <c r="AG48" s="149"/>
      <c r="AI48" s="149"/>
      <c r="AK48" s="149"/>
      <c r="AL48" s="149"/>
      <c r="AM48" s="149"/>
      <c r="AN48" s="149"/>
    </row>
    <row r="49" spans="1:40" ht="24.95" customHeight="1" x14ac:dyDescent="0.2">
      <c r="A49" s="4">
        <v>3</v>
      </c>
      <c r="B49" s="3" t="s">
        <v>83</v>
      </c>
      <c r="C49" s="2" t="s">
        <v>0</v>
      </c>
      <c r="D49" s="2"/>
      <c r="E49" s="36"/>
      <c r="F49" s="36"/>
      <c r="G49" s="36"/>
      <c r="H49" s="36"/>
      <c r="I49" s="36"/>
      <c r="J49" s="36"/>
      <c r="K49" s="36">
        <v>15.7</v>
      </c>
      <c r="L49" s="36">
        <v>14.4</v>
      </c>
      <c r="M49" s="36">
        <v>13.9</v>
      </c>
      <c r="N49" s="36">
        <v>13.6</v>
      </c>
      <c r="O49" s="36">
        <v>13.6</v>
      </c>
      <c r="P49" s="36">
        <v>13.1</v>
      </c>
      <c r="Q49" s="36">
        <v>12.7</v>
      </c>
      <c r="R49" s="36"/>
      <c r="S49" s="36"/>
      <c r="T49" s="36"/>
      <c r="U49" s="36"/>
      <c r="V49" s="36">
        <v>15.2</v>
      </c>
      <c r="W49" s="36">
        <v>13.7</v>
      </c>
      <c r="X49" s="36">
        <v>12.6</v>
      </c>
      <c r="Y49" s="36">
        <v>11.8</v>
      </c>
      <c r="Z49" s="36"/>
      <c r="AA49" s="36"/>
      <c r="AB49" s="36"/>
      <c r="AC49" s="218">
        <f t="shared" ref="AC49:AC59" si="11">AVERAGE(E49:AB49)</f>
        <v>13.663636363636364</v>
      </c>
      <c r="AE49" s="150"/>
      <c r="AF49" s="149"/>
      <c r="AG49" s="149"/>
      <c r="AI49" s="149"/>
      <c r="AK49" s="149"/>
      <c r="AL49" s="149"/>
      <c r="AM49" s="149"/>
      <c r="AN49" s="149"/>
    </row>
    <row r="50" spans="1:40" ht="24.95" customHeight="1" x14ac:dyDescent="0.2">
      <c r="A50" s="4">
        <v>4</v>
      </c>
      <c r="B50" s="3" t="s">
        <v>84</v>
      </c>
      <c r="C50" s="2" t="s">
        <v>0</v>
      </c>
      <c r="D50" s="2"/>
      <c r="E50" s="36"/>
      <c r="F50" s="36"/>
      <c r="G50" s="36"/>
      <c r="H50" s="36"/>
      <c r="I50" s="36"/>
      <c r="J50" s="36"/>
      <c r="K50" s="36">
        <v>8.5</v>
      </c>
      <c r="L50" s="36">
        <v>7.6</v>
      </c>
      <c r="M50" s="36">
        <v>7.2</v>
      </c>
      <c r="N50" s="36">
        <v>7</v>
      </c>
      <c r="O50" s="36">
        <v>6.6</v>
      </c>
      <c r="P50" s="36">
        <v>6.1</v>
      </c>
      <c r="Q50" s="36">
        <v>5.8</v>
      </c>
      <c r="R50" s="36"/>
      <c r="S50" s="36"/>
      <c r="T50" s="36"/>
      <c r="U50" s="36"/>
      <c r="V50" s="36">
        <v>7.8</v>
      </c>
      <c r="W50" s="36">
        <v>6.7</v>
      </c>
      <c r="X50" s="36">
        <v>5.8</v>
      </c>
      <c r="Y50" s="36">
        <v>5.3</v>
      </c>
      <c r="Z50" s="36"/>
      <c r="AA50" s="36"/>
      <c r="AB50" s="36"/>
      <c r="AC50" s="218">
        <f t="shared" si="11"/>
        <v>6.7636363636363628</v>
      </c>
      <c r="AE50" s="150"/>
      <c r="AF50" s="149"/>
      <c r="AG50" s="149"/>
      <c r="AI50" s="149"/>
      <c r="AK50" s="149"/>
      <c r="AL50" s="149"/>
      <c r="AM50" s="149"/>
      <c r="AN50" s="149"/>
    </row>
    <row r="51" spans="1:40" ht="24.95" customHeight="1" x14ac:dyDescent="0.2">
      <c r="A51" s="4">
        <v>5</v>
      </c>
      <c r="B51" s="3" t="s">
        <v>85</v>
      </c>
      <c r="C51" s="2" t="s">
        <v>0</v>
      </c>
      <c r="D51" s="2"/>
      <c r="E51" s="36"/>
      <c r="F51" s="36"/>
      <c r="G51" s="36"/>
      <c r="H51" s="36"/>
      <c r="I51" s="36"/>
      <c r="J51" s="36"/>
      <c r="K51" s="36">
        <v>23.7</v>
      </c>
      <c r="L51" s="36">
        <v>24.4</v>
      </c>
      <c r="M51" s="36">
        <v>23.7</v>
      </c>
      <c r="N51" s="36">
        <v>22.7</v>
      </c>
      <c r="O51" s="36">
        <v>22.6</v>
      </c>
      <c r="P51" s="36">
        <v>22.5</v>
      </c>
      <c r="Q51" s="36">
        <v>22.1</v>
      </c>
      <c r="R51" s="36"/>
      <c r="S51" s="36"/>
      <c r="T51" s="36"/>
      <c r="U51" s="36"/>
      <c r="V51" s="36">
        <v>22.5</v>
      </c>
      <c r="W51" s="36">
        <v>22.7</v>
      </c>
      <c r="X51" s="36">
        <v>22.5</v>
      </c>
      <c r="Y51" s="36">
        <v>22.3</v>
      </c>
      <c r="Z51" s="36"/>
      <c r="AA51" s="36"/>
      <c r="AB51" s="36"/>
      <c r="AC51" s="218">
        <f t="shared" si="11"/>
        <v>22.881818181818179</v>
      </c>
      <c r="AE51" s="150"/>
      <c r="AF51" s="149"/>
      <c r="AG51" s="149"/>
      <c r="AI51" s="149"/>
      <c r="AK51" s="149"/>
      <c r="AL51" s="149"/>
      <c r="AM51" s="149"/>
      <c r="AN51" s="149"/>
    </row>
    <row r="52" spans="1:40" ht="24.95" customHeight="1" x14ac:dyDescent="0.2">
      <c r="A52" s="4">
        <v>6</v>
      </c>
      <c r="B52" s="3" t="s">
        <v>86</v>
      </c>
      <c r="C52" s="2" t="s">
        <v>0</v>
      </c>
      <c r="D52" s="2"/>
      <c r="E52" s="36"/>
      <c r="F52" s="36"/>
      <c r="G52" s="36"/>
      <c r="H52" s="36"/>
      <c r="I52" s="36"/>
      <c r="J52" s="36"/>
      <c r="K52" s="36">
        <v>29.4</v>
      </c>
      <c r="L52" s="36">
        <v>29.7</v>
      </c>
      <c r="M52" s="36">
        <v>28.9</v>
      </c>
      <c r="N52" s="36">
        <v>27.7</v>
      </c>
      <c r="O52" s="36">
        <v>28.1</v>
      </c>
      <c r="P52" s="36">
        <v>27.9</v>
      </c>
      <c r="Q52" s="36">
        <v>27.4</v>
      </c>
      <c r="R52" s="36"/>
      <c r="S52" s="36"/>
      <c r="T52" s="36"/>
      <c r="U52" s="36"/>
      <c r="V52" s="36">
        <v>28.3</v>
      </c>
      <c r="W52" s="36">
        <v>28.2</v>
      </c>
      <c r="X52" s="36">
        <v>27.7</v>
      </c>
      <c r="Y52" s="36">
        <v>27.3</v>
      </c>
      <c r="Z52" s="36"/>
      <c r="AA52" s="36"/>
      <c r="AB52" s="36"/>
      <c r="AC52" s="218">
        <f t="shared" si="11"/>
        <v>28.236363636363638</v>
      </c>
      <c r="AE52" s="150"/>
      <c r="AF52" s="149"/>
      <c r="AG52" s="149"/>
      <c r="AI52" s="149"/>
      <c r="AK52" s="149"/>
      <c r="AL52" s="149"/>
      <c r="AM52" s="149"/>
      <c r="AN52" s="149"/>
    </row>
    <row r="53" spans="1:40" ht="24.95" customHeight="1" x14ac:dyDescent="0.25">
      <c r="A53" s="4">
        <v>7</v>
      </c>
      <c r="B53" s="3" t="s">
        <v>21</v>
      </c>
      <c r="C53" s="2" t="s">
        <v>87</v>
      </c>
      <c r="D53" s="2"/>
      <c r="E53" s="202"/>
      <c r="F53" s="202"/>
      <c r="G53" s="202"/>
      <c r="H53" s="202"/>
      <c r="I53" s="202"/>
      <c r="J53" s="202"/>
      <c r="K53" s="202">
        <v>4.3</v>
      </c>
      <c r="L53" s="202">
        <v>4.3</v>
      </c>
      <c r="M53" s="202">
        <v>4.3</v>
      </c>
      <c r="N53" s="202">
        <v>4.3</v>
      </c>
      <c r="O53" s="202">
        <v>4.3</v>
      </c>
      <c r="P53" s="202">
        <v>4.3</v>
      </c>
      <c r="Q53" s="202">
        <v>4.3</v>
      </c>
      <c r="R53" s="202"/>
      <c r="S53" s="202"/>
      <c r="T53" s="202"/>
      <c r="U53" s="202"/>
      <c r="V53" s="202">
        <v>4.3</v>
      </c>
      <c r="W53" s="202">
        <v>4.3</v>
      </c>
      <c r="X53" s="202">
        <v>4.3</v>
      </c>
      <c r="Y53" s="202">
        <v>4.3</v>
      </c>
      <c r="Z53" s="202"/>
      <c r="AA53" s="202"/>
      <c r="AB53" s="202"/>
      <c r="AC53" s="218">
        <f t="shared" si="11"/>
        <v>4.2999999999999989</v>
      </c>
      <c r="AD53"/>
      <c r="AE53" s="150"/>
      <c r="AF53" s="149"/>
      <c r="AG53" s="149"/>
      <c r="AI53" s="149"/>
      <c r="AK53" s="149"/>
      <c r="AL53" s="149"/>
      <c r="AM53" s="149"/>
      <c r="AN53" s="149"/>
    </row>
    <row r="54" spans="1:40" ht="24.95" customHeight="1" x14ac:dyDescent="0.2">
      <c r="A54" s="4">
        <v>8</v>
      </c>
      <c r="B54" s="3" t="s">
        <v>20</v>
      </c>
      <c r="C54" s="2" t="s">
        <v>87</v>
      </c>
      <c r="D54" s="2"/>
      <c r="E54" s="203"/>
      <c r="F54" s="203"/>
      <c r="G54" s="203"/>
      <c r="H54" s="203"/>
      <c r="I54" s="203"/>
      <c r="J54" s="203"/>
      <c r="K54" s="203">
        <v>3.8</v>
      </c>
      <c r="L54" s="203">
        <v>3.8</v>
      </c>
      <c r="M54" s="203">
        <v>3.8</v>
      </c>
      <c r="N54" s="203">
        <v>3.8</v>
      </c>
      <c r="O54" s="203">
        <v>3.8</v>
      </c>
      <c r="P54" s="203">
        <v>3.8</v>
      </c>
      <c r="Q54" s="203">
        <v>3.8</v>
      </c>
      <c r="R54" s="203"/>
      <c r="S54" s="203"/>
      <c r="T54" s="203"/>
      <c r="U54" s="203"/>
      <c r="V54" s="203">
        <v>3.8</v>
      </c>
      <c r="W54" s="203">
        <v>3.8</v>
      </c>
      <c r="X54" s="203">
        <v>3.8</v>
      </c>
      <c r="Y54" s="203">
        <v>3.8</v>
      </c>
      <c r="Z54" s="203"/>
      <c r="AA54" s="203"/>
      <c r="AB54" s="203"/>
      <c r="AC54" s="218">
        <f t="shared" si="11"/>
        <v>3.8</v>
      </c>
      <c r="AE54" s="150"/>
      <c r="AF54" s="149"/>
      <c r="AG54" s="149"/>
      <c r="AI54" s="149"/>
      <c r="AK54" s="149"/>
      <c r="AL54" s="149"/>
      <c r="AM54" s="149"/>
      <c r="AN54" s="149"/>
    </row>
    <row r="55" spans="1:40" ht="24.95" customHeight="1" x14ac:dyDescent="0.2">
      <c r="A55" s="4">
        <v>9</v>
      </c>
      <c r="B55" s="3" t="s">
        <v>19</v>
      </c>
      <c r="C55" s="2" t="s">
        <v>87</v>
      </c>
      <c r="D55" s="2"/>
      <c r="E55" s="203"/>
      <c r="F55" s="203"/>
      <c r="G55" s="203"/>
      <c r="H55" s="203"/>
      <c r="I55" s="203"/>
      <c r="J55" s="203"/>
      <c r="K55" s="203">
        <v>3.8</v>
      </c>
      <c r="L55" s="203">
        <v>3.8</v>
      </c>
      <c r="M55" s="203">
        <v>3.8</v>
      </c>
      <c r="N55" s="203">
        <v>3.8</v>
      </c>
      <c r="O55" s="203">
        <v>3.8</v>
      </c>
      <c r="P55" s="203">
        <v>3.8</v>
      </c>
      <c r="Q55" s="203">
        <v>3.8</v>
      </c>
      <c r="R55" s="203"/>
      <c r="S55" s="203"/>
      <c r="T55" s="203"/>
      <c r="U55" s="203"/>
      <c r="V55" s="203">
        <v>3.8</v>
      </c>
      <c r="W55" s="203">
        <v>3.8</v>
      </c>
      <c r="X55" s="203">
        <v>3.8</v>
      </c>
      <c r="Y55" s="203">
        <v>3.8</v>
      </c>
      <c r="Z55" s="203"/>
      <c r="AA55" s="203"/>
      <c r="AB55" s="203"/>
      <c r="AC55" s="218">
        <f t="shared" si="11"/>
        <v>3.8</v>
      </c>
      <c r="AE55" s="150"/>
      <c r="AF55" s="149"/>
      <c r="AG55" s="149"/>
      <c r="AI55" s="149"/>
      <c r="AK55" s="149"/>
      <c r="AL55" s="149"/>
      <c r="AM55" s="149"/>
      <c r="AN55" s="149"/>
    </row>
    <row r="56" spans="1:40" ht="24.95" customHeight="1" x14ac:dyDescent="0.2">
      <c r="A56" s="4">
        <v>10</v>
      </c>
      <c r="B56" s="3" t="s">
        <v>18</v>
      </c>
      <c r="C56" s="2" t="s">
        <v>87</v>
      </c>
      <c r="D56" s="2"/>
      <c r="E56" s="203"/>
      <c r="F56" s="203"/>
      <c r="G56" s="203"/>
      <c r="H56" s="203"/>
      <c r="I56" s="203"/>
      <c r="J56" s="203"/>
      <c r="K56" s="203">
        <v>3</v>
      </c>
      <c r="L56" s="203">
        <v>3</v>
      </c>
      <c r="M56" s="203">
        <v>3</v>
      </c>
      <c r="N56" s="203">
        <v>3</v>
      </c>
      <c r="O56" s="203">
        <v>3</v>
      </c>
      <c r="P56" s="203">
        <v>3</v>
      </c>
      <c r="Q56" s="203">
        <v>3</v>
      </c>
      <c r="R56" s="203"/>
      <c r="S56" s="203"/>
      <c r="T56" s="203"/>
      <c r="U56" s="203"/>
      <c r="V56" s="203">
        <v>3</v>
      </c>
      <c r="W56" s="203">
        <v>3</v>
      </c>
      <c r="X56" s="203">
        <v>3</v>
      </c>
      <c r="Y56" s="203">
        <v>3</v>
      </c>
      <c r="Z56" s="203"/>
      <c r="AA56" s="203"/>
      <c r="AB56" s="203"/>
      <c r="AC56" s="218">
        <f t="shared" si="11"/>
        <v>3</v>
      </c>
      <c r="AE56" s="150"/>
      <c r="AF56" s="149"/>
      <c r="AG56" s="149"/>
      <c r="AI56" s="149"/>
      <c r="AK56" s="149"/>
      <c r="AL56" s="149"/>
      <c r="AM56" s="149"/>
      <c r="AN56" s="149"/>
    </row>
    <row r="57" spans="1:40" ht="24.95" customHeight="1" x14ac:dyDescent="0.2">
      <c r="A57" s="4">
        <v>11</v>
      </c>
      <c r="B57" s="3" t="s">
        <v>88</v>
      </c>
      <c r="C57" s="2" t="s">
        <v>87</v>
      </c>
      <c r="D57" s="5"/>
      <c r="E57" s="202"/>
      <c r="F57" s="202"/>
      <c r="G57" s="202"/>
      <c r="H57" s="202"/>
      <c r="I57" s="202"/>
      <c r="J57" s="202"/>
      <c r="K57" s="202">
        <f t="shared" ref="K57:Y57" si="12">K53-K54</f>
        <v>0.5</v>
      </c>
      <c r="L57" s="202">
        <f t="shared" si="12"/>
        <v>0.5</v>
      </c>
      <c r="M57" s="202">
        <f t="shared" si="12"/>
        <v>0.5</v>
      </c>
      <c r="N57" s="202">
        <f t="shared" si="12"/>
        <v>0.5</v>
      </c>
      <c r="O57" s="202">
        <f t="shared" si="12"/>
        <v>0.5</v>
      </c>
      <c r="P57" s="202">
        <f t="shared" si="12"/>
        <v>0.5</v>
      </c>
      <c r="Q57" s="202">
        <f t="shared" si="12"/>
        <v>0.5</v>
      </c>
      <c r="R57" s="202"/>
      <c r="S57" s="202"/>
      <c r="T57" s="202"/>
      <c r="U57" s="202"/>
      <c r="V57" s="202">
        <f t="shared" si="12"/>
        <v>0.5</v>
      </c>
      <c r="W57" s="202">
        <f t="shared" si="12"/>
        <v>0.5</v>
      </c>
      <c r="X57" s="202">
        <f t="shared" si="12"/>
        <v>0.5</v>
      </c>
      <c r="Y57" s="202">
        <f t="shared" si="12"/>
        <v>0.5</v>
      </c>
      <c r="Z57" s="202"/>
      <c r="AA57" s="202"/>
      <c r="AB57" s="202"/>
      <c r="AC57" s="218">
        <f t="shared" si="11"/>
        <v>0.5</v>
      </c>
      <c r="AE57" s="150"/>
      <c r="AF57" s="149"/>
      <c r="AG57" s="149"/>
      <c r="AH57" s="149"/>
      <c r="AI57" s="149"/>
      <c r="AK57" s="149"/>
      <c r="AL57" s="149"/>
      <c r="AM57" s="149"/>
      <c r="AN57" s="149"/>
    </row>
    <row r="58" spans="1:40" ht="24.95" customHeight="1" x14ac:dyDescent="0.2">
      <c r="A58" s="4">
        <v>12</v>
      </c>
      <c r="B58" s="3" t="s">
        <v>89</v>
      </c>
      <c r="C58" s="2" t="s">
        <v>87</v>
      </c>
      <c r="D58" s="5"/>
      <c r="E58" s="202"/>
      <c r="F58" s="202"/>
      <c r="G58" s="202"/>
      <c r="H58" s="202"/>
      <c r="I58" s="202"/>
      <c r="J58" s="202"/>
      <c r="K58" s="202">
        <f t="shared" ref="K58:Y58" si="13">K55-K56</f>
        <v>0.79999999999999982</v>
      </c>
      <c r="L58" s="202">
        <f t="shared" si="13"/>
        <v>0.79999999999999982</v>
      </c>
      <c r="M58" s="202">
        <f t="shared" si="13"/>
        <v>0.79999999999999982</v>
      </c>
      <c r="N58" s="202">
        <f t="shared" si="13"/>
        <v>0.79999999999999982</v>
      </c>
      <c r="O58" s="202">
        <f t="shared" si="13"/>
        <v>0.79999999999999982</v>
      </c>
      <c r="P58" s="202">
        <f t="shared" si="13"/>
        <v>0.79999999999999982</v>
      </c>
      <c r="Q58" s="202">
        <f t="shared" si="13"/>
        <v>0.79999999999999982</v>
      </c>
      <c r="R58" s="202"/>
      <c r="S58" s="202"/>
      <c r="T58" s="202"/>
      <c r="U58" s="202"/>
      <c r="V58" s="202">
        <f t="shared" si="13"/>
        <v>0.79999999999999982</v>
      </c>
      <c r="W58" s="202">
        <f t="shared" si="13"/>
        <v>0.79999999999999982</v>
      </c>
      <c r="X58" s="202">
        <f t="shared" si="13"/>
        <v>0.79999999999999982</v>
      </c>
      <c r="Y58" s="202">
        <f t="shared" si="13"/>
        <v>0.79999999999999982</v>
      </c>
      <c r="Z58" s="202"/>
      <c r="AA58" s="202"/>
      <c r="AB58" s="202"/>
      <c r="AC58" s="218">
        <f t="shared" si="11"/>
        <v>0.79999999999999971</v>
      </c>
      <c r="AE58" s="150"/>
      <c r="AF58" s="149"/>
      <c r="AG58" s="149"/>
      <c r="AH58" s="149"/>
      <c r="AI58" s="149"/>
      <c r="AK58" s="149"/>
      <c r="AL58" s="149"/>
      <c r="AM58" s="149"/>
      <c r="AN58" s="149"/>
    </row>
    <row r="59" spans="1:40" ht="24.95" customHeight="1" x14ac:dyDescent="0.2">
      <c r="A59" s="4">
        <v>13</v>
      </c>
      <c r="B59" s="3" t="s">
        <v>90</v>
      </c>
      <c r="C59" s="2" t="s">
        <v>91</v>
      </c>
      <c r="D59" s="5"/>
      <c r="E59" s="204"/>
      <c r="F59" s="204"/>
      <c r="G59" s="204"/>
      <c r="H59" s="204"/>
      <c r="I59" s="204"/>
      <c r="J59" s="204"/>
      <c r="K59" s="204">
        <f t="shared" ref="K59:Y59" si="14">SQRT(K57/0.5)*971</f>
        <v>971</v>
      </c>
      <c r="L59" s="204">
        <f t="shared" si="14"/>
        <v>971</v>
      </c>
      <c r="M59" s="204">
        <f t="shared" si="14"/>
        <v>971</v>
      </c>
      <c r="N59" s="204">
        <f t="shared" si="14"/>
        <v>971</v>
      </c>
      <c r="O59" s="204">
        <f t="shared" si="14"/>
        <v>971</v>
      </c>
      <c r="P59" s="204">
        <f t="shared" si="14"/>
        <v>971</v>
      </c>
      <c r="Q59" s="204">
        <f t="shared" si="14"/>
        <v>971</v>
      </c>
      <c r="R59" s="204"/>
      <c r="S59" s="204"/>
      <c r="T59" s="204"/>
      <c r="U59" s="204"/>
      <c r="V59" s="204">
        <f t="shared" si="14"/>
        <v>971</v>
      </c>
      <c r="W59" s="204">
        <f t="shared" si="14"/>
        <v>971</v>
      </c>
      <c r="X59" s="204">
        <f t="shared" si="14"/>
        <v>971</v>
      </c>
      <c r="Y59" s="204">
        <f t="shared" si="14"/>
        <v>971</v>
      </c>
      <c r="Z59" s="204"/>
      <c r="AA59" s="204"/>
      <c r="AB59" s="204"/>
      <c r="AC59" s="218">
        <f t="shared" si="11"/>
        <v>971</v>
      </c>
      <c r="AE59" s="150"/>
      <c r="AF59" s="149"/>
      <c r="AG59" s="149"/>
      <c r="AH59" s="149"/>
      <c r="AI59" s="149"/>
      <c r="AK59" s="149"/>
      <c r="AL59" s="149"/>
      <c r="AM59" s="149"/>
      <c r="AN59" s="149"/>
    </row>
    <row r="60" spans="1:40" ht="24.95" customHeight="1" x14ac:dyDescent="0.2">
      <c r="A60" s="4">
        <v>14</v>
      </c>
      <c r="B60" s="3" t="s">
        <v>11</v>
      </c>
      <c r="C60" s="2" t="s">
        <v>10</v>
      </c>
      <c r="D60" s="5"/>
      <c r="E60" s="204"/>
      <c r="F60" s="204"/>
      <c r="G60" s="204"/>
      <c r="H60" s="204"/>
      <c r="I60" s="204"/>
      <c r="J60" s="204"/>
      <c r="K60" s="204">
        <f t="shared" ref="K60:Y60" si="15">K59*1000*1*(K49-K50)/3024</f>
        <v>2311.9047619047615</v>
      </c>
      <c r="L60" s="204">
        <f t="shared" si="15"/>
        <v>2183.465608465609</v>
      </c>
      <c r="M60" s="204">
        <f t="shared" si="15"/>
        <v>2151.3558201058199</v>
      </c>
      <c r="N60" s="204">
        <f t="shared" si="15"/>
        <v>2119.2460317460318</v>
      </c>
      <c r="O60" s="204">
        <f t="shared" si="15"/>
        <v>2247.6851851851852</v>
      </c>
      <c r="P60" s="204">
        <f t="shared" si="15"/>
        <v>2247.6851851851852</v>
      </c>
      <c r="Q60" s="204">
        <f t="shared" si="15"/>
        <v>2215.5753968253966</v>
      </c>
      <c r="R60" s="204"/>
      <c r="S60" s="204"/>
      <c r="T60" s="204"/>
      <c r="U60" s="204"/>
      <c r="V60" s="204">
        <f t="shared" si="15"/>
        <v>2376.1243386243382</v>
      </c>
      <c r="W60" s="204">
        <f t="shared" si="15"/>
        <v>2247.6851851851848</v>
      </c>
      <c r="X60" s="204">
        <f t="shared" si="15"/>
        <v>2183.4656084656085</v>
      </c>
      <c r="Y60" s="204">
        <f t="shared" si="15"/>
        <v>2087.1362433862437</v>
      </c>
      <c r="Z60" s="204"/>
      <c r="AA60" s="204"/>
      <c r="AB60" s="204"/>
      <c r="AC60" s="218">
        <f>SUM(E60:AB60)</f>
        <v>24371.329365079368</v>
      </c>
      <c r="AE60" s="150"/>
      <c r="AF60" s="149"/>
      <c r="AG60" s="149"/>
      <c r="AH60" s="149"/>
      <c r="AI60" s="149"/>
      <c r="AK60" s="149"/>
      <c r="AL60" s="149"/>
      <c r="AM60" s="149"/>
      <c r="AN60" s="149"/>
    </row>
    <row r="61" spans="1:40" ht="24.95" customHeight="1" x14ac:dyDescent="0.2">
      <c r="A61" s="4">
        <v>15</v>
      </c>
      <c r="B61" s="3" t="s">
        <v>9</v>
      </c>
      <c r="C61" s="2" t="s">
        <v>8</v>
      </c>
      <c r="D61" s="5"/>
      <c r="E61" s="209"/>
      <c r="F61" s="209"/>
      <c r="G61" s="209"/>
      <c r="H61" s="209"/>
      <c r="I61" s="209"/>
      <c r="J61" s="209"/>
      <c r="K61" s="209">
        <v>1400</v>
      </c>
      <c r="L61" s="209">
        <v>1500</v>
      </c>
      <c r="M61" s="209">
        <v>1300</v>
      </c>
      <c r="N61" s="209">
        <v>1500</v>
      </c>
      <c r="O61" s="209">
        <v>1400</v>
      </c>
      <c r="P61" s="209">
        <v>1500</v>
      </c>
      <c r="Q61" s="209">
        <v>1200</v>
      </c>
      <c r="R61" s="209"/>
      <c r="S61" s="209"/>
      <c r="T61" s="209"/>
      <c r="U61" s="209"/>
      <c r="V61" s="209">
        <v>1200</v>
      </c>
      <c r="W61" s="209">
        <v>1500</v>
      </c>
      <c r="X61" s="209">
        <v>1400</v>
      </c>
      <c r="Y61" s="209">
        <v>900</v>
      </c>
      <c r="Z61" s="209"/>
      <c r="AA61" s="209"/>
      <c r="AB61" s="209"/>
      <c r="AC61" s="244">
        <f>SUM(E61:AB61)</f>
        <v>14800</v>
      </c>
      <c r="AE61" s="150"/>
      <c r="AF61" s="149"/>
      <c r="AG61" s="149"/>
      <c r="AH61" s="149"/>
      <c r="AI61" s="149"/>
      <c r="AK61" s="149"/>
      <c r="AL61" s="149"/>
      <c r="AM61" s="149"/>
      <c r="AN61" s="149"/>
    </row>
    <row r="62" spans="1:40" ht="24.95" customHeight="1" x14ac:dyDescent="0.2">
      <c r="A62" s="4">
        <v>16</v>
      </c>
      <c r="B62" s="3" t="s">
        <v>7</v>
      </c>
      <c r="C62" s="2" t="s">
        <v>6</v>
      </c>
      <c r="D62" s="5"/>
      <c r="E62" s="218"/>
      <c r="F62" s="218"/>
      <c r="G62" s="218"/>
      <c r="H62" s="218"/>
      <c r="I62" s="218"/>
      <c r="J62" s="218"/>
      <c r="K62" s="218">
        <f t="shared" ref="K62:Y62" si="16">K61/K60</f>
        <v>0.60556127703398566</v>
      </c>
      <c r="L62" s="218">
        <f t="shared" si="16"/>
        <v>0.68698128066880704</v>
      </c>
      <c r="M62" s="218">
        <f t="shared" si="16"/>
        <v>0.6042701016032096</v>
      </c>
      <c r="N62" s="218">
        <f t="shared" si="16"/>
        <v>0.70779889523452855</v>
      </c>
      <c r="O62" s="218">
        <f t="shared" si="16"/>
        <v>0.62286302780638514</v>
      </c>
      <c r="P62" s="218">
        <f t="shared" si="16"/>
        <v>0.66735324407826979</v>
      </c>
      <c r="Q62" s="218">
        <f t="shared" si="16"/>
        <v>0.54162002417946542</v>
      </c>
      <c r="R62" s="218"/>
      <c r="S62" s="218"/>
      <c r="T62" s="218"/>
      <c r="U62" s="218"/>
      <c r="V62" s="218">
        <f t="shared" si="16"/>
        <v>0.50502407659977189</v>
      </c>
      <c r="W62" s="218">
        <f t="shared" si="16"/>
        <v>0.6673532440782699</v>
      </c>
      <c r="X62" s="218">
        <f t="shared" si="16"/>
        <v>0.64118252862421998</v>
      </c>
      <c r="Y62" s="218">
        <f t="shared" si="16"/>
        <v>0.43121286540442044</v>
      </c>
      <c r="Z62" s="218"/>
      <c r="AA62" s="218"/>
      <c r="AB62" s="218"/>
      <c r="AC62" s="218">
        <f t="shared" ref="AC62:AC67" si="17">AVERAGE(E62:AB62)</f>
        <v>0.60738368775557572</v>
      </c>
      <c r="AE62" s="150"/>
      <c r="AF62" s="149"/>
      <c r="AG62" s="149"/>
      <c r="AH62" s="149"/>
      <c r="AI62" s="149"/>
      <c r="AK62" s="149"/>
      <c r="AL62" s="149"/>
      <c r="AM62" s="149"/>
      <c r="AN62" s="149"/>
    </row>
    <row r="63" spans="1:40" ht="24.95" customHeight="1" x14ac:dyDescent="0.2">
      <c r="A63" s="4">
        <v>17</v>
      </c>
      <c r="B63" s="3" t="s">
        <v>5</v>
      </c>
      <c r="C63" s="5"/>
      <c r="D63" s="5"/>
      <c r="E63" s="309">
        <f>AVERAGE(E62:AB62)</f>
        <v>0.60738368775557572</v>
      </c>
      <c r="F63" s="310"/>
      <c r="G63" s="310"/>
      <c r="H63" s="310"/>
      <c r="I63" s="310"/>
      <c r="J63" s="310"/>
      <c r="K63" s="310"/>
      <c r="L63" s="310"/>
      <c r="M63" s="310"/>
      <c r="N63" s="310"/>
      <c r="O63" s="310"/>
      <c r="P63" s="310"/>
      <c r="Q63" s="310"/>
      <c r="R63" s="310"/>
      <c r="S63" s="310"/>
      <c r="T63" s="310"/>
      <c r="U63" s="310"/>
      <c r="V63" s="310"/>
      <c r="W63" s="310"/>
      <c r="X63" s="310"/>
      <c r="Y63" s="310"/>
      <c r="Z63" s="310"/>
      <c r="AA63" s="310"/>
      <c r="AB63" s="311"/>
      <c r="AC63" s="218">
        <f t="shared" si="17"/>
        <v>0.60738368775557572</v>
      </c>
      <c r="AE63" s="150"/>
      <c r="AF63" s="150"/>
      <c r="AG63" s="150"/>
      <c r="AH63" s="149"/>
      <c r="AK63" s="149"/>
      <c r="AL63" s="149"/>
      <c r="AM63" s="149"/>
      <c r="AN63" s="149"/>
    </row>
    <row r="64" spans="1:40" ht="24.95" customHeight="1" x14ac:dyDescent="0.2">
      <c r="A64" s="4">
        <v>18</v>
      </c>
      <c r="B64" s="3" t="s">
        <v>4</v>
      </c>
      <c r="C64" s="5"/>
      <c r="D64" s="5"/>
      <c r="E64" s="218"/>
      <c r="F64" s="218"/>
      <c r="G64" s="218"/>
      <c r="H64" s="218"/>
      <c r="I64" s="218"/>
      <c r="J64" s="218"/>
      <c r="K64" s="218">
        <f t="shared" ref="K64:Y64" si="18">3.516/K62</f>
        <v>5.8061836734693868</v>
      </c>
      <c r="L64" s="218">
        <f t="shared" si="18"/>
        <v>5.1180433862433876</v>
      </c>
      <c r="M64" s="218">
        <f t="shared" si="18"/>
        <v>5.8185900488400479</v>
      </c>
      <c r="N64" s="218">
        <f t="shared" si="18"/>
        <v>4.9675126984126985</v>
      </c>
      <c r="O64" s="218">
        <f t="shared" si="18"/>
        <v>5.6449007936507938</v>
      </c>
      <c r="P64" s="218">
        <f t="shared" si="18"/>
        <v>5.2685740740740741</v>
      </c>
      <c r="Q64" s="218">
        <f t="shared" si="18"/>
        <v>6.4916359126984124</v>
      </c>
      <c r="R64" s="218"/>
      <c r="S64" s="218"/>
      <c r="T64" s="218"/>
      <c r="U64" s="218"/>
      <c r="V64" s="218">
        <f t="shared" si="18"/>
        <v>6.9620443121693105</v>
      </c>
      <c r="W64" s="218">
        <f t="shared" si="18"/>
        <v>5.2685740740740732</v>
      </c>
      <c r="X64" s="218">
        <f t="shared" si="18"/>
        <v>5.4836179138321999</v>
      </c>
      <c r="Y64" s="218">
        <f t="shared" si="18"/>
        <v>8.153745590828926</v>
      </c>
      <c r="Z64" s="218"/>
      <c r="AA64" s="218"/>
      <c r="AB64" s="218"/>
      <c r="AC64" s="218">
        <f t="shared" si="17"/>
        <v>5.9075838616630278</v>
      </c>
      <c r="AE64" s="150"/>
      <c r="AF64" s="150"/>
      <c r="AG64" s="150"/>
      <c r="AH64" s="149"/>
      <c r="AK64" s="149"/>
      <c r="AL64" s="149"/>
      <c r="AM64" s="149"/>
      <c r="AN64" s="149"/>
    </row>
    <row r="65" spans="1:40" ht="24.95" customHeight="1" x14ac:dyDescent="0.25">
      <c r="A65" s="4">
        <v>19</v>
      </c>
      <c r="B65" s="3" t="s">
        <v>3</v>
      </c>
      <c r="C65" s="5"/>
      <c r="D65" s="5"/>
      <c r="E65" s="218"/>
      <c r="F65" s="218"/>
      <c r="G65" s="218"/>
      <c r="H65" s="218"/>
      <c r="I65" s="218"/>
      <c r="J65" s="218"/>
      <c r="K65" s="218">
        <f t="shared" ref="K65:Y65" si="19">3.413*K64</f>
        <v>19.816504877551015</v>
      </c>
      <c r="L65" s="218">
        <f t="shared" si="19"/>
        <v>17.467882077248682</v>
      </c>
      <c r="M65" s="218">
        <f t="shared" si="19"/>
        <v>19.858847836691083</v>
      </c>
      <c r="N65" s="218">
        <f t="shared" si="19"/>
        <v>16.954120839682538</v>
      </c>
      <c r="O65" s="218">
        <f t="shared" si="19"/>
        <v>19.266046408730158</v>
      </c>
      <c r="P65" s="218">
        <f t="shared" si="19"/>
        <v>17.981643314814814</v>
      </c>
      <c r="Q65" s="218">
        <f t="shared" si="19"/>
        <v>22.155953370039679</v>
      </c>
      <c r="R65" s="218"/>
      <c r="S65" s="218"/>
      <c r="T65" s="218"/>
      <c r="U65" s="218"/>
      <c r="V65" s="218">
        <f t="shared" si="19"/>
        <v>23.761457237433856</v>
      </c>
      <c r="W65" s="218">
        <f t="shared" si="19"/>
        <v>17.981643314814811</v>
      </c>
      <c r="X65" s="218">
        <f t="shared" si="19"/>
        <v>18.715587939909298</v>
      </c>
      <c r="Y65" s="218">
        <f t="shared" si="19"/>
        <v>27.828733701499122</v>
      </c>
      <c r="Z65" s="218"/>
      <c r="AA65" s="218"/>
      <c r="AB65" s="218"/>
      <c r="AC65" s="218">
        <f t="shared" si="17"/>
        <v>20.162583719855913</v>
      </c>
      <c r="AE65" s="150"/>
      <c r="AF65" s="150"/>
      <c r="AG65" s="150"/>
      <c r="AH65"/>
      <c r="AK65" s="149"/>
      <c r="AL65" s="149"/>
      <c r="AM65" s="149"/>
      <c r="AN65" s="149"/>
    </row>
    <row r="66" spans="1:40" ht="24.95" customHeight="1" x14ac:dyDescent="0.2">
      <c r="A66" s="4">
        <v>20</v>
      </c>
      <c r="B66" s="3" t="s">
        <v>2</v>
      </c>
      <c r="C66" s="2" t="s">
        <v>0</v>
      </c>
      <c r="D66" s="5"/>
      <c r="E66" s="218"/>
      <c r="F66" s="218"/>
      <c r="G66" s="218"/>
      <c r="H66" s="218"/>
      <c r="I66" s="218"/>
      <c r="J66" s="218"/>
      <c r="K66" s="218">
        <f t="shared" ref="K66:Y66" si="20">(K52-K51)/LN(1+(K52-K51)/K47)</f>
        <v>3.2586327882022115</v>
      </c>
      <c r="L66" s="218">
        <f t="shared" si="20"/>
        <v>3.1370587723358061</v>
      </c>
      <c r="M66" s="218">
        <f t="shared" si="20"/>
        <v>3.106375869883093</v>
      </c>
      <c r="N66" s="218">
        <f t="shared" si="20"/>
        <v>2.9188922880738959</v>
      </c>
      <c r="O66" s="218">
        <f t="shared" si="20"/>
        <v>3.1980723748256557</v>
      </c>
      <c r="P66" s="218">
        <f t="shared" si="20"/>
        <v>3.1676234304562327</v>
      </c>
      <c r="Q66" s="218">
        <f t="shared" si="20"/>
        <v>3.1370587723358052</v>
      </c>
      <c r="R66" s="218"/>
      <c r="S66" s="218"/>
      <c r="T66" s="218"/>
      <c r="U66" s="218"/>
      <c r="V66" s="218">
        <f t="shared" si="20"/>
        <v>3.4163254610252358</v>
      </c>
      <c r="W66" s="218">
        <f t="shared" si="20"/>
        <v>3.1980723748256557</v>
      </c>
      <c r="X66" s="218">
        <f t="shared" si="20"/>
        <v>3.106375869883093</v>
      </c>
      <c r="Y66" s="218">
        <f t="shared" si="20"/>
        <v>2.9188922880738959</v>
      </c>
      <c r="Z66" s="218"/>
      <c r="AA66" s="218"/>
      <c r="AB66" s="218"/>
      <c r="AC66" s="218">
        <f t="shared" si="17"/>
        <v>3.1421254809018708</v>
      </c>
      <c r="AE66" s="150"/>
      <c r="AF66" s="150"/>
      <c r="AG66" s="150"/>
      <c r="AK66" s="149"/>
      <c r="AL66" s="149"/>
      <c r="AM66" s="149"/>
      <c r="AN66" s="149"/>
    </row>
    <row r="67" spans="1:40" ht="18.75" x14ac:dyDescent="0.25">
      <c r="A67" s="4">
        <v>21</v>
      </c>
      <c r="B67" s="3" t="s">
        <v>1</v>
      </c>
      <c r="C67" s="2" t="s">
        <v>0</v>
      </c>
      <c r="D67" s="1"/>
      <c r="E67" s="218"/>
      <c r="F67" s="218"/>
      <c r="G67" s="218"/>
      <c r="H67" s="218"/>
      <c r="I67" s="218"/>
      <c r="J67" s="218"/>
      <c r="K67" s="218">
        <f t="shared" ref="K67:Y67" si="21">(K49-K50)/LN(1+(K49-K50)/K48)</f>
        <v>4.718043484706433</v>
      </c>
      <c r="L67" s="218">
        <f t="shared" si="21"/>
        <v>3.8468894600863828</v>
      </c>
      <c r="M67" s="218">
        <f t="shared" si="21"/>
        <v>3.8168116681195969</v>
      </c>
      <c r="N67" s="218">
        <f t="shared" si="21"/>
        <v>4.0388450609850528</v>
      </c>
      <c r="O67" s="218">
        <f t="shared" si="21"/>
        <v>4.1623096847329446</v>
      </c>
      <c r="P67" s="218">
        <f t="shared" si="21"/>
        <v>4.1623096847329446</v>
      </c>
      <c r="Q67" s="218">
        <f t="shared" si="21"/>
        <v>4.0051856177425886</v>
      </c>
      <c r="R67" s="218"/>
      <c r="S67" s="218"/>
      <c r="T67" s="218"/>
      <c r="U67" s="218"/>
      <c r="V67" s="218">
        <f t="shared" si="21"/>
        <v>4.7817131510504591</v>
      </c>
      <c r="W67" s="218">
        <f t="shared" si="21"/>
        <v>4.2873904595682646</v>
      </c>
      <c r="X67" s="218">
        <f t="shared" si="21"/>
        <v>4.1007627936972986</v>
      </c>
      <c r="Y67" s="218">
        <f t="shared" si="21"/>
        <v>2.9398224236729851</v>
      </c>
      <c r="Z67" s="218"/>
      <c r="AA67" s="218"/>
      <c r="AB67" s="218"/>
      <c r="AC67" s="218">
        <f t="shared" si="17"/>
        <v>4.0781894080995409</v>
      </c>
      <c r="AE67" s="150"/>
      <c r="AF67" s="150"/>
      <c r="AG67" s="150"/>
      <c r="AK67" s="149"/>
      <c r="AL67" s="149"/>
      <c r="AM67" s="149"/>
      <c r="AN67" s="149"/>
    </row>
    <row r="68" spans="1:40" ht="15" x14ac:dyDescent="0.2">
      <c r="AK68" s="149"/>
      <c r="AL68" s="149"/>
      <c r="AM68" s="149"/>
      <c r="AN68" s="149"/>
    </row>
    <row r="70" spans="1:40" ht="21" customHeight="1" x14ac:dyDescent="0.2"/>
    <row r="71" spans="1:40" ht="15.75" customHeight="1" x14ac:dyDescent="0.2"/>
    <row r="72" spans="1:40" ht="15.75" customHeight="1" x14ac:dyDescent="0.2"/>
    <row r="73" spans="1:40" ht="15.75" customHeight="1" x14ac:dyDescent="0.2"/>
    <row r="74" spans="1:40" ht="15.75" customHeight="1" x14ac:dyDescent="0.2"/>
    <row r="75" spans="1:40" ht="15.75" customHeight="1" x14ac:dyDescent="0.2"/>
    <row r="76" spans="1:40" ht="15.75" customHeight="1" x14ac:dyDescent="0.2"/>
  </sheetData>
  <mergeCells count="32">
    <mergeCell ref="E63:AB63"/>
    <mergeCell ref="A45:A46"/>
    <mergeCell ref="B45:B46"/>
    <mergeCell ref="C45:C46"/>
    <mergeCell ref="D45:D46"/>
    <mergeCell ref="E45:AB45"/>
    <mergeCell ref="A36:AC36"/>
    <mergeCell ref="A37:AC37"/>
    <mergeCell ref="A38:D38"/>
    <mergeCell ref="E38:AC44"/>
    <mergeCell ref="A39:D39"/>
    <mergeCell ref="A40:D40"/>
    <mergeCell ref="A41:D41"/>
    <mergeCell ref="A42:D42"/>
    <mergeCell ref="A43:D43"/>
    <mergeCell ref="A44:D44"/>
    <mergeCell ref="A3:AC3"/>
    <mergeCell ref="A4:AC4"/>
    <mergeCell ref="A5:D5"/>
    <mergeCell ref="E5:AC11"/>
    <mergeCell ref="A6:D6"/>
    <mergeCell ref="A7:D7"/>
    <mergeCell ref="A8:D8"/>
    <mergeCell ref="A9:D9"/>
    <mergeCell ref="A10:D10"/>
    <mergeCell ref="A11:D11"/>
    <mergeCell ref="E30:AB30"/>
    <mergeCell ref="A12:A13"/>
    <mergeCell ref="B12:B13"/>
    <mergeCell ref="C12:C13"/>
    <mergeCell ref="D12:D13"/>
    <mergeCell ref="E12:AB12"/>
  </mergeCells>
  <conditionalFormatting sqref="E28:AB28">
    <cfRule type="cellIs" dxfId="127" priority="2" operator="greaterThan">
      <formula>90</formula>
    </cfRule>
  </conditionalFormatting>
  <conditionalFormatting sqref="E61:AB61">
    <cfRule type="cellIs" dxfId="126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74"/>
  <sheetViews>
    <sheetView topLeftCell="A28" zoomScale="60" zoomScaleNormal="60" workbookViewId="0">
      <selection activeCell="AG52" sqref="AG52"/>
    </sheetView>
  </sheetViews>
  <sheetFormatPr defaultColWidth="8.85546875" defaultRowHeight="12.75" x14ac:dyDescent="0.2"/>
  <cols>
    <col min="1" max="1" width="6.5703125" style="16" customWidth="1"/>
    <col min="2" max="2" width="45" style="16" customWidth="1"/>
    <col min="3" max="3" width="11.42578125" style="16" customWidth="1"/>
    <col min="4" max="4" width="17.42578125" style="16" customWidth="1"/>
    <col min="5" max="28" width="10.7109375" style="16" customWidth="1"/>
    <col min="29" max="29" width="13.5703125" style="16" customWidth="1"/>
    <col min="30" max="16384" width="8.85546875" style="16"/>
  </cols>
  <sheetData>
    <row r="1" spans="1:32" ht="23.25" x14ac:dyDescent="0.2">
      <c r="A1" s="317" t="s">
        <v>39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317"/>
      <c r="V1" s="317"/>
      <c r="W1" s="317"/>
      <c r="X1" s="317"/>
      <c r="Y1" s="317"/>
      <c r="Z1" s="317"/>
      <c r="AA1" s="317"/>
      <c r="AB1" s="317"/>
      <c r="AC1" s="317"/>
    </row>
    <row r="2" spans="1:32" ht="18.75" x14ac:dyDescent="0.2">
      <c r="A2" s="323" t="s">
        <v>146</v>
      </c>
      <c r="B2" s="323"/>
      <c r="C2" s="323"/>
      <c r="D2" s="323"/>
      <c r="E2" s="323"/>
      <c r="F2" s="323"/>
      <c r="G2" s="323"/>
      <c r="H2" s="323"/>
      <c r="I2" s="323"/>
      <c r="J2" s="323"/>
      <c r="K2" s="323"/>
      <c r="L2" s="323"/>
      <c r="M2" s="323"/>
      <c r="N2" s="323"/>
      <c r="O2" s="323"/>
      <c r="P2" s="323"/>
      <c r="Q2" s="323"/>
      <c r="R2" s="323"/>
      <c r="S2" s="323"/>
      <c r="T2" s="323"/>
      <c r="U2" s="323"/>
      <c r="V2" s="323"/>
      <c r="W2" s="323"/>
      <c r="X2" s="323"/>
      <c r="Y2" s="323"/>
      <c r="Z2" s="323"/>
      <c r="AA2" s="323"/>
      <c r="AB2" s="323"/>
      <c r="AC2" s="323"/>
    </row>
    <row r="3" spans="1:32" ht="21" customHeight="1" x14ac:dyDescent="0.35">
      <c r="A3" s="319"/>
      <c r="B3" s="319"/>
      <c r="C3" s="319"/>
      <c r="D3" s="319"/>
      <c r="E3" s="320" t="s">
        <v>73</v>
      </c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</row>
    <row r="4" spans="1:32" ht="18" customHeight="1" x14ac:dyDescent="0.2">
      <c r="A4" s="324" t="s">
        <v>77</v>
      </c>
      <c r="B4" s="324"/>
      <c r="C4" s="324"/>
      <c r="D4" s="324"/>
      <c r="E4" s="320"/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</row>
    <row r="5" spans="1:32" ht="18" customHeight="1" x14ac:dyDescent="0.2">
      <c r="A5" s="324" t="s">
        <v>78</v>
      </c>
      <c r="B5" s="324"/>
      <c r="C5" s="324"/>
      <c r="D5" s="324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32" ht="18" customHeight="1" x14ac:dyDescent="0.2">
      <c r="A6" s="324" t="s">
        <v>79</v>
      </c>
      <c r="B6" s="324"/>
      <c r="C6" s="324"/>
      <c r="D6" s="324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32" ht="18" customHeight="1" x14ac:dyDescent="0.2">
      <c r="A7" s="324" t="s">
        <v>80</v>
      </c>
      <c r="B7" s="324"/>
      <c r="C7" s="324"/>
      <c r="D7" s="324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32" ht="18.600000000000001" customHeight="1" x14ac:dyDescent="0.25">
      <c r="A8" s="325" t="s">
        <v>81</v>
      </c>
      <c r="B8" s="325"/>
      <c r="C8" s="325"/>
      <c r="D8" s="325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32" ht="18" customHeight="1" x14ac:dyDescent="0.25">
      <c r="A9" s="325" t="s">
        <v>82</v>
      </c>
      <c r="B9" s="325"/>
      <c r="C9" s="325"/>
      <c r="D9" s="325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32" ht="39.75" customHeight="1" x14ac:dyDescent="0.2">
      <c r="A10" s="312" t="s">
        <v>32</v>
      </c>
      <c r="B10" s="312" t="s">
        <v>31</v>
      </c>
      <c r="C10" s="312" t="s">
        <v>30</v>
      </c>
      <c r="D10" s="312" t="s">
        <v>29</v>
      </c>
      <c r="E10" s="314" t="s">
        <v>28</v>
      </c>
      <c r="F10" s="315"/>
      <c r="G10" s="315"/>
      <c r="H10" s="315"/>
      <c r="I10" s="315"/>
      <c r="J10" s="315"/>
      <c r="K10" s="315"/>
      <c r="L10" s="315"/>
      <c r="M10" s="315"/>
      <c r="N10" s="315"/>
      <c r="O10" s="315"/>
      <c r="P10" s="315"/>
      <c r="Q10" s="315"/>
      <c r="R10" s="315"/>
      <c r="S10" s="315"/>
      <c r="T10" s="315"/>
      <c r="U10" s="315"/>
      <c r="V10" s="315"/>
      <c r="W10" s="315"/>
      <c r="X10" s="315"/>
      <c r="Y10" s="315"/>
      <c r="Z10" s="315"/>
      <c r="AA10" s="315"/>
      <c r="AB10" s="316"/>
      <c r="AC10" s="113" t="s">
        <v>67</v>
      </c>
    </row>
    <row r="11" spans="1:32" ht="15.75" x14ac:dyDescent="0.25">
      <c r="A11" s="313"/>
      <c r="B11" s="313"/>
      <c r="C11" s="313"/>
      <c r="D11" s="313"/>
      <c r="E11" s="8">
        <v>7</v>
      </c>
      <c r="F11" s="8">
        <v>8</v>
      </c>
      <c r="G11" s="8">
        <v>9</v>
      </c>
      <c r="H11" s="8">
        <v>10</v>
      </c>
      <c r="I11" s="9">
        <v>11</v>
      </c>
      <c r="J11" s="8">
        <v>12</v>
      </c>
      <c r="K11" s="8">
        <v>13</v>
      </c>
      <c r="L11" s="8">
        <v>14</v>
      </c>
      <c r="M11" s="8">
        <v>15</v>
      </c>
      <c r="N11" s="8">
        <v>16</v>
      </c>
      <c r="O11" s="8">
        <v>17</v>
      </c>
      <c r="P11" s="8">
        <v>18</v>
      </c>
      <c r="Q11" s="8">
        <v>19</v>
      </c>
      <c r="R11" s="8">
        <v>20</v>
      </c>
      <c r="S11" s="8">
        <v>21</v>
      </c>
      <c r="T11" s="8">
        <v>22</v>
      </c>
      <c r="U11" s="8">
        <v>23</v>
      </c>
      <c r="V11" s="8">
        <v>0</v>
      </c>
      <c r="W11" s="8">
        <v>1</v>
      </c>
      <c r="X11" s="8">
        <v>2</v>
      </c>
      <c r="Y11" s="8">
        <v>3</v>
      </c>
      <c r="Z11" s="8">
        <v>4</v>
      </c>
      <c r="AA11" s="8">
        <v>5</v>
      </c>
      <c r="AB11" s="8">
        <v>6</v>
      </c>
      <c r="AC11" s="1"/>
    </row>
    <row r="12" spans="1:32" ht="24.95" customHeight="1" x14ac:dyDescent="0.2">
      <c r="A12" s="4">
        <v>1</v>
      </c>
      <c r="B12" s="3" t="s">
        <v>27</v>
      </c>
      <c r="C12" s="2" t="s">
        <v>0</v>
      </c>
      <c r="D12" s="31"/>
      <c r="E12" s="200">
        <v>4</v>
      </c>
      <c r="F12" s="200">
        <v>4</v>
      </c>
      <c r="G12" s="200">
        <v>3.9</v>
      </c>
      <c r="H12" s="200">
        <v>4</v>
      </c>
      <c r="I12" s="200">
        <v>3.8</v>
      </c>
      <c r="J12" s="200">
        <v>3.7</v>
      </c>
      <c r="K12" s="200">
        <v>3.6</v>
      </c>
      <c r="L12" s="200">
        <v>3.5</v>
      </c>
      <c r="M12" s="200">
        <v>3.4</v>
      </c>
      <c r="N12" s="200">
        <v>3.4</v>
      </c>
      <c r="O12" s="200">
        <v>3.8</v>
      </c>
      <c r="P12" s="200">
        <v>3.9</v>
      </c>
      <c r="Q12" s="200">
        <v>3.6</v>
      </c>
      <c r="R12" s="200">
        <v>3.6</v>
      </c>
      <c r="S12" s="200">
        <v>3.6</v>
      </c>
      <c r="T12" s="200">
        <v>4.0999999999999996</v>
      </c>
      <c r="U12" s="200">
        <v>3.8</v>
      </c>
      <c r="V12" s="200">
        <v>3.9</v>
      </c>
      <c r="W12" s="200">
        <v>3.6</v>
      </c>
      <c r="X12" s="200">
        <v>3.3</v>
      </c>
      <c r="Y12" s="200">
        <v>3.4</v>
      </c>
      <c r="Z12" s="200">
        <v>3.5</v>
      </c>
      <c r="AA12" s="200">
        <v>4.0999999999999996</v>
      </c>
      <c r="AB12" s="200">
        <v>4.0999999999999996</v>
      </c>
      <c r="AC12" s="206">
        <f>AVERAGE(E12:AB12)</f>
        <v>3.7333333333333325</v>
      </c>
      <c r="AF12" s="16">
        <v>110</v>
      </c>
    </row>
    <row r="13" spans="1:32" ht="24.95" customHeight="1" x14ac:dyDescent="0.2">
      <c r="A13" s="4">
        <v>2</v>
      </c>
      <c r="B13" s="3" t="s">
        <v>26</v>
      </c>
      <c r="C13" s="2" t="s">
        <v>0</v>
      </c>
      <c r="D13" s="31"/>
      <c r="E13" s="201">
        <v>1</v>
      </c>
      <c r="F13" s="201">
        <v>1</v>
      </c>
      <c r="G13" s="201">
        <v>1.1000000000000001</v>
      </c>
      <c r="H13" s="201">
        <v>0.9</v>
      </c>
      <c r="I13" s="201">
        <v>0.8</v>
      </c>
      <c r="J13" s="201">
        <v>0.9</v>
      </c>
      <c r="K13" s="201">
        <v>0.6</v>
      </c>
      <c r="L13" s="201">
        <v>0.6</v>
      </c>
      <c r="M13" s="201">
        <v>0.6</v>
      </c>
      <c r="N13" s="201">
        <v>0.6</v>
      </c>
      <c r="O13" s="201">
        <v>0.7</v>
      </c>
      <c r="P13" s="201">
        <v>0.6</v>
      </c>
      <c r="Q13" s="201">
        <v>0.6</v>
      </c>
      <c r="R13" s="201">
        <v>0.6</v>
      </c>
      <c r="S13" s="201">
        <v>0.6</v>
      </c>
      <c r="T13" s="201">
        <v>1</v>
      </c>
      <c r="U13" s="201">
        <v>0.9</v>
      </c>
      <c r="V13" s="201">
        <v>0.8</v>
      </c>
      <c r="W13" s="201">
        <v>0.9</v>
      </c>
      <c r="X13" s="201">
        <v>0.4</v>
      </c>
      <c r="Y13" s="201">
        <v>0.6</v>
      </c>
      <c r="Z13" s="201">
        <v>0.8</v>
      </c>
      <c r="AA13" s="201">
        <v>0.9</v>
      </c>
      <c r="AB13" s="201">
        <v>0.9</v>
      </c>
      <c r="AC13" s="206">
        <f>AVERAGE(E13:AB13)</f>
        <v>0.7666666666666665</v>
      </c>
      <c r="AF13" s="16">
        <v>850</v>
      </c>
    </row>
    <row r="14" spans="1:32" ht="32.25" customHeight="1" x14ac:dyDescent="0.2">
      <c r="A14" s="4">
        <v>3</v>
      </c>
      <c r="B14" s="3" t="s">
        <v>83</v>
      </c>
      <c r="C14" s="2" t="s">
        <v>0</v>
      </c>
      <c r="D14" s="2"/>
      <c r="E14" s="36">
        <v>14.2</v>
      </c>
      <c r="F14" s="36">
        <v>14.4</v>
      </c>
      <c r="G14" s="36">
        <v>14.9</v>
      </c>
      <c r="H14" s="36">
        <v>15.2</v>
      </c>
      <c r="I14" s="36">
        <v>15.5</v>
      </c>
      <c r="J14" s="36">
        <v>15.8</v>
      </c>
      <c r="K14" s="36">
        <v>14.8</v>
      </c>
      <c r="L14" s="36">
        <v>14.4</v>
      </c>
      <c r="M14" s="36">
        <v>14.3</v>
      </c>
      <c r="N14" s="36">
        <v>14.2</v>
      </c>
      <c r="O14" s="36">
        <v>13.8</v>
      </c>
      <c r="P14" s="36">
        <v>13.6</v>
      </c>
      <c r="Q14" s="36">
        <v>12.8</v>
      </c>
      <c r="R14" s="36">
        <v>12.8</v>
      </c>
      <c r="S14" s="36">
        <v>13.9</v>
      </c>
      <c r="T14" s="36">
        <v>14.4</v>
      </c>
      <c r="U14" s="36">
        <v>15.1</v>
      </c>
      <c r="V14" s="36">
        <v>14.9</v>
      </c>
      <c r="W14" s="36">
        <v>13.1</v>
      </c>
      <c r="X14" s="36">
        <v>12.2</v>
      </c>
      <c r="Y14" s="36">
        <v>12.8</v>
      </c>
      <c r="Z14" s="36">
        <v>13.6</v>
      </c>
      <c r="AA14" s="36">
        <v>14.2</v>
      </c>
      <c r="AB14" s="36">
        <v>14.5</v>
      </c>
      <c r="AC14" s="218">
        <f t="shared" ref="AC14:AC24" si="0">AVERAGE(E14:AB14)</f>
        <v>14.141666666666667</v>
      </c>
    </row>
    <row r="15" spans="1:32" ht="26.25" customHeight="1" x14ac:dyDescent="0.2">
      <c r="A15" s="4">
        <v>4</v>
      </c>
      <c r="B15" s="3" t="s">
        <v>84</v>
      </c>
      <c r="C15" s="2" t="s">
        <v>0</v>
      </c>
      <c r="D15" s="2"/>
      <c r="E15" s="36">
        <v>6.2</v>
      </c>
      <c r="F15" s="36">
        <v>6.3</v>
      </c>
      <c r="G15" s="36">
        <v>6.8</v>
      </c>
      <c r="H15" s="36">
        <v>7.1</v>
      </c>
      <c r="I15" s="36">
        <v>7.2</v>
      </c>
      <c r="J15" s="36">
        <v>7.8</v>
      </c>
      <c r="K15" s="36">
        <v>7.3</v>
      </c>
      <c r="L15" s="36">
        <v>7.2</v>
      </c>
      <c r="M15" s="36">
        <v>7.2</v>
      </c>
      <c r="N15" s="36">
        <v>7</v>
      </c>
      <c r="O15" s="36">
        <v>6.2</v>
      </c>
      <c r="P15" s="36">
        <v>5.6</v>
      </c>
      <c r="Q15" s="36">
        <v>5.5</v>
      </c>
      <c r="R15" s="36">
        <v>5.7</v>
      </c>
      <c r="S15" s="36">
        <v>6.1</v>
      </c>
      <c r="T15" s="36">
        <v>6.3</v>
      </c>
      <c r="U15" s="36">
        <v>7.1</v>
      </c>
      <c r="V15" s="36">
        <v>6.9</v>
      </c>
      <c r="W15" s="36">
        <v>5.5</v>
      </c>
      <c r="X15" s="36">
        <v>5.4</v>
      </c>
      <c r="Y15" s="36">
        <v>5.6</v>
      </c>
      <c r="Z15" s="36">
        <v>5.8</v>
      </c>
      <c r="AA15" s="36">
        <v>6.1</v>
      </c>
      <c r="AB15" s="36">
        <v>6.2</v>
      </c>
      <c r="AC15" s="218">
        <f t="shared" si="0"/>
        <v>6.4208333333333316</v>
      </c>
    </row>
    <row r="16" spans="1:32" ht="24.95" customHeight="1" x14ac:dyDescent="0.2">
      <c r="A16" s="4">
        <v>5</v>
      </c>
      <c r="B16" s="3" t="s">
        <v>85</v>
      </c>
      <c r="C16" s="2" t="s">
        <v>0</v>
      </c>
      <c r="D16" s="2"/>
      <c r="E16" s="36">
        <v>21.1</v>
      </c>
      <c r="F16" s="36">
        <v>21.3</v>
      </c>
      <c r="G16" s="36">
        <v>22.1</v>
      </c>
      <c r="H16" s="36">
        <v>22.4</v>
      </c>
      <c r="I16" s="36">
        <v>23.2</v>
      </c>
      <c r="J16" s="36">
        <v>23.5</v>
      </c>
      <c r="K16" s="36">
        <v>24.6</v>
      </c>
      <c r="L16" s="36">
        <v>25.3</v>
      </c>
      <c r="M16" s="36">
        <v>25.4</v>
      </c>
      <c r="N16" s="36">
        <v>24.1</v>
      </c>
      <c r="O16" s="36">
        <v>23.4</v>
      </c>
      <c r="P16" s="36">
        <v>22.8</v>
      </c>
      <c r="Q16" s="36">
        <v>22.6</v>
      </c>
      <c r="R16" s="36">
        <v>22.1</v>
      </c>
      <c r="S16" s="36">
        <v>22.1</v>
      </c>
      <c r="T16" s="36">
        <v>22.3</v>
      </c>
      <c r="U16" s="36">
        <v>22.7</v>
      </c>
      <c r="V16" s="36">
        <v>23.4</v>
      </c>
      <c r="W16" s="36">
        <v>23.3</v>
      </c>
      <c r="X16" s="36">
        <v>23.8</v>
      </c>
      <c r="Y16" s="36">
        <v>22.4</v>
      </c>
      <c r="Z16" s="36">
        <v>22.4</v>
      </c>
      <c r="AA16" s="36">
        <v>22.4</v>
      </c>
      <c r="AB16" s="36">
        <v>22.7</v>
      </c>
      <c r="AC16" s="218">
        <f t="shared" si="0"/>
        <v>22.975000000000005</v>
      </c>
    </row>
    <row r="17" spans="1:29" ht="24.95" customHeight="1" x14ac:dyDescent="0.2">
      <c r="A17" s="4">
        <v>6</v>
      </c>
      <c r="B17" s="3" t="s">
        <v>86</v>
      </c>
      <c r="C17" s="2" t="s">
        <v>0</v>
      </c>
      <c r="D17" s="2"/>
      <c r="E17" s="36">
        <v>25.8</v>
      </c>
      <c r="F17" s="36">
        <v>26.3</v>
      </c>
      <c r="G17" s="36">
        <v>26.8</v>
      </c>
      <c r="H17" s="36">
        <v>27.6</v>
      </c>
      <c r="I17" s="36">
        <v>28.5</v>
      </c>
      <c r="J17" s="36">
        <v>28.4</v>
      </c>
      <c r="K17" s="36">
        <v>29.6</v>
      </c>
      <c r="L17" s="36">
        <v>29.8</v>
      </c>
      <c r="M17" s="36">
        <v>29.8</v>
      </c>
      <c r="N17" s="36">
        <v>28.4</v>
      </c>
      <c r="O17" s="36">
        <v>27.9</v>
      </c>
      <c r="P17" s="36">
        <v>27.6</v>
      </c>
      <c r="Q17" s="36">
        <v>26.9</v>
      </c>
      <c r="R17" s="36">
        <v>26.5</v>
      </c>
      <c r="S17" s="36">
        <v>27</v>
      </c>
      <c r="T17" s="36">
        <v>27.3</v>
      </c>
      <c r="U17" s="36">
        <v>27.8</v>
      </c>
      <c r="V17" s="36">
        <v>28.4</v>
      </c>
      <c r="W17" s="36">
        <v>28.1</v>
      </c>
      <c r="X17" s="36">
        <v>27.8</v>
      </c>
      <c r="Y17" s="36">
        <v>26.7</v>
      </c>
      <c r="Z17" s="36">
        <v>27.5</v>
      </c>
      <c r="AA17" s="36">
        <v>27.6</v>
      </c>
      <c r="AB17" s="36">
        <v>27.9</v>
      </c>
      <c r="AC17" s="218">
        <f t="shared" si="0"/>
        <v>27.75</v>
      </c>
    </row>
    <row r="18" spans="1:29" ht="24.95" customHeight="1" x14ac:dyDescent="0.2">
      <c r="A18" s="4">
        <v>7</v>
      </c>
      <c r="B18" s="3" t="s">
        <v>21</v>
      </c>
      <c r="C18" s="2" t="s">
        <v>87</v>
      </c>
      <c r="D18" s="2"/>
      <c r="E18" s="202">
        <v>4.3</v>
      </c>
      <c r="F18" s="202">
        <v>4.3</v>
      </c>
      <c r="G18" s="202">
        <v>4.3</v>
      </c>
      <c r="H18" s="202">
        <v>4.3</v>
      </c>
      <c r="I18" s="202">
        <v>4.3</v>
      </c>
      <c r="J18" s="202">
        <v>4.3</v>
      </c>
      <c r="K18" s="202">
        <v>4.3</v>
      </c>
      <c r="L18" s="202">
        <v>4.3</v>
      </c>
      <c r="M18" s="202">
        <v>4.3</v>
      </c>
      <c r="N18" s="202">
        <v>4.3</v>
      </c>
      <c r="O18" s="202">
        <v>4.3</v>
      </c>
      <c r="P18" s="202">
        <v>4.3</v>
      </c>
      <c r="Q18" s="202">
        <v>4.3</v>
      </c>
      <c r="R18" s="202">
        <v>4.3</v>
      </c>
      <c r="S18" s="202">
        <v>4.3</v>
      </c>
      <c r="T18" s="202">
        <v>4.3</v>
      </c>
      <c r="U18" s="202">
        <v>4.3</v>
      </c>
      <c r="V18" s="202">
        <v>4.3</v>
      </c>
      <c r="W18" s="202">
        <v>4.3</v>
      </c>
      <c r="X18" s="202">
        <v>4.3</v>
      </c>
      <c r="Y18" s="202">
        <v>4.3</v>
      </c>
      <c r="Z18" s="202">
        <v>4.3</v>
      </c>
      <c r="AA18" s="202">
        <v>4.3</v>
      </c>
      <c r="AB18" s="202">
        <v>4.3</v>
      </c>
      <c r="AC18" s="218">
        <f t="shared" si="0"/>
        <v>4.299999999999998</v>
      </c>
    </row>
    <row r="19" spans="1:29" ht="24.95" customHeight="1" x14ac:dyDescent="0.2">
      <c r="A19" s="4">
        <v>8</v>
      </c>
      <c r="B19" s="3" t="s">
        <v>20</v>
      </c>
      <c r="C19" s="2" t="s">
        <v>87</v>
      </c>
      <c r="D19" s="2"/>
      <c r="E19" s="203">
        <v>3.8</v>
      </c>
      <c r="F19" s="203">
        <v>3.8</v>
      </c>
      <c r="G19" s="203">
        <v>3.8</v>
      </c>
      <c r="H19" s="203">
        <v>3.8</v>
      </c>
      <c r="I19" s="203">
        <v>3.8</v>
      </c>
      <c r="J19" s="203">
        <v>3.8</v>
      </c>
      <c r="K19" s="203">
        <v>3.8</v>
      </c>
      <c r="L19" s="203">
        <v>3.8</v>
      </c>
      <c r="M19" s="203">
        <v>3.8</v>
      </c>
      <c r="N19" s="203">
        <v>3.8</v>
      </c>
      <c r="O19" s="203">
        <v>3.8</v>
      </c>
      <c r="P19" s="203">
        <v>3.8</v>
      </c>
      <c r="Q19" s="203">
        <v>3.8</v>
      </c>
      <c r="R19" s="203">
        <v>3.8</v>
      </c>
      <c r="S19" s="203">
        <v>3.8</v>
      </c>
      <c r="T19" s="203">
        <v>3.8</v>
      </c>
      <c r="U19" s="203">
        <v>3.8</v>
      </c>
      <c r="V19" s="203">
        <v>3.8</v>
      </c>
      <c r="W19" s="203">
        <v>3.8</v>
      </c>
      <c r="X19" s="203">
        <v>3.8</v>
      </c>
      <c r="Y19" s="203">
        <v>3.8</v>
      </c>
      <c r="Z19" s="203">
        <v>3.8</v>
      </c>
      <c r="AA19" s="203">
        <v>3.8</v>
      </c>
      <c r="AB19" s="203">
        <v>3.8</v>
      </c>
      <c r="AC19" s="218">
        <f t="shared" si="0"/>
        <v>3.7999999999999985</v>
      </c>
    </row>
    <row r="20" spans="1:29" ht="24.95" customHeight="1" x14ac:dyDescent="0.2">
      <c r="A20" s="4">
        <v>9</v>
      </c>
      <c r="B20" s="3" t="s">
        <v>19</v>
      </c>
      <c r="C20" s="2" t="s">
        <v>87</v>
      </c>
      <c r="D20" s="2"/>
      <c r="E20" s="203">
        <v>3.8</v>
      </c>
      <c r="F20" s="203">
        <v>3.8</v>
      </c>
      <c r="G20" s="203">
        <v>3.8</v>
      </c>
      <c r="H20" s="203">
        <v>3.8</v>
      </c>
      <c r="I20" s="203">
        <v>3.8</v>
      </c>
      <c r="J20" s="203">
        <v>3.8</v>
      </c>
      <c r="K20" s="203">
        <v>3.8</v>
      </c>
      <c r="L20" s="203">
        <v>3.8</v>
      </c>
      <c r="M20" s="203">
        <v>3.8</v>
      </c>
      <c r="N20" s="203">
        <v>3.8</v>
      </c>
      <c r="O20" s="203">
        <v>3.8</v>
      </c>
      <c r="P20" s="203">
        <v>3.8</v>
      </c>
      <c r="Q20" s="203">
        <v>3.8</v>
      </c>
      <c r="R20" s="203">
        <v>3.8</v>
      </c>
      <c r="S20" s="203">
        <v>3.8</v>
      </c>
      <c r="T20" s="203">
        <v>3.8</v>
      </c>
      <c r="U20" s="203">
        <v>3.8</v>
      </c>
      <c r="V20" s="203">
        <v>3.8</v>
      </c>
      <c r="W20" s="203">
        <v>3.8</v>
      </c>
      <c r="X20" s="203">
        <v>3.8</v>
      </c>
      <c r="Y20" s="203">
        <v>3.8</v>
      </c>
      <c r="Z20" s="203">
        <v>3.8</v>
      </c>
      <c r="AA20" s="203">
        <v>3.8</v>
      </c>
      <c r="AB20" s="203">
        <v>3.8</v>
      </c>
      <c r="AC20" s="218">
        <f t="shared" si="0"/>
        <v>3.7999999999999985</v>
      </c>
    </row>
    <row r="21" spans="1:29" ht="24.95" customHeight="1" x14ac:dyDescent="0.2">
      <c r="A21" s="4">
        <v>10</v>
      </c>
      <c r="B21" s="3" t="s">
        <v>18</v>
      </c>
      <c r="C21" s="2" t="s">
        <v>87</v>
      </c>
      <c r="D21" s="2"/>
      <c r="E21" s="203">
        <v>3</v>
      </c>
      <c r="F21" s="203">
        <v>3</v>
      </c>
      <c r="G21" s="203">
        <v>3</v>
      </c>
      <c r="H21" s="203">
        <v>3</v>
      </c>
      <c r="I21" s="203">
        <v>3</v>
      </c>
      <c r="J21" s="203">
        <v>3</v>
      </c>
      <c r="K21" s="203">
        <v>3</v>
      </c>
      <c r="L21" s="203">
        <v>3</v>
      </c>
      <c r="M21" s="203">
        <v>3</v>
      </c>
      <c r="N21" s="203">
        <v>3</v>
      </c>
      <c r="O21" s="203">
        <v>3</v>
      </c>
      <c r="P21" s="203">
        <v>3</v>
      </c>
      <c r="Q21" s="203">
        <v>3</v>
      </c>
      <c r="R21" s="203">
        <v>3</v>
      </c>
      <c r="S21" s="203">
        <v>3</v>
      </c>
      <c r="T21" s="203">
        <v>3</v>
      </c>
      <c r="U21" s="203">
        <v>3</v>
      </c>
      <c r="V21" s="203">
        <v>3</v>
      </c>
      <c r="W21" s="203">
        <v>3</v>
      </c>
      <c r="X21" s="203">
        <v>3</v>
      </c>
      <c r="Y21" s="203">
        <v>3</v>
      </c>
      <c r="Z21" s="203">
        <v>3</v>
      </c>
      <c r="AA21" s="203">
        <v>3</v>
      </c>
      <c r="AB21" s="203">
        <v>3</v>
      </c>
      <c r="AC21" s="218">
        <f t="shared" si="0"/>
        <v>3</v>
      </c>
    </row>
    <row r="22" spans="1:29" ht="24.95" customHeight="1" x14ac:dyDescent="0.2">
      <c r="A22" s="4">
        <v>11</v>
      </c>
      <c r="B22" s="3" t="s">
        <v>88</v>
      </c>
      <c r="C22" s="2" t="s">
        <v>87</v>
      </c>
      <c r="D22" s="5"/>
      <c r="E22" s="202">
        <f t="shared" ref="E22:AB22" si="1">E18-E19</f>
        <v>0.5</v>
      </c>
      <c r="F22" s="202">
        <f t="shared" si="1"/>
        <v>0.5</v>
      </c>
      <c r="G22" s="202">
        <f t="shared" si="1"/>
        <v>0.5</v>
      </c>
      <c r="H22" s="202">
        <f t="shared" si="1"/>
        <v>0.5</v>
      </c>
      <c r="I22" s="202">
        <f t="shared" si="1"/>
        <v>0.5</v>
      </c>
      <c r="J22" s="202">
        <f t="shared" si="1"/>
        <v>0.5</v>
      </c>
      <c r="K22" s="202">
        <f t="shared" si="1"/>
        <v>0.5</v>
      </c>
      <c r="L22" s="202">
        <f t="shared" si="1"/>
        <v>0.5</v>
      </c>
      <c r="M22" s="202">
        <f t="shared" si="1"/>
        <v>0.5</v>
      </c>
      <c r="N22" s="202">
        <f t="shared" si="1"/>
        <v>0.5</v>
      </c>
      <c r="O22" s="202">
        <f t="shared" si="1"/>
        <v>0.5</v>
      </c>
      <c r="P22" s="202">
        <f t="shared" si="1"/>
        <v>0.5</v>
      </c>
      <c r="Q22" s="202">
        <f t="shared" si="1"/>
        <v>0.5</v>
      </c>
      <c r="R22" s="202">
        <f t="shared" si="1"/>
        <v>0.5</v>
      </c>
      <c r="S22" s="202">
        <f t="shared" si="1"/>
        <v>0.5</v>
      </c>
      <c r="T22" s="202">
        <f t="shared" si="1"/>
        <v>0.5</v>
      </c>
      <c r="U22" s="202">
        <f t="shared" si="1"/>
        <v>0.5</v>
      </c>
      <c r="V22" s="202">
        <f t="shared" si="1"/>
        <v>0.5</v>
      </c>
      <c r="W22" s="202">
        <f t="shared" si="1"/>
        <v>0.5</v>
      </c>
      <c r="X22" s="202">
        <f t="shared" si="1"/>
        <v>0.5</v>
      </c>
      <c r="Y22" s="202">
        <f t="shared" si="1"/>
        <v>0.5</v>
      </c>
      <c r="Z22" s="202">
        <f t="shared" si="1"/>
        <v>0.5</v>
      </c>
      <c r="AA22" s="202">
        <f t="shared" si="1"/>
        <v>0.5</v>
      </c>
      <c r="AB22" s="202">
        <f t="shared" si="1"/>
        <v>0.5</v>
      </c>
      <c r="AC22" s="218">
        <f t="shared" si="0"/>
        <v>0.5</v>
      </c>
    </row>
    <row r="23" spans="1:29" ht="24.95" customHeight="1" x14ac:dyDescent="0.2">
      <c r="A23" s="4">
        <v>12</v>
      </c>
      <c r="B23" s="3" t="s">
        <v>89</v>
      </c>
      <c r="C23" s="2" t="s">
        <v>87</v>
      </c>
      <c r="D23" s="5"/>
      <c r="E23" s="202">
        <f t="shared" ref="E23:AB23" si="2">E20-E21</f>
        <v>0.79999999999999982</v>
      </c>
      <c r="F23" s="202">
        <f t="shared" si="2"/>
        <v>0.79999999999999982</v>
      </c>
      <c r="G23" s="202">
        <f t="shared" si="2"/>
        <v>0.79999999999999982</v>
      </c>
      <c r="H23" s="202">
        <f t="shared" si="2"/>
        <v>0.79999999999999982</v>
      </c>
      <c r="I23" s="202">
        <f t="shared" si="2"/>
        <v>0.79999999999999982</v>
      </c>
      <c r="J23" s="202">
        <f t="shared" si="2"/>
        <v>0.79999999999999982</v>
      </c>
      <c r="K23" s="202">
        <f t="shared" si="2"/>
        <v>0.79999999999999982</v>
      </c>
      <c r="L23" s="202">
        <f t="shared" si="2"/>
        <v>0.79999999999999982</v>
      </c>
      <c r="M23" s="202">
        <f t="shared" si="2"/>
        <v>0.79999999999999982</v>
      </c>
      <c r="N23" s="202">
        <f t="shared" si="2"/>
        <v>0.79999999999999982</v>
      </c>
      <c r="O23" s="202">
        <f t="shared" si="2"/>
        <v>0.79999999999999982</v>
      </c>
      <c r="P23" s="202">
        <f t="shared" si="2"/>
        <v>0.79999999999999982</v>
      </c>
      <c r="Q23" s="202">
        <f t="shared" si="2"/>
        <v>0.79999999999999982</v>
      </c>
      <c r="R23" s="202">
        <f t="shared" si="2"/>
        <v>0.79999999999999982</v>
      </c>
      <c r="S23" s="202">
        <f t="shared" si="2"/>
        <v>0.79999999999999982</v>
      </c>
      <c r="T23" s="202">
        <f t="shared" si="2"/>
        <v>0.79999999999999982</v>
      </c>
      <c r="U23" s="202">
        <f t="shared" si="2"/>
        <v>0.79999999999999982</v>
      </c>
      <c r="V23" s="202">
        <f t="shared" si="2"/>
        <v>0.79999999999999982</v>
      </c>
      <c r="W23" s="202">
        <f t="shared" si="2"/>
        <v>0.79999999999999982</v>
      </c>
      <c r="X23" s="202">
        <f t="shared" si="2"/>
        <v>0.79999999999999982</v>
      </c>
      <c r="Y23" s="202">
        <f t="shared" si="2"/>
        <v>0.79999999999999982</v>
      </c>
      <c r="Z23" s="202">
        <f t="shared" si="2"/>
        <v>0.79999999999999982</v>
      </c>
      <c r="AA23" s="202">
        <f t="shared" si="2"/>
        <v>0.79999999999999982</v>
      </c>
      <c r="AB23" s="202">
        <f t="shared" si="2"/>
        <v>0.79999999999999982</v>
      </c>
      <c r="AC23" s="218">
        <f t="shared" si="0"/>
        <v>0.80000000000000027</v>
      </c>
    </row>
    <row r="24" spans="1:29" ht="24.95" customHeight="1" x14ac:dyDescent="0.2">
      <c r="A24" s="4">
        <v>13</v>
      </c>
      <c r="B24" s="3" t="s">
        <v>90</v>
      </c>
      <c r="C24" s="2" t="s">
        <v>91</v>
      </c>
      <c r="D24" s="5"/>
      <c r="E24" s="204">
        <f t="shared" ref="E24:AB24" si="3">SQRT(E22/0.5)*971</f>
        <v>971</v>
      </c>
      <c r="F24" s="204">
        <f t="shared" si="3"/>
        <v>971</v>
      </c>
      <c r="G24" s="204">
        <f t="shared" si="3"/>
        <v>971</v>
      </c>
      <c r="H24" s="204">
        <f t="shared" si="3"/>
        <v>971</v>
      </c>
      <c r="I24" s="204">
        <f t="shared" si="3"/>
        <v>971</v>
      </c>
      <c r="J24" s="204">
        <f t="shared" si="3"/>
        <v>971</v>
      </c>
      <c r="K24" s="204">
        <f t="shared" si="3"/>
        <v>971</v>
      </c>
      <c r="L24" s="204">
        <f t="shared" si="3"/>
        <v>971</v>
      </c>
      <c r="M24" s="204">
        <f t="shared" si="3"/>
        <v>971</v>
      </c>
      <c r="N24" s="204">
        <f t="shared" si="3"/>
        <v>971</v>
      </c>
      <c r="O24" s="204">
        <f t="shared" si="3"/>
        <v>971</v>
      </c>
      <c r="P24" s="204">
        <f t="shared" si="3"/>
        <v>971</v>
      </c>
      <c r="Q24" s="204">
        <f t="shared" si="3"/>
        <v>971</v>
      </c>
      <c r="R24" s="204">
        <f t="shared" si="3"/>
        <v>971</v>
      </c>
      <c r="S24" s="204">
        <f t="shared" si="3"/>
        <v>971</v>
      </c>
      <c r="T24" s="204">
        <f t="shared" si="3"/>
        <v>971</v>
      </c>
      <c r="U24" s="204">
        <f t="shared" si="3"/>
        <v>971</v>
      </c>
      <c r="V24" s="204">
        <f t="shared" si="3"/>
        <v>971</v>
      </c>
      <c r="W24" s="204">
        <f t="shared" si="3"/>
        <v>971</v>
      </c>
      <c r="X24" s="204">
        <f t="shared" si="3"/>
        <v>971</v>
      </c>
      <c r="Y24" s="204">
        <f t="shared" si="3"/>
        <v>971</v>
      </c>
      <c r="Z24" s="204">
        <f t="shared" si="3"/>
        <v>971</v>
      </c>
      <c r="AA24" s="204">
        <f t="shared" si="3"/>
        <v>971</v>
      </c>
      <c r="AB24" s="204">
        <f t="shared" si="3"/>
        <v>971</v>
      </c>
      <c r="AC24" s="218">
        <f t="shared" si="0"/>
        <v>971</v>
      </c>
    </row>
    <row r="25" spans="1:29" ht="24.95" customHeight="1" x14ac:dyDescent="0.2">
      <c r="A25" s="4">
        <v>14</v>
      </c>
      <c r="B25" s="3" t="s">
        <v>11</v>
      </c>
      <c r="C25" s="2" t="s">
        <v>10</v>
      </c>
      <c r="D25" s="5"/>
      <c r="E25" s="204">
        <f t="shared" ref="E25:AB25" si="4">E24*1000*1*(E14-E15)/3024</f>
        <v>2568.7830687830683</v>
      </c>
      <c r="F25" s="204">
        <f t="shared" si="4"/>
        <v>2600.8928571428573</v>
      </c>
      <c r="G25" s="204">
        <f t="shared" si="4"/>
        <v>2600.8928571428573</v>
      </c>
      <c r="H25" s="204">
        <f t="shared" si="4"/>
        <v>2600.8928571428573</v>
      </c>
      <c r="I25" s="204">
        <f t="shared" si="4"/>
        <v>2665.112433862434</v>
      </c>
      <c r="J25" s="204">
        <f t="shared" si="4"/>
        <v>2568.7830687830688</v>
      </c>
      <c r="K25" s="204">
        <f t="shared" si="4"/>
        <v>2408.2341269841272</v>
      </c>
      <c r="L25" s="204">
        <f t="shared" si="4"/>
        <v>2311.9047619047619</v>
      </c>
      <c r="M25" s="204">
        <f t="shared" si="4"/>
        <v>2279.7949735449738</v>
      </c>
      <c r="N25" s="204">
        <f t="shared" si="4"/>
        <v>2311.9047619047615</v>
      </c>
      <c r="O25" s="204">
        <f t="shared" si="4"/>
        <v>2440.3439153439158</v>
      </c>
      <c r="P25" s="204">
        <f t="shared" si="4"/>
        <v>2568.7830687830688</v>
      </c>
      <c r="Q25" s="204">
        <f t="shared" si="4"/>
        <v>2344.0145502645505</v>
      </c>
      <c r="R25" s="204">
        <f t="shared" si="4"/>
        <v>2279.7949735449738</v>
      </c>
      <c r="S25" s="204">
        <f t="shared" si="4"/>
        <v>2504.5634920634925</v>
      </c>
      <c r="T25" s="204">
        <f t="shared" si="4"/>
        <v>2600.8928571428573</v>
      </c>
      <c r="U25" s="204">
        <f t="shared" si="4"/>
        <v>2568.7830687830688</v>
      </c>
      <c r="V25" s="204">
        <f t="shared" si="4"/>
        <v>2568.7830687830688</v>
      </c>
      <c r="W25" s="204">
        <f t="shared" si="4"/>
        <v>2440.3439153439153</v>
      </c>
      <c r="X25" s="204">
        <f t="shared" si="4"/>
        <v>2183.4656084656081</v>
      </c>
      <c r="Y25" s="204">
        <f t="shared" si="4"/>
        <v>2311.9047619047624</v>
      </c>
      <c r="Z25" s="204">
        <f t="shared" si="4"/>
        <v>2504.563492063492</v>
      </c>
      <c r="AA25" s="204">
        <f t="shared" si="4"/>
        <v>2600.8928571428573</v>
      </c>
      <c r="AB25" s="204">
        <f t="shared" si="4"/>
        <v>2665.112433862434</v>
      </c>
      <c r="AC25" s="218">
        <f>SUM(E25:AB25)</f>
        <v>59499.437830687835</v>
      </c>
    </row>
    <row r="26" spans="1:29" ht="24.95" customHeight="1" x14ac:dyDescent="0.2">
      <c r="A26" s="4">
        <v>15</v>
      </c>
      <c r="B26" s="3" t="s">
        <v>9</v>
      </c>
      <c r="C26" s="2" t="s">
        <v>8</v>
      </c>
      <c r="D26" s="5"/>
      <c r="E26" s="209">
        <v>1500</v>
      </c>
      <c r="F26" s="209">
        <v>1500</v>
      </c>
      <c r="G26" s="209">
        <v>1500</v>
      </c>
      <c r="H26" s="209">
        <v>1400</v>
      </c>
      <c r="I26" s="209">
        <v>1500</v>
      </c>
      <c r="J26" s="209">
        <v>1500</v>
      </c>
      <c r="K26" s="209">
        <v>1400</v>
      </c>
      <c r="L26" s="209">
        <v>1500</v>
      </c>
      <c r="M26" s="209">
        <v>1400</v>
      </c>
      <c r="N26" s="209">
        <v>1400</v>
      </c>
      <c r="O26" s="209">
        <v>1400</v>
      </c>
      <c r="P26" s="209">
        <v>1400</v>
      </c>
      <c r="Q26" s="209">
        <v>1300</v>
      </c>
      <c r="R26" s="209">
        <v>1500</v>
      </c>
      <c r="S26" s="209">
        <v>1500</v>
      </c>
      <c r="T26" s="209">
        <v>1400</v>
      </c>
      <c r="U26" s="209">
        <v>1600</v>
      </c>
      <c r="V26" s="209">
        <v>1400</v>
      </c>
      <c r="W26" s="209">
        <v>1300</v>
      </c>
      <c r="X26" s="209">
        <v>1300</v>
      </c>
      <c r="Y26" s="209">
        <v>1400</v>
      </c>
      <c r="Z26" s="209">
        <v>1600</v>
      </c>
      <c r="AA26" s="209">
        <v>1600</v>
      </c>
      <c r="AB26" s="209">
        <v>1500</v>
      </c>
      <c r="AC26" s="244">
        <f>SUM(E26:AB26)</f>
        <v>34800</v>
      </c>
    </row>
    <row r="27" spans="1:29" ht="24.95" customHeight="1" x14ac:dyDescent="0.2">
      <c r="A27" s="4">
        <v>16</v>
      </c>
      <c r="B27" s="3" t="s">
        <v>7</v>
      </c>
      <c r="C27" s="2" t="s">
        <v>6</v>
      </c>
      <c r="D27" s="5"/>
      <c r="E27" s="218">
        <f t="shared" ref="E27:AB27" si="5">E26/E25</f>
        <v>0.58393408856848616</v>
      </c>
      <c r="F27" s="218">
        <f t="shared" si="5"/>
        <v>0.57672502574665285</v>
      </c>
      <c r="G27" s="218">
        <f t="shared" si="5"/>
        <v>0.57672502574665285</v>
      </c>
      <c r="H27" s="218">
        <f t="shared" si="5"/>
        <v>0.538276690696876</v>
      </c>
      <c r="I27" s="218">
        <f t="shared" si="5"/>
        <v>0.56282803717444441</v>
      </c>
      <c r="J27" s="218">
        <f t="shared" si="5"/>
        <v>0.58393408856848605</v>
      </c>
      <c r="K27" s="218">
        <f t="shared" si="5"/>
        <v>0.58133882595262609</v>
      </c>
      <c r="L27" s="218">
        <f t="shared" si="5"/>
        <v>0.64881565396498453</v>
      </c>
      <c r="M27" s="218">
        <f t="shared" si="5"/>
        <v>0.61409030910488671</v>
      </c>
      <c r="N27" s="218">
        <f t="shared" si="5"/>
        <v>0.60556127703398566</v>
      </c>
      <c r="O27" s="218">
        <f t="shared" si="5"/>
        <v>0.57368963087430203</v>
      </c>
      <c r="P27" s="218">
        <f t="shared" si="5"/>
        <v>0.54500514933058708</v>
      </c>
      <c r="Q27" s="218">
        <f t="shared" si="5"/>
        <v>0.55460406585500044</v>
      </c>
      <c r="R27" s="218">
        <f t="shared" si="5"/>
        <v>0.65795390261237863</v>
      </c>
      <c r="S27" s="218">
        <f t="shared" si="5"/>
        <v>0.59890675750613953</v>
      </c>
      <c r="T27" s="218">
        <f t="shared" si="5"/>
        <v>0.538276690696876</v>
      </c>
      <c r="U27" s="218">
        <f t="shared" si="5"/>
        <v>0.62286302780638514</v>
      </c>
      <c r="V27" s="218">
        <f t="shared" si="5"/>
        <v>0.54500514933058708</v>
      </c>
      <c r="W27" s="218">
        <f t="shared" si="5"/>
        <v>0.53271180009756625</v>
      </c>
      <c r="X27" s="218">
        <f t="shared" si="5"/>
        <v>0.59538377657963304</v>
      </c>
      <c r="Y27" s="218">
        <f t="shared" si="5"/>
        <v>0.60556127703398543</v>
      </c>
      <c r="Z27" s="218">
        <f t="shared" si="5"/>
        <v>0.63883387467321551</v>
      </c>
      <c r="AA27" s="218">
        <f t="shared" si="5"/>
        <v>0.6151733607964297</v>
      </c>
      <c r="AB27" s="218">
        <f t="shared" si="5"/>
        <v>0.56282803717444441</v>
      </c>
      <c r="AC27" s="218">
        <f t="shared" ref="AC27:AC32" si="6">AVERAGE(E27:AB27)</f>
        <v>0.58579273012190036</v>
      </c>
    </row>
    <row r="28" spans="1:29" ht="24.95" customHeight="1" x14ac:dyDescent="0.2">
      <c r="A28" s="4">
        <v>17</v>
      </c>
      <c r="B28" s="3" t="s">
        <v>5</v>
      </c>
      <c r="C28" s="5"/>
      <c r="D28" s="5"/>
      <c r="E28" s="309">
        <f>AVERAGE(E27:AB27)</f>
        <v>0.58579273012190036</v>
      </c>
      <c r="F28" s="310"/>
      <c r="G28" s="310"/>
      <c r="H28" s="310"/>
      <c r="I28" s="310"/>
      <c r="J28" s="310"/>
      <c r="K28" s="310"/>
      <c r="L28" s="310"/>
      <c r="M28" s="310"/>
      <c r="N28" s="310"/>
      <c r="O28" s="310"/>
      <c r="P28" s="310"/>
      <c r="Q28" s="310"/>
      <c r="R28" s="310"/>
      <c r="S28" s="310"/>
      <c r="T28" s="310"/>
      <c r="U28" s="310"/>
      <c r="V28" s="310"/>
      <c r="W28" s="310"/>
      <c r="X28" s="310"/>
      <c r="Y28" s="310"/>
      <c r="Z28" s="310"/>
      <c r="AA28" s="310"/>
      <c r="AB28" s="311"/>
      <c r="AC28" s="218">
        <f t="shared" si="6"/>
        <v>0.58579273012190036</v>
      </c>
    </row>
    <row r="29" spans="1:29" ht="24.95" customHeight="1" x14ac:dyDescent="0.2">
      <c r="A29" s="4">
        <v>18</v>
      </c>
      <c r="B29" s="3" t="s">
        <v>4</v>
      </c>
      <c r="C29" s="5"/>
      <c r="D29" s="5"/>
      <c r="E29" s="218">
        <f t="shared" ref="E29:AB29" si="7">3.516/E27</f>
        <v>6.0212275132275126</v>
      </c>
      <c r="F29" s="218">
        <f t="shared" si="7"/>
        <v>6.0964928571428576</v>
      </c>
      <c r="G29" s="218">
        <f t="shared" si="7"/>
        <v>6.0964928571428576</v>
      </c>
      <c r="H29" s="218">
        <f t="shared" si="7"/>
        <v>6.5319566326530625</v>
      </c>
      <c r="I29" s="218">
        <f t="shared" si="7"/>
        <v>6.247023544973545</v>
      </c>
      <c r="J29" s="218">
        <f t="shared" si="7"/>
        <v>6.0212275132275135</v>
      </c>
      <c r="K29" s="218">
        <f t="shared" si="7"/>
        <v>6.0481079931972799</v>
      </c>
      <c r="L29" s="218">
        <f t="shared" si="7"/>
        <v>5.4191047619047623</v>
      </c>
      <c r="M29" s="218">
        <f t="shared" si="7"/>
        <v>5.7255422335600912</v>
      </c>
      <c r="N29" s="218">
        <f t="shared" si="7"/>
        <v>5.8061836734693868</v>
      </c>
      <c r="O29" s="218">
        <f t="shared" si="7"/>
        <v>6.1287494331065773</v>
      </c>
      <c r="P29" s="218">
        <f t="shared" si="7"/>
        <v>6.4513151927437633</v>
      </c>
      <c r="Q29" s="218">
        <f t="shared" si="7"/>
        <v>6.3396578144078148</v>
      </c>
      <c r="R29" s="218">
        <f t="shared" si="7"/>
        <v>5.3438394179894182</v>
      </c>
      <c r="S29" s="218">
        <f t="shared" si="7"/>
        <v>5.8706968253968261</v>
      </c>
      <c r="T29" s="218">
        <f t="shared" si="7"/>
        <v>6.5319566326530625</v>
      </c>
      <c r="U29" s="218">
        <f t="shared" si="7"/>
        <v>5.6449007936507938</v>
      </c>
      <c r="V29" s="218">
        <f t="shared" si="7"/>
        <v>6.4513151927437633</v>
      </c>
      <c r="W29" s="218">
        <f t="shared" si="7"/>
        <v>6.6001916971916978</v>
      </c>
      <c r="X29" s="218">
        <f t="shared" si="7"/>
        <v>5.905434676434675</v>
      </c>
      <c r="Y29" s="218">
        <f t="shared" si="7"/>
        <v>5.8061836734693895</v>
      </c>
      <c r="Z29" s="218">
        <f t="shared" si="7"/>
        <v>5.503778273809524</v>
      </c>
      <c r="AA29" s="218">
        <f t="shared" si="7"/>
        <v>5.7154620535714296</v>
      </c>
      <c r="AB29" s="218">
        <f t="shared" si="7"/>
        <v>6.247023544973545</v>
      </c>
      <c r="AC29" s="218">
        <f t="shared" si="6"/>
        <v>6.0230777001100479</v>
      </c>
    </row>
    <row r="30" spans="1:29" ht="24.95" customHeight="1" x14ac:dyDescent="0.2">
      <c r="A30" s="4">
        <v>19</v>
      </c>
      <c r="B30" s="3" t="s">
        <v>3</v>
      </c>
      <c r="C30" s="5"/>
      <c r="D30" s="5"/>
      <c r="E30" s="218">
        <f t="shared" ref="E30:AB30" si="8">3.413*E29</f>
        <v>20.550449502645499</v>
      </c>
      <c r="F30" s="218">
        <f t="shared" si="8"/>
        <v>20.807330121428571</v>
      </c>
      <c r="G30" s="218">
        <f t="shared" si="8"/>
        <v>20.807330121428571</v>
      </c>
      <c r="H30" s="218">
        <f t="shared" si="8"/>
        <v>22.293567987244902</v>
      </c>
      <c r="I30" s="218">
        <f t="shared" si="8"/>
        <v>21.321091358994707</v>
      </c>
      <c r="J30" s="218">
        <f t="shared" si="8"/>
        <v>20.550449502645503</v>
      </c>
      <c r="K30" s="218">
        <f t="shared" si="8"/>
        <v>20.642192580782314</v>
      </c>
      <c r="L30" s="218">
        <f t="shared" si="8"/>
        <v>18.495404552380954</v>
      </c>
      <c r="M30" s="218">
        <f t="shared" si="8"/>
        <v>19.54127564314059</v>
      </c>
      <c r="N30" s="218">
        <f t="shared" si="8"/>
        <v>19.816504877551015</v>
      </c>
      <c r="O30" s="218">
        <f t="shared" si="8"/>
        <v>20.917421815192746</v>
      </c>
      <c r="P30" s="218">
        <f t="shared" si="8"/>
        <v>22.018338752834463</v>
      </c>
      <c r="Q30" s="218">
        <f t="shared" si="8"/>
        <v>21.637252120573869</v>
      </c>
      <c r="R30" s="218">
        <f t="shared" si="8"/>
        <v>18.238523933597882</v>
      </c>
      <c r="S30" s="218">
        <f t="shared" si="8"/>
        <v>20.036688265079366</v>
      </c>
      <c r="T30" s="218">
        <f t="shared" si="8"/>
        <v>22.293567987244902</v>
      </c>
      <c r="U30" s="218">
        <f t="shared" si="8"/>
        <v>19.266046408730158</v>
      </c>
      <c r="V30" s="218">
        <f t="shared" si="8"/>
        <v>22.018338752834463</v>
      </c>
      <c r="W30" s="218">
        <f t="shared" si="8"/>
        <v>22.526454262515262</v>
      </c>
      <c r="X30" s="218">
        <f t="shared" si="8"/>
        <v>20.155248550671544</v>
      </c>
      <c r="Y30" s="218">
        <f t="shared" si="8"/>
        <v>19.816504877551026</v>
      </c>
      <c r="Z30" s="218">
        <f t="shared" si="8"/>
        <v>18.784395248511906</v>
      </c>
      <c r="AA30" s="218">
        <f t="shared" si="8"/>
        <v>19.506871988839286</v>
      </c>
      <c r="AB30" s="218">
        <f t="shared" si="8"/>
        <v>21.321091358994707</v>
      </c>
      <c r="AC30" s="218">
        <f t="shared" si="6"/>
        <v>20.55676419047559</v>
      </c>
    </row>
    <row r="31" spans="1:29" ht="24.95" customHeight="1" x14ac:dyDescent="0.2">
      <c r="A31" s="4">
        <v>20</v>
      </c>
      <c r="B31" s="3" t="s">
        <v>2</v>
      </c>
      <c r="C31" s="2" t="s">
        <v>0</v>
      </c>
      <c r="D31" s="5"/>
      <c r="E31" s="218">
        <f>(E17-E16)/LN(1+(E17-E16)/E12)</f>
        <v>6.0486829051261291</v>
      </c>
      <c r="F31" s="218">
        <f t="shared" ref="F31:AB31" si="9">(F17-F16)/LN(1+(F17-F16)/F12)</f>
        <v>6.1657586559410795</v>
      </c>
      <c r="G31" s="218">
        <f t="shared" si="9"/>
        <v>5.9434563579445765</v>
      </c>
      <c r="H31" s="218">
        <f t="shared" si="9"/>
        <v>6.2431781052843123</v>
      </c>
      <c r="I31" s="218">
        <f t="shared" si="9"/>
        <v>6.0691191589426765</v>
      </c>
      <c r="J31" s="218">
        <f t="shared" si="9"/>
        <v>5.8096150018291439</v>
      </c>
      <c r="K31" s="218">
        <f t="shared" si="9"/>
        <v>5.7416595994262201</v>
      </c>
      <c r="L31" s="218">
        <f t="shared" si="9"/>
        <v>5.4434699845496715</v>
      </c>
      <c r="M31" s="218">
        <f t="shared" si="9"/>
        <v>5.2989811492513832</v>
      </c>
      <c r="N31" s="218">
        <f t="shared" si="9"/>
        <v>5.2602934026885997</v>
      </c>
      <c r="O31" s="218">
        <f t="shared" si="9"/>
        <v>5.7599672054546565</v>
      </c>
      <c r="P31" s="218">
        <f t="shared" si="9"/>
        <v>5.9824529232298884</v>
      </c>
      <c r="Q31" s="218">
        <f t="shared" si="9"/>
        <v>5.4712327328121431</v>
      </c>
      <c r="R31" s="218">
        <f t="shared" si="9"/>
        <v>5.510278762297637</v>
      </c>
      <c r="S31" s="218">
        <f t="shared" si="9"/>
        <v>5.7034287933804686</v>
      </c>
      <c r="T31" s="218">
        <f t="shared" si="9"/>
        <v>6.271263976233711</v>
      </c>
      <c r="U31" s="218">
        <f t="shared" si="9"/>
        <v>5.9925959009698371</v>
      </c>
      <c r="V31" s="218">
        <f t="shared" si="9"/>
        <v>6.0600571766017559</v>
      </c>
      <c r="W31" s="218">
        <f t="shared" si="9"/>
        <v>5.6650680054903777</v>
      </c>
      <c r="X31" s="218">
        <f t="shared" si="9"/>
        <v>5.0380887083516468</v>
      </c>
      <c r="Y31" s="218">
        <f t="shared" si="9"/>
        <v>5.2602934026886006</v>
      </c>
      <c r="Z31" s="218">
        <f t="shared" si="9"/>
        <v>5.6729747955105765</v>
      </c>
      <c r="AA31" s="218">
        <f t="shared" si="9"/>
        <v>6.3489937358332496</v>
      </c>
      <c r="AB31" s="218">
        <f t="shared" si="9"/>
        <v>6.3489937358332487</v>
      </c>
      <c r="AC31" s="218">
        <f t="shared" si="6"/>
        <v>5.7962460073196498</v>
      </c>
    </row>
    <row r="32" spans="1:29" ht="24.95" customHeight="1" x14ac:dyDescent="0.25">
      <c r="A32" s="4">
        <v>21</v>
      </c>
      <c r="B32" s="3" t="s">
        <v>1</v>
      </c>
      <c r="C32" s="2" t="s">
        <v>0</v>
      </c>
      <c r="D32" s="1"/>
      <c r="E32" s="218">
        <f t="shared" ref="E32:AB32" si="10">(E14-E15)/LN(1+(E14-E15)/E13)</f>
        <v>3.6409569065073488</v>
      </c>
      <c r="F32" s="218">
        <f t="shared" si="10"/>
        <v>3.6680223935929579</v>
      </c>
      <c r="G32" s="218">
        <f t="shared" si="10"/>
        <v>3.8137508997222249</v>
      </c>
      <c r="H32" s="218">
        <f t="shared" si="10"/>
        <v>3.5177853034163391</v>
      </c>
      <c r="I32" s="218">
        <f t="shared" si="10"/>
        <v>3.4136459136331081</v>
      </c>
      <c r="J32" s="218">
        <f t="shared" si="10"/>
        <v>3.4912973855454976</v>
      </c>
      <c r="K32" s="218">
        <f t="shared" si="10"/>
        <v>2.8816343500125905</v>
      </c>
      <c r="L32" s="218">
        <f t="shared" si="10"/>
        <v>2.8070729658092164</v>
      </c>
      <c r="M32" s="218">
        <f t="shared" si="10"/>
        <v>2.7820815658492699</v>
      </c>
      <c r="N32" s="218">
        <f t="shared" si="10"/>
        <v>2.8070729658092159</v>
      </c>
      <c r="O32" s="218">
        <f t="shared" si="10"/>
        <v>3.0732768781004789</v>
      </c>
      <c r="P32" s="218">
        <f t="shared" si="10"/>
        <v>3.0045957240544103</v>
      </c>
      <c r="Q32" s="218">
        <f t="shared" si="10"/>
        <v>2.8319947622323784</v>
      </c>
      <c r="R32" s="218">
        <f t="shared" si="10"/>
        <v>2.7820815658492699</v>
      </c>
      <c r="S32" s="218">
        <f t="shared" si="10"/>
        <v>2.9556008171816193</v>
      </c>
      <c r="T32" s="218">
        <f t="shared" si="10"/>
        <v>3.6680223935929579</v>
      </c>
      <c r="U32" s="218">
        <f t="shared" si="10"/>
        <v>3.4912973855454976</v>
      </c>
      <c r="V32" s="218">
        <f t="shared" si="10"/>
        <v>3.3362591313939705</v>
      </c>
      <c r="W32" s="218">
        <f t="shared" si="10"/>
        <v>3.3846573885294227</v>
      </c>
      <c r="X32" s="218">
        <f t="shared" si="10"/>
        <v>2.3526385425761158</v>
      </c>
      <c r="Y32" s="218">
        <f t="shared" si="10"/>
        <v>2.8070729658092168</v>
      </c>
      <c r="Z32" s="218">
        <f t="shared" si="10"/>
        <v>3.284340856464937</v>
      </c>
      <c r="AA32" s="218">
        <f t="shared" si="10"/>
        <v>3.5177853034163391</v>
      </c>
      <c r="AB32" s="218">
        <f t="shared" si="10"/>
        <v>3.57056204992652</v>
      </c>
      <c r="AC32" s="218">
        <f t="shared" si="6"/>
        <v>3.2034794339404544</v>
      </c>
    </row>
    <row r="34" spans="1:29" ht="21" customHeight="1" x14ac:dyDescent="0.2">
      <c r="A34" s="317" t="s">
        <v>39</v>
      </c>
      <c r="B34" s="317"/>
      <c r="C34" s="317"/>
      <c r="D34" s="317"/>
      <c r="E34" s="317"/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7"/>
      <c r="AC34" s="317"/>
    </row>
    <row r="35" spans="1:29" ht="15.75" customHeight="1" x14ac:dyDescent="0.2">
      <c r="A35" s="323" t="s">
        <v>146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323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</row>
    <row r="36" spans="1:29" ht="15.75" customHeight="1" x14ac:dyDescent="0.35">
      <c r="A36" s="319"/>
      <c r="B36" s="319"/>
      <c r="C36" s="319"/>
      <c r="D36" s="319"/>
      <c r="E36" s="320" t="s">
        <v>116</v>
      </c>
      <c r="F36" s="320"/>
      <c r="G36" s="320"/>
      <c r="H36" s="320"/>
      <c r="I36" s="320"/>
      <c r="J36" s="320"/>
      <c r="K36" s="320"/>
      <c r="L36" s="320"/>
      <c r="M36" s="320"/>
      <c r="N36" s="320"/>
      <c r="O36" s="320"/>
      <c r="P36" s="320"/>
      <c r="Q36" s="320"/>
      <c r="R36" s="320"/>
      <c r="S36" s="320"/>
      <c r="T36" s="320"/>
      <c r="U36" s="320"/>
      <c r="V36" s="320"/>
      <c r="W36" s="320"/>
      <c r="X36" s="320"/>
      <c r="Y36" s="320"/>
      <c r="Z36" s="320"/>
      <c r="AA36" s="320"/>
      <c r="AB36" s="320"/>
      <c r="AC36" s="320"/>
    </row>
    <row r="37" spans="1:29" ht="15.75" customHeight="1" x14ac:dyDescent="0.2">
      <c r="A37" s="324" t="s">
        <v>77</v>
      </c>
      <c r="B37" s="324"/>
      <c r="C37" s="324"/>
      <c r="D37" s="324"/>
      <c r="E37" s="320"/>
      <c r="F37" s="320"/>
      <c r="G37" s="320"/>
      <c r="H37" s="320"/>
      <c r="I37" s="320"/>
      <c r="J37" s="320"/>
      <c r="K37" s="320"/>
      <c r="L37" s="320"/>
      <c r="M37" s="320"/>
      <c r="N37" s="320"/>
      <c r="O37" s="320"/>
      <c r="P37" s="320"/>
      <c r="Q37" s="320"/>
      <c r="R37" s="320"/>
      <c r="S37" s="320"/>
      <c r="T37" s="320"/>
      <c r="U37" s="320"/>
      <c r="V37" s="320"/>
      <c r="W37" s="320"/>
      <c r="X37" s="320"/>
      <c r="Y37" s="320"/>
      <c r="Z37" s="320"/>
      <c r="AA37" s="320"/>
      <c r="AB37" s="320"/>
      <c r="AC37" s="320"/>
    </row>
    <row r="38" spans="1:29" ht="15.75" customHeight="1" x14ac:dyDescent="0.2">
      <c r="A38" s="324" t="s">
        <v>78</v>
      </c>
      <c r="B38" s="324"/>
      <c r="C38" s="324"/>
      <c r="D38" s="324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</row>
    <row r="39" spans="1:29" ht="15.75" customHeight="1" x14ac:dyDescent="0.2">
      <c r="A39" s="324" t="s">
        <v>79</v>
      </c>
      <c r="B39" s="324"/>
      <c r="C39" s="324"/>
      <c r="D39" s="324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29" ht="15.75" customHeight="1" x14ac:dyDescent="0.2">
      <c r="A40" s="324" t="s">
        <v>80</v>
      </c>
      <c r="B40" s="324"/>
      <c r="C40" s="324"/>
      <c r="D40" s="324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29" ht="15.75" customHeight="1" x14ac:dyDescent="0.25">
      <c r="A41" s="325" t="s">
        <v>81</v>
      </c>
      <c r="B41" s="325"/>
      <c r="C41" s="325"/>
      <c r="D41" s="325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29" ht="15.75" x14ac:dyDescent="0.25">
      <c r="A42" s="325" t="s">
        <v>82</v>
      </c>
      <c r="B42" s="325"/>
      <c r="C42" s="325"/>
      <c r="D42" s="325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</row>
    <row r="43" spans="1:29" ht="31.5" x14ac:dyDescent="0.2">
      <c r="A43" s="312" t="s">
        <v>32</v>
      </c>
      <c r="B43" s="312" t="s">
        <v>31</v>
      </c>
      <c r="C43" s="312" t="s">
        <v>30</v>
      </c>
      <c r="D43" s="312" t="s">
        <v>29</v>
      </c>
      <c r="E43" s="314" t="s">
        <v>28</v>
      </c>
      <c r="F43" s="315"/>
      <c r="G43" s="315"/>
      <c r="H43" s="315"/>
      <c r="I43" s="315"/>
      <c r="J43" s="315"/>
      <c r="K43" s="315"/>
      <c r="L43" s="315"/>
      <c r="M43" s="315"/>
      <c r="N43" s="315"/>
      <c r="O43" s="315"/>
      <c r="P43" s="315"/>
      <c r="Q43" s="315"/>
      <c r="R43" s="315"/>
      <c r="S43" s="315"/>
      <c r="T43" s="315"/>
      <c r="U43" s="315"/>
      <c r="V43" s="315"/>
      <c r="W43" s="315"/>
      <c r="X43" s="315"/>
      <c r="Y43" s="315"/>
      <c r="Z43" s="315"/>
      <c r="AA43" s="315"/>
      <c r="AB43" s="316"/>
      <c r="AC43" s="113" t="s">
        <v>67</v>
      </c>
    </row>
    <row r="44" spans="1:29" ht="24.95" customHeight="1" x14ac:dyDescent="0.25">
      <c r="A44" s="313"/>
      <c r="B44" s="313"/>
      <c r="C44" s="313"/>
      <c r="D44" s="313"/>
      <c r="E44" s="8">
        <v>7</v>
      </c>
      <c r="F44" s="8">
        <v>8</v>
      </c>
      <c r="G44" s="8">
        <v>9</v>
      </c>
      <c r="H44" s="8">
        <v>10</v>
      </c>
      <c r="I44" s="9">
        <v>11</v>
      </c>
      <c r="J44" s="8">
        <v>12</v>
      </c>
      <c r="K44" s="8">
        <v>13</v>
      </c>
      <c r="L44" s="8">
        <v>14</v>
      </c>
      <c r="M44" s="8">
        <v>15</v>
      </c>
      <c r="N44" s="8">
        <v>16</v>
      </c>
      <c r="O44" s="8">
        <v>17</v>
      </c>
      <c r="P44" s="8">
        <v>18</v>
      </c>
      <c r="Q44" s="8">
        <v>19</v>
      </c>
      <c r="R44" s="8">
        <v>20</v>
      </c>
      <c r="S44" s="8">
        <v>21</v>
      </c>
      <c r="T44" s="8">
        <v>22</v>
      </c>
      <c r="U44" s="8">
        <v>23</v>
      </c>
      <c r="V44" s="8">
        <v>0</v>
      </c>
      <c r="W44" s="8">
        <v>1</v>
      </c>
      <c r="X44" s="8">
        <v>2</v>
      </c>
      <c r="Y44" s="8">
        <v>3</v>
      </c>
      <c r="Z44" s="8">
        <v>4</v>
      </c>
      <c r="AA44" s="8">
        <v>5</v>
      </c>
      <c r="AB44" s="8">
        <v>6</v>
      </c>
      <c r="AC44" s="1"/>
    </row>
    <row r="45" spans="1:29" ht="24.95" customHeight="1" x14ac:dyDescent="0.2">
      <c r="A45" s="4">
        <v>1</v>
      </c>
      <c r="B45" s="3" t="s">
        <v>27</v>
      </c>
      <c r="C45" s="2" t="s">
        <v>0</v>
      </c>
      <c r="D45" s="31"/>
      <c r="E45" s="200"/>
      <c r="F45" s="200"/>
      <c r="G45" s="200"/>
      <c r="H45" s="200"/>
      <c r="I45" s="200"/>
      <c r="J45" s="200">
        <v>1.2</v>
      </c>
      <c r="K45" s="200">
        <v>1.1000000000000001</v>
      </c>
      <c r="L45" s="200">
        <v>1.1000000000000001</v>
      </c>
      <c r="M45" s="200">
        <v>1.1000000000000001</v>
      </c>
      <c r="N45" s="200">
        <v>1.1000000000000001</v>
      </c>
      <c r="O45" s="200">
        <v>1.2</v>
      </c>
      <c r="P45" s="200">
        <v>1.2</v>
      </c>
      <c r="Q45" s="200">
        <v>1.3</v>
      </c>
      <c r="R45" s="200"/>
      <c r="S45" s="200"/>
      <c r="T45" s="200"/>
      <c r="U45" s="200"/>
      <c r="V45" s="200">
        <v>1.3</v>
      </c>
      <c r="W45" s="200">
        <v>1.2</v>
      </c>
      <c r="X45" s="200">
        <v>1.2</v>
      </c>
      <c r="Y45" s="200"/>
      <c r="Z45" s="200"/>
      <c r="AA45" s="200"/>
      <c r="AB45" s="200"/>
      <c r="AC45" s="206">
        <f>AVERAGE(E45:AB45)</f>
        <v>1.1818181818181819</v>
      </c>
    </row>
    <row r="46" spans="1:29" ht="24.95" customHeight="1" x14ac:dyDescent="0.2">
      <c r="A46" s="4">
        <v>2</v>
      </c>
      <c r="B46" s="3" t="s">
        <v>26</v>
      </c>
      <c r="C46" s="2" t="s">
        <v>0</v>
      </c>
      <c r="D46" s="31"/>
      <c r="E46" s="201"/>
      <c r="F46" s="201"/>
      <c r="G46" s="201"/>
      <c r="H46" s="201"/>
      <c r="I46" s="201"/>
      <c r="J46" s="201">
        <v>1.8</v>
      </c>
      <c r="K46" s="201">
        <v>1.6</v>
      </c>
      <c r="L46" s="201">
        <v>0.8</v>
      </c>
      <c r="M46" s="201">
        <v>1.9</v>
      </c>
      <c r="N46" s="201">
        <v>1.4</v>
      </c>
      <c r="O46" s="201">
        <v>1.7</v>
      </c>
      <c r="P46" s="201">
        <v>1.6</v>
      </c>
      <c r="Q46" s="201">
        <v>1.6</v>
      </c>
      <c r="R46" s="201"/>
      <c r="S46" s="201"/>
      <c r="T46" s="201"/>
      <c r="U46" s="201"/>
      <c r="V46" s="201">
        <v>1.8</v>
      </c>
      <c r="W46" s="201">
        <v>1.6</v>
      </c>
      <c r="X46" s="201">
        <v>0.8</v>
      </c>
      <c r="Y46" s="201"/>
      <c r="Z46" s="201"/>
      <c r="AA46" s="201"/>
      <c r="AB46" s="201"/>
      <c r="AC46" s="206">
        <f>AVERAGE(E46:AB46)</f>
        <v>1.5090909090909088</v>
      </c>
    </row>
    <row r="47" spans="1:29" ht="24.95" customHeight="1" x14ac:dyDescent="0.2">
      <c r="A47" s="4">
        <v>3</v>
      </c>
      <c r="B47" s="3" t="s">
        <v>83</v>
      </c>
      <c r="C47" s="2" t="s">
        <v>0</v>
      </c>
      <c r="D47" s="2"/>
      <c r="E47" s="36"/>
      <c r="F47" s="36"/>
      <c r="G47" s="36"/>
      <c r="H47" s="36"/>
      <c r="I47" s="36"/>
      <c r="J47" s="36">
        <v>15.7</v>
      </c>
      <c r="K47" s="36">
        <v>14.8</v>
      </c>
      <c r="L47" s="36">
        <v>14.4</v>
      </c>
      <c r="M47" s="36">
        <v>14.3</v>
      </c>
      <c r="N47" s="36">
        <v>14.2</v>
      </c>
      <c r="O47" s="36">
        <v>13.8</v>
      </c>
      <c r="P47" s="36">
        <v>13.4</v>
      </c>
      <c r="Q47" s="36">
        <v>12.8</v>
      </c>
      <c r="R47" s="36"/>
      <c r="S47" s="36"/>
      <c r="T47" s="36"/>
      <c r="U47" s="36"/>
      <c r="V47" s="36">
        <v>14.9</v>
      </c>
      <c r="W47" s="36">
        <v>13.2</v>
      </c>
      <c r="X47" s="36">
        <v>12.2</v>
      </c>
      <c r="Y47" s="36"/>
      <c r="Z47" s="36"/>
      <c r="AA47" s="36"/>
      <c r="AB47" s="36"/>
      <c r="AC47" s="218">
        <f t="shared" ref="AC47:AC57" si="11">AVERAGE(E47:AB47)</f>
        <v>13.972727272727271</v>
      </c>
    </row>
    <row r="48" spans="1:29" ht="24.95" customHeight="1" x14ac:dyDescent="0.2">
      <c r="A48" s="4">
        <v>4</v>
      </c>
      <c r="B48" s="3" t="s">
        <v>84</v>
      </c>
      <c r="C48" s="2" t="s">
        <v>0</v>
      </c>
      <c r="D48" s="2"/>
      <c r="E48" s="36"/>
      <c r="F48" s="36"/>
      <c r="G48" s="36"/>
      <c r="H48" s="36"/>
      <c r="I48" s="36"/>
      <c r="J48" s="36">
        <v>8.6999999999999993</v>
      </c>
      <c r="K48" s="36">
        <v>8.1</v>
      </c>
      <c r="L48" s="36">
        <v>7.6</v>
      </c>
      <c r="M48" s="36">
        <v>7.4</v>
      </c>
      <c r="N48" s="36">
        <v>7.4</v>
      </c>
      <c r="O48" s="36">
        <v>6.6</v>
      </c>
      <c r="P48" s="36">
        <v>5.9</v>
      </c>
      <c r="Q48" s="36">
        <v>5.5</v>
      </c>
      <c r="R48" s="36"/>
      <c r="S48" s="36"/>
      <c r="T48" s="36"/>
      <c r="U48" s="36"/>
      <c r="V48" s="36">
        <v>7.4</v>
      </c>
      <c r="W48" s="36">
        <v>5.9</v>
      </c>
      <c r="X48" s="36">
        <v>5.3</v>
      </c>
      <c r="Y48" s="36"/>
      <c r="Z48" s="36"/>
      <c r="AA48" s="36"/>
      <c r="AB48" s="36"/>
      <c r="AC48" s="218">
        <f t="shared" si="11"/>
        <v>6.8909090909090907</v>
      </c>
    </row>
    <row r="49" spans="1:29" ht="24.95" customHeight="1" x14ac:dyDescent="0.2">
      <c r="A49" s="4">
        <v>5</v>
      </c>
      <c r="B49" s="3" t="s">
        <v>85</v>
      </c>
      <c r="C49" s="2" t="s">
        <v>0</v>
      </c>
      <c r="D49" s="2"/>
      <c r="E49" s="36"/>
      <c r="F49" s="36"/>
      <c r="G49" s="36"/>
      <c r="H49" s="36"/>
      <c r="I49" s="36"/>
      <c r="J49" s="36">
        <v>23.3</v>
      </c>
      <c r="K49" s="36">
        <v>24.7</v>
      </c>
      <c r="L49" s="36">
        <v>25.2</v>
      </c>
      <c r="M49" s="36">
        <v>25.4</v>
      </c>
      <c r="N49" s="36">
        <v>24.2</v>
      </c>
      <c r="O49" s="36">
        <v>23.2</v>
      </c>
      <c r="P49" s="36">
        <v>22.8</v>
      </c>
      <c r="Q49" s="36">
        <v>22.6</v>
      </c>
      <c r="R49" s="36"/>
      <c r="S49" s="36"/>
      <c r="T49" s="36"/>
      <c r="U49" s="36"/>
      <c r="V49" s="36">
        <v>23.3</v>
      </c>
      <c r="W49" s="36">
        <v>23.4</v>
      </c>
      <c r="X49" s="36">
        <v>23.3</v>
      </c>
      <c r="Y49" s="36"/>
      <c r="Z49" s="36"/>
      <c r="AA49" s="36"/>
      <c r="AB49" s="36"/>
      <c r="AC49" s="218">
        <f t="shared" si="11"/>
        <v>23.763636363636365</v>
      </c>
    </row>
    <row r="50" spans="1:29" ht="24.95" customHeight="1" x14ac:dyDescent="0.2">
      <c r="A50" s="4">
        <v>6</v>
      </c>
      <c r="B50" s="3" t="s">
        <v>86</v>
      </c>
      <c r="C50" s="2" t="s">
        <v>0</v>
      </c>
      <c r="D50" s="2"/>
      <c r="E50" s="36"/>
      <c r="F50" s="36"/>
      <c r="G50" s="36"/>
      <c r="H50" s="36"/>
      <c r="I50" s="36"/>
      <c r="J50" s="36">
        <v>28.8</v>
      </c>
      <c r="K50" s="36">
        <v>29.9</v>
      </c>
      <c r="L50" s="36">
        <v>30.3</v>
      </c>
      <c r="M50" s="36">
        <v>30.3</v>
      </c>
      <c r="N50" s="36">
        <v>29.3</v>
      </c>
      <c r="O50" s="36">
        <v>28.7</v>
      </c>
      <c r="P50" s="36">
        <v>28.5</v>
      </c>
      <c r="Q50" s="36">
        <v>28.1</v>
      </c>
      <c r="R50" s="36"/>
      <c r="S50" s="36"/>
      <c r="T50" s="36"/>
      <c r="U50" s="36"/>
      <c r="V50" s="36">
        <v>29.3</v>
      </c>
      <c r="W50" s="36">
        <v>28.9</v>
      </c>
      <c r="X50" s="36">
        <v>28.4</v>
      </c>
      <c r="Y50" s="36"/>
      <c r="Z50" s="36"/>
      <c r="AA50" s="36"/>
      <c r="AB50" s="36"/>
      <c r="AC50" s="218">
        <f t="shared" si="11"/>
        <v>29.13636363636363</v>
      </c>
    </row>
    <row r="51" spans="1:29" ht="24.95" customHeight="1" x14ac:dyDescent="0.2">
      <c r="A51" s="4">
        <v>7</v>
      </c>
      <c r="B51" s="3" t="s">
        <v>21</v>
      </c>
      <c r="C51" s="2" t="s">
        <v>87</v>
      </c>
      <c r="D51" s="2"/>
      <c r="E51" s="202"/>
      <c r="F51" s="202"/>
      <c r="G51" s="202"/>
      <c r="H51" s="202"/>
      <c r="I51" s="202"/>
      <c r="J51" s="202">
        <v>4.3</v>
      </c>
      <c r="K51" s="202">
        <v>4.3</v>
      </c>
      <c r="L51" s="202">
        <v>4.3</v>
      </c>
      <c r="M51" s="202">
        <v>4.3</v>
      </c>
      <c r="N51" s="202">
        <v>4.3</v>
      </c>
      <c r="O51" s="202">
        <v>4.3</v>
      </c>
      <c r="P51" s="202">
        <v>4.3</v>
      </c>
      <c r="Q51" s="202">
        <v>4.3</v>
      </c>
      <c r="R51" s="202"/>
      <c r="S51" s="202"/>
      <c r="T51" s="202"/>
      <c r="U51" s="202"/>
      <c r="V51" s="202">
        <v>4.3</v>
      </c>
      <c r="W51" s="202">
        <v>4.3</v>
      </c>
      <c r="X51" s="202">
        <v>4.3</v>
      </c>
      <c r="Y51" s="202"/>
      <c r="Z51" s="202"/>
      <c r="AA51" s="202"/>
      <c r="AB51" s="202"/>
      <c r="AC51" s="218">
        <f t="shared" si="11"/>
        <v>4.2999999999999989</v>
      </c>
    </row>
    <row r="52" spans="1:29" ht="24.95" customHeight="1" x14ac:dyDescent="0.2">
      <c r="A52" s="4">
        <v>8</v>
      </c>
      <c r="B52" s="3" t="s">
        <v>20</v>
      </c>
      <c r="C52" s="2" t="s">
        <v>87</v>
      </c>
      <c r="D52" s="2"/>
      <c r="E52" s="203"/>
      <c r="F52" s="203"/>
      <c r="G52" s="203"/>
      <c r="H52" s="203"/>
      <c r="I52" s="203"/>
      <c r="J52" s="203">
        <v>3.8</v>
      </c>
      <c r="K52" s="203">
        <v>3.8</v>
      </c>
      <c r="L52" s="203">
        <v>3.8</v>
      </c>
      <c r="M52" s="203">
        <v>3.8</v>
      </c>
      <c r="N52" s="203">
        <v>3.8</v>
      </c>
      <c r="O52" s="203">
        <v>3.8</v>
      </c>
      <c r="P52" s="203">
        <v>3.8</v>
      </c>
      <c r="Q52" s="203">
        <v>3.8</v>
      </c>
      <c r="R52" s="203"/>
      <c r="S52" s="203"/>
      <c r="T52" s="203"/>
      <c r="U52" s="203"/>
      <c r="V52" s="203">
        <v>3.8</v>
      </c>
      <c r="W52" s="203">
        <v>3.8</v>
      </c>
      <c r="X52" s="203">
        <v>3.8</v>
      </c>
      <c r="Y52" s="203"/>
      <c r="Z52" s="203"/>
      <c r="AA52" s="203"/>
      <c r="AB52" s="203"/>
      <c r="AC52" s="218">
        <f t="shared" si="11"/>
        <v>3.8</v>
      </c>
    </row>
    <row r="53" spans="1:29" ht="24.95" customHeight="1" x14ac:dyDescent="0.2">
      <c r="A53" s="4">
        <v>9</v>
      </c>
      <c r="B53" s="3" t="s">
        <v>19</v>
      </c>
      <c r="C53" s="2" t="s">
        <v>87</v>
      </c>
      <c r="D53" s="2"/>
      <c r="E53" s="203"/>
      <c r="F53" s="203"/>
      <c r="G53" s="203"/>
      <c r="H53" s="203"/>
      <c r="I53" s="203"/>
      <c r="J53" s="203">
        <v>3.8</v>
      </c>
      <c r="K53" s="203">
        <v>3.8</v>
      </c>
      <c r="L53" s="203">
        <v>3.8</v>
      </c>
      <c r="M53" s="203">
        <v>3.8</v>
      </c>
      <c r="N53" s="203">
        <v>3.8</v>
      </c>
      <c r="O53" s="203">
        <v>3.8</v>
      </c>
      <c r="P53" s="203">
        <v>3.8</v>
      </c>
      <c r="Q53" s="203">
        <v>3.8</v>
      </c>
      <c r="R53" s="203"/>
      <c r="S53" s="203"/>
      <c r="T53" s="203"/>
      <c r="U53" s="203"/>
      <c r="V53" s="203">
        <v>3.8</v>
      </c>
      <c r="W53" s="203">
        <v>3.8</v>
      </c>
      <c r="X53" s="203">
        <v>3.8</v>
      </c>
      <c r="Y53" s="203"/>
      <c r="Z53" s="203"/>
      <c r="AA53" s="203"/>
      <c r="AB53" s="203"/>
      <c r="AC53" s="218">
        <f t="shared" si="11"/>
        <v>3.8</v>
      </c>
    </row>
    <row r="54" spans="1:29" ht="24.95" customHeight="1" x14ac:dyDescent="0.2">
      <c r="A54" s="4">
        <v>10</v>
      </c>
      <c r="B54" s="3" t="s">
        <v>18</v>
      </c>
      <c r="C54" s="2" t="s">
        <v>87</v>
      </c>
      <c r="D54" s="2"/>
      <c r="E54" s="203"/>
      <c r="F54" s="203"/>
      <c r="G54" s="203"/>
      <c r="H54" s="203"/>
      <c r="I54" s="203"/>
      <c r="J54" s="203">
        <v>3</v>
      </c>
      <c r="K54" s="203">
        <v>3</v>
      </c>
      <c r="L54" s="203">
        <v>3</v>
      </c>
      <c r="M54" s="203">
        <v>3</v>
      </c>
      <c r="N54" s="203">
        <v>3</v>
      </c>
      <c r="O54" s="203">
        <v>3</v>
      </c>
      <c r="P54" s="203">
        <v>3</v>
      </c>
      <c r="Q54" s="203">
        <v>3</v>
      </c>
      <c r="R54" s="203"/>
      <c r="S54" s="203"/>
      <c r="T54" s="203"/>
      <c r="U54" s="203"/>
      <c r="V54" s="203">
        <v>3</v>
      </c>
      <c r="W54" s="203">
        <v>3</v>
      </c>
      <c r="X54" s="203">
        <v>3</v>
      </c>
      <c r="Y54" s="203"/>
      <c r="Z54" s="203"/>
      <c r="AA54" s="203"/>
      <c r="AB54" s="203"/>
      <c r="AC54" s="218">
        <f t="shared" si="11"/>
        <v>3</v>
      </c>
    </row>
    <row r="55" spans="1:29" ht="24.95" customHeight="1" x14ac:dyDescent="0.2">
      <c r="A55" s="4">
        <v>11</v>
      </c>
      <c r="B55" s="3" t="s">
        <v>88</v>
      </c>
      <c r="C55" s="2" t="s">
        <v>87</v>
      </c>
      <c r="D55" s="5"/>
      <c r="E55" s="202"/>
      <c r="F55" s="202"/>
      <c r="G55" s="202"/>
      <c r="H55" s="202"/>
      <c r="I55" s="202"/>
      <c r="J55" s="202">
        <f t="shared" ref="J55:X55" si="12">J51-J52</f>
        <v>0.5</v>
      </c>
      <c r="K55" s="202">
        <f t="shared" si="12"/>
        <v>0.5</v>
      </c>
      <c r="L55" s="202">
        <f t="shared" si="12"/>
        <v>0.5</v>
      </c>
      <c r="M55" s="202">
        <f t="shared" si="12"/>
        <v>0.5</v>
      </c>
      <c r="N55" s="202">
        <f t="shared" si="12"/>
        <v>0.5</v>
      </c>
      <c r="O55" s="202">
        <f t="shared" si="12"/>
        <v>0.5</v>
      </c>
      <c r="P55" s="202">
        <f t="shared" si="12"/>
        <v>0.5</v>
      </c>
      <c r="Q55" s="202">
        <f t="shared" si="12"/>
        <v>0.5</v>
      </c>
      <c r="R55" s="202"/>
      <c r="S55" s="202"/>
      <c r="T55" s="202"/>
      <c r="U55" s="202"/>
      <c r="V55" s="202">
        <f t="shared" si="12"/>
        <v>0.5</v>
      </c>
      <c r="W55" s="202">
        <f t="shared" si="12"/>
        <v>0.5</v>
      </c>
      <c r="X55" s="202">
        <f t="shared" si="12"/>
        <v>0.5</v>
      </c>
      <c r="Y55" s="202"/>
      <c r="Z55" s="202"/>
      <c r="AA55" s="202"/>
      <c r="AB55" s="202"/>
      <c r="AC55" s="218">
        <f t="shared" si="11"/>
        <v>0.5</v>
      </c>
    </row>
    <row r="56" spans="1:29" ht="24.95" customHeight="1" x14ac:dyDescent="0.2">
      <c r="A56" s="4">
        <v>12</v>
      </c>
      <c r="B56" s="3" t="s">
        <v>89</v>
      </c>
      <c r="C56" s="2" t="s">
        <v>87</v>
      </c>
      <c r="D56" s="5"/>
      <c r="E56" s="202"/>
      <c r="F56" s="202"/>
      <c r="G56" s="202"/>
      <c r="H56" s="202"/>
      <c r="I56" s="202"/>
      <c r="J56" s="202">
        <f t="shared" ref="J56:X56" si="13">J53-J54</f>
        <v>0.79999999999999982</v>
      </c>
      <c r="K56" s="202">
        <f t="shared" si="13"/>
        <v>0.79999999999999982</v>
      </c>
      <c r="L56" s="202">
        <f t="shared" si="13"/>
        <v>0.79999999999999982</v>
      </c>
      <c r="M56" s="202">
        <f t="shared" si="13"/>
        <v>0.79999999999999982</v>
      </c>
      <c r="N56" s="202">
        <f t="shared" si="13"/>
        <v>0.79999999999999982</v>
      </c>
      <c r="O56" s="202">
        <f t="shared" si="13"/>
        <v>0.79999999999999982</v>
      </c>
      <c r="P56" s="202">
        <f t="shared" si="13"/>
        <v>0.79999999999999982</v>
      </c>
      <c r="Q56" s="202">
        <f t="shared" si="13"/>
        <v>0.79999999999999982</v>
      </c>
      <c r="R56" s="202"/>
      <c r="S56" s="202"/>
      <c r="T56" s="202"/>
      <c r="U56" s="202"/>
      <c r="V56" s="202">
        <f t="shared" si="13"/>
        <v>0.79999999999999982</v>
      </c>
      <c r="W56" s="202">
        <f t="shared" si="13"/>
        <v>0.79999999999999982</v>
      </c>
      <c r="X56" s="202">
        <f t="shared" si="13"/>
        <v>0.79999999999999982</v>
      </c>
      <c r="Y56" s="202"/>
      <c r="Z56" s="202"/>
      <c r="AA56" s="202"/>
      <c r="AB56" s="202"/>
      <c r="AC56" s="218">
        <f t="shared" si="11"/>
        <v>0.79999999999999971</v>
      </c>
    </row>
    <row r="57" spans="1:29" ht="24.95" customHeight="1" x14ac:dyDescent="0.2">
      <c r="A57" s="4">
        <v>13</v>
      </c>
      <c r="B57" s="3" t="s">
        <v>90</v>
      </c>
      <c r="C57" s="2" t="s">
        <v>91</v>
      </c>
      <c r="D57" s="5"/>
      <c r="E57" s="204"/>
      <c r="F57" s="204"/>
      <c r="G57" s="204"/>
      <c r="H57" s="204"/>
      <c r="I57" s="204"/>
      <c r="J57" s="204">
        <f t="shared" ref="J57:X57" si="14">SQRT(J55/0.5)*971</f>
        <v>971</v>
      </c>
      <c r="K57" s="204">
        <f t="shared" si="14"/>
        <v>971</v>
      </c>
      <c r="L57" s="204">
        <f t="shared" si="14"/>
        <v>971</v>
      </c>
      <c r="M57" s="204">
        <f t="shared" si="14"/>
        <v>971</v>
      </c>
      <c r="N57" s="204">
        <f t="shared" si="14"/>
        <v>971</v>
      </c>
      <c r="O57" s="204">
        <f t="shared" si="14"/>
        <v>971</v>
      </c>
      <c r="P57" s="204">
        <f t="shared" si="14"/>
        <v>971</v>
      </c>
      <c r="Q57" s="204">
        <f t="shared" si="14"/>
        <v>971</v>
      </c>
      <c r="R57" s="204"/>
      <c r="S57" s="204"/>
      <c r="T57" s="204"/>
      <c r="U57" s="204"/>
      <c r="V57" s="204">
        <f t="shared" si="14"/>
        <v>971</v>
      </c>
      <c r="W57" s="204">
        <f t="shared" si="14"/>
        <v>971</v>
      </c>
      <c r="X57" s="204">
        <f t="shared" si="14"/>
        <v>971</v>
      </c>
      <c r="Y57" s="204"/>
      <c r="Z57" s="204"/>
      <c r="AA57" s="204"/>
      <c r="AB57" s="204"/>
      <c r="AC57" s="218">
        <f t="shared" si="11"/>
        <v>971</v>
      </c>
    </row>
    <row r="58" spans="1:29" ht="24.95" customHeight="1" x14ac:dyDescent="0.2">
      <c r="A58" s="4">
        <v>14</v>
      </c>
      <c r="B58" s="3" t="s">
        <v>11</v>
      </c>
      <c r="C58" s="2" t="s">
        <v>10</v>
      </c>
      <c r="D58" s="5"/>
      <c r="E58" s="204"/>
      <c r="F58" s="204"/>
      <c r="G58" s="204"/>
      <c r="H58" s="204"/>
      <c r="I58" s="204"/>
      <c r="J58" s="204">
        <f t="shared" ref="J58:X58" si="15">J57*1000*1*(J47-J48)/3024</f>
        <v>2247.6851851851852</v>
      </c>
      <c r="K58" s="204">
        <f t="shared" si="15"/>
        <v>2151.3558201058204</v>
      </c>
      <c r="L58" s="204">
        <f t="shared" si="15"/>
        <v>2183.465608465609</v>
      </c>
      <c r="M58" s="204">
        <f t="shared" si="15"/>
        <v>2215.5753968253966</v>
      </c>
      <c r="N58" s="204">
        <f t="shared" si="15"/>
        <v>2183.4656084656081</v>
      </c>
      <c r="O58" s="204">
        <f t="shared" si="15"/>
        <v>2311.9047619047624</v>
      </c>
      <c r="P58" s="204">
        <f t="shared" si="15"/>
        <v>2408.2341269841268</v>
      </c>
      <c r="Q58" s="204">
        <f t="shared" si="15"/>
        <v>2344.0145502645505</v>
      </c>
      <c r="R58" s="204"/>
      <c r="S58" s="204"/>
      <c r="T58" s="204"/>
      <c r="U58" s="204"/>
      <c r="V58" s="204">
        <f t="shared" si="15"/>
        <v>2408.2341269841268</v>
      </c>
      <c r="W58" s="204">
        <f t="shared" si="15"/>
        <v>2344.0145502645501</v>
      </c>
      <c r="X58" s="204">
        <f t="shared" si="15"/>
        <v>2215.5753968253966</v>
      </c>
      <c r="Y58" s="204"/>
      <c r="Z58" s="204"/>
      <c r="AA58" s="204"/>
      <c r="AB58" s="204"/>
      <c r="AC58" s="218">
        <f>SUM(E58:AB58)</f>
        <v>25013.525132275132</v>
      </c>
    </row>
    <row r="59" spans="1:29" ht="24.95" customHeight="1" x14ac:dyDescent="0.2">
      <c r="A59" s="4">
        <v>15</v>
      </c>
      <c r="B59" s="3" t="s">
        <v>9</v>
      </c>
      <c r="C59" s="2" t="s">
        <v>8</v>
      </c>
      <c r="D59" s="5"/>
      <c r="E59" s="209"/>
      <c r="F59" s="209"/>
      <c r="G59" s="209"/>
      <c r="H59" s="209"/>
      <c r="I59" s="209"/>
      <c r="J59" s="209">
        <v>1000</v>
      </c>
      <c r="K59" s="209">
        <v>1500</v>
      </c>
      <c r="L59" s="209">
        <v>1400</v>
      </c>
      <c r="M59" s="209">
        <v>1400</v>
      </c>
      <c r="N59" s="209">
        <v>1500</v>
      </c>
      <c r="O59" s="209">
        <v>1400</v>
      </c>
      <c r="P59" s="209">
        <v>1600</v>
      </c>
      <c r="Q59" s="209">
        <v>1000</v>
      </c>
      <c r="R59" s="209"/>
      <c r="S59" s="209"/>
      <c r="T59" s="209"/>
      <c r="U59" s="209"/>
      <c r="V59" s="209">
        <v>1700</v>
      </c>
      <c r="W59" s="209">
        <v>1500</v>
      </c>
      <c r="X59" s="209">
        <v>1100</v>
      </c>
      <c r="Y59" s="209"/>
      <c r="Z59" s="209"/>
      <c r="AA59" s="209"/>
      <c r="AB59" s="209"/>
      <c r="AC59" s="244">
        <f>SUM(E59:AB59)</f>
        <v>15100</v>
      </c>
    </row>
    <row r="60" spans="1:29" ht="24.95" customHeight="1" x14ac:dyDescent="0.2">
      <c r="A60" s="4">
        <v>16</v>
      </c>
      <c r="B60" s="3" t="s">
        <v>7</v>
      </c>
      <c r="C60" s="2" t="s">
        <v>6</v>
      </c>
      <c r="D60" s="5"/>
      <c r="E60" s="218"/>
      <c r="F60" s="218"/>
      <c r="G60" s="218"/>
      <c r="H60" s="218"/>
      <c r="I60" s="218"/>
      <c r="J60" s="218">
        <f t="shared" ref="J60:X60" si="16">J59/J58</f>
        <v>0.44490216271884653</v>
      </c>
      <c r="K60" s="218">
        <f t="shared" si="16"/>
        <v>0.69723473261908775</v>
      </c>
      <c r="L60" s="218">
        <f t="shared" si="16"/>
        <v>0.64118252862421987</v>
      </c>
      <c r="M60" s="218">
        <f t="shared" si="16"/>
        <v>0.63189002820937634</v>
      </c>
      <c r="N60" s="218">
        <f t="shared" si="16"/>
        <v>0.68698128066880726</v>
      </c>
      <c r="O60" s="218">
        <f t="shared" si="16"/>
        <v>0.60556127703398543</v>
      </c>
      <c r="P60" s="218">
        <f t="shared" si="16"/>
        <v>0.6643872296601443</v>
      </c>
      <c r="Q60" s="218">
        <f t="shared" si="16"/>
        <v>0.42661851219615421</v>
      </c>
      <c r="R60" s="218"/>
      <c r="S60" s="218"/>
      <c r="T60" s="218"/>
      <c r="U60" s="218"/>
      <c r="V60" s="218">
        <f t="shared" si="16"/>
        <v>0.70591143151390323</v>
      </c>
      <c r="W60" s="218">
        <f t="shared" si="16"/>
        <v>0.63992776829423137</v>
      </c>
      <c r="X60" s="218">
        <f t="shared" si="16"/>
        <v>0.49648502216450996</v>
      </c>
      <c r="Y60" s="218"/>
      <c r="Z60" s="218"/>
      <c r="AA60" s="218"/>
      <c r="AB60" s="218"/>
      <c r="AC60" s="218">
        <f t="shared" ref="AC60:AC65" si="17">AVERAGE(E60:AB60)</f>
        <v>0.6037347248821151</v>
      </c>
    </row>
    <row r="61" spans="1:29" ht="24.95" customHeight="1" x14ac:dyDescent="0.2">
      <c r="A61" s="4">
        <v>17</v>
      </c>
      <c r="B61" s="3" t="s">
        <v>5</v>
      </c>
      <c r="C61" s="5"/>
      <c r="D61" s="5"/>
      <c r="E61" s="309">
        <f>AVERAGE(E60:AB60)</f>
        <v>0.6037347248821151</v>
      </c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310"/>
      <c r="T61" s="310"/>
      <c r="U61" s="310"/>
      <c r="V61" s="310"/>
      <c r="W61" s="310"/>
      <c r="X61" s="310"/>
      <c r="Y61" s="310"/>
      <c r="Z61" s="310"/>
      <c r="AA61" s="310"/>
      <c r="AB61" s="311"/>
      <c r="AC61" s="218">
        <f t="shared" si="17"/>
        <v>0.6037347248821151</v>
      </c>
    </row>
    <row r="62" spans="1:29" ht="24.95" customHeight="1" x14ac:dyDescent="0.2">
      <c r="A62" s="4">
        <v>18</v>
      </c>
      <c r="B62" s="3" t="s">
        <v>4</v>
      </c>
      <c r="C62" s="5"/>
      <c r="D62" s="5"/>
      <c r="E62" s="218"/>
      <c r="F62" s="218"/>
      <c r="G62" s="218"/>
      <c r="H62" s="218"/>
      <c r="I62" s="218"/>
      <c r="J62" s="218">
        <f t="shared" ref="J62:X62" si="18">3.516/J60</f>
        <v>7.9028611111111111</v>
      </c>
      <c r="K62" s="218">
        <f t="shared" si="18"/>
        <v>5.0427780423280435</v>
      </c>
      <c r="L62" s="218">
        <f t="shared" si="18"/>
        <v>5.4836179138322008</v>
      </c>
      <c r="M62" s="218">
        <f t="shared" si="18"/>
        <v>5.5642593537414955</v>
      </c>
      <c r="N62" s="218">
        <f t="shared" si="18"/>
        <v>5.1180433862433858</v>
      </c>
      <c r="O62" s="218">
        <f t="shared" si="18"/>
        <v>5.8061836734693895</v>
      </c>
      <c r="P62" s="218">
        <f t="shared" si="18"/>
        <v>5.2920944940476184</v>
      </c>
      <c r="Q62" s="218">
        <f t="shared" si="18"/>
        <v>8.2415551587301596</v>
      </c>
      <c r="R62" s="218"/>
      <c r="S62" s="218"/>
      <c r="T62" s="218"/>
      <c r="U62" s="218"/>
      <c r="V62" s="218">
        <f t="shared" si="18"/>
        <v>4.9807948179271708</v>
      </c>
      <c r="W62" s="218">
        <f t="shared" si="18"/>
        <v>5.4943701058201055</v>
      </c>
      <c r="X62" s="218">
        <f t="shared" si="18"/>
        <v>7.0817846320346316</v>
      </c>
      <c r="Y62" s="218"/>
      <c r="Z62" s="218"/>
      <c r="AA62" s="218"/>
      <c r="AB62" s="218"/>
      <c r="AC62" s="218">
        <f t="shared" si="17"/>
        <v>6.0007584262986633</v>
      </c>
    </row>
    <row r="63" spans="1:29" ht="24.95" customHeight="1" x14ac:dyDescent="0.2">
      <c r="A63" s="4">
        <v>19</v>
      </c>
      <c r="B63" s="3" t="s">
        <v>3</v>
      </c>
      <c r="C63" s="5"/>
      <c r="D63" s="5"/>
      <c r="E63" s="218"/>
      <c r="F63" s="218"/>
      <c r="G63" s="218"/>
      <c r="H63" s="218"/>
      <c r="I63" s="218"/>
      <c r="J63" s="218">
        <f t="shared" ref="J63:X63" si="19">3.413*J62</f>
        <v>26.97246497222222</v>
      </c>
      <c r="K63" s="218">
        <f t="shared" si="19"/>
        <v>17.21100145846561</v>
      </c>
      <c r="L63" s="218">
        <f t="shared" si="19"/>
        <v>18.715587939909302</v>
      </c>
      <c r="M63" s="218">
        <f t="shared" si="19"/>
        <v>18.990817174319723</v>
      </c>
      <c r="N63" s="218">
        <f t="shared" si="19"/>
        <v>17.467882077248674</v>
      </c>
      <c r="O63" s="218">
        <f t="shared" si="19"/>
        <v>19.816504877551026</v>
      </c>
      <c r="P63" s="218">
        <f t="shared" si="19"/>
        <v>18.061918508184522</v>
      </c>
      <c r="Q63" s="218">
        <f t="shared" si="19"/>
        <v>28.128427756746035</v>
      </c>
      <c r="R63" s="218"/>
      <c r="S63" s="218"/>
      <c r="T63" s="218"/>
      <c r="U63" s="218"/>
      <c r="V63" s="218">
        <f t="shared" si="19"/>
        <v>16.999452713585434</v>
      </c>
      <c r="W63" s="218">
        <f t="shared" si="19"/>
        <v>18.752285171164019</v>
      </c>
      <c r="X63" s="218">
        <f t="shared" si="19"/>
        <v>24.170130949134197</v>
      </c>
      <c r="Y63" s="218"/>
      <c r="Z63" s="218"/>
      <c r="AA63" s="218"/>
      <c r="AB63" s="218"/>
      <c r="AC63" s="218">
        <f t="shared" si="17"/>
        <v>20.480588508957339</v>
      </c>
    </row>
    <row r="64" spans="1:29" ht="24.95" customHeight="1" x14ac:dyDescent="0.2">
      <c r="A64" s="4">
        <v>20</v>
      </c>
      <c r="B64" s="3" t="s">
        <v>2</v>
      </c>
      <c r="C64" s="2" t="s">
        <v>0</v>
      </c>
      <c r="D64" s="5"/>
      <c r="E64" s="218"/>
      <c r="F64" s="218"/>
      <c r="G64" s="218"/>
      <c r="H64" s="218"/>
      <c r="I64" s="218"/>
      <c r="J64" s="218">
        <f t="shared" ref="J64:X64" si="20">(J50-J49)/LN(1+(J50-J49)/J45)</f>
        <v>3.1980723748256557</v>
      </c>
      <c r="K64" s="218">
        <f t="shared" si="20"/>
        <v>2.9795338337636426</v>
      </c>
      <c r="L64" s="218">
        <f t="shared" si="20"/>
        <v>2.9492740268717408</v>
      </c>
      <c r="M64" s="218">
        <f t="shared" si="20"/>
        <v>2.8883857776052304</v>
      </c>
      <c r="N64" s="218">
        <f t="shared" si="20"/>
        <v>2.9492740268717408</v>
      </c>
      <c r="O64" s="218">
        <f t="shared" si="20"/>
        <v>3.1980723748256557</v>
      </c>
      <c r="P64" s="218">
        <f t="shared" si="20"/>
        <v>3.2586327882022115</v>
      </c>
      <c r="Q64" s="218">
        <f t="shared" si="20"/>
        <v>3.3241499204891216</v>
      </c>
      <c r="R64" s="218"/>
      <c r="S64" s="218"/>
      <c r="T64" s="218"/>
      <c r="U64" s="218"/>
      <c r="V64" s="218">
        <f t="shared" si="20"/>
        <v>3.4772326494783212</v>
      </c>
      <c r="W64" s="218">
        <f t="shared" si="20"/>
        <v>3.1980723748256557</v>
      </c>
      <c r="X64" s="218">
        <f t="shared" si="20"/>
        <v>3.0755720952729737</v>
      </c>
      <c r="Y64" s="218"/>
      <c r="Z64" s="218"/>
      <c r="AA64" s="218"/>
      <c r="AB64" s="218"/>
      <c r="AC64" s="218">
        <f t="shared" si="17"/>
        <v>3.1360247493665407</v>
      </c>
    </row>
    <row r="65" spans="1:29" ht="18.75" x14ac:dyDescent="0.25">
      <c r="A65" s="4">
        <v>21</v>
      </c>
      <c r="B65" s="3" t="s">
        <v>1</v>
      </c>
      <c r="C65" s="2" t="s">
        <v>0</v>
      </c>
      <c r="D65" s="1"/>
      <c r="E65" s="218"/>
      <c r="F65" s="218"/>
      <c r="G65" s="218"/>
      <c r="H65" s="218"/>
      <c r="I65" s="218"/>
      <c r="J65" s="218">
        <f t="shared" ref="J65:X65" si="21">(J47-J48)/LN(1+(J47-J48)/J46)</f>
        <v>4.4109351815700286</v>
      </c>
      <c r="K65" s="218">
        <f t="shared" si="21"/>
        <v>4.0698510712616986</v>
      </c>
      <c r="L65" s="218">
        <f t="shared" si="21"/>
        <v>3.0204880612140395</v>
      </c>
      <c r="M65" s="218">
        <f t="shared" si="21"/>
        <v>4.501278455127216</v>
      </c>
      <c r="N65" s="218">
        <f t="shared" si="21"/>
        <v>3.8468894600863819</v>
      </c>
      <c r="O65" s="218">
        <f t="shared" si="21"/>
        <v>4.3493414603558369</v>
      </c>
      <c r="P65" s="218">
        <f t="shared" si="21"/>
        <v>4.3146327188138196</v>
      </c>
      <c r="Q65" s="218">
        <f t="shared" si="21"/>
        <v>4.2539611360252207</v>
      </c>
      <c r="R65" s="218"/>
      <c r="S65" s="218"/>
      <c r="T65" s="218"/>
      <c r="U65" s="218"/>
      <c r="V65" s="218">
        <f t="shared" si="21"/>
        <v>4.5669670770880462</v>
      </c>
      <c r="W65" s="218">
        <f t="shared" si="21"/>
        <v>4.2539611360252199</v>
      </c>
      <c r="X65" s="218">
        <f t="shared" si="21"/>
        <v>3.0472134184856579</v>
      </c>
      <c r="Y65" s="218"/>
      <c r="Z65" s="218"/>
      <c r="AA65" s="218"/>
      <c r="AB65" s="218"/>
      <c r="AC65" s="218">
        <f t="shared" si="17"/>
        <v>4.0577744705502878</v>
      </c>
    </row>
    <row r="68" spans="1:29" ht="21" customHeight="1" x14ac:dyDescent="0.2"/>
    <row r="69" spans="1:29" ht="15.75" customHeight="1" x14ac:dyDescent="0.2"/>
    <row r="70" spans="1:29" ht="15.75" customHeight="1" x14ac:dyDescent="0.2"/>
    <row r="71" spans="1:29" ht="15.75" customHeight="1" x14ac:dyDescent="0.2"/>
    <row r="72" spans="1:29" ht="15.75" customHeight="1" x14ac:dyDescent="0.2"/>
    <row r="73" spans="1:29" ht="15.75" customHeight="1" x14ac:dyDescent="0.2"/>
    <row r="74" spans="1:29" ht="15.75" customHeight="1" x14ac:dyDescent="0.2"/>
  </sheetData>
  <mergeCells count="32">
    <mergeCell ref="A43:A44"/>
    <mergeCell ref="B43:B44"/>
    <mergeCell ref="C43:C44"/>
    <mergeCell ref="D43:D44"/>
    <mergeCell ref="E43:AB43"/>
    <mergeCell ref="A39:D39"/>
    <mergeCell ref="A40:D40"/>
    <mergeCell ref="A41:D41"/>
    <mergeCell ref="A35:AC35"/>
    <mergeCell ref="E36:AC42"/>
    <mergeCell ref="A42:D42"/>
    <mergeCell ref="E10:AB10"/>
    <mergeCell ref="A34:AC34"/>
    <mergeCell ref="A36:D36"/>
    <mergeCell ref="A37:D37"/>
    <mergeCell ref="A38:D38"/>
    <mergeCell ref="E61:AB61"/>
    <mergeCell ref="E28:AB28"/>
    <mergeCell ref="A1:AC1"/>
    <mergeCell ref="A2:AC2"/>
    <mergeCell ref="A3:D3"/>
    <mergeCell ref="E3:AC9"/>
    <mergeCell ref="A4:D4"/>
    <mergeCell ref="A5:D5"/>
    <mergeCell ref="A6:D6"/>
    <mergeCell ref="A7:D7"/>
    <mergeCell ref="A8:D8"/>
    <mergeCell ref="A9:D9"/>
    <mergeCell ref="A10:A11"/>
    <mergeCell ref="B10:B11"/>
    <mergeCell ref="C10:C11"/>
    <mergeCell ref="D10:D11"/>
  </mergeCells>
  <conditionalFormatting sqref="E26:AB26">
    <cfRule type="cellIs" dxfId="125" priority="2" operator="greaterThan">
      <formula>90</formula>
    </cfRule>
  </conditionalFormatting>
  <conditionalFormatting sqref="E59:AB59">
    <cfRule type="cellIs" dxfId="124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C66"/>
  <sheetViews>
    <sheetView zoomScale="70" zoomScaleNormal="70" workbookViewId="0">
      <selection activeCell="AH15" sqref="AH15"/>
    </sheetView>
  </sheetViews>
  <sheetFormatPr defaultColWidth="8.85546875" defaultRowHeight="12.75" x14ac:dyDescent="0.2"/>
  <cols>
    <col min="1" max="1" width="6.5703125" style="16" customWidth="1"/>
    <col min="2" max="2" width="45" style="16" customWidth="1"/>
    <col min="3" max="3" width="11.42578125" style="16" customWidth="1"/>
    <col min="4" max="4" width="17.42578125" style="16" customWidth="1"/>
    <col min="5" max="12" width="8.7109375" style="16" customWidth="1"/>
    <col min="13" max="14" width="9.140625" style="16" customWidth="1"/>
    <col min="15" max="15" width="9" style="16" customWidth="1"/>
    <col min="16" max="16" width="10" style="16" customWidth="1"/>
    <col min="17" max="28" width="8.7109375" style="16" customWidth="1"/>
    <col min="29" max="29" width="13.5703125" style="16" customWidth="1"/>
    <col min="30" max="16384" width="8.85546875" style="16"/>
  </cols>
  <sheetData>
    <row r="2" spans="1:29" ht="23.25" x14ac:dyDescent="0.2">
      <c r="A2" s="317" t="s">
        <v>39</v>
      </c>
      <c r="B2" s="317"/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</row>
    <row r="3" spans="1:29" ht="18.75" x14ac:dyDescent="0.2">
      <c r="A3" s="323" t="s">
        <v>144</v>
      </c>
      <c r="B3" s="323"/>
      <c r="C3" s="323"/>
      <c r="D3" s="323"/>
      <c r="E3" s="323"/>
      <c r="F3" s="323"/>
      <c r="G3" s="323"/>
      <c r="H3" s="323"/>
      <c r="I3" s="323"/>
      <c r="J3" s="323"/>
      <c r="K3" s="323"/>
      <c r="L3" s="323"/>
      <c r="M3" s="323"/>
      <c r="N3" s="323"/>
      <c r="O3" s="323"/>
      <c r="P3" s="323"/>
      <c r="Q3" s="323"/>
      <c r="R3" s="323"/>
      <c r="S3" s="323"/>
      <c r="T3" s="323"/>
      <c r="U3" s="323"/>
      <c r="V3" s="323"/>
      <c r="W3" s="323"/>
      <c r="X3" s="323"/>
      <c r="Y3" s="323"/>
      <c r="Z3" s="323"/>
      <c r="AA3" s="323"/>
      <c r="AB3" s="323"/>
      <c r="AC3" s="323"/>
    </row>
    <row r="4" spans="1:29" ht="21" customHeight="1" x14ac:dyDescent="0.35">
      <c r="A4" s="319"/>
      <c r="B4" s="319"/>
      <c r="C4" s="319"/>
      <c r="D4" s="319"/>
      <c r="E4" s="320" t="s">
        <v>73</v>
      </c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</row>
    <row r="5" spans="1:29" ht="18" customHeight="1" x14ac:dyDescent="0.2">
      <c r="A5" s="324" t="s">
        <v>77</v>
      </c>
      <c r="B5" s="324"/>
      <c r="C5" s="324"/>
      <c r="D5" s="324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29" ht="18" customHeight="1" x14ac:dyDescent="0.2">
      <c r="A6" s="324" t="s">
        <v>78</v>
      </c>
      <c r="B6" s="324"/>
      <c r="C6" s="324"/>
      <c r="D6" s="324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29" ht="18" customHeight="1" x14ac:dyDescent="0.2">
      <c r="A7" s="324" t="s">
        <v>79</v>
      </c>
      <c r="B7" s="324"/>
      <c r="C7" s="324"/>
      <c r="D7" s="324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29" ht="18" customHeight="1" x14ac:dyDescent="0.2">
      <c r="A8" s="324" t="s">
        <v>80</v>
      </c>
      <c r="B8" s="324"/>
      <c r="C8" s="324"/>
      <c r="D8" s="324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29" ht="18.600000000000001" customHeight="1" x14ac:dyDescent="0.25">
      <c r="A9" s="325" t="s">
        <v>81</v>
      </c>
      <c r="B9" s="325"/>
      <c r="C9" s="325"/>
      <c r="D9" s="325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29" ht="18" customHeight="1" x14ac:dyDescent="0.25">
      <c r="A10" s="325" t="s">
        <v>82</v>
      </c>
      <c r="B10" s="325"/>
      <c r="C10" s="325"/>
      <c r="D10" s="325"/>
      <c r="E10" s="320"/>
      <c r="F10" s="320"/>
      <c r="G10" s="320"/>
      <c r="H10" s="320"/>
      <c r="I10" s="320"/>
      <c r="J10" s="320"/>
      <c r="K10" s="320"/>
      <c r="L10" s="320"/>
      <c r="M10" s="320"/>
      <c r="N10" s="320"/>
      <c r="O10" s="320"/>
      <c r="P10" s="320"/>
      <c r="Q10" s="320"/>
      <c r="R10" s="320"/>
      <c r="S10" s="320"/>
      <c r="T10" s="320"/>
      <c r="U10" s="320"/>
      <c r="V10" s="320"/>
      <c r="W10" s="320"/>
      <c r="X10" s="320"/>
      <c r="Y10" s="320"/>
      <c r="Z10" s="320"/>
      <c r="AA10" s="320"/>
      <c r="AB10" s="320"/>
      <c r="AC10" s="320"/>
    </row>
    <row r="11" spans="1:29" ht="39.75" customHeight="1" x14ac:dyDescent="0.2">
      <c r="A11" s="312" t="s">
        <v>32</v>
      </c>
      <c r="B11" s="312" t="s">
        <v>31</v>
      </c>
      <c r="C11" s="312" t="s">
        <v>30</v>
      </c>
      <c r="D11" s="312" t="s">
        <v>29</v>
      </c>
      <c r="E11" s="314" t="s">
        <v>28</v>
      </c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315"/>
      <c r="W11" s="315"/>
      <c r="X11" s="315"/>
      <c r="Y11" s="315"/>
      <c r="Z11" s="315"/>
      <c r="AA11" s="315"/>
      <c r="AB11" s="316"/>
      <c r="AC11" s="113" t="s">
        <v>67</v>
      </c>
    </row>
    <row r="12" spans="1:29" ht="15.75" x14ac:dyDescent="0.25">
      <c r="A12" s="313"/>
      <c r="B12" s="313"/>
      <c r="C12" s="313"/>
      <c r="D12" s="313"/>
      <c r="E12" s="8">
        <v>7</v>
      </c>
      <c r="F12" s="8">
        <v>8</v>
      </c>
      <c r="G12" s="8">
        <v>9</v>
      </c>
      <c r="H12" s="8">
        <v>10</v>
      </c>
      <c r="I12" s="9">
        <v>11</v>
      </c>
      <c r="J12" s="8">
        <v>12</v>
      </c>
      <c r="K12" s="8">
        <v>13</v>
      </c>
      <c r="L12" s="8">
        <v>14</v>
      </c>
      <c r="M12" s="8">
        <v>15</v>
      </c>
      <c r="N12" s="8">
        <v>16</v>
      </c>
      <c r="O12" s="8">
        <v>17</v>
      </c>
      <c r="P12" s="8">
        <v>18</v>
      </c>
      <c r="Q12" s="8">
        <v>19</v>
      </c>
      <c r="R12" s="8">
        <v>20</v>
      </c>
      <c r="S12" s="8">
        <v>21</v>
      </c>
      <c r="T12" s="8">
        <v>22</v>
      </c>
      <c r="U12" s="8">
        <v>23</v>
      </c>
      <c r="V12" s="8">
        <v>0</v>
      </c>
      <c r="W12" s="8">
        <v>1</v>
      </c>
      <c r="X12" s="8">
        <v>2</v>
      </c>
      <c r="Y12" s="8">
        <v>3</v>
      </c>
      <c r="Z12" s="8">
        <v>4</v>
      </c>
      <c r="AA12" s="8">
        <v>5</v>
      </c>
      <c r="AB12" s="8">
        <v>6</v>
      </c>
      <c r="AC12" s="1"/>
    </row>
    <row r="13" spans="1:29" ht="24.95" customHeight="1" x14ac:dyDescent="0.2">
      <c r="A13" s="4">
        <v>1</v>
      </c>
      <c r="B13" s="3" t="s">
        <v>27</v>
      </c>
      <c r="C13" s="2" t="s">
        <v>0</v>
      </c>
      <c r="D13" s="31"/>
      <c r="E13" s="200">
        <v>4.3</v>
      </c>
      <c r="F13" s="200">
        <v>3.7</v>
      </c>
      <c r="G13" s="200">
        <v>3.3</v>
      </c>
      <c r="H13" s="200">
        <v>3.9</v>
      </c>
      <c r="I13" s="200">
        <v>3.9</v>
      </c>
      <c r="J13" s="200">
        <v>4</v>
      </c>
      <c r="K13" s="200">
        <v>4</v>
      </c>
      <c r="L13" s="200">
        <v>4.0999999999999996</v>
      </c>
      <c r="M13" s="200">
        <v>3.9</v>
      </c>
      <c r="N13" s="200">
        <v>3.7</v>
      </c>
      <c r="O13" s="200">
        <v>3.9</v>
      </c>
      <c r="P13" s="200">
        <v>3.7</v>
      </c>
      <c r="Q13" s="200">
        <v>3.8</v>
      </c>
      <c r="R13" s="200">
        <v>4</v>
      </c>
      <c r="S13" s="200">
        <v>4.0999999999999996</v>
      </c>
      <c r="T13" s="200">
        <v>4.0999999999999996</v>
      </c>
      <c r="U13" s="200">
        <v>3.7</v>
      </c>
      <c r="V13" s="200">
        <v>3.7</v>
      </c>
      <c r="W13" s="200">
        <v>3.7</v>
      </c>
      <c r="X13" s="200">
        <v>3.5</v>
      </c>
      <c r="Y13" s="200">
        <v>3.5</v>
      </c>
      <c r="Z13" s="200">
        <v>3.7</v>
      </c>
      <c r="AA13" s="200">
        <v>3.2</v>
      </c>
      <c r="AB13" s="200">
        <v>3.9</v>
      </c>
      <c r="AC13" s="206">
        <f>AVERAGE(E13:AB13)</f>
        <v>3.8041666666666676</v>
      </c>
    </row>
    <row r="14" spans="1:29" ht="24.95" customHeight="1" x14ac:dyDescent="0.2">
      <c r="A14" s="4">
        <v>2</v>
      </c>
      <c r="B14" s="3" t="s">
        <v>26</v>
      </c>
      <c r="C14" s="2" t="s">
        <v>0</v>
      </c>
      <c r="D14" s="31"/>
      <c r="E14" s="201">
        <v>0.9</v>
      </c>
      <c r="F14" s="201">
        <v>0.5</v>
      </c>
      <c r="G14" s="201">
        <v>0.5</v>
      </c>
      <c r="H14" s="201">
        <v>0.7</v>
      </c>
      <c r="I14" s="201">
        <v>0.8</v>
      </c>
      <c r="J14" s="201">
        <v>0.7</v>
      </c>
      <c r="K14" s="201">
        <v>0.7</v>
      </c>
      <c r="L14" s="201">
        <v>1.1000000000000001</v>
      </c>
      <c r="M14" s="201">
        <v>0.9</v>
      </c>
      <c r="N14" s="201">
        <v>0.6</v>
      </c>
      <c r="O14" s="201">
        <v>0.7</v>
      </c>
      <c r="P14" s="201">
        <v>0.7</v>
      </c>
      <c r="Q14" s="201">
        <v>0.6</v>
      </c>
      <c r="R14" s="201">
        <v>0.7</v>
      </c>
      <c r="S14" s="201">
        <v>0.8</v>
      </c>
      <c r="T14" s="201">
        <v>0.8</v>
      </c>
      <c r="U14" s="201">
        <v>0.6</v>
      </c>
      <c r="V14" s="201">
        <v>0.7</v>
      </c>
      <c r="W14" s="201">
        <v>0.6</v>
      </c>
      <c r="X14" s="201">
        <v>0.6</v>
      </c>
      <c r="Y14" s="201">
        <v>0.7</v>
      </c>
      <c r="Z14" s="201">
        <v>0.6</v>
      </c>
      <c r="AA14" s="201">
        <v>0.4</v>
      </c>
      <c r="AB14" s="201">
        <v>0.6</v>
      </c>
      <c r="AC14" s="206">
        <f>AVERAGE(E14:AB14)</f>
        <v>0.68749999999999989</v>
      </c>
    </row>
    <row r="15" spans="1:29" ht="24.95" customHeight="1" x14ac:dyDescent="0.2">
      <c r="A15" s="4">
        <v>3</v>
      </c>
      <c r="B15" s="3" t="s">
        <v>83</v>
      </c>
      <c r="C15" s="2" t="s">
        <v>0</v>
      </c>
      <c r="D15" s="2"/>
      <c r="E15" s="36">
        <v>14.6</v>
      </c>
      <c r="F15" s="36">
        <v>12.9</v>
      </c>
      <c r="G15" s="36">
        <v>12.2</v>
      </c>
      <c r="H15" s="36">
        <v>13.6</v>
      </c>
      <c r="I15" s="36">
        <v>14.4</v>
      </c>
      <c r="J15" s="36">
        <v>14.9</v>
      </c>
      <c r="K15" s="36">
        <v>15.8</v>
      </c>
      <c r="L15" s="36">
        <v>16.5</v>
      </c>
      <c r="M15" s="36">
        <v>15.3</v>
      </c>
      <c r="N15" s="36">
        <v>14.6</v>
      </c>
      <c r="O15" s="36">
        <v>14</v>
      </c>
      <c r="P15" s="36">
        <v>13.4</v>
      </c>
      <c r="Q15" s="36">
        <v>13</v>
      </c>
      <c r="R15" s="36">
        <v>13.6</v>
      </c>
      <c r="S15" s="36">
        <v>14.9</v>
      </c>
      <c r="T15" s="36">
        <v>15.9</v>
      </c>
      <c r="U15" s="36">
        <v>16.100000000000001</v>
      </c>
      <c r="V15" s="36">
        <v>14.9</v>
      </c>
      <c r="W15" s="36">
        <v>14.1</v>
      </c>
      <c r="X15" s="36">
        <v>13.7</v>
      </c>
      <c r="Y15" s="36">
        <v>13.7</v>
      </c>
      <c r="Z15" s="36">
        <v>13.5</v>
      </c>
      <c r="AA15" s="36">
        <v>13.3</v>
      </c>
      <c r="AB15" s="36">
        <v>13.2</v>
      </c>
      <c r="AC15" s="218">
        <f t="shared" ref="AC15:AC25" si="0">AVERAGE(E15:AB15)</f>
        <v>14.254166666666668</v>
      </c>
    </row>
    <row r="16" spans="1:29" ht="24.95" customHeight="1" x14ac:dyDescent="0.2">
      <c r="A16" s="4">
        <v>4</v>
      </c>
      <c r="B16" s="3" t="s">
        <v>84</v>
      </c>
      <c r="C16" s="2" t="s">
        <v>0</v>
      </c>
      <c r="D16" s="2"/>
      <c r="E16" s="36">
        <v>6.4</v>
      </c>
      <c r="F16" s="36">
        <v>5.5</v>
      </c>
      <c r="G16" s="36">
        <v>5.4</v>
      </c>
      <c r="H16" s="36">
        <v>5.8</v>
      </c>
      <c r="I16" s="36">
        <v>6.4</v>
      </c>
      <c r="J16" s="36">
        <v>6.9</v>
      </c>
      <c r="K16" s="36">
        <v>7.8</v>
      </c>
      <c r="L16" s="36">
        <v>8.3000000000000007</v>
      </c>
      <c r="M16" s="36">
        <v>7.4</v>
      </c>
      <c r="N16" s="36">
        <v>7.1</v>
      </c>
      <c r="O16" s="36">
        <v>6.2</v>
      </c>
      <c r="P16" s="36">
        <v>6</v>
      </c>
      <c r="Q16" s="36">
        <v>5.6</v>
      </c>
      <c r="R16" s="36">
        <v>5.8</v>
      </c>
      <c r="S16" s="36">
        <v>6.9</v>
      </c>
      <c r="T16" s="36">
        <v>7.7</v>
      </c>
      <c r="U16" s="36">
        <v>8</v>
      </c>
      <c r="V16" s="36">
        <v>7.2</v>
      </c>
      <c r="W16" s="36">
        <v>6.9</v>
      </c>
      <c r="X16" s="36">
        <v>7.1</v>
      </c>
      <c r="Y16" s="36">
        <v>6.9</v>
      </c>
      <c r="Z16" s="36">
        <v>7.1</v>
      </c>
      <c r="AA16" s="36">
        <v>7.1</v>
      </c>
      <c r="AB16" s="36">
        <v>5.5</v>
      </c>
      <c r="AC16" s="218">
        <f t="shared" si="0"/>
        <v>6.708333333333333</v>
      </c>
    </row>
    <row r="17" spans="1:29" ht="24.95" customHeight="1" x14ac:dyDescent="0.2">
      <c r="A17" s="4">
        <v>5</v>
      </c>
      <c r="B17" s="3" t="s">
        <v>85</v>
      </c>
      <c r="C17" s="2" t="s">
        <v>0</v>
      </c>
      <c r="D17" s="2"/>
      <c r="E17" s="36">
        <v>23.1</v>
      </c>
      <c r="F17" s="36">
        <v>22.8</v>
      </c>
      <c r="G17" s="36">
        <v>22.8</v>
      </c>
      <c r="H17" s="36">
        <v>23.2</v>
      </c>
      <c r="I17" s="36">
        <v>23.1</v>
      </c>
      <c r="J17" s="36">
        <v>23.4</v>
      </c>
      <c r="K17" s="36">
        <v>25</v>
      </c>
      <c r="L17" s="36">
        <v>25.2</v>
      </c>
      <c r="M17" s="36">
        <v>24.7</v>
      </c>
      <c r="N17" s="36">
        <v>24.1</v>
      </c>
      <c r="O17" s="36">
        <v>23.8</v>
      </c>
      <c r="P17" s="36">
        <v>23.5</v>
      </c>
      <c r="Q17" s="36">
        <v>24.7</v>
      </c>
      <c r="R17" s="36">
        <v>24.3</v>
      </c>
      <c r="S17" s="36">
        <v>24.7</v>
      </c>
      <c r="T17" s="36">
        <v>25.1</v>
      </c>
      <c r="U17" s="36">
        <v>25.2</v>
      </c>
      <c r="V17" s="36">
        <v>24.7</v>
      </c>
      <c r="W17" s="36">
        <v>24.7</v>
      </c>
      <c r="X17" s="36">
        <v>23.9</v>
      </c>
      <c r="Y17" s="36">
        <v>23.9</v>
      </c>
      <c r="Z17" s="36">
        <v>24</v>
      </c>
      <c r="AA17" s="36">
        <v>23.6</v>
      </c>
      <c r="AB17" s="36">
        <v>23.3</v>
      </c>
      <c r="AC17" s="218">
        <f t="shared" si="0"/>
        <v>24.033333333333328</v>
      </c>
    </row>
    <row r="18" spans="1:29" ht="24.95" customHeight="1" x14ac:dyDescent="0.2">
      <c r="A18" s="4">
        <v>6</v>
      </c>
      <c r="B18" s="3" t="s">
        <v>86</v>
      </c>
      <c r="C18" s="2" t="s">
        <v>0</v>
      </c>
      <c r="D18" s="2"/>
      <c r="E18" s="36">
        <v>28.1</v>
      </c>
      <c r="F18" s="36">
        <v>27.2</v>
      </c>
      <c r="G18" s="36">
        <v>26.8</v>
      </c>
      <c r="H18" s="36">
        <v>28.1</v>
      </c>
      <c r="I18" s="36">
        <v>27.8</v>
      </c>
      <c r="J18" s="36">
        <v>28.4</v>
      </c>
      <c r="K18" s="36">
        <v>29.9</v>
      </c>
      <c r="L18" s="36">
        <v>30.1</v>
      </c>
      <c r="M18" s="36">
        <v>29.3</v>
      </c>
      <c r="N18" s="36">
        <v>28.5</v>
      </c>
      <c r="O18" s="36">
        <v>28.6</v>
      </c>
      <c r="P18" s="36">
        <v>27.8</v>
      </c>
      <c r="Q18" s="36">
        <v>29.1</v>
      </c>
      <c r="R18" s="36">
        <v>28.9</v>
      </c>
      <c r="S18" s="36">
        <v>29.5</v>
      </c>
      <c r="T18" s="36">
        <v>30.1</v>
      </c>
      <c r="U18" s="36">
        <v>29.9</v>
      </c>
      <c r="V18" s="36">
        <v>29.2</v>
      </c>
      <c r="W18" s="36">
        <v>28.7</v>
      </c>
      <c r="X18" s="36">
        <v>27.8</v>
      </c>
      <c r="Y18" s="36">
        <v>27.7</v>
      </c>
      <c r="Z18" s="36">
        <v>27.7</v>
      </c>
      <c r="AA18" s="36">
        <v>27.1</v>
      </c>
      <c r="AB18" s="36">
        <v>27.8</v>
      </c>
      <c r="AC18" s="218">
        <f t="shared" si="0"/>
        <v>28.504166666666674</v>
      </c>
    </row>
    <row r="19" spans="1:29" ht="24.95" customHeight="1" x14ac:dyDescent="0.2">
      <c r="A19" s="4">
        <v>7</v>
      </c>
      <c r="B19" s="3" t="s">
        <v>21</v>
      </c>
      <c r="C19" s="2" t="s">
        <v>87</v>
      </c>
      <c r="D19" s="2"/>
      <c r="E19" s="202">
        <v>4.3</v>
      </c>
      <c r="F19" s="202">
        <v>4.3</v>
      </c>
      <c r="G19" s="202">
        <v>4.3</v>
      </c>
      <c r="H19" s="202">
        <v>4.3</v>
      </c>
      <c r="I19" s="202">
        <v>4.3</v>
      </c>
      <c r="J19" s="202">
        <v>4.3</v>
      </c>
      <c r="K19" s="202">
        <v>4.3</v>
      </c>
      <c r="L19" s="202">
        <v>4.3</v>
      </c>
      <c r="M19" s="202">
        <v>4.3</v>
      </c>
      <c r="N19" s="202">
        <v>4.3</v>
      </c>
      <c r="O19" s="202">
        <v>4.3</v>
      </c>
      <c r="P19" s="202">
        <v>4.3</v>
      </c>
      <c r="Q19" s="202">
        <v>4.3</v>
      </c>
      <c r="R19" s="202">
        <v>4.3</v>
      </c>
      <c r="S19" s="202">
        <v>4.3</v>
      </c>
      <c r="T19" s="202">
        <v>4.3</v>
      </c>
      <c r="U19" s="202">
        <v>4.3</v>
      </c>
      <c r="V19" s="202">
        <v>4.3</v>
      </c>
      <c r="W19" s="202">
        <v>4.3</v>
      </c>
      <c r="X19" s="202">
        <v>4.3</v>
      </c>
      <c r="Y19" s="202">
        <v>4.3</v>
      </c>
      <c r="Z19" s="202">
        <v>4.3</v>
      </c>
      <c r="AA19" s="202">
        <v>4.3</v>
      </c>
      <c r="AB19" s="202">
        <v>4.3</v>
      </c>
      <c r="AC19" s="218">
        <f t="shared" si="0"/>
        <v>4.299999999999998</v>
      </c>
    </row>
    <row r="20" spans="1:29" ht="24.95" customHeight="1" x14ac:dyDescent="0.2">
      <c r="A20" s="4">
        <v>8</v>
      </c>
      <c r="B20" s="3" t="s">
        <v>20</v>
      </c>
      <c r="C20" s="2" t="s">
        <v>87</v>
      </c>
      <c r="D20" s="2"/>
      <c r="E20" s="203">
        <v>3.8</v>
      </c>
      <c r="F20" s="203">
        <v>3.8</v>
      </c>
      <c r="G20" s="203">
        <v>3.8</v>
      </c>
      <c r="H20" s="203">
        <v>3.8</v>
      </c>
      <c r="I20" s="203">
        <v>3.8</v>
      </c>
      <c r="J20" s="203">
        <v>3.8</v>
      </c>
      <c r="K20" s="203">
        <v>3.8</v>
      </c>
      <c r="L20" s="203">
        <v>3.8</v>
      </c>
      <c r="M20" s="203">
        <v>3.8</v>
      </c>
      <c r="N20" s="203">
        <v>3.8</v>
      </c>
      <c r="O20" s="203">
        <v>3.8</v>
      </c>
      <c r="P20" s="203">
        <v>3.8</v>
      </c>
      <c r="Q20" s="203">
        <v>3.8</v>
      </c>
      <c r="R20" s="203">
        <v>3.8</v>
      </c>
      <c r="S20" s="203">
        <v>3.8</v>
      </c>
      <c r="T20" s="203">
        <v>3.8</v>
      </c>
      <c r="U20" s="203">
        <v>3.8</v>
      </c>
      <c r="V20" s="203">
        <v>3.8</v>
      </c>
      <c r="W20" s="203">
        <v>3.8</v>
      </c>
      <c r="X20" s="203">
        <v>3.8</v>
      </c>
      <c r="Y20" s="203">
        <v>3.8</v>
      </c>
      <c r="Z20" s="203">
        <v>3.8</v>
      </c>
      <c r="AA20" s="203">
        <v>3.8</v>
      </c>
      <c r="AB20" s="203">
        <v>3.8</v>
      </c>
      <c r="AC20" s="218">
        <f t="shared" si="0"/>
        <v>3.7999999999999985</v>
      </c>
    </row>
    <row r="21" spans="1:29" ht="24.95" customHeight="1" x14ac:dyDescent="0.2">
      <c r="A21" s="4">
        <v>9</v>
      </c>
      <c r="B21" s="3" t="s">
        <v>19</v>
      </c>
      <c r="C21" s="2" t="s">
        <v>87</v>
      </c>
      <c r="D21" s="2"/>
      <c r="E21" s="203">
        <v>3.8</v>
      </c>
      <c r="F21" s="203">
        <v>3.8</v>
      </c>
      <c r="G21" s="203">
        <v>3.8</v>
      </c>
      <c r="H21" s="203">
        <v>3.8</v>
      </c>
      <c r="I21" s="203">
        <v>3.8</v>
      </c>
      <c r="J21" s="203">
        <v>3.8</v>
      </c>
      <c r="K21" s="203">
        <v>3.8</v>
      </c>
      <c r="L21" s="203">
        <v>3.8</v>
      </c>
      <c r="M21" s="203">
        <v>3.8</v>
      </c>
      <c r="N21" s="203">
        <v>3.8</v>
      </c>
      <c r="O21" s="203">
        <v>3.8</v>
      </c>
      <c r="P21" s="203">
        <v>3.8</v>
      </c>
      <c r="Q21" s="203">
        <v>3.8</v>
      </c>
      <c r="R21" s="203">
        <v>3.8</v>
      </c>
      <c r="S21" s="203">
        <v>3.8</v>
      </c>
      <c r="T21" s="203">
        <v>3.8</v>
      </c>
      <c r="U21" s="203">
        <v>3.8</v>
      </c>
      <c r="V21" s="203">
        <v>3.8</v>
      </c>
      <c r="W21" s="203">
        <v>3.8</v>
      </c>
      <c r="X21" s="203">
        <v>3.8</v>
      </c>
      <c r="Y21" s="203">
        <v>3.8</v>
      </c>
      <c r="Z21" s="203">
        <v>3.8</v>
      </c>
      <c r="AA21" s="203">
        <v>3.8</v>
      </c>
      <c r="AB21" s="203">
        <v>3.8</v>
      </c>
      <c r="AC21" s="218">
        <f t="shared" si="0"/>
        <v>3.7999999999999985</v>
      </c>
    </row>
    <row r="22" spans="1:29" ht="24.95" customHeight="1" x14ac:dyDescent="0.2">
      <c r="A22" s="4">
        <v>10</v>
      </c>
      <c r="B22" s="3" t="s">
        <v>18</v>
      </c>
      <c r="C22" s="2" t="s">
        <v>87</v>
      </c>
      <c r="D22" s="2"/>
      <c r="E22" s="203">
        <v>3</v>
      </c>
      <c r="F22" s="203">
        <v>3</v>
      </c>
      <c r="G22" s="203">
        <v>3</v>
      </c>
      <c r="H22" s="203">
        <v>3</v>
      </c>
      <c r="I22" s="203">
        <v>3</v>
      </c>
      <c r="J22" s="203">
        <v>3</v>
      </c>
      <c r="K22" s="203">
        <v>3</v>
      </c>
      <c r="L22" s="203">
        <v>3</v>
      </c>
      <c r="M22" s="203">
        <v>3</v>
      </c>
      <c r="N22" s="203">
        <v>3</v>
      </c>
      <c r="O22" s="203">
        <v>3</v>
      </c>
      <c r="P22" s="203">
        <v>3</v>
      </c>
      <c r="Q22" s="203">
        <v>3</v>
      </c>
      <c r="R22" s="203">
        <v>3</v>
      </c>
      <c r="S22" s="203">
        <v>3</v>
      </c>
      <c r="T22" s="203">
        <v>3</v>
      </c>
      <c r="U22" s="203">
        <v>3</v>
      </c>
      <c r="V22" s="203">
        <v>3</v>
      </c>
      <c r="W22" s="203">
        <v>3</v>
      </c>
      <c r="X22" s="203">
        <v>3</v>
      </c>
      <c r="Y22" s="203">
        <v>3</v>
      </c>
      <c r="Z22" s="203">
        <v>3</v>
      </c>
      <c r="AA22" s="203">
        <v>3</v>
      </c>
      <c r="AB22" s="203">
        <v>3</v>
      </c>
      <c r="AC22" s="218">
        <f t="shared" si="0"/>
        <v>3</v>
      </c>
    </row>
    <row r="23" spans="1:29" ht="24.95" customHeight="1" x14ac:dyDescent="0.2">
      <c r="A23" s="4">
        <v>11</v>
      </c>
      <c r="B23" s="3" t="s">
        <v>88</v>
      </c>
      <c r="C23" s="2" t="s">
        <v>87</v>
      </c>
      <c r="D23" s="5"/>
      <c r="E23" s="202">
        <f t="shared" ref="E23:AB23" si="1">E19-E20</f>
        <v>0.5</v>
      </c>
      <c r="F23" s="202">
        <f t="shared" si="1"/>
        <v>0.5</v>
      </c>
      <c r="G23" s="202">
        <f t="shared" si="1"/>
        <v>0.5</v>
      </c>
      <c r="H23" s="202">
        <f t="shared" si="1"/>
        <v>0.5</v>
      </c>
      <c r="I23" s="202">
        <f t="shared" si="1"/>
        <v>0.5</v>
      </c>
      <c r="J23" s="202">
        <f t="shared" si="1"/>
        <v>0.5</v>
      </c>
      <c r="K23" s="202">
        <f t="shared" si="1"/>
        <v>0.5</v>
      </c>
      <c r="L23" s="202">
        <f t="shared" si="1"/>
        <v>0.5</v>
      </c>
      <c r="M23" s="202">
        <f t="shared" si="1"/>
        <v>0.5</v>
      </c>
      <c r="N23" s="202">
        <f t="shared" si="1"/>
        <v>0.5</v>
      </c>
      <c r="O23" s="202">
        <f t="shared" si="1"/>
        <v>0.5</v>
      </c>
      <c r="P23" s="202">
        <f t="shared" si="1"/>
        <v>0.5</v>
      </c>
      <c r="Q23" s="202">
        <f t="shared" si="1"/>
        <v>0.5</v>
      </c>
      <c r="R23" s="202">
        <f t="shared" si="1"/>
        <v>0.5</v>
      </c>
      <c r="S23" s="202">
        <f t="shared" si="1"/>
        <v>0.5</v>
      </c>
      <c r="T23" s="202">
        <f t="shared" si="1"/>
        <v>0.5</v>
      </c>
      <c r="U23" s="202">
        <f t="shared" si="1"/>
        <v>0.5</v>
      </c>
      <c r="V23" s="202">
        <f t="shared" si="1"/>
        <v>0.5</v>
      </c>
      <c r="W23" s="202">
        <f t="shared" si="1"/>
        <v>0.5</v>
      </c>
      <c r="X23" s="202">
        <f t="shared" si="1"/>
        <v>0.5</v>
      </c>
      <c r="Y23" s="202">
        <f t="shared" si="1"/>
        <v>0.5</v>
      </c>
      <c r="Z23" s="202">
        <f t="shared" si="1"/>
        <v>0.5</v>
      </c>
      <c r="AA23" s="202">
        <f t="shared" si="1"/>
        <v>0.5</v>
      </c>
      <c r="AB23" s="202">
        <f t="shared" si="1"/>
        <v>0.5</v>
      </c>
      <c r="AC23" s="218">
        <f t="shared" si="0"/>
        <v>0.5</v>
      </c>
    </row>
    <row r="24" spans="1:29" ht="24.95" customHeight="1" x14ac:dyDescent="0.2">
      <c r="A24" s="4">
        <v>12</v>
      </c>
      <c r="B24" s="3" t="s">
        <v>89</v>
      </c>
      <c r="C24" s="2" t="s">
        <v>87</v>
      </c>
      <c r="D24" s="5"/>
      <c r="E24" s="202">
        <f t="shared" ref="E24:AB24" si="2">E21-E22</f>
        <v>0.79999999999999982</v>
      </c>
      <c r="F24" s="202">
        <f t="shared" si="2"/>
        <v>0.79999999999999982</v>
      </c>
      <c r="G24" s="202">
        <f t="shared" si="2"/>
        <v>0.79999999999999982</v>
      </c>
      <c r="H24" s="202">
        <f t="shared" si="2"/>
        <v>0.79999999999999982</v>
      </c>
      <c r="I24" s="202">
        <f t="shared" si="2"/>
        <v>0.79999999999999982</v>
      </c>
      <c r="J24" s="202">
        <f t="shared" si="2"/>
        <v>0.79999999999999982</v>
      </c>
      <c r="K24" s="202">
        <f t="shared" si="2"/>
        <v>0.79999999999999982</v>
      </c>
      <c r="L24" s="202">
        <f t="shared" si="2"/>
        <v>0.79999999999999982</v>
      </c>
      <c r="M24" s="202">
        <f t="shared" si="2"/>
        <v>0.79999999999999982</v>
      </c>
      <c r="N24" s="202">
        <f t="shared" si="2"/>
        <v>0.79999999999999982</v>
      </c>
      <c r="O24" s="202">
        <f t="shared" si="2"/>
        <v>0.79999999999999982</v>
      </c>
      <c r="P24" s="202">
        <f t="shared" si="2"/>
        <v>0.79999999999999982</v>
      </c>
      <c r="Q24" s="202">
        <f t="shared" si="2"/>
        <v>0.79999999999999982</v>
      </c>
      <c r="R24" s="202">
        <f t="shared" si="2"/>
        <v>0.79999999999999982</v>
      </c>
      <c r="S24" s="202">
        <f t="shared" si="2"/>
        <v>0.79999999999999982</v>
      </c>
      <c r="T24" s="202">
        <f t="shared" si="2"/>
        <v>0.79999999999999982</v>
      </c>
      <c r="U24" s="202">
        <f t="shared" si="2"/>
        <v>0.79999999999999982</v>
      </c>
      <c r="V24" s="202">
        <f t="shared" si="2"/>
        <v>0.79999999999999982</v>
      </c>
      <c r="W24" s="202">
        <f t="shared" si="2"/>
        <v>0.79999999999999982</v>
      </c>
      <c r="X24" s="202">
        <f t="shared" si="2"/>
        <v>0.79999999999999982</v>
      </c>
      <c r="Y24" s="202">
        <f t="shared" si="2"/>
        <v>0.79999999999999982</v>
      </c>
      <c r="Z24" s="202">
        <f t="shared" si="2"/>
        <v>0.79999999999999982</v>
      </c>
      <c r="AA24" s="202">
        <f t="shared" si="2"/>
        <v>0.79999999999999982</v>
      </c>
      <c r="AB24" s="202">
        <f t="shared" si="2"/>
        <v>0.79999999999999982</v>
      </c>
      <c r="AC24" s="218">
        <f t="shared" si="0"/>
        <v>0.80000000000000027</v>
      </c>
    </row>
    <row r="25" spans="1:29" ht="24.95" customHeight="1" x14ac:dyDescent="0.2">
      <c r="A25" s="4">
        <v>13</v>
      </c>
      <c r="B25" s="3" t="s">
        <v>90</v>
      </c>
      <c r="C25" s="2" t="s">
        <v>91</v>
      </c>
      <c r="D25" s="5"/>
      <c r="E25" s="204">
        <f t="shared" ref="E25:AB25" si="3">SQRT(E23/0.5)*971</f>
        <v>971</v>
      </c>
      <c r="F25" s="204">
        <f t="shared" si="3"/>
        <v>971</v>
      </c>
      <c r="G25" s="204">
        <f t="shared" si="3"/>
        <v>971</v>
      </c>
      <c r="H25" s="204">
        <f t="shared" si="3"/>
        <v>971</v>
      </c>
      <c r="I25" s="204">
        <f t="shared" si="3"/>
        <v>971</v>
      </c>
      <c r="J25" s="204">
        <f t="shared" si="3"/>
        <v>971</v>
      </c>
      <c r="K25" s="204">
        <f t="shared" si="3"/>
        <v>971</v>
      </c>
      <c r="L25" s="204">
        <f t="shared" si="3"/>
        <v>971</v>
      </c>
      <c r="M25" s="204">
        <f t="shared" si="3"/>
        <v>971</v>
      </c>
      <c r="N25" s="204">
        <f t="shared" si="3"/>
        <v>971</v>
      </c>
      <c r="O25" s="204">
        <f t="shared" si="3"/>
        <v>971</v>
      </c>
      <c r="P25" s="204">
        <f t="shared" si="3"/>
        <v>971</v>
      </c>
      <c r="Q25" s="204">
        <f t="shared" si="3"/>
        <v>971</v>
      </c>
      <c r="R25" s="204">
        <f t="shared" si="3"/>
        <v>971</v>
      </c>
      <c r="S25" s="204">
        <f t="shared" si="3"/>
        <v>971</v>
      </c>
      <c r="T25" s="204">
        <f t="shared" si="3"/>
        <v>971</v>
      </c>
      <c r="U25" s="204">
        <f t="shared" si="3"/>
        <v>971</v>
      </c>
      <c r="V25" s="204">
        <f t="shared" si="3"/>
        <v>971</v>
      </c>
      <c r="W25" s="204">
        <f t="shared" si="3"/>
        <v>971</v>
      </c>
      <c r="X25" s="204">
        <f t="shared" si="3"/>
        <v>971</v>
      </c>
      <c r="Y25" s="204">
        <f t="shared" si="3"/>
        <v>971</v>
      </c>
      <c r="Z25" s="204">
        <f t="shared" si="3"/>
        <v>971</v>
      </c>
      <c r="AA25" s="204">
        <f t="shared" si="3"/>
        <v>971</v>
      </c>
      <c r="AB25" s="204">
        <f t="shared" si="3"/>
        <v>971</v>
      </c>
      <c r="AC25" s="218">
        <f t="shared" si="0"/>
        <v>971</v>
      </c>
    </row>
    <row r="26" spans="1:29" ht="24.95" customHeight="1" x14ac:dyDescent="0.2">
      <c r="A26" s="4">
        <v>14</v>
      </c>
      <c r="B26" s="3" t="s">
        <v>11</v>
      </c>
      <c r="C26" s="2" t="s">
        <v>10</v>
      </c>
      <c r="D26" s="5"/>
      <c r="E26" s="204">
        <f t="shared" ref="E26:AB26" si="4">E25*1000*1*(E15-E16)/3024</f>
        <v>2633.002645502645</v>
      </c>
      <c r="F26" s="204">
        <f t="shared" si="4"/>
        <v>2376.1243386243386</v>
      </c>
      <c r="G26" s="204">
        <f t="shared" si="4"/>
        <v>2183.4656084656081</v>
      </c>
      <c r="H26" s="204">
        <f t="shared" si="4"/>
        <v>2504.563492063492</v>
      </c>
      <c r="I26" s="204">
        <f t="shared" si="4"/>
        <v>2568.7830687830688</v>
      </c>
      <c r="J26" s="204">
        <f t="shared" si="4"/>
        <v>2568.7830687830688</v>
      </c>
      <c r="K26" s="204">
        <f t="shared" si="4"/>
        <v>2568.7830687830688</v>
      </c>
      <c r="L26" s="204">
        <f t="shared" si="4"/>
        <v>2633.002645502645</v>
      </c>
      <c r="M26" s="204">
        <f t="shared" si="4"/>
        <v>2536.6732804232806</v>
      </c>
      <c r="N26" s="204">
        <f t="shared" si="4"/>
        <v>2408.2341269841268</v>
      </c>
      <c r="O26" s="204">
        <f t="shared" si="4"/>
        <v>2504.563492063492</v>
      </c>
      <c r="P26" s="204">
        <f t="shared" si="4"/>
        <v>2376.1243386243386</v>
      </c>
      <c r="Q26" s="204">
        <f t="shared" si="4"/>
        <v>2376.1243386243386</v>
      </c>
      <c r="R26" s="204">
        <f t="shared" si="4"/>
        <v>2504.563492063492</v>
      </c>
      <c r="S26" s="204">
        <f t="shared" si="4"/>
        <v>2568.7830687830688</v>
      </c>
      <c r="T26" s="204">
        <f t="shared" si="4"/>
        <v>2633.002645502645</v>
      </c>
      <c r="U26" s="204">
        <f t="shared" si="4"/>
        <v>2600.8928571428573</v>
      </c>
      <c r="V26" s="204">
        <f t="shared" si="4"/>
        <v>2472.4537037037039</v>
      </c>
      <c r="W26" s="204">
        <f t="shared" si="4"/>
        <v>2311.9047619047615</v>
      </c>
      <c r="X26" s="204">
        <f t="shared" si="4"/>
        <v>2119.2460317460318</v>
      </c>
      <c r="Y26" s="204">
        <f t="shared" si="4"/>
        <v>2183.4656084656081</v>
      </c>
      <c r="Z26" s="204">
        <f t="shared" si="4"/>
        <v>2055.0264550264551</v>
      </c>
      <c r="AA26" s="204">
        <f t="shared" si="4"/>
        <v>1990.8068783068786</v>
      </c>
      <c r="AB26" s="204">
        <f t="shared" si="4"/>
        <v>2472.4537037037035</v>
      </c>
      <c r="AC26" s="218">
        <f>SUM(E26:AB26)</f>
        <v>58150.826719576718</v>
      </c>
    </row>
    <row r="27" spans="1:29" ht="24.95" customHeight="1" x14ac:dyDescent="0.2">
      <c r="A27" s="4">
        <v>15</v>
      </c>
      <c r="B27" s="3" t="s">
        <v>9</v>
      </c>
      <c r="C27" s="2" t="s">
        <v>8</v>
      </c>
      <c r="D27" s="5"/>
      <c r="E27" s="209">
        <v>1500</v>
      </c>
      <c r="F27" s="209">
        <v>1200</v>
      </c>
      <c r="G27" s="209">
        <v>1500</v>
      </c>
      <c r="H27" s="209">
        <v>1400</v>
      </c>
      <c r="I27" s="209">
        <v>1600</v>
      </c>
      <c r="J27" s="209">
        <v>1400</v>
      </c>
      <c r="K27" s="209">
        <v>1500</v>
      </c>
      <c r="L27" s="209">
        <v>1500</v>
      </c>
      <c r="M27" s="209">
        <v>1400</v>
      </c>
      <c r="N27" s="209">
        <v>1500</v>
      </c>
      <c r="O27" s="209">
        <v>1400</v>
      </c>
      <c r="P27" s="209">
        <v>1400</v>
      </c>
      <c r="Q27" s="209">
        <v>1400</v>
      </c>
      <c r="R27" s="209">
        <v>1500</v>
      </c>
      <c r="S27" s="209">
        <v>1600</v>
      </c>
      <c r="T27" s="209">
        <v>1400</v>
      </c>
      <c r="U27" s="209">
        <v>1600</v>
      </c>
      <c r="V27" s="209">
        <v>1300</v>
      </c>
      <c r="W27" s="209">
        <v>1200</v>
      </c>
      <c r="X27" s="209">
        <v>1200</v>
      </c>
      <c r="Y27" s="209">
        <v>1200</v>
      </c>
      <c r="Z27" s="209">
        <v>1200</v>
      </c>
      <c r="AA27" s="209">
        <v>1400</v>
      </c>
      <c r="AB27" s="209">
        <v>1400</v>
      </c>
      <c r="AC27" s="244">
        <f>SUM(E27:AB27)</f>
        <v>33700</v>
      </c>
    </row>
    <row r="28" spans="1:29" ht="24.95" customHeight="1" x14ac:dyDescent="0.2">
      <c r="A28" s="4">
        <v>16</v>
      </c>
      <c r="B28" s="3" t="s">
        <v>7</v>
      </c>
      <c r="C28" s="2" t="s">
        <v>6</v>
      </c>
      <c r="D28" s="5"/>
      <c r="E28" s="218">
        <f t="shared" ref="E28:AB28" si="5">E27/E26</f>
        <v>0.56969179372535239</v>
      </c>
      <c r="F28" s="218">
        <f t="shared" si="5"/>
        <v>0.50502407659977178</v>
      </c>
      <c r="G28" s="218">
        <f t="shared" si="5"/>
        <v>0.68698128066880726</v>
      </c>
      <c r="H28" s="218">
        <f t="shared" si="5"/>
        <v>0.55897964033906367</v>
      </c>
      <c r="I28" s="218">
        <f t="shared" si="5"/>
        <v>0.62286302780638514</v>
      </c>
      <c r="J28" s="218">
        <f t="shared" si="5"/>
        <v>0.54500514933058708</v>
      </c>
      <c r="K28" s="218">
        <f t="shared" si="5"/>
        <v>0.58393408856848605</v>
      </c>
      <c r="L28" s="218">
        <f t="shared" si="5"/>
        <v>0.56969179372535239</v>
      </c>
      <c r="M28" s="218">
        <f t="shared" si="5"/>
        <v>0.55190394868920201</v>
      </c>
      <c r="N28" s="218">
        <f t="shared" si="5"/>
        <v>0.62286302780638525</v>
      </c>
      <c r="O28" s="218">
        <f t="shared" si="5"/>
        <v>0.55897964033906367</v>
      </c>
      <c r="P28" s="218">
        <f t="shared" si="5"/>
        <v>0.58919475603306704</v>
      </c>
      <c r="Q28" s="218">
        <f t="shared" si="5"/>
        <v>0.58919475603306704</v>
      </c>
      <c r="R28" s="218">
        <f t="shared" si="5"/>
        <v>0.59890675750613964</v>
      </c>
      <c r="S28" s="218">
        <f t="shared" si="5"/>
        <v>0.62286302780638514</v>
      </c>
      <c r="T28" s="218">
        <f t="shared" si="5"/>
        <v>0.53171234081032892</v>
      </c>
      <c r="U28" s="218">
        <f t="shared" si="5"/>
        <v>0.6151733607964297</v>
      </c>
      <c r="V28" s="218">
        <f t="shared" si="5"/>
        <v>0.52579346503136404</v>
      </c>
      <c r="W28" s="218">
        <f t="shared" si="5"/>
        <v>0.51905252317198769</v>
      </c>
      <c r="X28" s="218">
        <f t="shared" si="5"/>
        <v>0.5662391161876229</v>
      </c>
      <c r="Y28" s="218">
        <f t="shared" si="5"/>
        <v>0.54958502453504587</v>
      </c>
      <c r="Z28" s="218">
        <f t="shared" si="5"/>
        <v>0.58393408856848605</v>
      </c>
      <c r="AA28" s="218">
        <f t="shared" si="5"/>
        <v>0.70323245074914442</v>
      </c>
      <c r="AB28" s="218">
        <f t="shared" si="5"/>
        <v>0.5662391161876229</v>
      </c>
      <c r="AC28" s="218">
        <f t="shared" ref="AC28:AC33" si="6">AVERAGE(E28:AB28)</f>
        <v>0.58070992712563119</v>
      </c>
    </row>
    <row r="29" spans="1:29" ht="24.95" customHeight="1" x14ac:dyDescent="0.2">
      <c r="A29" s="4">
        <v>17</v>
      </c>
      <c r="B29" s="3" t="s">
        <v>5</v>
      </c>
      <c r="C29" s="5"/>
      <c r="D29" s="5"/>
      <c r="E29" s="309">
        <f>AVERAGE(E28:AB28)</f>
        <v>0.58070992712563119</v>
      </c>
      <c r="F29" s="310"/>
      <c r="G29" s="310"/>
      <c r="H29" s="310"/>
      <c r="I29" s="310"/>
      <c r="J29" s="310"/>
      <c r="K29" s="310"/>
      <c r="L29" s="310"/>
      <c r="M29" s="310"/>
      <c r="N29" s="310"/>
      <c r="O29" s="310"/>
      <c r="P29" s="310"/>
      <c r="Q29" s="310"/>
      <c r="R29" s="310"/>
      <c r="S29" s="310"/>
      <c r="T29" s="310"/>
      <c r="U29" s="310"/>
      <c r="V29" s="310"/>
      <c r="W29" s="310"/>
      <c r="X29" s="310"/>
      <c r="Y29" s="310"/>
      <c r="Z29" s="310"/>
      <c r="AA29" s="310"/>
      <c r="AB29" s="311"/>
      <c r="AC29" s="218">
        <f t="shared" si="6"/>
        <v>0.58070992712563119</v>
      </c>
    </row>
    <row r="30" spans="1:29" ht="24.95" customHeight="1" x14ac:dyDescent="0.2">
      <c r="A30" s="4">
        <v>18</v>
      </c>
      <c r="B30" s="3" t="s">
        <v>4</v>
      </c>
      <c r="C30" s="5"/>
      <c r="D30" s="5"/>
      <c r="E30" s="218">
        <f t="shared" ref="E30:AB30" si="7">3.516/E28</f>
        <v>6.1717582010581999</v>
      </c>
      <c r="F30" s="218">
        <f t="shared" si="7"/>
        <v>6.9620443121693123</v>
      </c>
      <c r="G30" s="218">
        <f t="shared" si="7"/>
        <v>5.1180433862433858</v>
      </c>
      <c r="H30" s="218">
        <f t="shared" si="7"/>
        <v>6.2900323129251694</v>
      </c>
      <c r="I30" s="218">
        <f t="shared" si="7"/>
        <v>5.6449007936507938</v>
      </c>
      <c r="J30" s="218">
        <f t="shared" si="7"/>
        <v>6.4513151927437633</v>
      </c>
      <c r="K30" s="218">
        <f t="shared" si="7"/>
        <v>6.0212275132275135</v>
      </c>
      <c r="L30" s="218">
        <f t="shared" si="7"/>
        <v>6.1717582010581999</v>
      </c>
      <c r="M30" s="218">
        <f t="shared" si="7"/>
        <v>6.3706737528344677</v>
      </c>
      <c r="N30" s="218">
        <f t="shared" si="7"/>
        <v>5.6449007936507929</v>
      </c>
      <c r="O30" s="218">
        <f t="shared" si="7"/>
        <v>6.2900323129251694</v>
      </c>
      <c r="P30" s="218">
        <f t="shared" si="7"/>
        <v>5.9674665532879825</v>
      </c>
      <c r="Q30" s="218">
        <f t="shared" si="7"/>
        <v>5.9674665532879825</v>
      </c>
      <c r="R30" s="218">
        <f t="shared" si="7"/>
        <v>5.8706968253968252</v>
      </c>
      <c r="S30" s="218">
        <f t="shared" si="7"/>
        <v>5.6449007936507938</v>
      </c>
      <c r="T30" s="218">
        <f t="shared" si="7"/>
        <v>6.6125980725623572</v>
      </c>
      <c r="U30" s="218">
        <f t="shared" si="7"/>
        <v>5.7154620535714296</v>
      </c>
      <c r="V30" s="218">
        <f t="shared" si="7"/>
        <v>6.6870363247863258</v>
      </c>
      <c r="W30" s="218">
        <f t="shared" si="7"/>
        <v>6.773880952380952</v>
      </c>
      <c r="X30" s="218">
        <f t="shared" si="7"/>
        <v>6.2093908730158729</v>
      </c>
      <c r="Y30" s="218">
        <f t="shared" si="7"/>
        <v>6.3975542328042314</v>
      </c>
      <c r="Z30" s="218">
        <f t="shared" si="7"/>
        <v>6.0212275132275135</v>
      </c>
      <c r="AA30" s="218">
        <f t="shared" si="7"/>
        <v>4.9997692743764182</v>
      </c>
      <c r="AB30" s="218">
        <f t="shared" si="7"/>
        <v>6.2093908730158729</v>
      </c>
      <c r="AC30" s="218">
        <f t="shared" si="6"/>
        <v>6.0922303194938037</v>
      </c>
    </row>
    <row r="31" spans="1:29" ht="24.95" customHeight="1" x14ac:dyDescent="0.2">
      <c r="A31" s="4">
        <v>19</v>
      </c>
      <c r="B31" s="3" t="s">
        <v>3</v>
      </c>
      <c r="C31" s="5"/>
      <c r="D31" s="5"/>
      <c r="E31" s="218">
        <f t="shared" ref="E31:AB31" si="8">3.413*E30</f>
        <v>21.064210740211635</v>
      </c>
      <c r="F31" s="218">
        <f t="shared" si="8"/>
        <v>23.761457237433863</v>
      </c>
      <c r="G31" s="218">
        <f t="shared" si="8"/>
        <v>17.467882077248674</v>
      </c>
      <c r="H31" s="218">
        <f t="shared" si="8"/>
        <v>21.467880284013603</v>
      </c>
      <c r="I31" s="218">
        <f t="shared" si="8"/>
        <v>19.266046408730158</v>
      </c>
      <c r="J31" s="218">
        <f t="shared" si="8"/>
        <v>22.018338752834463</v>
      </c>
      <c r="K31" s="218">
        <f t="shared" si="8"/>
        <v>20.550449502645503</v>
      </c>
      <c r="L31" s="218">
        <f t="shared" si="8"/>
        <v>21.064210740211635</v>
      </c>
      <c r="M31" s="218">
        <f t="shared" si="8"/>
        <v>21.743109518424038</v>
      </c>
      <c r="N31" s="218">
        <f t="shared" si="8"/>
        <v>19.266046408730155</v>
      </c>
      <c r="O31" s="218">
        <f t="shared" si="8"/>
        <v>21.467880284013603</v>
      </c>
      <c r="P31" s="218">
        <f t="shared" si="8"/>
        <v>20.366963346371882</v>
      </c>
      <c r="Q31" s="218">
        <f t="shared" si="8"/>
        <v>20.366963346371882</v>
      </c>
      <c r="R31" s="218">
        <f t="shared" si="8"/>
        <v>20.036688265079363</v>
      </c>
      <c r="S31" s="218">
        <f t="shared" si="8"/>
        <v>19.266046408730158</v>
      </c>
      <c r="T31" s="218">
        <f t="shared" si="8"/>
        <v>22.568797221655323</v>
      </c>
      <c r="U31" s="218">
        <f t="shared" si="8"/>
        <v>19.506871988839286</v>
      </c>
      <c r="V31" s="218">
        <f t="shared" si="8"/>
        <v>22.82285497649573</v>
      </c>
      <c r="W31" s="218">
        <f t="shared" si="8"/>
        <v>23.119255690476187</v>
      </c>
      <c r="X31" s="218">
        <f t="shared" si="8"/>
        <v>21.192651049603175</v>
      </c>
      <c r="Y31" s="218">
        <f t="shared" si="8"/>
        <v>21.83485259656084</v>
      </c>
      <c r="Z31" s="218">
        <f t="shared" si="8"/>
        <v>20.550449502645503</v>
      </c>
      <c r="AA31" s="218">
        <f t="shared" si="8"/>
        <v>17.064212533446714</v>
      </c>
      <c r="AB31" s="218">
        <f t="shared" si="8"/>
        <v>21.192651049603175</v>
      </c>
      <c r="AC31" s="218">
        <f t="shared" si="6"/>
        <v>20.792782080432353</v>
      </c>
    </row>
    <row r="32" spans="1:29" ht="24.95" customHeight="1" x14ac:dyDescent="0.2">
      <c r="A32" s="4">
        <v>20</v>
      </c>
      <c r="B32" s="3" t="s">
        <v>2</v>
      </c>
      <c r="C32" s="2" t="s">
        <v>0</v>
      </c>
      <c r="D32" s="5"/>
      <c r="E32" s="218">
        <f>(E18-E17)/LN(1+(E18-E17)/E13)</f>
        <v>6.4817267761682302</v>
      </c>
      <c r="F32" s="218">
        <f t="shared" ref="F32:AB32" si="9">(F18-F17)/LN(1+(F18-F17)/F13)</f>
        <v>5.6156024980067869</v>
      </c>
      <c r="G32" s="218">
        <f t="shared" si="9"/>
        <v>5.0380887083516468</v>
      </c>
      <c r="H32" s="218">
        <f t="shared" si="9"/>
        <v>6.0213191438906239</v>
      </c>
      <c r="I32" s="218">
        <f t="shared" si="9"/>
        <v>5.9434563579445765</v>
      </c>
      <c r="J32" s="218">
        <f t="shared" si="9"/>
        <v>6.1657586559410795</v>
      </c>
      <c r="K32" s="218">
        <f t="shared" si="9"/>
        <v>6.126861680479939</v>
      </c>
      <c r="L32" s="218">
        <f t="shared" si="9"/>
        <v>6.2322127273005812</v>
      </c>
      <c r="M32" s="218">
        <f t="shared" si="9"/>
        <v>5.9043272286361086</v>
      </c>
      <c r="N32" s="218">
        <f t="shared" si="9"/>
        <v>5.6156024980067869</v>
      </c>
      <c r="O32" s="218">
        <f t="shared" si="9"/>
        <v>5.9824529232298884</v>
      </c>
      <c r="P32" s="218">
        <f t="shared" si="9"/>
        <v>5.5763861530211312</v>
      </c>
      <c r="Q32" s="218">
        <f t="shared" si="9"/>
        <v>5.7207264533179645</v>
      </c>
      <c r="R32" s="218">
        <f t="shared" si="9"/>
        <v>6.0093967986198686</v>
      </c>
      <c r="S32" s="218">
        <f t="shared" si="9"/>
        <v>6.1930345408097516</v>
      </c>
      <c r="T32" s="218">
        <f t="shared" si="9"/>
        <v>6.271263976233711</v>
      </c>
      <c r="U32" s="218">
        <f t="shared" si="9"/>
        <v>5.7324141782755609</v>
      </c>
      <c r="V32" s="218">
        <f t="shared" si="9"/>
        <v>5.6546776239683183</v>
      </c>
      <c r="W32" s="218">
        <f t="shared" si="9"/>
        <v>5.4578635189384848</v>
      </c>
      <c r="X32" s="218">
        <f t="shared" si="9"/>
        <v>5.2089104892778915</v>
      </c>
      <c r="Y32" s="218">
        <f t="shared" si="9"/>
        <v>5.1692846895702296</v>
      </c>
      <c r="Z32" s="218">
        <f t="shared" si="9"/>
        <v>5.3379716512891644</v>
      </c>
      <c r="AA32" s="218">
        <f t="shared" si="9"/>
        <v>4.7364073177997188</v>
      </c>
      <c r="AB32" s="218">
        <f t="shared" si="9"/>
        <v>5.8650632505812039</v>
      </c>
      <c r="AC32" s="218">
        <f t="shared" si="6"/>
        <v>5.7525337433191375</v>
      </c>
    </row>
    <row r="33" spans="1:29" ht="24.95" customHeight="1" x14ac:dyDescent="0.25">
      <c r="A33" s="4">
        <v>21</v>
      </c>
      <c r="B33" s="3" t="s">
        <v>1</v>
      </c>
      <c r="C33" s="2" t="s">
        <v>0</v>
      </c>
      <c r="D33" s="1"/>
      <c r="E33" s="218">
        <f t="shared" ref="E33:AB33" si="10">(E15-E16)/LN(1+(E15-E16)/E14)</f>
        <v>3.5442065196102539</v>
      </c>
      <c r="F33" s="218">
        <f t="shared" si="10"/>
        <v>2.6811497642329991</v>
      </c>
      <c r="G33" s="218">
        <f t="shared" si="10"/>
        <v>2.5363466600960134</v>
      </c>
      <c r="H33" s="218">
        <f t="shared" si="10"/>
        <v>3.1240724065352676</v>
      </c>
      <c r="I33" s="218">
        <f t="shared" si="10"/>
        <v>3.3362591313939705</v>
      </c>
      <c r="J33" s="218">
        <f t="shared" si="10"/>
        <v>3.174605732429284</v>
      </c>
      <c r="K33" s="218">
        <f t="shared" si="10"/>
        <v>3.174605732429284</v>
      </c>
      <c r="L33" s="218">
        <f t="shared" si="10"/>
        <v>3.8412815798138</v>
      </c>
      <c r="M33" s="218">
        <f t="shared" si="10"/>
        <v>3.4647417224962034</v>
      </c>
      <c r="N33" s="218">
        <f t="shared" si="10"/>
        <v>2.8816343500125905</v>
      </c>
      <c r="O33" s="218">
        <f t="shared" si="10"/>
        <v>3.1240724065352676</v>
      </c>
      <c r="P33" s="218">
        <f t="shared" si="10"/>
        <v>3.0222103805672953</v>
      </c>
      <c r="Q33" s="218">
        <f t="shared" si="10"/>
        <v>2.8568481655931199</v>
      </c>
      <c r="R33" s="218">
        <f t="shared" si="10"/>
        <v>3.1240724065352676</v>
      </c>
      <c r="S33" s="218">
        <f t="shared" si="10"/>
        <v>3.3362591313939705</v>
      </c>
      <c r="T33" s="218">
        <f t="shared" si="10"/>
        <v>3.3879143849792102</v>
      </c>
      <c r="U33" s="218">
        <f t="shared" si="10"/>
        <v>3.0290013989076661</v>
      </c>
      <c r="V33" s="218">
        <f t="shared" si="10"/>
        <v>3.0987079537402038</v>
      </c>
      <c r="W33" s="218">
        <f t="shared" si="10"/>
        <v>2.8070729658092159</v>
      </c>
      <c r="X33" s="218">
        <f t="shared" si="10"/>
        <v>2.6560353889201744</v>
      </c>
      <c r="Y33" s="218">
        <f t="shared" si="10"/>
        <v>2.8672892486957013</v>
      </c>
      <c r="Z33" s="218">
        <f t="shared" si="10"/>
        <v>2.6050827568852757</v>
      </c>
      <c r="AA33" s="218">
        <f t="shared" si="10"/>
        <v>2.2116314556728809</v>
      </c>
      <c r="AB33" s="218">
        <f t="shared" si="10"/>
        <v>2.9310095858689822</v>
      </c>
      <c r="AC33" s="218">
        <f t="shared" si="6"/>
        <v>3.0340046345480798</v>
      </c>
    </row>
    <row r="35" spans="1:29" ht="23.25" x14ac:dyDescent="0.2">
      <c r="A35" s="317" t="s">
        <v>39</v>
      </c>
      <c r="B35" s="317"/>
      <c r="C35" s="317"/>
      <c r="D35" s="317"/>
      <c r="E35" s="317"/>
      <c r="F35" s="317"/>
      <c r="G35" s="31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317"/>
      <c r="AC35" s="317"/>
    </row>
    <row r="36" spans="1:29" ht="21" customHeight="1" x14ac:dyDescent="0.2">
      <c r="A36" s="323" t="s">
        <v>144</v>
      </c>
      <c r="B36" s="323"/>
      <c r="C36" s="323"/>
      <c r="D36" s="323"/>
      <c r="E36" s="323"/>
      <c r="F36" s="323"/>
      <c r="G36" s="323"/>
      <c r="H36" s="323"/>
      <c r="I36" s="323"/>
      <c r="J36" s="323"/>
      <c r="K36" s="323"/>
      <c r="L36" s="323"/>
      <c r="M36" s="323"/>
      <c r="N36" s="323"/>
      <c r="O36" s="323"/>
      <c r="P36" s="323"/>
      <c r="Q36" s="323"/>
      <c r="R36" s="323"/>
      <c r="S36" s="323"/>
      <c r="T36" s="323"/>
      <c r="U36" s="323"/>
      <c r="V36" s="323"/>
      <c r="W36" s="323"/>
      <c r="X36" s="323"/>
      <c r="Y36" s="323"/>
      <c r="Z36" s="323"/>
      <c r="AA36" s="323"/>
      <c r="AB36" s="323"/>
      <c r="AC36" s="323"/>
    </row>
    <row r="37" spans="1:29" ht="15.75" customHeight="1" x14ac:dyDescent="0.35">
      <c r="A37" s="319"/>
      <c r="B37" s="319"/>
      <c r="C37" s="319"/>
      <c r="D37" s="319"/>
      <c r="E37" s="320" t="s">
        <v>75</v>
      </c>
      <c r="F37" s="320"/>
      <c r="G37" s="320"/>
      <c r="H37" s="320"/>
      <c r="I37" s="320"/>
      <c r="J37" s="320"/>
      <c r="K37" s="320"/>
      <c r="L37" s="320"/>
      <c r="M37" s="320"/>
      <c r="N37" s="320"/>
      <c r="O37" s="320"/>
      <c r="P37" s="320"/>
      <c r="Q37" s="320"/>
      <c r="R37" s="320"/>
      <c r="S37" s="320"/>
      <c r="T37" s="320"/>
      <c r="U37" s="320"/>
      <c r="V37" s="320"/>
      <c r="W37" s="320"/>
      <c r="X37" s="320"/>
      <c r="Y37" s="320"/>
      <c r="Z37" s="320"/>
      <c r="AA37" s="320"/>
      <c r="AB37" s="320"/>
      <c r="AC37" s="320"/>
    </row>
    <row r="38" spans="1:29" ht="15.75" customHeight="1" x14ac:dyDescent="0.2">
      <c r="A38" s="324" t="s">
        <v>77</v>
      </c>
      <c r="B38" s="324"/>
      <c r="C38" s="324"/>
      <c r="D38" s="324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</row>
    <row r="39" spans="1:29" ht="15.75" customHeight="1" x14ac:dyDescent="0.2">
      <c r="A39" s="324" t="s">
        <v>78</v>
      </c>
      <c r="B39" s="324"/>
      <c r="C39" s="324"/>
      <c r="D39" s="324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29" ht="15.75" customHeight="1" x14ac:dyDescent="0.2">
      <c r="A40" s="324" t="s">
        <v>79</v>
      </c>
      <c r="B40" s="324"/>
      <c r="C40" s="324"/>
      <c r="D40" s="324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29" ht="15.75" customHeight="1" x14ac:dyDescent="0.2">
      <c r="A41" s="324" t="s">
        <v>80</v>
      </c>
      <c r="B41" s="324"/>
      <c r="C41" s="324"/>
      <c r="D41" s="324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29" ht="15.75" customHeight="1" x14ac:dyDescent="0.25">
      <c r="A42" s="325" t="s">
        <v>81</v>
      </c>
      <c r="B42" s="325"/>
      <c r="C42" s="325"/>
      <c r="D42" s="325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</row>
    <row r="43" spans="1:29" ht="15.75" customHeight="1" x14ac:dyDescent="0.25">
      <c r="A43" s="325" t="s">
        <v>82</v>
      </c>
      <c r="B43" s="325"/>
      <c r="C43" s="325"/>
      <c r="D43" s="325"/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</row>
    <row r="44" spans="1:29" ht="31.5" x14ac:dyDescent="0.2">
      <c r="A44" s="312" t="s">
        <v>32</v>
      </c>
      <c r="B44" s="312" t="s">
        <v>31</v>
      </c>
      <c r="C44" s="312" t="s">
        <v>30</v>
      </c>
      <c r="D44" s="312" t="s">
        <v>29</v>
      </c>
      <c r="E44" s="314" t="s">
        <v>28</v>
      </c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315"/>
      <c r="T44" s="315"/>
      <c r="U44" s="315"/>
      <c r="V44" s="315"/>
      <c r="W44" s="315"/>
      <c r="X44" s="315"/>
      <c r="Y44" s="315"/>
      <c r="Z44" s="315"/>
      <c r="AA44" s="315"/>
      <c r="AB44" s="316"/>
      <c r="AC44" s="113" t="s">
        <v>67</v>
      </c>
    </row>
    <row r="45" spans="1:29" ht="15.75" x14ac:dyDescent="0.25">
      <c r="A45" s="313"/>
      <c r="B45" s="313"/>
      <c r="C45" s="313"/>
      <c r="D45" s="313"/>
      <c r="E45" s="8">
        <v>7</v>
      </c>
      <c r="F45" s="8">
        <v>8</v>
      </c>
      <c r="G45" s="8">
        <v>9</v>
      </c>
      <c r="H45" s="8">
        <v>10</v>
      </c>
      <c r="I45" s="9">
        <v>11</v>
      </c>
      <c r="J45" s="8">
        <v>12</v>
      </c>
      <c r="K45" s="8">
        <v>13</v>
      </c>
      <c r="L45" s="8">
        <v>14</v>
      </c>
      <c r="M45" s="8">
        <v>15</v>
      </c>
      <c r="N45" s="8">
        <v>16</v>
      </c>
      <c r="O45" s="8">
        <v>17</v>
      </c>
      <c r="P45" s="8">
        <v>18</v>
      </c>
      <c r="Q45" s="8">
        <v>19</v>
      </c>
      <c r="R45" s="8">
        <v>20</v>
      </c>
      <c r="S45" s="8">
        <v>21</v>
      </c>
      <c r="T45" s="8">
        <v>22</v>
      </c>
      <c r="U45" s="8">
        <v>23</v>
      </c>
      <c r="V45" s="8">
        <v>0</v>
      </c>
      <c r="W45" s="8">
        <v>1</v>
      </c>
      <c r="X45" s="8">
        <v>2</v>
      </c>
      <c r="Y45" s="8">
        <v>3</v>
      </c>
      <c r="Z45" s="8">
        <v>4</v>
      </c>
      <c r="AA45" s="8">
        <v>5</v>
      </c>
      <c r="AB45" s="8">
        <v>6</v>
      </c>
      <c r="AC45" s="1"/>
    </row>
    <row r="46" spans="1:29" ht="24.95" customHeight="1" x14ac:dyDescent="0.2">
      <c r="A46" s="4">
        <v>1</v>
      </c>
      <c r="B46" s="3" t="s">
        <v>27</v>
      </c>
      <c r="C46" s="2" t="s">
        <v>0</v>
      </c>
      <c r="D46" s="31"/>
      <c r="E46" s="201">
        <v>1.2</v>
      </c>
      <c r="F46" s="200">
        <v>1.3</v>
      </c>
      <c r="G46" s="200"/>
      <c r="H46" s="200"/>
      <c r="I46" s="200"/>
      <c r="J46" s="200"/>
      <c r="K46" s="200"/>
      <c r="L46" s="200">
        <v>1.3</v>
      </c>
      <c r="M46" s="200">
        <v>1.1000000000000001</v>
      </c>
      <c r="N46" s="200">
        <v>0.9</v>
      </c>
      <c r="O46" s="200">
        <v>1.5</v>
      </c>
      <c r="P46" s="200">
        <v>1.5</v>
      </c>
      <c r="Q46" s="200">
        <v>1.1000000000000001</v>
      </c>
      <c r="R46" s="200"/>
      <c r="S46" s="200"/>
      <c r="T46" s="200"/>
      <c r="U46" s="200">
        <v>1.1000000000000001</v>
      </c>
      <c r="V46" s="200">
        <v>1.1000000000000001</v>
      </c>
      <c r="W46" s="200">
        <v>1.1000000000000001</v>
      </c>
      <c r="X46" s="200">
        <v>1</v>
      </c>
      <c r="Y46" s="200">
        <v>1</v>
      </c>
      <c r="Z46" s="200">
        <v>1.2</v>
      </c>
      <c r="AA46" s="200">
        <v>1</v>
      </c>
      <c r="AB46" s="200">
        <v>1.5</v>
      </c>
      <c r="AC46" s="206">
        <f>AVERAGE(E46:AB46)</f>
        <v>1.1812499999999999</v>
      </c>
    </row>
    <row r="47" spans="1:29" ht="24.95" customHeight="1" x14ac:dyDescent="0.2">
      <c r="A47" s="4">
        <v>2</v>
      </c>
      <c r="B47" s="3" t="s">
        <v>26</v>
      </c>
      <c r="C47" s="2" t="s">
        <v>0</v>
      </c>
      <c r="D47" s="31"/>
      <c r="E47" s="201">
        <v>0.6</v>
      </c>
      <c r="F47" s="201">
        <v>0.8</v>
      </c>
      <c r="G47" s="201"/>
      <c r="H47" s="201"/>
      <c r="I47" s="201"/>
      <c r="J47" s="201"/>
      <c r="K47" s="201"/>
      <c r="L47" s="201">
        <v>0.7</v>
      </c>
      <c r="M47" s="201">
        <v>0.6</v>
      </c>
      <c r="N47" s="201">
        <v>0.6</v>
      </c>
      <c r="O47" s="201">
        <v>0.7</v>
      </c>
      <c r="P47" s="201">
        <v>0.7</v>
      </c>
      <c r="Q47" s="201">
        <v>0.6</v>
      </c>
      <c r="R47" s="201"/>
      <c r="S47" s="201"/>
      <c r="T47" s="201"/>
      <c r="U47" s="201">
        <v>0.6</v>
      </c>
      <c r="V47" s="201">
        <v>0.7</v>
      </c>
      <c r="W47" s="201">
        <v>0.7</v>
      </c>
      <c r="X47" s="201">
        <v>0.6</v>
      </c>
      <c r="Y47" s="201">
        <v>0.6</v>
      </c>
      <c r="Z47" s="201">
        <v>0.7</v>
      </c>
      <c r="AA47" s="201">
        <v>0.6</v>
      </c>
      <c r="AB47" s="201">
        <v>0.6</v>
      </c>
      <c r="AC47" s="206">
        <f>AVERAGE(E47:AB47)</f>
        <v>0.64999999999999991</v>
      </c>
    </row>
    <row r="48" spans="1:29" ht="24.95" customHeight="1" x14ac:dyDescent="0.2">
      <c r="A48" s="4">
        <v>3</v>
      </c>
      <c r="B48" s="3" t="s">
        <v>83</v>
      </c>
      <c r="C48" s="2" t="s">
        <v>0</v>
      </c>
      <c r="D48" s="2"/>
      <c r="E48" s="36">
        <v>15.6</v>
      </c>
      <c r="F48" s="36">
        <v>14.7</v>
      </c>
      <c r="G48" s="36"/>
      <c r="H48" s="36"/>
      <c r="I48" s="36"/>
      <c r="J48" s="36"/>
      <c r="K48" s="36"/>
      <c r="L48" s="36">
        <v>15.7</v>
      </c>
      <c r="M48" s="36">
        <v>16.399999999999999</v>
      </c>
      <c r="N48" s="36">
        <v>15.4</v>
      </c>
      <c r="O48" s="36">
        <v>14.3</v>
      </c>
      <c r="P48" s="36">
        <v>13.9</v>
      </c>
      <c r="Q48" s="36">
        <v>13.3</v>
      </c>
      <c r="R48" s="36"/>
      <c r="S48" s="36"/>
      <c r="T48" s="36"/>
      <c r="U48" s="36">
        <v>15.9</v>
      </c>
      <c r="V48" s="36">
        <v>15.9</v>
      </c>
      <c r="W48" s="36">
        <v>14.9</v>
      </c>
      <c r="X48" s="36">
        <v>13.9</v>
      </c>
      <c r="Y48" s="36">
        <v>13.7</v>
      </c>
      <c r="Z48" s="36">
        <v>13.5</v>
      </c>
      <c r="AA48" s="36">
        <v>13.3</v>
      </c>
      <c r="AB48" s="36">
        <v>13.2</v>
      </c>
      <c r="AC48" s="218">
        <v>13.2</v>
      </c>
    </row>
    <row r="49" spans="1:29" ht="24.95" customHeight="1" x14ac:dyDescent="0.2">
      <c r="A49" s="4">
        <v>4</v>
      </c>
      <c r="B49" s="3" t="s">
        <v>84</v>
      </c>
      <c r="C49" s="2" t="s">
        <v>0</v>
      </c>
      <c r="D49" s="2"/>
      <c r="E49" s="36">
        <v>7.2</v>
      </c>
      <c r="F49" s="36">
        <v>6.8</v>
      </c>
      <c r="G49" s="36"/>
      <c r="H49" s="36"/>
      <c r="I49" s="36"/>
      <c r="J49" s="36"/>
      <c r="K49" s="36"/>
      <c r="L49" s="36">
        <v>9</v>
      </c>
      <c r="M49" s="36">
        <v>8.1999999999999993</v>
      </c>
      <c r="N49" s="36">
        <v>7.3</v>
      </c>
      <c r="O49" s="36">
        <v>6.9</v>
      </c>
      <c r="P49" s="36">
        <v>6.1</v>
      </c>
      <c r="Q49" s="36">
        <v>6</v>
      </c>
      <c r="R49" s="36"/>
      <c r="S49" s="36"/>
      <c r="T49" s="36"/>
      <c r="U49" s="36">
        <v>8.8000000000000007</v>
      </c>
      <c r="V49" s="36">
        <v>8.8000000000000007</v>
      </c>
      <c r="W49" s="36">
        <v>7</v>
      </c>
      <c r="X49" s="36">
        <v>7</v>
      </c>
      <c r="Y49" s="36">
        <v>6.9</v>
      </c>
      <c r="Z49" s="36">
        <v>7.1</v>
      </c>
      <c r="AA49" s="36">
        <v>6.9</v>
      </c>
      <c r="AB49" s="36">
        <v>7.1</v>
      </c>
      <c r="AC49" s="218">
        <v>5.5</v>
      </c>
    </row>
    <row r="50" spans="1:29" ht="24.95" customHeight="1" x14ac:dyDescent="0.2">
      <c r="A50" s="4">
        <v>5</v>
      </c>
      <c r="B50" s="3" t="s">
        <v>85</v>
      </c>
      <c r="C50" s="2" t="s">
        <v>0</v>
      </c>
      <c r="D50" s="2"/>
      <c r="E50" s="36">
        <v>21.3</v>
      </c>
      <c r="F50" s="36">
        <v>22.7</v>
      </c>
      <c r="G50" s="36"/>
      <c r="H50" s="36"/>
      <c r="I50" s="36"/>
      <c r="J50" s="36"/>
      <c r="K50" s="36"/>
      <c r="L50" s="36">
        <v>20.2</v>
      </c>
      <c r="M50" s="36">
        <v>24.9</v>
      </c>
      <c r="N50" s="36">
        <v>24.4</v>
      </c>
      <c r="O50" s="36">
        <v>23.8</v>
      </c>
      <c r="P50" s="36">
        <v>23.8</v>
      </c>
      <c r="Q50" s="36">
        <v>23.2</v>
      </c>
      <c r="R50" s="36"/>
      <c r="S50" s="36"/>
      <c r="T50" s="36"/>
      <c r="U50" s="36">
        <v>21.3</v>
      </c>
      <c r="V50" s="36">
        <v>25</v>
      </c>
      <c r="W50" s="36">
        <v>24.4</v>
      </c>
      <c r="X50" s="36">
        <v>24.6</v>
      </c>
      <c r="Y50" s="36">
        <v>23.8</v>
      </c>
      <c r="Z50" s="36">
        <v>23.8</v>
      </c>
      <c r="AA50" s="36">
        <v>23.8</v>
      </c>
      <c r="AB50" s="36">
        <v>23.4</v>
      </c>
      <c r="AC50" s="218">
        <v>23.1</v>
      </c>
    </row>
    <row r="51" spans="1:29" ht="24.95" customHeight="1" x14ac:dyDescent="0.2">
      <c r="A51" s="4">
        <v>6</v>
      </c>
      <c r="B51" s="3" t="s">
        <v>86</v>
      </c>
      <c r="C51" s="2" t="s">
        <v>0</v>
      </c>
      <c r="D51" s="2"/>
      <c r="E51" s="36">
        <v>23.7</v>
      </c>
      <c r="F51" s="36">
        <v>28.9</v>
      </c>
      <c r="G51" s="36"/>
      <c r="H51" s="36"/>
      <c r="I51" s="36"/>
      <c r="J51" s="36"/>
      <c r="K51" s="36"/>
      <c r="L51" s="36">
        <v>23.8</v>
      </c>
      <c r="M51" s="36">
        <v>31.2</v>
      </c>
      <c r="N51" s="36">
        <v>30.6</v>
      </c>
      <c r="O51" s="36">
        <v>29.5</v>
      </c>
      <c r="P51" s="36">
        <v>29.4</v>
      </c>
      <c r="Q51" s="36">
        <v>28.8</v>
      </c>
      <c r="R51" s="36"/>
      <c r="S51" s="36"/>
      <c r="T51" s="36"/>
      <c r="U51" s="36">
        <v>25.4</v>
      </c>
      <c r="V51" s="36">
        <v>30.6</v>
      </c>
      <c r="W51" s="36">
        <v>30.4</v>
      </c>
      <c r="X51" s="36">
        <v>29.7</v>
      </c>
      <c r="Y51" s="36">
        <v>28.7</v>
      </c>
      <c r="Z51" s="36">
        <v>28.6</v>
      </c>
      <c r="AA51" s="36">
        <v>28.8</v>
      </c>
      <c r="AB51" s="36">
        <v>28.2</v>
      </c>
      <c r="AC51" s="218">
        <v>28.8</v>
      </c>
    </row>
    <row r="52" spans="1:29" ht="24.95" customHeight="1" x14ac:dyDescent="0.2">
      <c r="A52" s="4">
        <v>7</v>
      </c>
      <c r="B52" s="3" t="s">
        <v>21</v>
      </c>
      <c r="C52" s="2" t="s">
        <v>87</v>
      </c>
      <c r="D52" s="2"/>
      <c r="E52" s="202">
        <v>4.3</v>
      </c>
      <c r="F52" s="202">
        <v>4.3</v>
      </c>
      <c r="G52" s="202"/>
      <c r="H52" s="202"/>
      <c r="I52" s="202"/>
      <c r="J52" s="202"/>
      <c r="K52" s="202"/>
      <c r="L52" s="202">
        <v>4.3</v>
      </c>
      <c r="M52" s="202">
        <v>4.3</v>
      </c>
      <c r="N52" s="202">
        <v>4.3</v>
      </c>
      <c r="O52" s="202">
        <v>4.3</v>
      </c>
      <c r="P52" s="202">
        <v>4.3</v>
      </c>
      <c r="Q52" s="202">
        <v>4.3</v>
      </c>
      <c r="R52" s="202"/>
      <c r="S52" s="202"/>
      <c r="T52" s="202"/>
      <c r="U52" s="202">
        <v>4.3</v>
      </c>
      <c r="V52" s="202">
        <v>4.3</v>
      </c>
      <c r="W52" s="202">
        <v>4.3</v>
      </c>
      <c r="X52" s="202">
        <v>4.3</v>
      </c>
      <c r="Y52" s="202">
        <v>4.3</v>
      </c>
      <c r="Z52" s="202">
        <v>4.3</v>
      </c>
      <c r="AA52" s="202">
        <v>4.3</v>
      </c>
      <c r="AB52" s="202">
        <v>4.3</v>
      </c>
      <c r="AC52" s="218">
        <f t="shared" ref="AC52:AC58" si="11">AVERAGE(E52:AB52)</f>
        <v>4.2999999999999989</v>
      </c>
    </row>
    <row r="53" spans="1:29" ht="24.95" customHeight="1" x14ac:dyDescent="0.2">
      <c r="A53" s="4">
        <v>8</v>
      </c>
      <c r="B53" s="3" t="s">
        <v>20</v>
      </c>
      <c r="C53" s="2" t="s">
        <v>87</v>
      </c>
      <c r="D53" s="2"/>
      <c r="E53" s="203">
        <v>3.8</v>
      </c>
      <c r="F53" s="203">
        <v>3.8</v>
      </c>
      <c r="G53" s="203"/>
      <c r="H53" s="203"/>
      <c r="I53" s="203"/>
      <c r="J53" s="203"/>
      <c r="K53" s="203"/>
      <c r="L53" s="203">
        <v>3.8</v>
      </c>
      <c r="M53" s="203">
        <v>3.8</v>
      </c>
      <c r="N53" s="203">
        <v>3.8</v>
      </c>
      <c r="O53" s="203">
        <v>3.8</v>
      </c>
      <c r="P53" s="203">
        <v>3.8</v>
      </c>
      <c r="Q53" s="203">
        <v>3.8</v>
      </c>
      <c r="R53" s="203"/>
      <c r="S53" s="203"/>
      <c r="T53" s="203"/>
      <c r="U53" s="203">
        <v>3.8</v>
      </c>
      <c r="V53" s="203">
        <v>3.8</v>
      </c>
      <c r="W53" s="203">
        <v>3.8</v>
      </c>
      <c r="X53" s="203">
        <v>3.8</v>
      </c>
      <c r="Y53" s="203">
        <v>3.8</v>
      </c>
      <c r="Z53" s="203">
        <v>3.8</v>
      </c>
      <c r="AA53" s="203">
        <v>3.8</v>
      </c>
      <c r="AB53" s="203">
        <v>3.8</v>
      </c>
      <c r="AC53" s="218">
        <f t="shared" si="11"/>
        <v>3.7999999999999989</v>
      </c>
    </row>
    <row r="54" spans="1:29" ht="24.95" customHeight="1" x14ac:dyDescent="0.2">
      <c r="A54" s="4">
        <v>9</v>
      </c>
      <c r="B54" s="3" t="s">
        <v>19</v>
      </c>
      <c r="C54" s="2" t="s">
        <v>87</v>
      </c>
      <c r="D54" s="2"/>
      <c r="E54" s="203">
        <v>3.8</v>
      </c>
      <c r="F54" s="203">
        <v>3.8</v>
      </c>
      <c r="G54" s="203"/>
      <c r="H54" s="203"/>
      <c r="I54" s="203"/>
      <c r="J54" s="203"/>
      <c r="K54" s="203"/>
      <c r="L54" s="203">
        <v>3.8</v>
      </c>
      <c r="M54" s="203">
        <v>3.8</v>
      </c>
      <c r="N54" s="203">
        <v>3.8</v>
      </c>
      <c r="O54" s="203">
        <v>3.8</v>
      </c>
      <c r="P54" s="203">
        <v>3.8</v>
      </c>
      <c r="Q54" s="203">
        <v>3.8</v>
      </c>
      <c r="R54" s="203"/>
      <c r="S54" s="203"/>
      <c r="T54" s="203"/>
      <c r="U54" s="203">
        <v>3.8</v>
      </c>
      <c r="V54" s="203">
        <v>3.8</v>
      </c>
      <c r="W54" s="203">
        <v>3.8</v>
      </c>
      <c r="X54" s="203">
        <v>3.8</v>
      </c>
      <c r="Y54" s="203">
        <v>3.8</v>
      </c>
      <c r="Z54" s="203">
        <v>3.8</v>
      </c>
      <c r="AA54" s="203">
        <v>3.8</v>
      </c>
      <c r="AB54" s="203">
        <v>3.8</v>
      </c>
      <c r="AC54" s="218">
        <f t="shared" si="11"/>
        <v>3.7999999999999989</v>
      </c>
    </row>
    <row r="55" spans="1:29" ht="24.95" customHeight="1" x14ac:dyDescent="0.2">
      <c r="A55" s="4">
        <v>10</v>
      </c>
      <c r="B55" s="3" t="s">
        <v>18</v>
      </c>
      <c r="C55" s="2" t="s">
        <v>87</v>
      </c>
      <c r="D55" s="2"/>
      <c r="E55" s="203">
        <v>3</v>
      </c>
      <c r="F55" s="203">
        <v>3</v>
      </c>
      <c r="G55" s="203"/>
      <c r="H55" s="203"/>
      <c r="I55" s="203"/>
      <c r="J55" s="203"/>
      <c r="K55" s="203"/>
      <c r="L55" s="203">
        <v>3</v>
      </c>
      <c r="M55" s="203">
        <v>3</v>
      </c>
      <c r="N55" s="203">
        <v>3</v>
      </c>
      <c r="O55" s="203">
        <v>3</v>
      </c>
      <c r="P55" s="203">
        <v>3</v>
      </c>
      <c r="Q55" s="203">
        <v>3</v>
      </c>
      <c r="R55" s="203"/>
      <c r="S55" s="203"/>
      <c r="T55" s="203"/>
      <c r="U55" s="203">
        <v>3</v>
      </c>
      <c r="V55" s="203">
        <v>3</v>
      </c>
      <c r="W55" s="203">
        <v>3</v>
      </c>
      <c r="X55" s="203">
        <v>3</v>
      </c>
      <c r="Y55" s="203">
        <v>3</v>
      </c>
      <c r="Z55" s="203">
        <v>3</v>
      </c>
      <c r="AA55" s="203">
        <v>3</v>
      </c>
      <c r="AB55" s="203">
        <v>3</v>
      </c>
      <c r="AC55" s="218">
        <f t="shared" si="11"/>
        <v>3</v>
      </c>
    </row>
    <row r="56" spans="1:29" ht="24.95" customHeight="1" x14ac:dyDescent="0.2">
      <c r="A56" s="4">
        <v>11</v>
      </c>
      <c r="B56" s="3" t="s">
        <v>88</v>
      </c>
      <c r="C56" s="2" t="s">
        <v>87</v>
      </c>
      <c r="D56" s="5"/>
      <c r="E56" s="202">
        <f t="shared" ref="E56:AB56" si="12">E52-E53</f>
        <v>0.5</v>
      </c>
      <c r="F56" s="202">
        <f t="shared" si="12"/>
        <v>0.5</v>
      </c>
      <c r="G56" s="202"/>
      <c r="H56" s="202"/>
      <c r="I56" s="202"/>
      <c r="J56" s="202"/>
      <c r="K56" s="202"/>
      <c r="L56" s="202">
        <f t="shared" si="12"/>
        <v>0.5</v>
      </c>
      <c r="M56" s="202">
        <f t="shared" si="12"/>
        <v>0.5</v>
      </c>
      <c r="N56" s="202">
        <f t="shared" si="12"/>
        <v>0.5</v>
      </c>
      <c r="O56" s="202">
        <f t="shared" si="12"/>
        <v>0.5</v>
      </c>
      <c r="P56" s="202">
        <f t="shared" si="12"/>
        <v>0.5</v>
      </c>
      <c r="Q56" s="202">
        <f t="shared" si="12"/>
        <v>0.5</v>
      </c>
      <c r="R56" s="202"/>
      <c r="S56" s="202"/>
      <c r="T56" s="202"/>
      <c r="U56" s="202">
        <f t="shared" si="12"/>
        <v>0.5</v>
      </c>
      <c r="V56" s="202">
        <f t="shared" si="12"/>
        <v>0.5</v>
      </c>
      <c r="W56" s="202">
        <f t="shared" si="12"/>
        <v>0.5</v>
      </c>
      <c r="X56" s="202">
        <f t="shared" si="12"/>
        <v>0.5</v>
      </c>
      <c r="Y56" s="202">
        <f t="shared" si="12"/>
        <v>0.5</v>
      </c>
      <c r="Z56" s="202">
        <f t="shared" si="12"/>
        <v>0.5</v>
      </c>
      <c r="AA56" s="202">
        <f t="shared" si="12"/>
        <v>0.5</v>
      </c>
      <c r="AB56" s="202">
        <f t="shared" si="12"/>
        <v>0.5</v>
      </c>
      <c r="AC56" s="218">
        <f t="shared" si="11"/>
        <v>0.5</v>
      </c>
    </row>
    <row r="57" spans="1:29" ht="24.95" customHeight="1" x14ac:dyDescent="0.2">
      <c r="A57" s="4">
        <v>12</v>
      </c>
      <c r="B57" s="3" t="s">
        <v>89</v>
      </c>
      <c r="C57" s="2" t="s">
        <v>87</v>
      </c>
      <c r="D57" s="5"/>
      <c r="E57" s="202">
        <f t="shared" ref="E57:AB57" si="13">E54-E55</f>
        <v>0.79999999999999982</v>
      </c>
      <c r="F57" s="202">
        <f t="shared" si="13"/>
        <v>0.79999999999999982</v>
      </c>
      <c r="G57" s="202"/>
      <c r="H57" s="202"/>
      <c r="I57" s="202"/>
      <c r="J57" s="202"/>
      <c r="K57" s="202"/>
      <c r="L57" s="202">
        <f t="shared" si="13"/>
        <v>0.79999999999999982</v>
      </c>
      <c r="M57" s="202">
        <f t="shared" si="13"/>
        <v>0.79999999999999982</v>
      </c>
      <c r="N57" s="202">
        <f t="shared" si="13"/>
        <v>0.79999999999999982</v>
      </c>
      <c r="O57" s="202">
        <f t="shared" si="13"/>
        <v>0.79999999999999982</v>
      </c>
      <c r="P57" s="202">
        <f t="shared" si="13"/>
        <v>0.79999999999999982</v>
      </c>
      <c r="Q57" s="202">
        <f t="shared" si="13"/>
        <v>0.79999999999999982</v>
      </c>
      <c r="R57" s="202"/>
      <c r="S57" s="202"/>
      <c r="T57" s="202"/>
      <c r="U57" s="202">
        <f t="shared" si="13"/>
        <v>0.79999999999999982</v>
      </c>
      <c r="V57" s="202">
        <f t="shared" si="13"/>
        <v>0.79999999999999982</v>
      </c>
      <c r="W57" s="202">
        <f t="shared" si="13"/>
        <v>0.79999999999999982</v>
      </c>
      <c r="X57" s="202">
        <f t="shared" si="13"/>
        <v>0.79999999999999982</v>
      </c>
      <c r="Y57" s="202">
        <f t="shared" si="13"/>
        <v>0.79999999999999982</v>
      </c>
      <c r="Z57" s="202">
        <f t="shared" si="13"/>
        <v>0.79999999999999982</v>
      </c>
      <c r="AA57" s="202">
        <f t="shared" si="13"/>
        <v>0.79999999999999982</v>
      </c>
      <c r="AB57" s="202">
        <f t="shared" si="13"/>
        <v>0.79999999999999982</v>
      </c>
      <c r="AC57" s="218">
        <f t="shared" si="11"/>
        <v>0.8</v>
      </c>
    </row>
    <row r="58" spans="1:29" ht="24.95" customHeight="1" x14ac:dyDescent="0.2">
      <c r="A58" s="4">
        <v>13</v>
      </c>
      <c r="B58" s="3" t="s">
        <v>90</v>
      </c>
      <c r="C58" s="2" t="s">
        <v>91</v>
      </c>
      <c r="D58" s="5"/>
      <c r="E58" s="204">
        <f t="shared" ref="E58:AB58" si="14">SQRT(E56/0.5)*971</f>
        <v>971</v>
      </c>
      <c r="F58" s="204">
        <f t="shared" si="14"/>
        <v>971</v>
      </c>
      <c r="G58" s="204"/>
      <c r="H58" s="204"/>
      <c r="I58" s="204"/>
      <c r="J58" s="204"/>
      <c r="K58" s="204"/>
      <c r="L58" s="204">
        <f t="shared" si="14"/>
        <v>971</v>
      </c>
      <c r="M58" s="204">
        <f t="shared" si="14"/>
        <v>971</v>
      </c>
      <c r="N58" s="204">
        <f t="shared" si="14"/>
        <v>971</v>
      </c>
      <c r="O58" s="204">
        <f t="shared" si="14"/>
        <v>971</v>
      </c>
      <c r="P58" s="204">
        <f t="shared" si="14"/>
        <v>971</v>
      </c>
      <c r="Q58" s="204">
        <f t="shared" si="14"/>
        <v>971</v>
      </c>
      <c r="R58" s="204"/>
      <c r="S58" s="204"/>
      <c r="T58" s="204"/>
      <c r="U58" s="204">
        <f t="shared" si="14"/>
        <v>971</v>
      </c>
      <c r="V58" s="204">
        <f t="shared" si="14"/>
        <v>971</v>
      </c>
      <c r="W58" s="204">
        <f t="shared" si="14"/>
        <v>971</v>
      </c>
      <c r="X58" s="204">
        <f t="shared" si="14"/>
        <v>971</v>
      </c>
      <c r="Y58" s="204">
        <f t="shared" si="14"/>
        <v>971</v>
      </c>
      <c r="Z58" s="204">
        <f t="shared" si="14"/>
        <v>971</v>
      </c>
      <c r="AA58" s="204">
        <f t="shared" si="14"/>
        <v>971</v>
      </c>
      <c r="AB58" s="204">
        <f t="shared" si="14"/>
        <v>971</v>
      </c>
      <c r="AC58" s="218">
        <f t="shared" si="11"/>
        <v>971</v>
      </c>
    </row>
    <row r="59" spans="1:29" ht="24.95" customHeight="1" x14ac:dyDescent="0.2">
      <c r="A59" s="4">
        <v>14</v>
      </c>
      <c r="B59" s="3" t="s">
        <v>11</v>
      </c>
      <c r="C59" s="2" t="s">
        <v>10</v>
      </c>
      <c r="D59" s="5"/>
      <c r="E59" s="204">
        <f t="shared" ref="E59:AB59" si="15">E58*1000*1*(E48-E49)/3024</f>
        <v>2697.2222222222217</v>
      </c>
      <c r="F59" s="204">
        <f t="shared" si="15"/>
        <v>2536.6732804232802</v>
      </c>
      <c r="G59" s="204"/>
      <c r="H59" s="204"/>
      <c r="I59" s="204"/>
      <c r="J59" s="204"/>
      <c r="K59" s="204"/>
      <c r="L59" s="204">
        <f t="shared" si="15"/>
        <v>2151.3558201058199</v>
      </c>
      <c r="M59" s="204">
        <f t="shared" si="15"/>
        <v>2633.002645502645</v>
      </c>
      <c r="N59" s="204">
        <f t="shared" si="15"/>
        <v>2600.8928571428573</v>
      </c>
      <c r="O59" s="204">
        <f t="shared" si="15"/>
        <v>2376.1243386243386</v>
      </c>
      <c r="P59" s="204">
        <f t="shared" si="15"/>
        <v>2504.5634920634925</v>
      </c>
      <c r="Q59" s="204">
        <f t="shared" si="15"/>
        <v>2344.0145502645505</v>
      </c>
      <c r="R59" s="204"/>
      <c r="S59" s="204"/>
      <c r="T59" s="204"/>
      <c r="U59" s="204">
        <f t="shared" si="15"/>
        <v>2279.7949735449733</v>
      </c>
      <c r="V59" s="204">
        <f t="shared" si="15"/>
        <v>2279.7949735449733</v>
      </c>
      <c r="W59" s="204">
        <f t="shared" si="15"/>
        <v>2536.6732804232806</v>
      </c>
      <c r="X59" s="204">
        <f t="shared" si="15"/>
        <v>2215.5753968253966</v>
      </c>
      <c r="Y59" s="204">
        <f t="shared" si="15"/>
        <v>2183.4656084656081</v>
      </c>
      <c r="Z59" s="204">
        <f t="shared" si="15"/>
        <v>2055.0264550264551</v>
      </c>
      <c r="AA59" s="204">
        <f t="shared" si="15"/>
        <v>2055.0264550264551</v>
      </c>
      <c r="AB59" s="204">
        <f t="shared" si="15"/>
        <v>1958.69708994709</v>
      </c>
      <c r="AC59" s="218">
        <f>SUM(E59:AB59)</f>
        <v>37407.903439153437</v>
      </c>
    </row>
    <row r="60" spans="1:29" ht="24.95" customHeight="1" x14ac:dyDescent="0.2">
      <c r="A60" s="4">
        <v>15</v>
      </c>
      <c r="B60" s="3" t="s">
        <v>9</v>
      </c>
      <c r="C60" s="2" t="s">
        <v>8</v>
      </c>
      <c r="D60" s="5"/>
      <c r="E60" s="209">
        <v>1500</v>
      </c>
      <c r="F60" s="209">
        <v>1500</v>
      </c>
      <c r="G60" s="209"/>
      <c r="H60" s="209"/>
      <c r="I60" s="209"/>
      <c r="J60" s="209"/>
      <c r="K60" s="209"/>
      <c r="L60" s="209">
        <v>1100</v>
      </c>
      <c r="M60" s="209">
        <v>1500</v>
      </c>
      <c r="N60" s="209">
        <v>1500</v>
      </c>
      <c r="O60" s="209">
        <v>1400</v>
      </c>
      <c r="P60" s="209">
        <v>1300</v>
      </c>
      <c r="Q60" s="209">
        <v>1500</v>
      </c>
      <c r="R60" s="209"/>
      <c r="S60" s="209"/>
      <c r="T60" s="209"/>
      <c r="U60" s="209">
        <v>1000</v>
      </c>
      <c r="V60" s="209">
        <v>1600</v>
      </c>
      <c r="W60" s="209">
        <v>1400</v>
      </c>
      <c r="X60" s="209">
        <v>1200</v>
      </c>
      <c r="Y60" s="209">
        <v>1300</v>
      </c>
      <c r="Z60" s="209">
        <v>1200</v>
      </c>
      <c r="AA60" s="209">
        <v>1300</v>
      </c>
      <c r="AB60" s="209">
        <v>1400</v>
      </c>
      <c r="AC60" s="244">
        <f>SUM(E60:AB60)</f>
        <v>21700</v>
      </c>
    </row>
    <row r="61" spans="1:29" ht="24.95" customHeight="1" x14ac:dyDescent="0.2">
      <c r="A61" s="4">
        <v>16</v>
      </c>
      <c r="B61" s="3" t="s">
        <v>7</v>
      </c>
      <c r="C61" s="2" t="s">
        <v>6</v>
      </c>
      <c r="D61" s="5"/>
      <c r="E61" s="218">
        <f t="shared" ref="E61:AB61" si="16">E60/E59</f>
        <v>0.55612770339855833</v>
      </c>
      <c r="F61" s="218">
        <f t="shared" si="16"/>
        <v>0.59132565930985936</v>
      </c>
      <c r="G61" s="218"/>
      <c r="H61" s="218"/>
      <c r="I61" s="218"/>
      <c r="J61" s="218"/>
      <c r="K61" s="218"/>
      <c r="L61" s="218">
        <f t="shared" si="16"/>
        <v>0.51130547058733111</v>
      </c>
      <c r="M61" s="218">
        <f t="shared" si="16"/>
        <v>0.56969179372535239</v>
      </c>
      <c r="N61" s="218">
        <f t="shared" si="16"/>
        <v>0.57672502574665285</v>
      </c>
      <c r="O61" s="218">
        <f t="shared" si="16"/>
        <v>0.58919475603306704</v>
      </c>
      <c r="P61" s="218">
        <f t="shared" si="16"/>
        <v>0.51905252317198758</v>
      </c>
      <c r="Q61" s="218">
        <f t="shared" si="16"/>
        <v>0.63992776829423126</v>
      </c>
      <c r="R61" s="218"/>
      <c r="S61" s="218"/>
      <c r="T61" s="218"/>
      <c r="U61" s="218">
        <f t="shared" si="16"/>
        <v>0.43863593507491916</v>
      </c>
      <c r="V61" s="218">
        <f t="shared" si="16"/>
        <v>0.70181749611987065</v>
      </c>
      <c r="W61" s="218">
        <f t="shared" si="16"/>
        <v>0.55190394868920201</v>
      </c>
      <c r="X61" s="218">
        <f t="shared" si="16"/>
        <v>0.54162002417946542</v>
      </c>
      <c r="Y61" s="218">
        <f t="shared" si="16"/>
        <v>0.59538377657963304</v>
      </c>
      <c r="Z61" s="218">
        <f t="shared" si="16"/>
        <v>0.58393408856848605</v>
      </c>
      <c r="AA61" s="218">
        <f t="shared" si="16"/>
        <v>0.63259526261585997</v>
      </c>
      <c r="AB61" s="218">
        <f t="shared" si="16"/>
        <v>0.7147608515810977</v>
      </c>
      <c r="AC61" s="218">
        <f t="shared" ref="AC61:AC66" si="17">AVERAGE(E61:AB61)</f>
        <v>0.58212513022972345</v>
      </c>
    </row>
    <row r="62" spans="1:29" ht="24.95" customHeight="1" x14ac:dyDescent="0.2">
      <c r="A62" s="4">
        <v>17</v>
      </c>
      <c r="B62" s="3" t="s">
        <v>5</v>
      </c>
      <c r="C62" s="5"/>
      <c r="D62" s="5"/>
      <c r="E62" s="309">
        <f>AVERAGE(E61:AB61)</f>
        <v>0.58212513022972345</v>
      </c>
      <c r="F62" s="310"/>
      <c r="G62" s="310"/>
      <c r="H62" s="310"/>
      <c r="I62" s="310"/>
      <c r="J62" s="310"/>
      <c r="K62" s="310"/>
      <c r="L62" s="310"/>
      <c r="M62" s="310"/>
      <c r="N62" s="310"/>
      <c r="O62" s="310"/>
      <c r="P62" s="310"/>
      <c r="Q62" s="310"/>
      <c r="R62" s="310"/>
      <c r="S62" s="310"/>
      <c r="T62" s="310"/>
      <c r="U62" s="310"/>
      <c r="V62" s="310"/>
      <c r="W62" s="310"/>
      <c r="X62" s="310"/>
      <c r="Y62" s="310"/>
      <c r="Z62" s="310"/>
      <c r="AA62" s="310"/>
      <c r="AB62" s="311"/>
      <c r="AC62" s="218">
        <f t="shared" si="17"/>
        <v>0.58212513022972345</v>
      </c>
    </row>
    <row r="63" spans="1:29" ht="24.95" customHeight="1" x14ac:dyDescent="0.2">
      <c r="A63" s="4">
        <v>18</v>
      </c>
      <c r="B63" s="3" t="s">
        <v>4</v>
      </c>
      <c r="C63" s="5"/>
      <c r="D63" s="5"/>
      <c r="E63" s="218">
        <f t="shared" ref="E63:AB63" si="18">3.516/E61</f>
        <v>6.3222888888888873</v>
      </c>
      <c r="F63" s="218">
        <f t="shared" si="18"/>
        <v>5.9459621693121694</v>
      </c>
      <c r="G63" s="218"/>
      <c r="H63" s="218"/>
      <c r="I63" s="218"/>
      <c r="J63" s="218"/>
      <c r="K63" s="218"/>
      <c r="L63" s="218">
        <f t="shared" si="18"/>
        <v>6.8765155122655122</v>
      </c>
      <c r="M63" s="218">
        <f t="shared" si="18"/>
        <v>6.1717582010581999</v>
      </c>
      <c r="N63" s="218">
        <f t="shared" si="18"/>
        <v>6.0964928571428576</v>
      </c>
      <c r="O63" s="218">
        <f t="shared" si="18"/>
        <v>5.9674665532879825</v>
      </c>
      <c r="P63" s="218">
        <f t="shared" si="18"/>
        <v>6.7738809523809529</v>
      </c>
      <c r="Q63" s="218">
        <f t="shared" si="18"/>
        <v>5.4943701058201064</v>
      </c>
      <c r="R63" s="218"/>
      <c r="S63" s="218"/>
      <c r="T63" s="218"/>
      <c r="U63" s="218">
        <f t="shared" si="18"/>
        <v>8.0157591269841273</v>
      </c>
      <c r="V63" s="218">
        <f t="shared" si="18"/>
        <v>5.0098494543650789</v>
      </c>
      <c r="W63" s="218">
        <f t="shared" si="18"/>
        <v>6.3706737528344677</v>
      </c>
      <c r="X63" s="218">
        <f t="shared" si="18"/>
        <v>6.4916359126984124</v>
      </c>
      <c r="Y63" s="218">
        <f t="shared" si="18"/>
        <v>5.905434676434675</v>
      </c>
      <c r="Z63" s="218">
        <f t="shared" si="18"/>
        <v>6.0212275132275135</v>
      </c>
      <c r="AA63" s="218">
        <f t="shared" si="18"/>
        <v>5.5580561660561658</v>
      </c>
      <c r="AB63" s="218">
        <f t="shared" si="18"/>
        <v>4.9191278344671208</v>
      </c>
      <c r="AC63" s="218">
        <f t="shared" si="17"/>
        <v>6.1212812298265149</v>
      </c>
    </row>
    <row r="64" spans="1:29" ht="24.95" customHeight="1" x14ac:dyDescent="0.2">
      <c r="A64" s="4">
        <v>19</v>
      </c>
      <c r="B64" s="3" t="s">
        <v>3</v>
      </c>
      <c r="C64" s="5"/>
      <c r="D64" s="5"/>
      <c r="E64" s="218">
        <f t="shared" ref="E64:AB64" si="19">3.413*E63</f>
        <v>21.577971977777771</v>
      </c>
      <c r="F64" s="218">
        <f t="shared" si="19"/>
        <v>20.293568883862434</v>
      </c>
      <c r="G64" s="218"/>
      <c r="H64" s="218"/>
      <c r="I64" s="218"/>
      <c r="J64" s="218"/>
      <c r="K64" s="218"/>
      <c r="L64" s="218">
        <f t="shared" si="19"/>
        <v>23.469547443362192</v>
      </c>
      <c r="M64" s="218">
        <f t="shared" si="19"/>
        <v>21.064210740211635</v>
      </c>
      <c r="N64" s="218">
        <f t="shared" si="19"/>
        <v>20.807330121428571</v>
      </c>
      <c r="O64" s="218">
        <f t="shared" si="19"/>
        <v>20.366963346371882</v>
      </c>
      <c r="P64" s="218">
        <f t="shared" si="19"/>
        <v>23.119255690476191</v>
      </c>
      <c r="Q64" s="218">
        <f t="shared" si="19"/>
        <v>18.752285171164022</v>
      </c>
      <c r="R64" s="218"/>
      <c r="S64" s="218"/>
      <c r="T64" s="218"/>
      <c r="U64" s="218">
        <f t="shared" si="19"/>
        <v>27.357785900396824</v>
      </c>
      <c r="V64" s="218">
        <f t="shared" si="19"/>
        <v>17.098616187748014</v>
      </c>
      <c r="W64" s="218">
        <f t="shared" si="19"/>
        <v>21.743109518424038</v>
      </c>
      <c r="X64" s="218">
        <f t="shared" si="19"/>
        <v>22.155953370039679</v>
      </c>
      <c r="Y64" s="218">
        <f t="shared" si="19"/>
        <v>20.155248550671544</v>
      </c>
      <c r="Z64" s="218">
        <f t="shared" si="19"/>
        <v>20.550449502645503</v>
      </c>
      <c r="AA64" s="218">
        <f t="shared" si="19"/>
        <v>18.969645694749694</v>
      </c>
      <c r="AB64" s="218">
        <f t="shared" si="19"/>
        <v>16.788983299036282</v>
      </c>
      <c r="AC64" s="218">
        <f t="shared" si="17"/>
        <v>20.891932837397896</v>
      </c>
    </row>
    <row r="65" spans="1:29" ht="24.95" customHeight="1" x14ac:dyDescent="0.2">
      <c r="A65" s="4">
        <v>20</v>
      </c>
      <c r="B65" s="3" t="s">
        <v>2</v>
      </c>
      <c r="C65" s="2" t="s">
        <v>0</v>
      </c>
      <c r="D65" s="5"/>
      <c r="E65" s="218">
        <v>3.54</v>
      </c>
      <c r="F65" s="218">
        <f t="shared" ref="F65:AB65" si="20">(F51-F50)/LN(1+(F51-F50)/F46)</f>
        <v>3.5377249025216253</v>
      </c>
      <c r="G65" s="218"/>
      <c r="H65" s="218"/>
      <c r="I65" s="218"/>
      <c r="J65" s="218"/>
      <c r="K65" s="218"/>
      <c r="L65" s="218">
        <f t="shared" si="20"/>
        <v>2.7131500809256721</v>
      </c>
      <c r="M65" s="218">
        <f t="shared" si="20"/>
        <v>3.3050570482008843</v>
      </c>
      <c r="N65" s="218">
        <f t="shared" si="20"/>
        <v>3.001759467215404</v>
      </c>
      <c r="O65" s="218">
        <f t="shared" si="20"/>
        <v>3.6337767167252903</v>
      </c>
      <c r="P65" s="218">
        <f t="shared" si="20"/>
        <v>3.6021440261116884</v>
      </c>
      <c r="Q65" s="218">
        <f t="shared" si="20"/>
        <v>3.0994068098234333</v>
      </c>
      <c r="R65" s="218"/>
      <c r="S65" s="218"/>
      <c r="T65" s="218"/>
      <c r="U65" s="218">
        <f t="shared" si="20"/>
        <v>2.6394592991227754</v>
      </c>
      <c r="V65" s="218">
        <f t="shared" si="20"/>
        <v>3.0994068098234333</v>
      </c>
      <c r="W65" s="218">
        <f t="shared" si="20"/>
        <v>3.2175297813743202</v>
      </c>
      <c r="X65" s="218">
        <f t="shared" si="20"/>
        <v>2.820345998539858</v>
      </c>
      <c r="Y65" s="218">
        <f t="shared" si="20"/>
        <v>2.7606374883715601</v>
      </c>
      <c r="Z65" s="218">
        <f t="shared" si="20"/>
        <v>2.982407685886137</v>
      </c>
      <c r="AA65" s="218">
        <f t="shared" si="20"/>
        <v>2.7905531327562363</v>
      </c>
      <c r="AB65" s="218">
        <f t="shared" si="20"/>
        <v>3.3447507205419051</v>
      </c>
      <c r="AC65" s="218">
        <f t="shared" si="17"/>
        <v>3.1305068729962637</v>
      </c>
    </row>
    <row r="66" spans="1:29" ht="24.95" customHeight="1" x14ac:dyDescent="0.25">
      <c r="A66" s="4">
        <v>21</v>
      </c>
      <c r="B66" s="3" t="s">
        <v>1</v>
      </c>
      <c r="C66" s="2" t="s">
        <v>0</v>
      </c>
      <c r="D66" s="1"/>
      <c r="E66" s="218">
        <f>(E48-E49)/LN(1+(E48-E49)/E46)</f>
        <v>4.039546114489097</v>
      </c>
      <c r="F66" s="218">
        <f t="shared" ref="F66:AB66" si="21">(F48-F49)/LN(1+(F48-F49)/F47)</f>
        <v>3.310333392565084</v>
      </c>
      <c r="G66" s="218"/>
      <c r="H66" s="218"/>
      <c r="I66" s="218"/>
      <c r="J66" s="218"/>
      <c r="K66" s="218"/>
      <c r="L66" s="218">
        <f t="shared" si="21"/>
        <v>2.8412043138320042</v>
      </c>
      <c r="M66" s="218">
        <f t="shared" si="21"/>
        <v>3.0533471748646286</v>
      </c>
      <c r="N66" s="218">
        <f t="shared" si="21"/>
        <v>3.0290013989076661</v>
      </c>
      <c r="O66" s="218">
        <f t="shared" si="21"/>
        <v>3.0222103805672953</v>
      </c>
      <c r="P66" s="218">
        <f t="shared" si="21"/>
        <v>3.1240724065352681</v>
      </c>
      <c r="Q66" s="218">
        <f t="shared" si="21"/>
        <v>2.8319947622323784</v>
      </c>
      <c r="R66" s="218"/>
      <c r="S66" s="218"/>
      <c r="T66" s="218"/>
      <c r="U66" s="218">
        <f t="shared" si="21"/>
        <v>2.7820815658492695</v>
      </c>
      <c r="V66" s="218">
        <f t="shared" si="21"/>
        <v>2.9450820866416123</v>
      </c>
      <c r="W66" s="218">
        <f t="shared" si="21"/>
        <v>3.1493713162492138</v>
      </c>
      <c r="X66" s="218">
        <f t="shared" si="21"/>
        <v>2.7318849218221408</v>
      </c>
      <c r="Y66" s="218">
        <f t="shared" si="21"/>
        <v>2.7066770599501906</v>
      </c>
      <c r="Z66" s="218">
        <f t="shared" si="21"/>
        <v>2.7624670344616433</v>
      </c>
      <c r="AA66" s="218">
        <f t="shared" si="21"/>
        <v>2.6050827568852757</v>
      </c>
      <c r="AB66" s="218">
        <f t="shared" si="21"/>
        <v>2.5280435140062432</v>
      </c>
      <c r="AC66" s="218">
        <f t="shared" si="17"/>
        <v>2.9664000124911878</v>
      </c>
    </row>
  </sheetData>
  <mergeCells count="32">
    <mergeCell ref="E29:AB29"/>
    <mergeCell ref="A11:A12"/>
    <mergeCell ref="B11:B12"/>
    <mergeCell ref="C11:C12"/>
    <mergeCell ref="D11:D12"/>
    <mergeCell ref="E11:AB11"/>
    <mergeCell ref="A2:AC2"/>
    <mergeCell ref="A3:AC3"/>
    <mergeCell ref="A4:D4"/>
    <mergeCell ref="E4:AC10"/>
    <mergeCell ref="A5:D5"/>
    <mergeCell ref="A6:D6"/>
    <mergeCell ref="A7:D7"/>
    <mergeCell ref="A8:D8"/>
    <mergeCell ref="A9:D9"/>
    <mergeCell ref="A10:D10"/>
    <mergeCell ref="A35:AC35"/>
    <mergeCell ref="A36:AC36"/>
    <mergeCell ref="A37:D37"/>
    <mergeCell ref="E37:AC43"/>
    <mergeCell ref="A38:D38"/>
    <mergeCell ref="A39:D39"/>
    <mergeCell ref="A40:D40"/>
    <mergeCell ref="A41:D41"/>
    <mergeCell ref="A42:D42"/>
    <mergeCell ref="A43:D43"/>
    <mergeCell ref="E62:AB62"/>
    <mergeCell ref="A44:A45"/>
    <mergeCell ref="B44:B45"/>
    <mergeCell ref="C44:C45"/>
    <mergeCell ref="D44:D45"/>
    <mergeCell ref="E44:AB44"/>
  </mergeCells>
  <conditionalFormatting sqref="E27:AB27">
    <cfRule type="cellIs" dxfId="123" priority="5" operator="greaterThan">
      <formula>90</formula>
    </cfRule>
  </conditionalFormatting>
  <conditionalFormatting sqref="E60:AB60">
    <cfRule type="cellIs" dxfId="122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W97"/>
  <sheetViews>
    <sheetView topLeftCell="A10" zoomScale="60" zoomScaleNormal="60" workbookViewId="0">
      <selection activeCell="E28" sqref="E28:AB28"/>
    </sheetView>
  </sheetViews>
  <sheetFormatPr defaultColWidth="8.85546875" defaultRowHeight="12.75" x14ac:dyDescent="0.2"/>
  <cols>
    <col min="1" max="1" width="6.5703125" style="16" customWidth="1"/>
    <col min="2" max="2" width="45" style="16" customWidth="1"/>
    <col min="3" max="3" width="11.42578125" style="16" customWidth="1"/>
    <col min="4" max="4" width="17.42578125" style="16" customWidth="1"/>
    <col min="5" max="5" width="11.5703125" style="16" customWidth="1"/>
    <col min="6" max="6" width="8.7109375" style="16" customWidth="1"/>
    <col min="7" max="7" width="9.140625" style="16" customWidth="1"/>
    <col min="8" max="9" width="8.7109375" style="16" customWidth="1"/>
    <col min="10" max="10" width="10.140625" style="16" customWidth="1"/>
    <col min="11" max="11" width="8.7109375" style="16" customWidth="1"/>
    <col min="12" max="12" width="9.7109375" style="16" customWidth="1"/>
    <col min="13" max="13" width="9.85546875" style="16" customWidth="1"/>
    <col min="14" max="14" width="10.140625" style="16" customWidth="1"/>
    <col min="15" max="15" width="12" style="16" customWidth="1"/>
    <col min="16" max="16" width="8.85546875" style="16" customWidth="1"/>
    <col min="17" max="17" width="9.7109375" style="16" customWidth="1"/>
    <col min="18" max="18" width="9.85546875" style="16" customWidth="1"/>
    <col min="19" max="19" width="10.85546875" style="16" customWidth="1"/>
    <col min="20" max="20" width="10.5703125" style="16" customWidth="1"/>
    <col min="21" max="21" width="10.85546875" style="16" customWidth="1"/>
    <col min="22" max="22" width="8.7109375" style="16" customWidth="1"/>
    <col min="23" max="24" width="10.5703125" style="16" customWidth="1"/>
    <col min="25" max="28" width="8.7109375" style="16" customWidth="1"/>
    <col min="29" max="29" width="13.5703125" style="16" customWidth="1"/>
    <col min="30" max="16384" width="8.85546875" style="16"/>
  </cols>
  <sheetData>
    <row r="3" spans="1:34" ht="23.25" x14ac:dyDescent="0.2">
      <c r="A3" s="317" t="s">
        <v>39</v>
      </c>
      <c r="B3" s="317"/>
      <c r="C3" s="317"/>
      <c r="D3" s="317"/>
      <c r="E3" s="317"/>
      <c r="F3" s="317"/>
      <c r="G3" s="317"/>
      <c r="H3" s="317"/>
      <c r="I3" s="317"/>
      <c r="J3" s="317"/>
      <c r="K3" s="317"/>
      <c r="L3" s="317"/>
      <c r="M3" s="317"/>
      <c r="N3" s="317"/>
      <c r="O3" s="317"/>
      <c r="P3" s="317"/>
      <c r="Q3" s="317"/>
      <c r="R3" s="317"/>
      <c r="S3" s="317"/>
      <c r="T3" s="317"/>
      <c r="U3" s="317"/>
      <c r="V3" s="317"/>
      <c r="W3" s="317"/>
      <c r="X3" s="317"/>
      <c r="Y3" s="317"/>
      <c r="Z3" s="317"/>
      <c r="AA3" s="317"/>
      <c r="AB3" s="317"/>
      <c r="AC3" s="317"/>
    </row>
    <row r="4" spans="1:34" ht="21" customHeight="1" x14ac:dyDescent="0.2">
      <c r="A4" s="318" t="s">
        <v>147</v>
      </c>
      <c r="B4" s="318"/>
      <c r="C4" s="318"/>
      <c r="D4" s="318"/>
      <c r="E4" s="318"/>
      <c r="F4" s="318"/>
      <c r="G4" s="318"/>
      <c r="H4" s="318"/>
      <c r="I4" s="318"/>
      <c r="J4" s="318"/>
      <c r="K4" s="318"/>
      <c r="L4" s="318"/>
      <c r="M4" s="318"/>
      <c r="N4" s="318"/>
      <c r="O4" s="318"/>
      <c r="P4" s="318"/>
      <c r="Q4" s="318"/>
      <c r="R4" s="318"/>
      <c r="S4" s="318"/>
      <c r="T4" s="318"/>
      <c r="U4" s="318"/>
      <c r="V4" s="318"/>
      <c r="W4" s="318"/>
      <c r="X4" s="318"/>
      <c r="Y4" s="318"/>
      <c r="Z4" s="318"/>
      <c r="AA4" s="318"/>
      <c r="AB4" s="318"/>
      <c r="AC4" s="318"/>
    </row>
    <row r="5" spans="1:34" ht="18" customHeight="1" x14ac:dyDescent="0.35">
      <c r="A5" s="319"/>
      <c r="B5" s="319"/>
      <c r="C5" s="319"/>
      <c r="D5" s="319"/>
      <c r="E5" s="320" t="s">
        <v>73</v>
      </c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34" ht="18" customHeight="1" x14ac:dyDescent="0.2">
      <c r="A6" s="321" t="s">
        <v>133</v>
      </c>
      <c r="B6" s="321"/>
      <c r="C6" s="321"/>
      <c r="D6" s="321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34" ht="18" customHeight="1" x14ac:dyDescent="0.2">
      <c r="A7" s="321" t="s">
        <v>134</v>
      </c>
      <c r="B7" s="321"/>
      <c r="C7" s="321"/>
      <c r="D7" s="321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34" ht="18" customHeight="1" x14ac:dyDescent="0.2">
      <c r="A8" s="321" t="s">
        <v>135</v>
      </c>
      <c r="B8" s="321"/>
      <c r="C8" s="321"/>
      <c r="D8" s="321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34" ht="16.899999999999999" customHeight="1" x14ac:dyDescent="0.2">
      <c r="A9" s="321" t="s">
        <v>136</v>
      </c>
      <c r="B9" s="321"/>
      <c r="C9" s="321"/>
      <c r="D9" s="321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34" ht="15.6" customHeight="1" x14ac:dyDescent="0.35">
      <c r="A10" s="322" t="s">
        <v>137</v>
      </c>
      <c r="B10" s="322"/>
      <c r="C10" s="322"/>
      <c r="D10" s="322"/>
      <c r="E10" s="320"/>
      <c r="F10" s="320"/>
      <c r="G10" s="320"/>
      <c r="H10" s="320"/>
      <c r="I10" s="320"/>
      <c r="J10" s="320"/>
      <c r="K10" s="320"/>
      <c r="L10" s="320"/>
      <c r="M10" s="320"/>
      <c r="N10" s="320"/>
      <c r="O10" s="320"/>
      <c r="P10" s="320"/>
      <c r="Q10" s="320"/>
      <c r="R10" s="320"/>
      <c r="S10" s="320"/>
      <c r="T10" s="320"/>
      <c r="U10" s="320"/>
      <c r="V10" s="320"/>
      <c r="W10" s="320"/>
      <c r="X10" s="320"/>
      <c r="Y10" s="320"/>
      <c r="Z10" s="320"/>
      <c r="AA10" s="320"/>
      <c r="AB10" s="320"/>
      <c r="AC10" s="320"/>
    </row>
    <row r="11" spans="1:34" ht="34.5" customHeight="1" x14ac:dyDescent="0.35">
      <c r="A11" s="322" t="s">
        <v>138</v>
      </c>
      <c r="B11" s="322"/>
      <c r="C11" s="322"/>
      <c r="D11" s="322"/>
      <c r="E11" s="320"/>
      <c r="F11" s="320"/>
      <c r="G11" s="320"/>
      <c r="H11" s="320"/>
      <c r="I11" s="320"/>
      <c r="J11" s="320"/>
      <c r="K11" s="320"/>
      <c r="L11" s="320"/>
      <c r="M11" s="320"/>
      <c r="N11" s="320"/>
      <c r="O11" s="320"/>
      <c r="P11" s="320"/>
      <c r="Q11" s="320"/>
      <c r="R11" s="320"/>
      <c r="S11" s="320"/>
      <c r="T11" s="320"/>
      <c r="U11" s="320"/>
      <c r="V11" s="320"/>
      <c r="W11" s="320"/>
      <c r="X11" s="320"/>
      <c r="Y11" s="320"/>
      <c r="Z11" s="320"/>
      <c r="AA11" s="320"/>
      <c r="AB11" s="320"/>
      <c r="AC11" s="320"/>
    </row>
    <row r="12" spans="1:34" ht="31.5" x14ac:dyDescent="0.2">
      <c r="A12" s="312" t="s">
        <v>32</v>
      </c>
      <c r="B12" s="312" t="s">
        <v>31</v>
      </c>
      <c r="C12" s="312" t="s">
        <v>30</v>
      </c>
      <c r="D12" s="312" t="s">
        <v>29</v>
      </c>
      <c r="E12" s="314" t="s">
        <v>28</v>
      </c>
      <c r="F12" s="315"/>
      <c r="G12" s="315"/>
      <c r="H12" s="315"/>
      <c r="I12" s="315"/>
      <c r="J12" s="315"/>
      <c r="K12" s="315"/>
      <c r="L12" s="315"/>
      <c r="M12" s="315"/>
      <c r="N12" s="315"/>
      <c r="O12" s="315"/>
      <c r="P12" s="315"/>
      <c r="Q12" s="315"/>
      <c r="R12" s="315"/>
      <c r="S12" s="315"/>
      <c r="T12" s="315"/>
      <c r="U12" s="315"/>
      <c r="V12" s="315"/>
      <c r="W12" s="315"/>
      <c r="X12" s="315"/>
      <c r="Y12" s="315"/>
      <c r="Z12" s="315"/>
      <c r="AA12" s="315"/>
      <c r="AB12" s="316"/>
      <c r="AC12" s="113" t="s">
        <v>67</v>
      </c>
    </row>
    <row r="13" spans="1:34" ht="24.95" customHeight="1" x14ac:dyDescent="0.25">
      <c r="A13" s="313"/>
      <c r="B13" s="313"/>
      <c r="C13" s="313"/>
      <c r="D13" s="313"/>
      <c r="E13" s="8">
        <v>7</v>
      </c>
      <c r="F13" s="8">
        <v>8</v>
      </c>
      <c r="G13" s="8">
        <v>9</v>
      </c>
      <c r="H13" s="8">
        <v>10</v>
      </c>
      <c r="I13" s="9">
        <v>11</v>
      </c>
      <c r="J13" s="8">
        <v>12</v>
      </c>
      <c r="K13" s="8">
        <v>13</v>
      </c>
      <c r="L13" s="8">
        <v>14</v>
      </c>
      <c r="M13" s="8">
        <v>15</v>
      </c>
      <c r="N13" s="8">
        <v>16</v>
      </c>
      <c r="O13" s="8">
        <v>17</v>
      </c>
      <c r="P13" s="8">
        <v>18</v>
      </c>
      <c r="Q13" s="8">
        <v>19</v>
      </c>
      <c r="R13" s="8">
        <v>20</v>
      </c>
      <c r="S13" s="8">
        <v>21</v>
      </c>
      <c r="T13" s="8">
        <v>22</v>
      </c>
      <c r="U13" s="8">
        <v>23</v>
      </c>
      <c r="V13" s="8">
        <v>0</v>
      </c>
      <c r="W13" s="8">
        <v>1</v>
      </c>
      <c r="X13" s="8">
        <v>2</v>
      </c>
      <c r="Y13" s="8">
        <v>3</v>
      </c>
      <c r="Z13" s="8">
        <v>4</v>
      </c>
      <c r="AA13" s="8">
        <v>5</v>
      </c>
      <c r="AB13" s="8">
        <v>6</v>
      </c>
      <c r="AC13" s="1"/>
    </row>
    <row r="14" spans="1:34" ht="30" customHeight="1" x14ac:dyDescent="0.2">
      <c r="A14" s="4">
        <v>1</v>
      </c>
      <c r="B14" s="3" t="s">
        <v>27</v>
      </c>
      <c r="C14" s="2" t="s">
        <v>0</v>
      </c>
      <c r="D14" s="31"/>
      <c r="E14" s="12">
        <v>4.2</v>
      </c>
      <c r="F14" s="12">
        <v>4.2</v>
      </c>
      <c r="G14" s="12">
        <v>4.2</v>
      </c>
      <c r="H14" s="12">
        <v>4.5999999999999996</v>
      </c>
      <c r="I14" s="12">
        <v>4.3</v>
      </c>
      <c r="J14" s="12">
        <v>4.2</v>
      </c>
      <c r="K14" s="12">
        <v>3.8</v>
      </c>
      <c r="L14" s="12">
        <v>3.6</v>
      </c>
      <c r="M14" s="12">
        <v>3.5</v>
      </c>
      <c r="N14" s="12">
        <v>3.6</v>
      </c>
      <c r="O14" s="12">
        <v>4.0999999999999996</v>
      </c>
      <c r="P14" s="12">
        <v>4</v>
      </c>
      <c r="Q14" s="12">
        <v>4.0999999999999996</v>
      </c>
      <c r="R14" s="12">
        <v>4.2</v>
      </c>
      <c r="S14" s="12">
        <v>4.5</v>
      </c>
      <c r="T14" s="12">
        <v>4.3</v>
      </c>
      <c r="U14" s="12">
        <v>4.3</v>
      </c>
      <c r="V14" s="12">
        <v>3.4</v>
      </c>
      <c r="W14" s="12">
        <v>3.7</v>
      </c>
      <c r="X14" s="12">
        <v>3.7</v>
      </c>
      <c r="Y14" s="12">
        <v>3.5</v>
      </c>
      <c r="Z14" s="12">
        <v>3.6</v>
      </c>
      <c r="AA14" s="12">
        <v>3.5</v>
      </c>
      <c r="AB14" s="12">
        <v>3.3</v>
      </c>
      <c r="AC14" s="139">
        <f t="shared" ref="AC14:AC26" si="0">AVERAGE(E14:AB14)</f>
        <v>3.9333333333333336</v>
      </c>
    </row>
    <row r="15" spans="1:34" ht="30" customHeight="1" x14ac:dyDescent="0.2">
      <c r="A15" s="4">
        <v>2</v>
      </c>
      <c r="B15" s="3" t="s">
        <v>26</v>
      </c>
      <c r="C15" s="2" t="s">
        <v>0</v>
      </c>
      <c r="D15" s="31"/>
      <c r="E15" s="68">
        <v>0.8</v>
      </c>
      <c r="F15" s="68">
        <v>0.8</v>
      </c>
      <c r="G15" s="68">
        <v>0.8</v>
      </c>
      <c r="H15" s="68">
        <v>0.9</v>
      </c>
      <c r="I15" s="68">
        <v>1.1000000000000001</v>
      </c>
      <c r="J15" s="68">
        <v>0.8</v>
      </c>
      <c r="K15" s="68">
        <v>0.5</v>
      </c>
      <c r="L15" s="68">
        <v>0.6</v>
      </c>
      <c r="M15" s="68">
        <v>0.6</v>
      </c>
      <c r="N15" s="68">
        <v>0.6</v>
      </c>
      <c r="O15" s="68">
        <v>0.7</v>
      </c>
      <c r="P15" s="68">
        <v>0.7</v>
      </c>
      <c r="Q15" s="68">
        <v>0.6</v>
      </c>
      <c r="R15" s="68">
        <v>0.7</v>
      </c>
      <c r="S15" s="68">
        <v>0.7</v>
      </c>
      <c r="T15" s="68">
        <v>0.7</v>
      </c>
      <c r="U15" s="68">
        <v>0.6</v>
      </c>
      <c r="V15" s="68">
        <v>0.6</v>
      </c>
      <c r="W15" s="68">
        <v>0.4</v>
      </c>
      <c r="X15" s="68">
        <v>0.4</v>
      </c>
      <c r="Y15" s="68">
        <v>0.4</v>
      </c>
      <c r="Z15" s="68">
        <v>0.4</v>
      </c>
      <c r="AA15" s="68">
        <v>0.4</v>
      </c>
      <c r="AB15" s="68">
        <v>0.4</v>
      </c>
      <c r="AC15" s="138">
        <f t="shared" si="0"/>
        <v>0.63333333333333319</v>
      </c>
    </row>
    <row r="16" spans="1:34" ht="30" customHeight="1" x14ac:dyDescent="0.2">
      <c r="A16" s="4">
        <v>3</v>
      </c>
      <c r="B16" s="3" t="s">
        <v>25</v>
      </c>
      <c r="C16" s="2" t="s">
        <v>0</v>
      </c>
      <c r="D16" s="2"/>
      <c r="E16" s="36">
        <v>12.5</v>
      </c>
      <c r="F16" s="36">
        <v>13.8</v>
      </c>
      <c r="G16" s="36">
        <v>14.7</v>
      </c>
      <c r="H16" s="36">
        <v>15.4</v>
      </c>
      <c r="I16" s="36">
        <v>15.8</v>
      </c>
      <c r="J16" s="36">
        <v>15.7</v>
      </c>
      <c r="K16" s="36">
        <v>14.3</v>
      </c>
      <c r="L16" s="36">
        <v>13.8</v>
      </c>
      <c r="M16" s="36">
        <v>13.8</v>
      </c>
      <c r="N16" s="36">
        <v>14.2</v>
      </c>
      <c r="O16" s="36">
        <v>14.1</v>
      </c>
      <c r="P16" s="36">
        <v>13.8</v>
      </c>
      <c r="Q16" s="36">
        <v>13.6</v>
      </c>
      <c r="R16" s="36">
        <v>14</v>
      </c>
      <c r="S16" s="36">
        <v>15.4</v>
      </c>
      <c r="T16" s="36">
        <v>16.3</v>
      </c>
      <c r="U16" s="36">
        <v>16.399999999999999</v>
      </c>
      <c r="V16" s="36">
        <v>14.9</v>
      </c>
      <c r="W16" s="36">
        <v>14.1</v>
      </c>
      <c r="X16" s="36">
        <v>13.7</v>
      </c>
      <c r="Y16" s="36">
        <v>13.7</v>
      </c>
      <c r="Z16" s="36">
        <v>13.7</v>
      </c>
      <c r="AA16" s="36">
        <v>13.4</v>
      </c>
      <c r="AB16" s="36">
        <v>13.3</v>
      </c>
      <c r="AC16" s="138">
        <f t="shared" si="0"/>
        <v>14.35</v>
      </c>
      <c r="AE16" s="150"/>
      <c r="AF16" s="150"/>
      <c r="AG16" s="150"/>
      <c r="AH16" s="150"/>
    </row>
    <row r="17" spans="1:34" ht="30" customHeight="1" x14ac:dyDescent="0.2">
      <c r="A17" s="4">
        <v>4</v>
      </c>
      <c r="B17" s="3" t="s">
        <v>24</v>
      </c>
      <c r="C17" s="2" t="s">
        <v>0</v>
      </c>
      <c r="D17" s="2"/>
      <c r="E17" s="36">
        <v>5.4</v>
      </c>
      <c r="F17" s="36">
        <v>5.8</v>
      </c>
      <c r="G17" s="36">
        <v>6.5</v>
      </c>
      <c r="H17" s="36">
        <v>7.1</v>
      </c>
      <c r="I17" s="36">
        <v>7.7</v>
      </c>
      <c r="J17" s="36">
        <v>7.6</v>
      </c>
      <c r="K17" s="36">
        <v>6.9</v>
      </c>
      <c r="L17" s="36">
        <v>7.1</v>
      </c>
      <c r="M17" s="36">
        <v>7.2</v>
      </c>
      <c r="N17" s="36">
        <v>7.1</v>
      </c>
      <c r="O17" s="36">
        <v>6.3</v>
      </c>
      <c r="P17" s="36">
        <v>6</v>
      </c>
      <c r="Q17" s="36">
        <v>5.9</v>
      </c>
      <c r="R17" s="36">
        <v>6.1</v>
      </c>
      <c r="S17" s="36">
        <v>7.4</v>
      </c>
      <c r="T17" s="36">
        <v>8</v>
      </c>
      <c r="U17" s="36">
        <v>8.1</v>
      </c>
      <c r="V17" s="36">
        <v>7.1</v>
      </c>
      <c r="W17" s="36">
        <v>7.1</v>
      </c>
      <c r="X17" s="36">
        <v>7.1</v>
      </c>
      <c r="Y17" s="36">
        <v>7</v>
      </c>
      <c r="Z17" s="36">
        <v>7</v>
      </c>
      <c r="AA17" s="36">
        <v>7.1</v>
      </c>
      <c r="AB17" s="36">
        <v>7</v>
      </c>
      <c r="AC17" s="138">
        <f t="shared" si="0"/>
        <v>6.8999999999999995</v>
      </c>
      <c r="AE17" s="150"/>
      <c r="AF17" s="150"/>
      <c r="AG17" s="150"/>
      <c r="AH17" s="150"/>
    </row>
    <row r="18" spans="1:34" ht="30" customHeight="1" x14ac:dyDescent="0.2">
      <c r="A18" s="4">
        <v>5</v>
      </c>
      <c r="B18" s="3" t="s">
        <v>23</v>
      </c>
      <c r="C18" s="2" t="s">
        <v>0</v>
      </c>
      <c r="D18" s="2"/>
      <c r="E18" s="265">
        <v>22.8</v>
      </c>
      <c r="F18" s="265">
        <v>22.7</v>
      </c>
      <c r="G18" s="265">
        <v>23.7</v>
      </c>
      <c r="H18" s="265">
        <v>23.4</v>
      </c>
      <c r="I18" s="265">
        <v>23.1</v>
      </c>
      <c r="J18" s="265">
        <v>23.3</v>
      </c>
      <c r="K18" s="265">
        <v>22.9</v>
      </c>
      <c r="L18" s="265">
        <v>23.1</v>
      </c>
      <c r="M18" s="265">
        <v>25.3</v>
      </c>
      <c r="N18" s="265">
        <v>25.2</v>
      </c>
      <c r="O18" s="265">
        <v>24.8</v>
      </c>
      <c r="P18" s="265">
        <v>24.5</v>
      </c>
      <c r="Q18" s="265">
        <v>24.6</v>
      </c>
      <c r="R18" s="265">
        <v>24.6</v>
      </c>
      <c r="S18" s="265">
        <v>24.8</v>
      </c>
      <c r="T18" s="265">
        <v>24.6</v>
      </c>
      <c r="U18" s="265">
        <v>24.7</v>
      </c>
      <c r="V18" s="265">
        <v>24.2</v>
      </c>
      <c r="W18" s="265">
        <v>24.2</v>
      </c>
      <c r="X18" s="265">
        <v>24.1</v>
      </c>
      <c r="Y18" s="265">
        <v>24.1</v>
      </c>
      <c r="Z18" s="265">
        <v>23.8</v>
      </c>
      <c r="AA18" s="265">
        <v>23.2</v>
      </c>
      <c r="AB18" s="265">
        <v>22.6</v>
      </c>
      <c r="AC18" s="138">
        <f t="shared" si="0"/>
        <v>23.929166666666674</v>
      </c>
      <c r="AE18" s="150"/>
      <c r="AF18" s="150"/>
      <c r="AG18" s="150"/>
      <c r="AH18" s="150"/>
    </row>
    <row r="19" spans="1:34" ht="30" customHeight="1" x14ac:dyDescent="0.2">
      <c r="A19" s="4">
        <v>6</v>
      </c>
      <c r="B19" s="3" t="s">
        <v>22</v>
      </c>
      <c r="C19" s="2" t="s">
        <v>0</v>
      </c>
      <c r="D19" s="2"/>
      <c r="E19" s="150">
        <v>26.9</v>
      </c>
      <c r="F19" s="150">
        <v>27.6</v>
      </c>
      <c r="G19" s="150">
        <v>28.7</v>
      </c>
      <c r="H19" s="150">
        <v>28.6</v>
      </c>
      <c r="I19" s="150">
        <v>28.2</v>
      </c>
      <c r="J19" s="150">
        <v>28.3</v>
      </c>
      <c r="K19" s="150">
        <v>27.4</v>
      </c>
      <c r="L19" s="150">
        <v>27.2</v>
      </c>
      <c r="M19" s="150">
        <v>29.1</v>
      </c>
      <c r="N19" s="150">
        <v>29.1</v>
      </c>
      <c r="O19" s="150">
        <v>29.5</v>
      </c>
      <c r="P19" s="150">
        <v>29.1</v>
      </c>
      <c r="Q19" s="150">
        <v>29.2</v>
      </c>
      <c r="R19" s="150">
        <v>29.3</v>
      </c>
      <c r="S19" s="150">
        <v>29.7</v>
      </c>
      <c r="T19" s="150">
        <v>29.7</v>
      </c>
      <c r="U19" s="150">
        <v>29.7</v>
      </c>
      <c r="V19" s="150">
        <v>28.8</v>
      </c>
      <c r="W19" s="150">
        <v>28.4</v>
      </c>
      <c r="X19" s="150">
        <v>27.9</v>
      </c>
      <c r="Y19" s="150">
        <v>27.8</v>
      </c>
      <c r="Z19" s="264">
        <v>27.6</v>
      </c>
      <c r="AA19" s="264">
        <v>26.9</v>
      </c>
      <c r="AB19" s="264">
        <v>26.2</v>
      </c>
      <c r="AC19" s="138">
        <f t="shared" si="0"/>
        <v>28.370833333333334</v>
      </c>
      <c r="AE19" s="150"/>
      <c r="AF19" s="150"/>
      <c r="AG19" s="150"/>
      <c r="AH19" s="150"/>
    </row>
    <row r="20" spans="1:34" ht="30" customHeight="1" x14ac:dyDescent="0.2">
      <c r="A20" s="4">
        <v>7</v>
      </c>
      <c r="B20" s="3" t="s">
        <v>21</v>
      </c>
      <c r="C20" s="2" t="s">
        <v>16</v>
      </c>
      <c r="D20" s="2"/>
      <c r="E20" s="58">
        <v>4.3</v>
      </c>
      <c r="F20" s="58">
        <v>4.3</v>
      </c>
      <c r="G20" s="58">
        <v>4.3</v>
      </c>
      <c r="H20" s="58">
        <v>4.3</v>
      </c>
      <c r="I20" s="58">
        <v>4.3</v>
      </c>
      <c r="J20" s="58">
        <v>4.3</v>
      </c>
      <c r="K20" s="58">
        <v>4.3</v>
      </c>
      <c r="L20" s="58">
        <v>4.3</v>
      </c>
      <c r="M20" s="58">
        <v>4.3</v>
      </c>
      <c r="N20" s="58">
        <v>4.3</v>
      </c>
      <c r="O20" s="58">
        <v>4.3</v>
      </c>
      <c r="P20" s="58">
        <v>4.3</v>
      </c>
      <c r="Q20" s="58">
        <v>4.3</v>
      </c>
      <c r="R20" s="58">
        <v>4.3</v>
      </c>
      <c r="S20" s="58">
        <v>4.3</v>
      </c>
      <c r="T20" s="58">
        <v>4.3</v>
      </c>
      <c r="U20" s="58">
        <v>4.3</v>
      </c>
      <c r="V20" s="58">
        <v>4.3</v>
      </c>
      <c r="W20" s="58">
        <v>4.3</v>
      </c>
      <c r="X20" s="58">
        <v>4.3</v>
      </c>
      <c r="Y20" s="58">
        <v>4.3</v>
      </c>
      <c r="Z20" s="58">
        <v>4.3</v>
      </c>
      <c r="AA20" s="58">
        <v>4.3</v>
      </c>
      <c r="AB20" s="58">
        <v>4.3</v>
      </c>
      <c r="AC20" s="138">
        <f t="shared" si="0"/>
        <v>4.299999999999998</v>
      </c>
      <c r="AE20" s="150"/>
      <c r="AF20" s="150"/>
      <c r="AG20" s="150"/>
      <c r="AH20" s="150"/>
    </row>
    <row r="21" spans="1:34" ht="30" customHeight="1" x14ac:dyDescent="0.2">
      <c r="A21" s="4">
        <v>8</v>
      </c>
      <c r="B21" s="3" t="s">
        <v>20</v>
      </c>
      <c r="C21" s="2" t="s">
        <v>16</v>
      </c>
      <c r="D21" s="2"/>
      <c r="E21" s="59">
        <v>3.8</v>
      </c>
      <c r="F21" s="59">
        <v>3.8</v>
      </c>
      <c r="G21" s="59">
        <v>3.8</v>
      </c>
      <c r="H21" s="59">
        <v>3.8</v>
      </c>
      <c r="I21" s="59">
        <v>3.8</v>
      </c>
      <c r="J21" s="59">
        <v>3.8</v>
      </c>
      <c r="K21" s="59">
        <v>3.8</v>
      </c>
      <c r="L21" s="59">
        <v>3.8</v>
      </c>
      <c r="M21" s="59">
        <v>3.8</v>
      </c>
      <c r="N21" s="59">
        <v>3.8</v>
      </c>
      <c r="O21" s="59">
        <v>3.8</v>
      </c>
      <c r="P21" s="59">
        <v>3.8</v>
      </c>
      <c r="Q21" s="59">
        <v>3.8</v>
      </c>
      <c r="R21" s="59">
        <v>3.8</v>
      </c>
      <c r="S21" s="59">
        <v>3.8</v>
      </c>
      <c r="T21" s="59">
        <v>3.8</v>
      </c>
      <c r="U21" s="59">
        <v>3.8</v>
      </c>
      <c r="V21" s="59">
        <v>3.8</v>
      </c>
      <c r="W21" s="59">
        <v>3.8</v>
      </c>
      <c r="X21" s="59">
        <v>3.8</v>
      </c>
      <c r="Y21" s="59">
        <v>3.8</v>
      </c>
      <c r="Z21" s="59">
        <v>3.8</v>
      </c>
      <c r="AA21" s="59">
        <v>3.8</v>
      </c>
      <c r="AB21" s="59">
        <v>3.8</v>
      </c>
      <c r="AC21" s="138">
        <f t="shared" si="0"/>
        <v>3.7999999999999985</v>
      </c>
      <c r="AE21" s="150"/>
      <c r="AF21" s="150"/>
      <c r="AG21" s="150"/>
      <c r="AH21" s="150"/>
    </row>
    <row r="22" spans="1:34" ht="30" customHeight="1" x14ac:dyDescent="0.2">
      <c r="A22" s="4">
        <v>9</v>
      </c>
      <c r="B22" s="3" t="s">
        <v>19</v>
      </c>
      <c r="C22" s="2" t="s">
        <v>16</v>
      </c>
      <c r="D22" s="2"/>
      <c r="E22" s="59">
        <v>3.8</v>
      </c>
      <c r="F22" s="59">
        <v>3.8</v>
      </c>
      <c r="G22" s="59">
        <v>3.8</v>
      </c>
      <c r="H22" s="59">
        <v>3.8</v>
      </c>
      <c r="I22" s="59">
        <v>3.8</v>
      </c>
      <c r="J22" s="59">
        <v>3.8</v>
      </c>
      <c r="K22" s="59">
        <v>3.8</v>
      </c>
      <c r="L22" s="59">
        <v>3.8</v>
      </c>
      <c r="M22" s="59">
        <v>3.8</v>
      </c>
      <c r="N22" s="59">
        <v>3.8</v>
      </c>
      <c r="O22" s="59">
        <v>3.8</v>
      </c>
      <c r="P22" s="59">
        <v>3.8</v>
      </c>
      <c r="Q22" s="59">
        <v>3.8</v>
      </c>
      <c r="R22" s="59">
        <v>3.8</v>
      </c>
      <c r="S22" s="59">
        <v>3.8</v>
      </c>
      <c r="T22" s="59">
        <v>3.8</v>
      </c>
      <c r="U22" s="59">
        <v>3.8</v>
      </c>
      <c r="V22" s="59">
        <v>3.8</v>
      </c>
      <c r="W22" s="59">
        <v>3.8</v>
      </c>
      <c r="X22" s="59">
        <v>3.8</v>
      </c>
      <c r="Y22" s="59">
        <v>3.8</v>
      </c>
      <c r="Z22" s="59">
        <v>3.8</v>
      </c>
      <c r="AA22" s="59">
        <v>3.8</v>
      </c>
      <c r="AB22" s="59">
        <v>3.8</v>
      </c>
      <c r="AC22" s="138">
        <f t="shared" si="0"/>
        <v>3.7999999999999985</v>
      </c>
      <c r="AE22" s="150"/>
      <c r="AF22" s="150"/>
      <c r="AG22" s="150"/>
      <c r="AH22" s="150"/>
    </row>
    <row r="23" spans="1:34" ht="30" customHeight="1" x14ac:dyDescent="0.2">
      <c r="A23" s="4">
        <v>10</v>
      </c>
      <c r="B23" s="3" t="s">
        <v>18</v>
      </c>
      <c r="C23" s="2" t="s">
        <v>16</v>
      </c>
      <c r="D23" s="2"/>
      <c r="E23" s="59">
        <v>3</v>
      </c>
      <c r="F23" s="59">
        <v>3</v>
      </c>
      <c r="G23" s="59">
        <v>3</v>
      </c>
      <c r="H23" s="59">
        <v>3</v>
      </c>
      <c r="I23" s="59">
        <v>3</v>
      </c>
      <c r="J23" s="59">
        <v>3</v>
      </c>
      <c r="K23" s="59">
        <v>3</v>
      </c>
      <c r="L23" s="59">
        <v>3</v>
      </c>
      <c r="M23" s="59">
        <v>3</v>
      </c>
      <c r="N23" s="59">
        <v>3</v>
      </c>
      <c r="O23" s="59">
        <v>3</v>
      </c>
      <c r="P23" s="59">
        <v>3</v>
      </c>
      <c r="Q23" s="59">
        <v>3</v>
      </c>
      <c r="R23" s="59">
        <v>3</v>
      </c>
      <c r="S23" s="59">
        <v>3</v>
      </c>
      <c r="T23" s="59">
        <v>3</v>
      </c>
      <c r="U23" s="59">
        <v>3</v>
      </c>
      <c r="V23" s="59">
        <v>3</v>
      </c>
      <c r="W23" s="59">
        <v>3</v>
      </c>
      <c r="X23" s="59">
        <v>3</v>
      </c>
      <c r="Y23" s="59">
        <v>3</v>
      </c>
      <c r="Z23" s="59">
        <v>3</v>
      </c>
      <c r="AA23" s="59">
        <v>3</v>
      </c>
      <c r="AB23" s="59">
        <v>3</v>
      </c>
      <c r="AC23" s="138">
        <f t="shared" si="0"/>
        <v>3</v>
      </c>
      <c r="AE23" s="150"/>
      <c r="AF23" s="150"/>
      <c r="AG23" s="150"/>
      <c r="AH23" s="150"/>
    </row>
    <row r="24" spans="1:34" ht="30" customHeight="1" x14ac:dyDescent="0.2">
      <c r="A24" s="4">
        <v>11</v>
      </c>
      <c r="B24" s="3" t="s">
        <v>17</v>
      </c>
      <c r="C24" s="2" t="s">
        <v>16</v>
      </c>
      <c r="D24" s="5"/>
      <c r="E24" s="58">
        <f t="shared" ref="E24:J24" si="1">E20-E21</f>
        <v>0.5</v>
      </c>
      <c r="F24" s="58">
        <f t="shared" si="1"/>
        <v>0.5</v>
      </c>
      <c r="G24" s="58">
        <f t="shared" si="1"/>
        <v>0.5</v>
      </c>
      <c r="H24" s="58">
        <f t="shared" si="1"/>
        <v>0.5</v>
      </c>
      <c r="I24" s="58">
        <f t="shared" si="1"/>
        <v>0.5</v>
      </c>
      <c r="J24" s="58">
        <f t="shared" si="1"/>
        <v>0.5</v>
      </c>
      <c r="K24" s="58">
        <f t="shared" ref="K24:P24" si="2">K20-K21</f>
        <v>0.5</v>
      </c>
      <c r="L24" s="58">
        <f t="shared" si="2"/>
        <v>0.5</v>
      </c>
      <c r="M24" s="58">
        <f t="shared" si="2"/>
        <v>0.5</v>
      </c>
      <c r="N24" s="58">
        <f t="shared" si="2"/>
        <v>0.5</v>
      </c>
      <c r="O24" s="58">
        <f t="shared" si="2"/>
        <v>0.5</v>
      </c>
      <c r="P24" s="58">
        <f t="shared" si="2"/>
        <v>0.5</v>
      </c>
      <c r="Q24" s="58">
        <f t="shared" ref="Q24:U24" si="3">Q20-Q21</f>
        <v>0.5</v>
      </c>
      <c r="R24" s="58">
        <f t="shared" si="3"/>
        <v>0.5</v>
      </c>
      <c r="S24" s="58">
        <f t="shared" si="3"/>
        <v>0.5</v>
      </c>
      <c r="T24" s="58">
        <f t="shared" si="3"/>
        <v>0.5</v>
      </c>
      <c r="U24" s="58">
        <f t="shared" si="3"/>
        <v>0.5</v>
      </c>
      <c r="V24" s="58">
        <f t="shared" ref="V24:AB24" si="4">V20-V21</f>
        <v>0.5</v>
      </c>
      <c r="W24" s="58">
        <f t="shared" si="4"/>
        <v>0.5</v>
      </c>
      <c r="X24" s="58">
        <f t="shared" si="4"/>
        <v>0.5</v>
      </c>
      <c r="Y24" s="58">
        <f t="shared" si="4"/>
        <v>0.5</v>
      </c>
      <c r="Z24" s="58">
        <f t="shared" si="4"/>
        <v>0.5</v>
      </c>
      <c r="AA24" s="58">
        <f t="shared" si="4"/>
        <v>0.5</v>
      </c>
      <c r="AB24" s="58">
        <f t="shared" si="4"/>
        <v>0.5</v>
      </c>
      <c r="AC24" s="138">
        <f t="shared" si="0"/>
        <v>0.5</v>
      </c>
      <c r="AE24" s="150"/>
      <c r="AF24" s="150"/>
      <c r="AG24" s="150"/>
      <c r="AH24" s="150"/>
    </row>
    <row r="25" spans="1:34" ht="30" customHeight="1" x14ac:dyDescent="0.2">
      <c r="A25" s="4">
        <v>12</v>
      </c>
      <c r="B25" s="3" t="s">
        <v>15</v>
      </c>
      <c r="C25" s="2" t="s">
        <v>14</v>
      </c>
      <c r="D25" s="5"/>
      <c r="E25" s="58">
        <f t="shared" ref="E25:J25" si="5">E22-E23</f>
        <v>0.79999999999999982</v>
      </c>
      <c r="F25" s="58">
        <f t="shared" si="5"/>
        <v>0.79999999999999982</v>
      </c>
      <c r="G25" s="58">
        <f t="shared" si="5"/>
        <v>0.79999999999999982</v>
      </c>
      <c r="H25" s="58">
        <f t="shared" si="5"/>
        <v>0.79999999999999982</v>
      </c>
      <c r="I25" s="58">
        <f t="shared" si="5"/>
        <v>0.79999999999999982</v>
      </c>
      <c r="J25" s="58">
        <f t="shared" si="5"/>
        <v>0.79999999999999982</v>
      </c>
      <c r="K25" s="58">
        <f t="shared" ref="K25:P25" si="6">K22-K23</f>
        <v>0.79999999999999982</v>
      </c>
      <c r="L25" s="58">
        <f t="shared" si="6"/>
        <v>0.79999999999999982</v>
      </c>
      <c r="M25" s="58">
        <f t="shared" si="6"/>
        <v>0.79999999999999982</v>
      </c>
      <c r="N25" s="58">
        <f t="shared" si="6"/>
        <v>0.79999999999999982</v>
      </c>
      <c r="O25" s="58">
        <f t="shared" si="6"/>
        <v>0.79999999999999982</v>
      </c>
      <c r="P25" s="58">
        <f t="shared" si="6"/>
        <v>0.79999999999999982</v>
      </c>
      <c r="Q25" s="58">
        <f t="shared" ref="Q25:U25" si="7">Q22-Q23</f>
        <v>0.79999999999999982</v>
      </c>
      <c r="R25" s="58">
        <f t="shared" si="7"/>
        <v>0.79999999999999982</v>
      </c>
      <c r="S25" s="58">
        <f t="shared" si="7"/>
        <v>0.79999999999999982</v>
      </c>
      <c r="T25" s="58">
        <f t="shared" si="7"/>
        <v>0.79999999999999982</v>
      </c>
      <c r="U25" s="58">
        <f t="shared" si="7"/>
        <v>0.79999999999999982</v>
      </c>
      <c r="V25" s="58">
        <f t="shared" ref="V25:AB25" si="8">V22-V23</f>
        <v>0.79999999999999982</v>
      </c>
      <c r="W25" s="58">
        <f t="shared" si="8"/>
        <v>0.79999999999999982</v>
      </c>
      <c r="X25" s="58">
        <f t="shared" si="8"/>
        <v>0.79999999999999982</v>
      </c>
      <c r="Y25" s="58">
        <f t="shared" si="8"/>
        <v>0.79999999999999982</v>
      </c>
      <c r="Z25" s="58">
        <f t="shared" si="8"/>
        <v>0.79999999999999982</v>
      </c>
      <c r="AA25" s="58">
        <f t="shared" si="8"/>
        <v>0.79999999999999982</v>
      </c>
      <c r="AB25" s="58">
        <f t="shared" si="8"/>
        <v>0.79999999999999982</v>
      </c>
      <c r="AC25" s="138">
        <f t="shared" si="0"/>
        <v>0.80000000000000027</v>
      </c>
      <c r="AE25" s="150"/>
      <c r="AF25" s="150"/>
      <c r="AG25" s="150"/>
      <c r="AH25" s="150"/>
    </row>
    <row r="26" spans="1:34" ht="30" customHeight="1" x14ac:dyDescent="0.2">
      <c r="A26" s="4">
        <v>13</v>
      </c>
      <c r="B26" s="3" t="s">
        <v>13</v>
      </c>
      <c r="C26" s="2" t="s">
        <v>12</v>
      </c>
      <c r="D26" s="5"/>
      <c r="E26" s="60">
        <f t="shared" ref="E26:J26" si="9">SQRT(E24/0.5)*971</f>
        <v>971</v>
      </c>
      <c r="F26" s="60">
        <f t="shared" si="9"/>
        <v>971</v>
      </c>
      <c r="G26" s="60">
        <f t="shared" si="9"/>
        <v>971</v>
      </c>
      <c r="H26" s="60">
        <f t="shared" si="9"/>
        <v>971</v>
      </c>
      <c r="I26" s="60">
        <f t="shared" si="9"/>
        <v>971</v>
      </c>
      <c r="J26" s="60">
        <f t="shared" si="9"/>
        <v>971</v>
      </c>
      <c r="K26" s="60">
        <f t="shared" ref="K26:P26" si="10">SQRT(K24/0.5)*971</f>
        <v>971</v>
      </c>
      <c r="L26" s="60">
        <f t="shared" si="10"/>
        <v>971</v>
      </c>
      <c r="M26" s="60">
        <f t="shared" si="10"/>
        <v>971</v>
      </c>
      <c r="N26" s="60">
        <f t="shared" si="10"/>
        <v>971</v>
      </c>
      <c r="O26" s="60">
        <f t="shared" si="10"/>
        <v>971</v>
      </c>
      <c r="P26" s="60">
        <f t="shared" si="10"/>
        <v>971</v>
      </c>
      <c r="Q26" s="60">
        <f t="shared" ref="Q26:U26" si="11">SQRT(Q24/0.5)*971</f>
        <v>971</v>
      </c>
      <c r="R26" s="60">
        <f t="shared" si="11"/>
        <v>971</v>
      </c>
      <c r="S26" s="60">
        <f t="shared" si="11"/>
        <v>971</v>
      </c>
      <c r="T26" s="60">
        <f t="shared" si="11"/>
        <v>971</v>
      </c>
      <c r="U26" s="60">
        <f t="shared" si="11"/>
        <v>971</v>
      </c>
      <c r="V26" s="60">
        <f t="shared" ref="V26:AB26" si="12">SQRT(V24/0.5)*971</f>
        <v>971</v>
      </c>
      <c r="W26" s="60">
        <f t="shared" si="12"/>
        <v>971</v>
      </c>
      <c r="X26" s="60">
        <f t="shared" si="12"/>
        <v>971</v>
      </c>
      <c r="Y26" s="60">
        <f t="shared" si="12"/>
        <v>971</v>
      </c>
      <c r="Z26" s="60">
        <f t="shared" si="12"/>
        <v>971</v>
      </c>
      <c r="AA26" s="60">
        <f t="shared" si="12"/>
        <v>971</v>
      </c>
      <c r="AB26" s="60">
        <f t="shared" si="12"/>
        <v>971</v>
      </c>
      <c r="AC26" s="138">
        <f t="shared" si="0"/>
        <v>971</v>
      </c>
      <c r="AE26" s="150"/>
      <c r="AF26" s="150"/>
      <c r="AG26" s="150"/>
      <c r="AH26" s="150"/>
    </row>
    <row r="27" spans="1:34" ht="30" customHeight="1" x14ac:dyDescent="0.2">
      <c r="A27" s="4">
        <v>14</v>
      </c>
      <c r="B27" s="3" t="s">
        <v>11</v>
      </c>
      <c r="C27" s="2" t="s">
        <v>10</v>
      </c>
      <c r="D27" s="5"/>
      <c r="E27" s="56">
        <f t="shared" ref="E27:J27" si="13">E26*1000*1*(E16-E17)/3024</f>
        <v>2279.7949735449733</v>
      </c>
      <c r="F27" s="56">
        <f t="shared" si="13"/>
        <v>2568.7830687830688</v>
      </c>
      <c r="G27" s="56">
        <f t="shared" si="13"/>
        <v>2633.002645502645</v>
      </c>
      <c r="H27" s="56">
        <f t="shared" si="13"/>
        <v>2665.112433862434</v>
      </c>
      <c r="I27" s="56">
        <f t="shared" si="13"/>
        <v>2600.8928571428573</v>
      </c>
      <c r="J27" s="56">
        <f t="shared" si="13"/>
        <v>2600.8928571428573</v>
      </c>
      <c r="K27" s="56">
        <f t="shared" ref="K27:P27" si="14">K26*1000*1*(K16-K17)/3024</f>
        <v>2376.1243386243386</v>
      </c>
      <c r="L27" s="56">
        <f t="shared" si="14"/>
        <v>2151.3558201058204</v>
      </c>
      <c r="M27" s="56">
        <f t="shared" si="14"/>
        <v>2119.2460317460323</v>
      </c>
      <c r="N27" s="56">
        <f t="shared" si="14"/>
        <v>2279.7949735449733</v>
      </c>
      <c r="O27" s="56">
        <f t="shared" si="14"/>
        <v>2504.563492063492</v>
      </c>
      <c r="P27" s="56">
        <f t="shared" si="14"/>
        <v>2504.5634920634925</v>
      </c>
      <c r="Q27" s="56">
        <f t="shared" ref="Q27:U27" si="15">Q26*1000*1*(Q16-Q17)/3024</f>
        <v>2472.4537037037035</v>
      </c>
      <c r="R27" s="56">
        <f t="shared" si="15"/>
        <v>2536.6732804232806</v>
      </c>
      <c r="S27" s="56">
        <f t="shared" si="15"/>
        <v>2568.7830687830688</v>
      </c>
      <c r="T27" s="56">
        <f t="shared" si="15"/>
        <v>2665.112433862434</v>
      </c>
      <c r="U27" s="56">
        <f t="shared" si="15"/>
        <v>2665.1124338624336</v>
      </c>
      <c r="V27" s="56">
        <f t="shared" ref="V27:AB27" si="16">V26*1000*1*(V16-V17)/3024</f>
        <v>2504.5634920634925</v>
      </c>
      <c r="W27" s="56">
        <f t="shared" si="16"/>
        <v>2247.6851851851852</v>
      </c>
      <c r="X27" s="56">
        <f t="shared" si="16"/>
        <v>2119.2460317460318</v>
      </c>
      <c r="Y27" s="56">
        <f t="shared" si="16"/>
        <v>2151.3558201058199</v>
      </c>
      <c r="Z27" s="56">
        <f t="shared" si="16"/>
        <v>2151.3558201058199</v>
      </c>
      <c r="AA27" s="56">
        <f t="shared" si="16"/>
        <v>2022.916666666667</v>
      </c>
      <c r="AB27" s="56">
        <f t="shared" si="16"/>
        <v>2022.916666666667</v>
      </c>
      <c r="AC27" s="138">
        <f>SUM(E27:AB27)</f>
        <v>57412.301587301583</v>
      </c>
      <c r="AE27" s="150"/>
      <c r="AF27" s="150"/>
      <c r="AG27" s="150"/>
      <c r="AH27" s="150"/>
    </row>
    <row r="28" spans="1:34" ht="30" customHeight="1" x14ac:dyDescent="0.2">
      <c r="A28" s="4">
        <v>15</v>
      </c>
      <c r="B28" s="3" t="s">
        <v>9</v>
      </c>
      <c r="C28" s="2" t="s">
        <v>8</v>
      </c>
      <c r="D28" s="5"/>
      <c r="E28" s="58">
        <v>1400</v>
      </c>
      <c r="F28" s="58">
        <v>1500</v>
      </c>
      <c r="G28" s="58">
        <v>1500</v>
      </c>
      <c r="H28" s="58">
        <v>1500</v>
      </c>
      <c r="I28" s="58">
        <v>1600</v>
      </c>
      <c r="J28" s="58">
        <v>1300</v>
      </c>
      <c r="K28" s="58">
        <v>1200</v>
      </c>
      <c r="L28" s="58">
        <v>1300</v>
      </c>
      <c r="M28" s="58">
        <v>1400</v>
      </c>
      <c r="N28" s="58">
        <v>1600</v>
      </c>
      <c r="O28" s="58">
        <v>1400</v>
      </c>
      <c r="P28" s="58">
        <v>1500</v>
      </c>
      <c r="Q28" s="58">
        <v>1500</v>
      </c>
      <c r="R28" s="58">
        <v>1500</v>
      </c>
      <c r="S28" s="58">
        <v>1600</v>
      </c>
      <c r="T28" s="58">
        <v>1500</v>
      </c>
      <c r="U28" s="58">
        <v>1500</v>
      </c>
      <c r="V28" s="58">
        <v>1200</v>
      </c>
      <c r="W28" s="58">
        <v>1300</v>
      </c>
      <c r="X28" s="58">
        <v>1300</v>
      </c>
      <c r="Y28" s="58">
        <v>1200</v>
      </c>
      <c r="Z28" s="58">
        <v>1200</v>
      </c>
      <c r="AA28" s="58">
        <v>1100</v>
      </c>
      <c r="AB28" s="58">
        <v>1200</v>
      </c>
      <c r="AC28" s="138">
        <f>SUM(E28:AB28)</f>
        <v>33300</v>
      </c>
      <c r="AE28" s="150"/>
      <c r="AF28" s="150"/>
      <c r="AG28" s="150"/>
      <c r="AH28" s="150"/>
    </row>
    <row r="29" spans="1:34" ht="30" customHeight="1" x14ac:dyDescent="0.2">
      <c r="A29" s="4">
        <v>16</v>
      </c>
      <c r="B29" s="3" t="s">
        <v>7</v>
      </c>
      <c r="C29" s="2" t="s">
        <v>6</v>
      </c>
      <c r="D29" s="5"/>
      <c r="E29" s="62">
        <f t="shared" ref="E29:J29" si="17">E28/E27</f>
        <v>0.61409030910488682</v>
      </c>
      <c r="F29" s="62">
        <f t="shared" si="17"/>
        <v>0.58393408856848605</v>
      </c>
      <c r="G29" s="62">
        <f t="shared" si="17"/>
        <v>0.56969179372535239</v>
      </c>
      <c r="H29" s="62">
        <f t="shared" si="17"/>
        <v>0.56282803717444441</v>
      </c>
      <c r="I29" s="62">
        <f t="shared" si="17"/>
        <v>0.6151733607964297</v>
      </c>
      <c r="J29" s="62">
        <f t="shared" si="17"/>
        <v>0.49982835564709915</v>
      </c>
      <c r="K29" s="62">
        <f t="shared" ref="K29:P29" si="18">K28/K27</f>
        <v>0.50502407659977178</v>
      </c>
      <c r="L29" s="62">
        <f t="shared" si="18"/>
        <v>0.60427010160320938</v>
      </c>
      <c r="M29" s="62">
        <f t="shared" si="18"/>
        <v>0.66061230221889322</v>
      </c>
      <c r="N29" s="62">
        <f t="shared" si="18"/>
        <v>0.70181749611987065</v>
      </c>
      <c r="O29" s="62">
        <f t="shared" si="18"/>
        <v>0.55897964033906367</v>
      </c>
      <c r="P29" s="62">
        <f t="shared" si="18"/>
        <v>0.59890675750613953</v>
      </c>
      <c r="Q29" s="62">
        <f t="shared" ref="Q29:U29" si="19">Q28/Q27</f>
        <v>0.60668476734388177</v>
      </c>
      <c r="R29" s="62">
        <f t="shared" si="19"/>
        <v>0.59132565930985925</v>
      </c>
      <c r="S29" s="62">
        <f t="shared" si="19"/>
        <v>0.62286302780638514</v>
      </c>
      <c r="T29" s="62">
        <f t="shared" si="19"/>
        <v>0.56282803717444441</v>
      </c>
      <c r="U29" s="62">
        <f t="shared" si="19"/>
        <v>0.56282803717444452</v>
      </c>
      <c r="V29" s="62">
        <f t="shared" ref="V29:AB29" si="20">V28/V27</f>
        <v>0.4791254060049116</v>
      </c>
      <c r="W29" s="62">
        <f t="shared" si="20"/>
        <v>0.57837281153450049</v>
      </c>
      <c r="X29" s="62">
        <f t="shared" si="20"/>
        <v>0.61342570920325812</v>
      </c>
      <c r="Y29" s="62">
        <f t="shared" si="20"/>
        <v>0.55778778609527035</v>
      </c>
      <c r="Z29" s="62">
        <f t="shared" si="20"/>
        <v>0.55778778609527035</v>
      </c>
      <c r="AA29" s="62">
        <f t="shared" si="20"/>
        <v>0.5437693099897013</v>
      </c>
      <c r="AB29" s="62">
        <f t="shared" si="20"/>
        <v>0.59320288362512863</v>
      </c>
      <c r="AC29" s="138">
        <f t="shared" ref="AC29:AC34" si="21">AVERAGE(E29:AB29)</f>
        <v>0.58104823086502921</v>
      </c>
      <c r="AE29" s="150"/>
      <c r="AF29" s="150"/>
      <c r="AG29" s="150"/>
      <c r="AH29" s="150"/>
    </row>
    <row r="30" spans="1:34" ht="24.95" customHeight="1" x14ac:dyDescent="0.2">
      <c r="A30" s="4">
        <v>17</v>
      </c>
      <c r="B30" s="3" t="s">
        <v>5</v>
      </c>
      <c r="C30" s="5"/>
      <c r="D30" s="5"/>
      <c r="E30" s="326">
        <f>AVERAGE(E29:AB29)</f>
        <v>0.58104823086502921</v>
      </c>
      <c r="F30" s="327"/>
      <c r="G30" s="327"/>
      <c r="H30" s="327"/>
      <c r="I30" s="327"/>
      <c r="J30" s="327"/>
      <c r="K30" s="327"/>
      <c r="L30" s="327"/>
      <c r="M30" s="327"/>
      <c r="N30" s="327"/>
      <c r="O30" s="327"/>
      <c r="P30" s="327"/>
      <c r="Q30" s="327"/>
      <c r="R30" s="327"/>
      <c r="S30" s="327"/>
      <c r="T30" s="327"/>
      <c r="U30" s="327"/>
      <c r="V30" s="327"/>
      <c r="W30" s="327"/>
      <c r="X30" s="327"/>
      <c r="Y30" s="327"/>
      <c r="Z30" s="327"/>
      <c r="AA30" s="327"/>
      <c r="AB30" s="328"/>
      <c r="AC30" s="138">
        <f t="shared" si="21"/>
        <v>0.58104823086502921</v>
      </c>
      <c r="AE30" s="150"/>
      <c r="AF30" s="150"/>
      <c r="AG30" s="150"/>
      <c r="AH30" s="150"/>
    </row>
    <row r="31" spans="1:34" ht="24.95" customHeight="1" x14ac:dyDescent="0.2">
      <c r="A31" s="4">
        <v>18</v>
      </c>
      <c r="B31" s="3" t="s">
        <v>4</v>
      </c>
      <c r="C31" s="5"/>
      <c r="D31" s="5"/>
      <c r="E31" s="62">
        <f t="shared" ref="E31:J31" si="22">3.516/E29</f>
        <v>5.7255422335600903</v>
      </c>
      <c r="F31" s="62">
        <f t="shared" si="22"/>
        <v>6.0212275132275135</v>
      </c>
      <c r="G31" s="62">
        <f t="shared" si="22"/>
        <v>6.1717582010581999</v>
      </c>
      <c r="H31" s="62">
        <f t="shared" si="22"/>
        <v>6.247023544973545</v>
      </c>
      <c r="I31" s="62">
        <f t="shared" si="22"/>
        <v>5.7154620535714296</v>
      </c>
      <c r="J31" s="62">
        <f t="shared" si="22"/>
        <v>7.0344148351648359</v>
      </c>
      <c r="K31" s="62">
        <f t="shared" ref="K31:P31" si="23">3.516/K29</f>
        <v>6.9620443121693123</v>
      </c>
      <c r="L31" s="62">
        <f t="shared" si="23"/>
        <v>5.8185900488400497</v>
      </c>
      <c r="M31" s="62">
        <f t="shared" si="23"/>
        <v>5.3223350340136069</v>
      </c>
      <c r="N31" s="62">
        <f t="shared" si="23"/>
        <v>5.0098494543650789</v>
      </c>
      <c r="O31" s="62">
        <f t="shared" si="23"/>
        <v>6.2900323129251694</v>
      </c>
      <c r="P31" s="62">
        <f t="shared" si="23"/>
        <v>5.8706968253968261</v>
      </c>
      <c r="Q31" s="62">
        <f t="shared" ref="Q31:U31" si="24">3.516/Q29</f>
        <v>5.7954314814814802</v>
      </c>
      <c r="R31" s="62">
        <f t="shared" si="24"/>
        <v>5.9459621693121703</v>
      </c>
      <c r="S31" s="62">
        <f t="shared" si="24"/>
        <v>5.6449007936507938</v>
      </c>
      <c r="T31" s="62">
        <f t="shared" si="24"/>
        <v>6.247023544973545</v>
      </c>
      <c r="U31" s="62">
        <f t="shared" si="24"/>
        <v>6.2470235449735441</v>
      </c>
      <c r="V31" s="62">
        <f t="shared" ref="V31:Z31" si="25">3.516/V29</f>
        <v>7.3383710317460329</v>
      </c>
      <c r="W31" s="62">
        <f t="shared" si="25"/>
        <v>6.0791239316239318</v>
      </c>
      <c r="X31" s="62">
        <f t="shared" si="25"/>
        <v>5.7317454212454217</v>
      </c>
      <c r="Y31" s="62">
        <f t="shared" si="25"/>
        <v>6.3034725529100522</v>
      </c>
      <c r="Z31" s="62">
        <f t="shared" si="25"/>
        <v>6.3034725529100522</v>
      </c>
      <c r="AA31" s="62">
        <f t="shared" ref="AA31:AB31" si="26">3.516/AA29</f>
        <v>6.4659772727272733</v>
      </c>
      <c r="AB31" s="62">
        <f t="shared" si="26"/>
        <v>5.9271458333333342</v>
      </c>
      <c r="AC31" s="138">
        <f t="shared" si="21"/>
        <v>6.0924427708397202</v>
      </c>
      <c r="AE31" s="150"/>
      <c r="AF31" s="150"/>
      <c r="AG31" s="150"/>
      <c r="AH31" s="150"/>
    </row>
    <row r="32" spans="1:34" ht="24.95" customHeight="1" x14ac:dyDescent="0.2">
      <c r="A32" s="4">
        <v>19</v>
      </c>
      <c r="B32" s="3" t="s">
        <v>3</v>
      </c>
      <c r="C32" s="5"/>
      <c r="D32" s="5"/>
      <c r="E32" s="62">
        <f t="shared" ref="E32:J32" si="27">3.413*E31</f>
        <v>19.541275643140587</v>
      </c>
      <c r="F32" s="62">
        <f t="shared" si="27"/>
        <v>20.550449502645503</v>
      </c>
      <c r="G32" s="62">
        <f t="shared" si="27"/>
        <v>21.064210740211635</v>
      </c>
      <c r="H32" s="62">
        <f t="shared" si="27"/>
        <v>21.321091358994707</v>
      </c>
      <c r="I32" s="62">
        <f t="shared" si="27"/>
        <v>19.506871988839286</v>
      </c>
      <c r="J32" s="62">
        <f t="shared" si="27"/>
        <v>24.008457832417584</v>
      </c>
      <c r="K32" s="62">
        <f t="shared" ref="K32:P32" si="28">3.413*K31</f>
        <v>23.761457237433863</v>
      </c>
      <c r="L32" s="62">
        <f t="shared" si="28"/>
        <v>19.858847836691087</v>
      </c>
      <c r="M32" s="62">
        <f t="shared" si="28"/>
        <v>18.165129471088438</v>
      </c>
      <c r="N32" s="62">
        <f t="shared" si="28"/>
        <v>17.098616187748014</v>
      </c>
      <c r="O32" s="62">
        <f t="shared" si="28"/>
        <v>21.467880284013603</v>
      </c>
      <c r="P32" s="62">
        <f t="shared" si="28"/>
        <v>20.036688265079366</v>
      </c>
      <c r="Q32" s="62">
        <f t="shared" ref="Q32:U32" si="29">3.413*Q31</f>
        <v>19.779807646296291</v>
      </c>
      <c r="R32" s="62">
        <f t="shared" si="29"/>
        <v>20.293568883862434</v>
      </c>
      <c r="S32" s="62">
        <f t="shared" si="29"/>
        <v>19.266046408730158</v>
      </c>
      <c r="T32" s="62">
        <f t="shared" si="29"/>
        <v>21.321091358994707</v>
      </c>
      <c r="U32" s="62">
        <f t="shared" si="29"/>
        <v>21.321091358994703</v>
      </c>
      <c r="V32" s="62">
        <f t="shared" ref="V32:Z32" si="30">3.413*V31</f>
        <v>25.045860331349211</v>
      </c>
      <c r="W32" s="62">
        <f t="shared" si="30"/>
        <v>20.74804997863248</v>
      </c>
      <c r="X32" s="62">
        <f t="shared" si="30"/>
        <v>19.562447122710623</v>
      </c>
      <c r="Y32" s="62">
        <f t="shared" si="30"/>
        <v>21.513751823082007</v>
      </c>
      <c r="Z32" s="62">
        <f t="shared" si="30"/>
        <v>21.513751823082007</v>
      </c>
      <c r="AA32" s="62">
        <f t="shared" ref="AA32:AB32" si="31">3.413*AA31</f>
        <v>22.068380431818184</v>
      </c>
      <c r="AB32" s="62">
        <f t="shared" si="31"/>
        <v>20.22934872916667</v>
      </c>
      <c r="AC32" s="138">
        <f t="shared" si="21"/>
        <v>20.793507176875966</v>
      </c>
      <c r="AE32" s="150"/>
      <c r="AF32" s="150"/>
      <c r="AG32" s="150"/>
      <c r="AH32" s="150"/>
    </row>
    <row r="33" spans="1:34" ht="24.95" customHeight="1" x14ac:dyDescent="0.2">
      <c r="A33" s="4">
        <v>20</v>
      </c>
      <c r="B33" s="3" t="s">
        <v>2</v>
      </c>
      <c r="C33" s="2" t="s">
        <v>0</v>
      </c>
      <c r="D33" s="5"/>
      <c r="E33" s="62">
        <f t="shared" ref="E33:J33" si="32">(E19-E18)/LN(1+(E19-E18)/E14)</f>
        <v>6.019046705042288</v>
      </c>
      <c r="F33" s="62">
        <f t="shared" si="32"/>
        <v>6.3373824135169476</v>
      </c>
      <c r="G33" s="62">
        <f t="shared" si="32"/>
        <v>6.3765834815048921</v>
      </c>
      <c r="H33" s="62">
        <f t="shared" si="32"/>
        <v>6.8753413673128954</v>
      </c>
      <c r="I33" s="62">
        <f t="shared" si="32"/>
        <v>6.5209497238037084</v>
      </c>
      <c r="J33" s="62">
        <f t="shared" si="32"/>
        <v>6.3765834815048921</v>
      </c>
      <c r="K33" s="62">
        <f t="shared" ref="K33:P33" si="33">(K19-K18)/LN(1+(K19-K18)/K14)</f>
        <v>5.7599672054546565</v>
      </c>
      <c r="L33" s="62">
        <f t="shared" si="33"/>
        <v>5.3927040523959979</v>
      </c>
      <c r="M33" s="62">
        <f t="shared" si="33"/>
        <v>5.1692846895702296</v>
      </c>
      <c r="N33" s="62">
        <f t="shared" si="33"/>
        <v>5.3135746464745601</v>
      </c>
      <c r="O33" s="62">
        <f t="shared" si="33"/>
        <v>6.1537273272939341</v>
      </c>
      <c r="P33" s="62">
        <f t="shared" si="33"/>
        <v>6.0093967986198695</v>
      </c>
      <c r="Q33" s="62">
        <f t="shared" ref="Q33:U33" si="34">(Q19-Q18)/LN(1+(Q19-Q18)/Q14)</f>
        <v>6.1142889378695173</v>
      </c>
      <c r="R33" s="62">
        <f t="shared" si="34"/>
        <v>6.2585993200534107</v>
      </c>
      <c r="S33" s="62">
        <f t="shared" si="34"/>
        <v>6.6518940995274116</v>
      </c>
      <c r="T33" s="62">
        <f t="shared" si="34"/>
        <v>6.5209497238037084</v>
      </c>
      <c r="U33" s="62">
        <f t="shared" si="34"/>
        <v>6.4817267761682302</v>
      </c>
      <c r="V33" s="62">
        <f t="shared" ref="V33:Z33" si="35">(V19-V18)/LN(1+(V19-V18)/V14)</f>
        <v>5.3759287015465658</v>
      </c>
      <c r="W33" s="62">
        <f t="shared" si="35"/>
        <v>5.5370260018756499</v>
      </c>
      <c r="X33" s="62">
        <f t="shared" si="35"/>
        <v>5.3780926441594588</v>
      </c>
      <c r="Y33" s="62">
        <f t="shared" si="35"/>
        <v>5.1294986468064971</v>
      </c>
      <c r="Z33" s="62">
        <f t="shared" si="35"/>
        <v>5.2737773631290521</v>
      </c>
      <c r="AA33" s="62">
        <f t="shared" ref="AA33:AB33" si="36">(AA19-AA18)/LN(1+(AA19-AA18)/AA14)</f>
        <v>5.1294986468064971</v>
      </c>
      <c r="AB33" s="62">
        <f t="shared" si="36"/>
        <v>4.8807011364734363</v>
      </c>
      <c r="AC33" s="138">
        <f t="shared" si="21"/>
        <v>5.8765218287797643</v>
      </c>
      <c r="AE33" s="150"/>
      <c r="AF33" s="150"/>
      <c r="AG33" s="150"/>
      <c r="AH33" s="150"/>
    </row>
    <row r="34" spans="1:34" ht="15.75" x14ac:dyDescent="0.25">
      <c r="A34" s="4">
        <v>21</v>
      </c>
      <c r="B34" s="3" t="s">
        <v>1</v>
      </c>
      <c r="C34" s="2" t="s">
        <v>0</v>
      </c>
      <c r="D34" s="1"/>
      <c r="E34" s="62">
        <f t="shared" ref="E34:J34" si="37">(E16-E17)/LN(1+(E16-E17)/E15)</f>
        <v>3.1004281370558266</v>
      </c>
      <c r="F34" s="62">
        <f t="shared" si="37"/>
        <v>3.3362591313939705</v>
      </c>
      <c r="G34" s="62">
        <f t="shared" si="37"/>
        <v>3.3879143849792102</v>
      </c>
      <c r="H34" s="62">
        <f t="shared" si="37"/>
        <v>3.57056204992652</v>
      </c>
      <c r="I34" s="62">
        <f t="shared" si="37"/>
        <v>3.8137508997222249</v>
      </c>
      <c r="J34" s="62">
        <f t="shared" si="37"/>
        <v>3.3621191219924649</v>
      </c>
      <c r="K34" s="62">
        <f t="shared" ref="K34:P34" si="38">(K16-K17)/LN(1+(K16-K17)/K15)</f>
        <v>2.6811497642329991</v>
      </c>
      <c r="L34" s="62">
        <f t="shared" si="38"/>
        <v>2.6813943551817556</v>
      </c>
      <c r="M34" s="62">
        <f t="shared" si="38"/>
        <v>2.6560353889201749</v>
      </c>
      <c r="N34" s="62">
        <f t="shared" si="38"/>
        <v>2.7820815658492695</v>
      </c>
      <c r="O34" s="62">
        <f t="shared" si="38"/>
        <v>3.1240724065352676</v>
      </c>
      <c r="P34" s="62">
        <f t="shared" si="38"/>
        <v>3.1240724065352681</v>
      </c>
      <c r="Q34" s="62">
        <f t="shared" ref="Q34:U34" si="39">(Q16-Q17)/LN(1+(Q16-Q17)/Q15)</f>
        <v>2.9310095858689822</v>
      </c>
      <c r="R34" s="62">
        <f t="shared" si="39"/>
        <v>3.1493713162492138</v>
      </c>
      <c r="S34" s="62">
        <f t="shared" si="39"/>
        <v>3.174605732429284</v>
      </c>
      <c r="T34" s="62">
        <f t="shared" si="39"/>
        <v>3.249932086543676</v>
      </c>
      <c r="U34" s="62">
        <f t="shared" si="39"/>
        <v>3.0776339841275702</v>
      </c>
      <c r="V34" s="62">
        <f t="shared" ref="V34:Z34" si="40">(V16-V17)/LN(1+(V16-V17)/V15)</f>
        <v>2.9556008171816193</v>
      </c>
      <c r="W34" s="62">
        <f t="shared" si="40"/>
        <v>2.3990918556509144</v>
      </c>
      <c r="X34" s="62">
        <f t="shared" si="40"/>
        <v>2.3059178144955088</v>
      </c>
      <c r="Y34" s="62">
        <f t="shared" si="40"/>
        <v>2.329312243756628</v>
      </c>
      <c r="Z34" s="62">
        <f t="shared" si="40"/>
        <v>2.329312243756628</v>
      </c>
      <c r="AA34" s="62">
        <f t="shared" ref="AA34:AB34" si="41">(AA16-AA17)/LN(1+(AA16-AA17)/AA15)</f>
        <v>2.2353121960360163</v>
      </c>
      <c r="AB34" s="62">
        <f t="shared" si="41"/>
        <v>2.2353121960360163</v>
      </c>
      <c r="AC34" s="138">
        <f t="shared" si="21"/>
        <v>2.916343820185709</v>
      </c>
      <c r="AE34" s="150"/>
      <c r="AF34" s="150"/>
      <c r="AG34" s="150"/>
      <c r="AH34" s="150"/>
    </row>
    <row r="35" spans="1:34" ht="15" x14ac:dyDescent="0.2">
      <c r="AE35" s="150"/>
      <c r="AF35" s="150"/>
      <c r="AG35" s="150"/>
      <c r="AH35" s="150"/>
    </row>
    <row r="36" spans="1:34" ht="15.75" customHeight="1" x14ac:dyDescent="0.2">
      <c r="A36" s="317" t="s">
        <v>39</v>
      </c>
      <c r="B36" s="317"/>
      <c r="C36" s="317"/>
      <c r="D36" s="317"/>
      <c r="E36" s="317"/>
      <c r="F36" s="317"/>
      <c r="G36" s="317"/>
      <c r="H36" s="317"/>
      <c r="I36" s="317"/>
      <c r="J36" s="317"/>
      <c r="K36" s="317"/>
      <c r="L36" s="317"/>
      <c r="M36" s="317"/>
      <c r="N36" s="317"/>
      <c r="O36" s="317"/>
      <c r="P36" s="317"/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317"/>
      <c r="AC36" s="317"/>
      <c r="AE36" s="150"/>
      <c r="AF36" s="150"/>
      <c r="AG36" s="150"/>
      <c r="AH36" s="150"/>
    </row>
    <row r="37" spans="1:34" ht="15.75" customHeight="1" x14ac:dyDescent="0.2">
      <c r="A37" s="318" t="s">
        <v>147</v>
      </c>
      <c r="B37" s="318"/>
      <c r="C37" s="318"/>
      <c r="D37" s="318"/>
      <c r="E37" s="318"/>
      <c r="F37" s="318"/>
      <c r="G37" s="318"/>
      <c r="H37" s="318"/>
      <c r="I37" s="318"/>
      <c r="J37" s="318"/>
      <c r="K37" s="318"/>
      <c r="L37" s="318"/>
      <c r="M37" s="318"/>
      <c r="N37" s="318"/>
      <c r="O37" s="318"/>
      <c r="P37" s="318"/>
      <c r="Q37" s="318"/>
      <c r="R37" s="318"/>
      <c r="S37" s="318"/>
      <c r="T37" s="318"/>
      <c r="U37" s="318"/>
      <c r="V37" s="318"/>
      <c r="W37" s="318"/>
      <c r="X37" s="318"/>
      <c r="Y37" s="318"/>
      <c r="Z37" s="318"/>
      <c r="AA37" s="318"/>
      <c r="AB37" s="318"/>
      <c r="AC37" s="318"/>
      <c r="AE37" s="150"/>
      <c r="AF37" s="150"/>
      <c r="AG37" s="150"/>
      <c r="AH37" s="150"/>
    </row>
    <row r="38" spans="1:34" ht="15.75" customHeight="1" x14ac:dyDescent="0.35">
      <c r="A38" s="319"/>
      <c r="B38" s="319"/>
      <c r="C38" s="319"/>
      <c r="D38" s="319"/>
      <c r="E38" s="320" t="s">
        <v>75</v>
      </c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  <c r="AE38" s="150"/>
      <c r="AF38" s="150"/>
      <c r="AG38" s="150"/>
      <c r="AH38" s="150"/>
    </row>
    <row r="39" spans="1:34" ht="15.75" customHeight="1" x14ac:dyDescent="0.2">
      <c r="A39" s="321" t="s">
        <v>133</v>
      </c>
      <c r="B39" s="321"/>
      <c r="C39" s="321"/>
      <c r="D39" s="321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  <c r="AE39" s="150"/>
      <c r="AF39" s="150"/>
      <c r="AG39" s="150"/>
      <c r="AH39" s="150"/>
    </row>
    <row r="40" spans="1:34" ht="15.75" customHeight="1" x14ac:dyDescent="0.2">
      <c r="A40" s="321" t="s">
        <v>134</v>
      </c>
      <c r="B40" s="321"/>
      <c r="C40" s="321"/>
      <c r="D40" s="321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34" ht="15.75" customHeight="1" x14ac:dyDescent="0.2">
      <c r="A41" s="321" t="s">
        <v>135</v>
      </c>
      <c r="B41" s="321"/>
      <c r="C41" s="321"/>
      <c r="D41" s="321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34" ht="18.75" customHeight="1" x14ac:dyDescent="0.2">
      <c r="A42" s="321" t="s">
        <v>136</v>
      </c>
      <c r="B42" s="321"/>
      <c r="C42" s="321"/>
      <c r="D42" s="321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</row>
    <row r="43" spans="1:34" ht="19.5" x14ac:dyDescent="0.35">
      <c r="A43" s="322" t="s">
        <v>137</v>
      </c>
      <c r="B43" s="322"/>
      <c r="C43" s="322"/>
      <c r="D43" s="322"/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</row>
    <row r="44" spans="1:34" ht="18.75" x14ac:dyDescent="0.35">
      <c r="A44" s="322" t="s">
        <v>138</v>
      </c>
      <c r="B44" s="322"/>
      <c r="C44" s="322"/>
      <c r="D44" s="322"/>
      <c r="E44" s="320"/>
      <c r="F44" s="320"/>
      <c r="G44" s="320"/>
      <c r="H44" s="320"/>
      <c r="I44" s="320"/>
      <c r="J44" s="320"/>
      <c r="K44" s="320"/>
      <c r="L44" s="320"/>
      <c r="M44" s="320"/>
      <c r="N44" s="320"/>
      <c r="O44" s="320"/>
      <c r="P44" s="320"/>
      <c r="Q44" s="320"/>
      <c r="R44" s="320"/>
      <c r="S44" s="320"/>
      <c r="T44" s="320"/>
      <c r="U44" s="320"/>
      <c r="V44" s="320"/>
      <c r="W44" s="320"/>
      <c r="X44" s="320"/>
      <c r="Y44" s="320"/>
      <c r="Z44" s="320"/>
      <c r="AA44" s="320"/>
      <c r="AB44" s="320"/>
      <c r="AC44" s="320"/>
    </row>
    <row r="45" spans="1:34" ht="24.95" customHeight="1" x14ac:dyDescent="0.2">
      <c r="A45" s="312" t="s">
        <v>32</v>
      </c>
      <c r="B45" s="312" t="s">
        <v>31</v>
      </c>
      <c r="C45" s="312" t="s">
        <v>30</v>
      </c>
      <c r="D45" s="312" t="s">
        <v>29</v>
      </c>
      <c r="E45" s="314" t="s">
        <v>28</v>
      </c>
      <c r="F45" s="315"/>
      <c r="G45" s="315"/>
      <c r="H45" s="315"/>
      <c r="I45" s="315"/>
      <c r="J45" s="315"/>
      <c r="K45" s="315"/>
      <c r="L45" s="315"/>
      <c r="M45" s="315"/>
      <c r="N45" s="315"/>
      <c r="O45" s="315"/>
      <c r="P45" s="315"/>
      <c r="Q45" s="315"/>
      <c r="R45" s="315"/>
      <c r="S45" s="315"/>
      <c r="T45" s="315"/>
      <c r="U45" s="315"/>
      <c r="V45" s="315"/>
      <c r="W45" s="315"/>
      <c r="X45" s="315"/>
      <c r="Y45" s="315"/>
      <c r="Z45" s="315"/>
      <c r="AA45" s="315"/>
      <c r="AB45" s="316"/>
      <c r="AC45" s="113" t="s">
        <v>67</v>
      </c>
    </row>
    <row r="46" spans="1:34" ht="24.95" customHeight="1" x14ac:dyDescent="0.25">
      <c r="A46" s="313"/>
      <c r="B46" s="313"/>
      <c r="C46" s="313"/>
      <c r="D46" s="313"/>
      <c r="E46" s="8">
        <v>7</v>
      </c>
      <c r="F46" s="8">
        <v>8</v>
      </c>
      <c r="G46" s="8">
        <v>9</v>
      </c>
      <c r="H46" s="8">
        <v>10</v>
      </c>
      <c r="I46" s="9">
        <v>11</v>
      </c>
      <c r="J46" s="8">
        <v>12</v>
      </c>
      <c r="K46" s="8">
        <v>13</v>
      </c>
      <c r="L46" s="8">
        <v>14</v>
      </c>
      <c r="M46" s="8">
        <v>15</v>
      </c>
      <c r="N46" s="8">
        <v>16</v>
      </c>
      <c r="O46" s="8">
        <v>17</v>
      </c>
      <c r="P46" s="8">
        <v>18</v>
      </c>
      <c r="Q46" s="8">
        <v>19</v>
      </c>
      <c r="R46" s="8">
        <v>20</v>
      </c>
      <c r="S46" s="8">
        <v>21</v>
      </c>
      <c r="T46" s="8">
        <v>22</v>
      </c>
      <c r="U46" s="8">
        <v>23</v>
      </c>
      <c r="V46" s="8">
        <v>0</v>
      </c>
      <c r="W46" s="8">
        <v>1</v>
      </c>
      <c r="X46" s="8">
        <v>2</v>
      </c>
      <c r="Y46" s="8">
        <v>3</v>
      </c>
      <c r="Z46" s="8">
        <v>4</v>
      </c>
      <c r="AA46" s="8">
        <v>5</v>
      </c>
      <c r="AB46" s="8">
        <v>6</v>
      </c>
      <c r="AC46" s="1"/>
    </row>
    <row r="47" spans="1:34" ht="24.95" customHeight="1" x14ac:dyDescent="0.2">
      <c r="A47" s="4">
        <v>1</v>
      </c>
      <c r="B47" s="3" t="s">
        <v>27</v>
      </c>
      <c r="C47" s="2" t="s">
        <v>0</v>
      </c>
      <c r="D47" s="31"/>
      <c r="E47" s="12"/>
      <c r="F47" s="12"/>
      <c r="G47" s="12"/>
      <c r="H47" s="12"/>
      <c r="I47" s="12"/>
      <c r="J47" s="12">
        <v>1.3</v>
      </c>
      <c r="K47" s="12">
        <v>1.3</v>
      </c>
      <c r="L47" s="12">
        <v>1.2</v>
      </c>
      <c r="M47" s="12">
        <v>1.3</v>
      </c>
      <c r="N47" s="12">
        <v>1.2</v>
      </c>
      <c r="O47" s="12">
        <v>1.3</v>
      </c>
      <c r="P47" s="12">
        <v>1.3</v>
      </c>
      <c r="Q47" s="12">
        <v>1.2</v>
      </c>
      <c r="R47" s="12"/>
      <c r="S47" s="12"/>
      <c r="T47" s="12"/>
      <c r="U47" s="12">
        <v>1.3</v>
      </c>
      <c r="V47" s="12">
        <v>1.5</v>
      </c>
      <c r="W47" s="12">
        <v>1.2</v>
      </c>
      <c r="X47" s="12">
        <v>1.2</v>
      </c>
      <c r="Y47" s="12">
        <v>1.2</v>
      </c>
      <c r="Z47" s="12">
        <v>0.9</v>
      </c>
      <c r="AA47" s="12">
        <v>1.2</v>
      </c>
      <c r="AB47" s="12">
        <v>1.2</v>
      </c>
      <c r="AC47" s="139">
        <f t="shared" ref="AC47:AC59" si="42">AVERAGE(E47:AB47)</f>
        <v>1.2374999999999998</v>
      </c>
    </row>
    <row r="48" spans="1:34" ht="24.95" customHeight="1" x14ac:dyDescent="0.2">
      <c r="A48" s="4">
        <v>2</v>
      </c>
      <c r="B48" s="3" t="s">
        <v>26</v>
      </c>
      <c r="C48" s="2" t="s">
        <v>0</v>
      </c>
      <c r="D48" s="31"/>
      <c r="E48" s="68"/>
      <c r="F48" s="68"/>
      <c r="G48" s="68"/>
      <c r="H48" s="68"/>
      <c r="I48" s="68"/>
      <c r="J48" s="68">
        <v>0.7</v>
      </c>
      <c r="K48" s="68">
        <v>0.6</v>
      </c>
      <c r="L48" s="68">
        <v>0.5</v>
      </c>
      <c r="M48" s="68">
        <v>0.6</v>
      </c>
      <c r="N48" s="68">
        <v>0.7</v>
      </c>
      <c r="O48" s="68">
        <v>0.7</v>
      </c>
      <c r="P48" s="68">
        <v>0.6</v>
      </c>
      <c r="Q48" s="68">
        <v>0.6</v>
      </c>
      <c r="R48" s="68"/>
      <c r="S48" s="68"/>
      <c r="T48" s="68"/>
      <c r="U48" s="68">
        <v>0.7</v>
      </c>
      <c r="V48" s="68">
        <v>0.6</v>
      </c>
      <c r="W48" s="68">
        <v>0.6</v>
      </c>
      <c r="X48" s="68">
        <v>0.6</v>
      </c>
      <c r="Y48" s="68">
        <v>0.6</v>
      </c>
      <c r="Z48" s="68">
        <v>0.7</v>
      </c>
      <c r="AA48" s="68">
        <v>0.5</v>
      </c>
      <c r="AB48" s="68">
        <v>0.4</v>
      </c>
      <c r="AC48" s="138">
        <f t="shared" si="42"/>
        <v>0.60624999999999984</v>
      </c>
    </row>
    <row r="49" spans="1:49" ht="24.95" customHeight="1" x14ac:dyDescent="0.2">
      <c r="A49" s="4">
        <v>3</v>
      </c>
      <c r="B49" s="3" t="s">
        <v>25</v>
      </c>
      <c r="C49" s="2" t="s">
        <v>0</v>
      </c>
      <c r="D49" s="2"/>
      <c r="E49" s="263"/>
      <c r="F49" s="263"/>
      <c r="G49" s="263"/>
      <c r="H49" s="263"/>
      <c r="I49" s="263"/>
      <c r="J49" s="262">
        <v>15.8</v>
      </c>
      <c r="K49" s="262">
        <v>14.3</v>
      </c>
      <c r="L49" s="262">
        <v>13.6</v>
      </c>
      <c r="M49" s="262">
        <v>13.9</v>
      </c>
      <c r="N49" s="262">
        <v>14.1</v>
      </c>
      <c r="O49" s="262">
        <v>14</v>
      </c>
      <c r="P49" s="262">
        <v>13.8</v>
      </c>
      <c r="Q49" s="262">
        <v>13.4</v>
      </c>
      <c r="R49" s="262"/>
      <c r="S49" s="262"/>
      <c r="T49" s="262"/>
      <c r="U49" s="262">
        <v>16.3</v>
      </c>
      <c r="V49" s="262">
        <v>14.8</v>
      </c>
      <c r="W49" s="262">
        <v>13.9</v>
      </c>
      <c r="X49" s="262">
        <v>13.9</v>
      </c>
      <c r="Y49" s="262">
        <v>13.7</v>
      </c>
      <c r="Z49" s="262">
        <v>13.6</v>
      </c>
      <c r="AA49" s="262">
        <v>13.4</v>
      </c>
      <c r="AB49" s="262">
        <v>13.2</v>
      </c>
      <c r="AC49" s="266">
        <f t="shared" si="42"/>
        <v>14.106250000000001</v>
      </c>
    </row>
    <row r="50" spans="1:49" ht="24.95" customHeight="1" x14ac:dyDescent="0.2">
      <c r="A50" s="4">
        <v>4</v>
      </c>
      <c r="B50" s="3" t="s">
        <v>24</v>
      </c>
      <c r="C50" s="2" t="s">
        <v>0</v>
      </c>
      <c r="D50" s="2"/>
      <c r="E50" s="265"/>
      <c r="F50" s="265"/>
      <c r="G50" s="265"/>
      <c r="H50" s="265"/>
      <c r="I50" s="265"/>
      <c r="J50" s="262">
        <v>7.4</v>
      </c>
      <c r="K50" s="262">
        <v>7.1</v>
      </c>
      <c r="L50" s="262">
        <v>7</v>
      </c>
      <c r="M50" s="262">
        <v>6.9</v>
      </c>
      <c r="N50" s="262">
        <v>6.9</v>
      </c>
      <c r="O50" s="262">
        <v>6.2</v>
      </c>
      <c r="P50" s="262">
        <v>6.1</v>
      </c>
      <c r="Q50" s="262">
        <v>6.1</v>
      </c>
      <c r="R50" s="262"/>
      <c r="S50" s="262"/>
      <c r="T50" s="262"/>
      <c r="U50" s="262">
        <v>8.3000000000000007</v>
      </c>
      <c r="V50" s="262">
        <v>7.1</v>
      </c>
      <c r="W50" s="262">
        <v>7.1</v>
      </c>
      <c r="X50" s="262">
        <v>7.2</v>
      </c>
      <c r="Y50" s="262">
        <v>7</v>
      </c>
      <c r="Z50" s="262">
        <v>7.1</v>
      </c>
      <c r="AA50" s="262">
        <v>7.1</v>
      </c>
      <c r="AB50" s="262">
        <v>7.1</v>
      </c>
      <c r="AC50" s="266">
        <f t="shared" si="42"/>
        <v>6.9812499999999984</v>
      </c>
      <c r="AE50" s="110"/>
      <c r="AF50" s="110"/>
      <c r="AG50" s="110"/>
      <c r="AH50" s="110"/>
      <c r="AI50" s="110"/>
      <c r="AJ50" s="110"/>
      <c r="AK50" s="110"/>
      <c r="AL50" s="110"/>
      <c r="AM50" s="110"/>
      <c r="AN50" s="110"/>
      <c r="AO50" s="110"/>
      <c r="AP50" s="110"/>
      <c r="AQ50" s="110"/>
      <c r="AR50" s="110"/>
      <c r="AS50" s="110"/>
      <c r="AT50" s="110"/>
      <c r="AU50" s="110"/>
      <c r="AV50" s="110"/>
      <c r="AW50" s="110"/>
    </row>
    <row r="51" spans="1:49" ht="24.95" customHeight="1" x14ac:dyDescent="0.2">
      <c r="A51" s="4">
        <v>5</v>
      </c>
      <c r="B51" s="3" t="s">
        <v>23</v>
      </c>
      <c r="C51" s="2" t="s">
        <v>0</v>
      </c>
      <c r="D51" s="2"/>
      <c r="E51" s="36"/>
      <c r="F51" s="36"/>
      <c r="G51" s="36"/>
      <c r="H51" s="36"/>
      <c r="I51" s="36"/>
      <c r="J51" s="262">
        <v>23.2</v>
      </c>
      <c r="K51" s="262">
        <v>23</v>
      </c>
      <c r="L51" s="262">
        <v>23.1</v>
      </c>
      <c r="M51" s="262">
        <v>25.2</v>
      </c>
      <c r="N51" s="262">
        <v>24.9</v>
      </c>
      <c r="O51" s="262">
        <v>24.7</v>
      </c>
      <c r="P51" s="262">
        <v>24.2</v>
      </c>
      <c r="Q51" s="262">
        <v>24.3</v>
      </c>
      <c r="R51" s="262"/>
      <c r="S51" s="262"/>
      <c r="T51" s="262"/>
      <c r="U51" s="262">
        <v>24.6</v>
      </c>
      <c r="V51" s="262">
        <v>23.9</v>
      </c>
      <c r="W51" s="262">
        <v>24</v>
      </c>
      <c r="X51" s="262">
        <v>23.8</v>
      </c>
      <c r="Y51" s="262">
        <v>24</v>
      </c>
      <c r="Z51" s="262">
        <v>23.6</v>
      </c>
      <c r="AA51" s="262">
        <v>22.8</v>
      </c>
      <c r="AB51" s="262">
        <v>22.4</v>
      </c>
      <c r="AC51" s="266">
        <f t="shared" si="42"/>
        <v>23.856250000000003</v>
      </c>
    </row>
    <row r="52" spans="1:49" ht="24.95" customHeight="1" x14ac:dyDescent="0.2">
      <c r="A52" s="4">
        <v>6</v>
      </c>
      <c r="B52" s="3" t="s">
        <v>22</v>
      </c>
      <c r="C52" s="2" t="s">
        <v>0</v>
      </c>
      <c r="D52" s="2"/>
      <c r="E52" s="5"/>
      <c r="F52" s="5"/>
      <c r="G52" s="5"/>
      <c r="H52" s="5"/>
      <c r="I52" s="5"/>
      <c r="J52" s="262">
        <v>29.5</v>
      </c>
      <c r="K52" s="262">
        <v>28.2</v>
      </c>
      <c r="L52" s="262">
        <v>28.1</v>
      </c>
      <c r="M52" s="262">
        <v>30.1</v>
      </c>
      <c r="N52" s="262">
        <v>30.4</v>
      </c>
      <c r="O52" s="262">
        <v>30.8</v>
      </c>
      <c r="P52" s="262">
        <v>30.1</v>
      </c>
      <c r="Q52" s="262">
        <v>29.9</v>
      </c>
      <c r="R52" s="262"/>
      <c r="S52" s="262"/>
      <c r="T52" s="262"/>
      <c r="U52" s="262">
        <v>30.7</v>
      </c>
      <c r="V52" s="262">
        <v>30.2</v>
      </c>
      <c r="W52" s="262">
        <v>29.3</v>
      </c>
      <c r="X52" s="262">
        <v>29.1</v>
      </c>
      <c r="Y52" s="262">
        <v>28.6</v>
      </c>
      <c r="Z52" s="262">
        <v>28.2</v>
      </c>
      <c r="AA52" s="262">
        <v>27.7</v>
      </c>
      <c r="AB52" s="262">
        <v>26.9</v>
      </c>
      <c r="AC52" s="266">
        <f t="shared" si="42"/>
        <v>29.237500000000001</v>
      </c>
    </row>
    <row r="53" spans="1:49" ht="24.95" customHeight="1" x14ac:dyDescent="0.2">
      <c r="A53" s="4">
        <v>7</v>
      </c>
      <c r="B53" s="3" t="s">
        <v>21</v>
      </c>
      <c r="C53" s="2" t="s">
        <v>16</v>
      </c>
      <c r="D53" s="2"/>
      <c r="E53" s="58"/>
      <c r="F53" s="58"/>
      <c r="G53" s="58"/>
      <c r="H53" s="58"/>
      <c r="I53" s="58"/>
      <c r="J53" s="202">
        <v>4.3</v>
      </c>
      <c r="K53" s="202">
        <v>4.3</v>
      </c>
      <c r="L53" s="202">
        <v>4.3</v>
      </c>
      <c r="M53" s="202">
        <v>4.3</v>
      </c>
      <c r="N53" s="202">
        <v>4.3</v>
      </c>
      <c r="O53" s="202">
        <v>4.3</v>
      </c>
      <c r="P53" s="202">
        <v>4.3</v>
      </c>
      <c r="Q53" s="202">
        <v>4.3</v>
      </c>
      <c r="R53" s="202"/>
      <c r="S53" s="202"/>
      <c r="T53" s="202"/>
      <c r="U53" s="202">
        <v>4.3</v>
      </c>
      <c r="V53" s="202">
        <v>4.3</v>
      </c>
      <c r="W53" s="202">
        <v>4.3</v>
      </c>
      <c r="X53" s="202">
        <v>4.3</v>
      </c>
      <c r="Y53" s="202">
        <v>4.3</v>
      </c>
      <c r="Z53" s="202">
        <v>4.3</v>
      </c>
      <c r="AA53" s="202">
        <v>4.3</v>
      </c>
      <c r="AB53" s="202">
        <v>4.3</v>
      </c>
      <c r="AC53" s="138">
        <f t="shared" si="42"/>
        <v>4.2999999999999989</v>
      </c>
    </row>
    <row r="54" spans="1:49" ht="24.95" customHeight="1" x14ac:dyDescent="0.2">
      <c r="A54" s="4">
        <v>8</v>
      </c>
      <c r="B54" s="3" t="s">
        <v>20</v>
      </c>
      <c r="C54" s="2" t="s">
        <v>16</v>
      </c>
      <c r="D54" s="2"/>
      <c r="E54" s="59"/>
      <c r="F54" s="59"/>
      <c r="G54" s="59"/>
      <c r="H54" s="59"/>
      <c r="I54" s="59"/>
      <c r="J54" s="203">
        <v>3.8</v>
      </c>
      <c r="K54" s="203">
        <v>3.8</v>
      </c>
      <c r="L54" s="203">
        <v>3.8</v>
      </c>
      <c r="M54" s="203">
        <v>3.8</v>
      </c>
      <c r="N54" s="203">
        <v>3.8</v>
      </c>
      <c r="O54" s="203">
        <v>3.8</v>
      </c>
      <c r="P54" s="203">
        <v>3.8</v>
      </c>
      <c r="Q54" s="203">
        <v>3.8</v>
      </c>
      <c r="R54" s="203"/>
      <c r="S54" s="203"/>
      <c r="T54" s="203"/>
      <c r="U54" s="203">
        <v>3.8</v>
      </c>
      <c r="V54" s="203">
        <v>3.8</v>
      </c>
      <c r="W54" s="203">
        <v>3.8</v>
      </c>
      <c r="X54" s="203">
        <v>3.8</v>
      </c>
      <c r="Y54" s="203">
        <v>3.8</v>
      </c>
      <c r="Z54" s="203">
        <v>3.8</v>
      </c>
      <c r="AA54" s="203">
        <v>3.8</v>
      </c>
      <c r="AB54" s="203">
        <v>3.8</v>
      </c>
      <c r="AC54" s="138">
        <f t="shared" si="42"/>
        <v>3.7999999999999989</v>
      </c>
    </row>
    <row r="55" spans="1:49" ht="24.95" customHeight="1" x14ac:dyDescent="0.2">
      <c r="A55" s="4">
        <v>9</v>
      </c>
      <c r="B55" s="3" t="s">
        <v>19</v>
      </c>
      <c r="C55" s="2" t="s">
        <v>16</v>
      </c>
      <c r="D55" s="2"/>
      <c r="E55" s="59"/>
      <c r="F55" s="59"/>
      <c r="G55" s="59"/>
      <c r="H55" s="59"/>
      <c r="I55" s="59"/>
      <c r="J55" s="203">
        <v>3.8</v>
      </c>
      <c r="K55" s="203">
        <v>3.8</v>
      </c>
      <c r="L55" s="203">
        <v>3.8</v>
      </c>
      <c r="M55" s="203">
        <v>3.8</v>
      </c>
      <c r="N55" s="203">
        <v>3.8</v>
      </c>
      <c r="O55" s="203">
        <v>3.8</v>
      </c>
      <c r="P55" s="203">
        <v>3.8</v>
      </c>
      <c r="Q55" s="203">
        <v>3.8</v>
      </c>
      <c r="R55" s="203"/>
      <c r="S55" s="203"/>
      <c r="T55" s="203"/>
      <c r="U55" s="203">
        <v>3.8</v>
      </c>
      <c r="V55" s="203">
        <v>3.8</v>
      </c>
      <c r="W55" s="203">
        <v>3.8</v>
      </c>
      <c r="X55" s="203">
        <v>3.8</v>
      </c>
      <c r="Y55" s="203">
        <v>3.8</v>
      </c>
      <c r="Z55" s="203">
        <v>3.8</v>
      </c>
      <c r="AA55" s="203">
        <v>3.8</v>
      </c>
      <c r="AB55" s="203">
        <v>3.8</v>
      </c>
      <c r="AC55" s="138">
        <f t="shared" si="42"/>
        <v>3.7999999999999989</v>
      </c>
    </row>
    <row r="56" spans="1:49" ht="24.95" customHeight="1" x14ac:dyDescent="0.2">
      <c r="A56" s="4">
        <v>10</v>
      </c>
      <c r="B56" s="3" t="s">
        <v>18</v>
      </c>
      <c r="C56" s="2" t="s">
        <v>16</v>
      </c>
      <c r="D56" s="2"/>
      <c r="E56" s="59"/>
      <c r="F56" s="59"/>
      <c r="G56" s="59"/>
      <c r="H56" s="59"/>
      <c r="I56" s="59"/>
      <c r="J56" s="203">
        <v>3</v>
      </c>
      <c r="K56" s="203">
        <v>3</v>
      </c>
      <c r="L56" s="203">
        <v>3</v>
      </c>
      <c r="M56" s="203">
        <v>3</v>
      </c>
      <c r="N56" s="203">
        <v>3</v>
      </c>
      <c r="O56" s="203">
        <v>3</v>
      </c>
      <c r="P56" s="203">
        <v>3</v>
      </c>
      <c r="Q56" s="203">
        <v>3</v>
      </c>
      <c r="R56" s="203"/>
      <c r="S56" s="203"/>
      <c r="T56" s="203"/>
      <c r="U56" s="203">
        <v>3</v>
      </c>
      <c r="V56" s="203">
        <v>3</v>
      </c>
      <c r="W56" s="203">
        <v>3</v>
      </c>
      <c r="X56" s="203">
        <v>3</v>
      </c>
      <c r="Y56" s="203">
        <v>3</v>
      </c>
      <c r="Z56" s="203">
        <v>3</v>
      </c>
      <c r="AA56" s="203">
        <v>3</v>
      </c>
      <c r="AB56" s="203">
        <v>3</v>
      </c>
      <c r="AC56" s="138">
        <f t="shared" si="42"/>
        <v>3</v>
      </c>
    </row>
    <row r="57" spans="1:49" ht="24.95" customHeight="1" x14ac:dyDescent="0.2">
      <c r="A57" s="4">
        <v>11</v>
      </c>
      <c r="B57" s="3" t="s">
        <v>17</v>
      </c>
      <c r="C57" s="2" t="s">
        <v>16</v>
      </c>
      <c r="D57" s="5"/>
      <c r="E57" s="58"/>
      <c r="F57" s="58"/>
      <c r="G57" s="58"/>
      <c r="H57" s="58"/>
      <c r="I57" s="58"/>
      <c r="J57" s="202">
        <f t="shared" ref="J57:AB57" si="43">J53-J54</f>
        <v>0.5</v>
      </c>
      <c r="K57" s="202">
        <f t="shared" si="43"/>
        <v>0.5</v>
      </c>
      <c r="L57" s="202">
        <f t="shared" si="43"/>
        <v>0.5</v>
      </c>
      <c r="M57" s="202">
        <f t="shared" si="43"/>
        <v>0.5</v>
      </c>
      <c r="N57" s="202">
        <f t="shared" si="43"/>
        <v>0.5</v>
      </c>
      <c r="O57" s="202">
        <f t="shared" ref="O57:Q57" si="44">O53-O54</f>
        <v>0.5</v>
      </c>
      <c r="P57" s="202">
        <f t="shared" si="44"/>
        <v>0.5</v>
      </c>
      <c r="Q57" s="202">
        <f t="shared" si="44"/>
        <v>0.5</v>
      </c>
      <c r="R57" s="202"/>
      <c r="S57" s="202"/>
      <c r="T57" s="202"/>
      <c r="U57" s="202">
        <f t="shared" si="43"/>
        <v>0.5</v>
      </c>
      <c r="V57" s="202">
        <f t="shared" si="43"/>
        <v>0.5</v>
      </c>
      <c r="W57" s="202">
        <f t="shared" si="43"/>
        <v>0.5</v>
      </c>
      <c r="X57" s="202">
        <f t="shared" si="43"/>
        <v>0.5</v>
      </c>
      <c r="Y57" s="202">
        <f t="shared" si="43"/>
        <v>0.5</v>
      </c>
      <c r="Z57" s="202">
        <f t="shared" si="43"/>
        <v>0.5</v>
      </c>
      <c r="AA57" s="202">
        <f t="shared" si="43"/>
        <v>0.5</v>
      </c>
      <c r="AB57" s="202">
        <f t="shared" si="43"/>
        <v>0.5</v>
      </c>
      <c r="AC57" s="138">
        <f t="shared" si="42"/>
        <v>0.5</v>
      </c>
    </row>
    <row r="58" spans="1:49" ht="24.95" customHeight="1" x14ac:dyDescent="0.2">
      <c r="A58" s="4">
        <v>12</v>
      </c>
      <c r="B58" s="3" t="s">
        <v>15</v>
      </c>
      <c r="C58" s="2" t="s">
        <v>14</v>
      </c>
      <c r="D58" s="5"/>
      <c r="E58" s="58"/>
      <c r="F58" s="58"/>
      <c r="G58" s="58"/>
      <c r="H58" s="58"/>
      <c r="I58" s="58"/>
      <c r="J58" s="202">
        <f t="shared" ref="J58:AB58" si="45">J55-J56</f>
        <v>0.79999999999999982</v>
      </c>
      <c r="K58" s="202">
        <f t="shared" si="45"/>
        <v>0.79999999999999982</v>
      </c>
      <c r="L58" s="202">
        <f t="shared" si="45"/>
        <v>0.79999999999999982</v>
      </c>
      <c r="M58" s="202">
        <f t="shared" si="45"/>
        <v>0.79999999999999982</v>
      </c>
      <c r="N58" s="202">
        <f t="shared" si="45"/>
        <v>0.79999999999999982</v>
      </c>
      <c r="O58" s="202">
        <f t="shared" ref="O58:Q58" si="46">O55-O56</f>
        <v>0.79999999999999982</v>
      </c>
      <c r="P58" s="202">
        <f t="shared" si="46"/>
        <v>0.79999999999999982</v>
      </c>
      <c r="Q58" s="202">
        <f t="shared" si="46"/>
        <v>0.79999999999999982</v>
      </c>
      <c r="R58" s="202"/>
      <c r="S58" s="202"/>
      <c r="T58" s="202"/>
      <c r="U58" s="202">
        <f t="shared" si="45"/>
        <v>0.79999999999999982</v>
      </c>
      <c r="V58" s="202">
        <f t="shared" si="45"/>
        <v>0.79999999999999982</v>
      </c>
      <c r="W58" s="202">
        <f t="shared" si="45"/>
        <v>0.79999999999999982</v>
      </c>
      <c r="X58" s="202">
        <f t="shared" si="45"/>
        <v>0.79999999999999982</v>
      </c>
      <c r="Y58" s="202">
        <f t="shared" si="45"/>
        <v>0.79999999999999982</v>
      </c>
      <c r="Z58" s="202">
        <f t="shared" si="45"/>
        <v>0.79999999999999982</v>
      </c>
      <c r="AA58" s="202">
        <f t="shared" si="45"/>
        <v>0.79999999999999982</v>
      </c>
      <c r="AB58" s="202">
        <f t="shared" si="45"/>
        <v>0.79999999999999982</v>
      </c>
      <c r="AC58" s="138">
        <f t="shared" si="42"/>
        <v>0.8</v>
      </c>
    </row>
    <row r="59" spans="1:49" ht="24.95" customHeight="1" x14ac:dyDescent="0.2">
      <c r="A59" s="4">
        <v>13</v>
      </c>
      <c r="B59" s="3" t="s">
        <v>13</v>
      </c>
      <c r="C59" s="2" t="s">
        <v>12</v>
      </c>
      <c r="D59" s="5"/>
      <c r="E59" s="60"/>
      <c r="F59" s="60"/>
      <c r="G59" s="60"/>
      <c r="H59" s="60"/>
      <c r="I59" s="60"/>
      <c r="J59" s="204">
        <f t="shared" ref="J59:AB59" si="47">SQRT(J57/0.5)*971</f>
        <v>971</v>
      </c>
      <c r="K59" s="204">
        <f t="shared" si="47"/>
        <v>971</v>
      </c>
      <c r="L59" s="204">
        <f t="shared" si="47"/>
        <v>971</v>
      </c>
      <c r="M59" s="204">
        <f t="shared" si="47"/>
        <v>971</v>
      </c>
      <c r="N59" s="204">
        <f t="shared" si="47"/>
        <v>971</v>
      </c>
      <c r="O59" s="204">
        <f t="shared" ref="O59:Q59" si="48">SQRT(O57/0.5)*971</f>
        <v>971</v>
      </c>
      <c r="P59" s="204">
        <f t="shared" si="48"/>
        <v>971</v>
      </c>
      <c r="Q59" s="204">
        <f t="shared" si="48"/>
        <v>971</v>
      </c>
      <c r="R59" s="204"/>
      <c r="S59" s="204"/>
      <c r="T59" s="204"/>
      <c r="U59" s="204">
        <f t="shared" si="47"/>
        <v>971</v>
      </c>
      <c r="V59" s="204">
        <f t="shared" si="47"/>
        <v>971</v>
      </c>
      <c r="W59" s="204">
        <f t="shared" si="47"/>
        <v>971</v>
      </c>
      <c r="X59" s="204">
        <f t="shared" si="47"/>
        <v>971</v>
      </c>
      <c r="Y59" s="204">
        <f t="shared" si="47"/>
        <v>971</v>
      </c>
      <c r="Z59" s="204">
        <f t="shared" si="47"/>
        <v>971</v>
      </c>
      <c r="AA59" s="204">
        <f t="shared" si="47"/>
        <v>971</v>
      </c>
      <c r="AB59" s="204">
        <f t="shared" si="47"/>
        <v>971</v>
      </c>
      <c r="AC59" s="138">
        <f t="shared" si="42"/>
        <v>971</v>
      </c>
    </row>
    <row r="60" spans="1:49" ht="24.95" customHeight="1" x14ac:dyDescent="0.2">
      <c r="A60" s="4">
        <v>14</v>
      </c>
      <c r="B60" s="3" t="s">
        <v>11</v>
      </c>
      <c r="C60" s="2" t="s">
        <v>10</v>
      </c>
      <c r="D60" s="5"/>
      <c r="E60" s="56"/>
      <c r="F60" s="56"/>
      <c r="G60" s="56"/>
      <c r="H60" s="56"/>
      <c r="I60" s="56"/>
      <c r="J60" s="204">
        <f t="shared" ref="J60:AB60" si="49">J59*1000*1*(J49-J50)/3024</f>
        <v>2697.2222222222222</v>
      </c>
      <c r="K60" s="204">
        <f t="shared" si="49"/>
        <v>2311.9047619047624</v>
      </c>
      <c r="L60" s="204">
        <f t="shared" si="49"/>
        <v>2119.2460317460318</v>
      </c>
      <c r="M60" s="204">
        <f t="shared" si="49"/>
        <v>2247.6851851851852</v>
      </c>
      <c r="N60" s="204">
        <f t="shared" si="49"/>
        <v>2311.9047619047615</v>
      </c>
      <c r="O60" s="204">
        <f t="shared" ref="O60:Q60" si="50">O59*1000*1*(O49-O50)/3024</f>
        <v>2504.563492063492</v>
      </c>
      <c r="P60" s="204">
        <f t="shared" si="50"/>
        <v>2472.4537037037039</v>
      </c>
      <c r="Q60" s="204">
        <f t="shared" si="50"/>
        <v>2344.0145502645505</v>
      </c>
      <c r="R60" s="204"/>
      <c r="S60" s="204"/>
      <c r="T60" s="204"/>
      <c r="U60" s="204">
        <f t="shared" si="49"/>
        <v>2568.7830687830688</v>
      </c>
      <c r="V60" s="204">
        <f t="shared" si="49"/>
        <v>2472.4537037037039</v>
      </c>
      <c r="W60" s="204">
        <f t="shared" si="49"/>
        <v>2183.465608465609</v>
      </c>
      <c r="X60" s="204">
        <f t="shared" si="49"/>
        <v>2151.3558201058199</v>
      </c>
      <c r="Y60" s="204">
        <f t="shared" si="49"/>
        <v>2151.3558201058199</v>
      </c>
      <c r="Z60" s="204">
        <f t="shared" si="49"/>
        <v>2087.1362433862432</v>
      </c>
      <c r="AA60" s="204">
        <f t="shared" si="49"/>
        <v>2022.916666666667</v>
      </c>
      <c r="AB60" s="204">
        <f t="shared" si="49"/>
        <v>1958.69708994709</v>
      </c>
      <c r="AC60" s="138">
        <f>SUM(E60:AB60)</f>
        <v>36605.158730158728</v>
      </c>
    </row>
    <row r="61" spans="1:49" ht="24.95" customHeight="1" x14ac:dyDescent="0.2">
      <c r="A61" s="4">
        <v>15</v>
      </c>
      <c r="B61" s="3" t="s">
        <v>9</v>
      </c>
      <c r="C61" s="2" t="s">
        <v>8</v>
      </c>
      <c r="D61" s="5"/>
      <c r="E61" s="58">
        <v>0</v>
      </c>
      <c r="F61" s="58">
        <v>0</v>
      </c>
      <c r="G61" s="58">
        <v>0</v>
      </c>
      <c r="H61" s="58">
        <v>0</v>
      </c>
      <c r="I61" s="58">
        <v>400</v>
      </c>
      <c r="J61" s="202">
        <v>1600</v>
      </c>
      <c r="K61" s="202">
        <v>1400</v>
      </c>
      <c r="L61" s="202">
        <v>1200</v>
      </c>
      <c r="M61" s="202">
        <v>1400</v>
      </c>
      <c r="N61" s="202">
        <v>1500</v>
      </c>
      <c r="O61" s="202">
        <v>1500</v>
      </c>
      <c r="P61" s="202">
        <v>1600</v>
      </c>
      <c r="Q61" s="202">
        <v>1000</v>
      </c>
      <c r="R61" s="202">
        <v>0</v>
      </c>
      <c r="S61" s="202">
        <v>400</v>
      </c>
      <c r="T61" s="202">
        <v>1600</v>
      </c>
      <c r="U61" s="202">
        <v>1500</v>
      </c>
      <c r="V61" s="202">
        <v>1300</v>
      </c>
      <c r="W61" s="202">
        <v>1300</v>
      </c>
      <c r="X61" s="202">
        <v>1300</v>
      </c>
      <c r="Y61" s="202">
        <v>1300</v>
      </c>
      <c r="Z61" s="202">
        <v>1200</v>
      </c>
      <c r="AA61" s="202">
        <v>1100</v>
      </c>
      <c r="AB61" s="202">
        <v>1300</v>
      </c>
      <c r="AC61" s="138">
        <f>SUM(E61:AB61)</f>
        <v>23900</v>
      </c>
    </row>
    <row r="62" spans="1:49" ht="24.95" customHeight="1" x14ac:dyDescent="0.2">
      <c r="A62" s="4">
        <v>16</v>
      </c>
      <c r="B62" s="3" t="s">
        <v>7</v>
      </c>
      <c r="C62" s="2" t="s">
        <v>6</v>
      </c>
      <c r="D62" s="5"/>
      <c r="E62" s="62"/>
      <c r="F62" s="62"/>
      <c r="G62" s="62"/>
      <c r="H62" s="62"/>
      <c r="I62" s="62"/>
      <c r="J62" s="62">
        <f t="shared" ref="J62:AB62" si="51">J61/J60</f>
        <v>0.59320288362512874</v>
      </c>
      <c r="K62" s="62">
        <f t="shared" si="51"/>
        <v>0.60556127703398543</v>
      </c>
      <c r="L62" s="62">
        <f t="shared" si="51"/>
        <v>0.5662391161876229</v>
      </c>
      <c r="M62" s="62">
        <f t="shared" si="51"/>
        <v>0.62286302780638514</v>
      </c>
      <c r="N62" s="62">
        <f t="shared" si="51"/>
        <v>0.64881565396498464</v>
      </c>
      <c r="O62" s="62">
        <f t="shared" ref="O62:Q62" si="52">O61/O60</f>
        <v>0.59890675750613964</v>
      </c>
      <c r="P62" s="62">
        <f t="shared" si="52"/>
        <v>0.64713041850014041</v>
      </c>
      <c r="Q62" s="62">
        <f t="shared" si="52"/>
        <v>0.42661851219615421</v>
      </c>
      <c r="R62" s="62"/>
      <c r="S62" s="62"/>
      <c r="T62" s="62"/>
      <c r="U62" s="62">
        <f t="shared" si="51"/>
        <v>0.58393408856848605</v>
      </c>
      <c r="V62" s="62">
        <f t="shared" si="51"/>
        <v>0.52579346503136404</v>
      </c>
      <c r="W62" s="62">
        <f t="shared" si="51"/>
        <v>0.59538377657963271</v>
      </c>
      <c r="X62" s="62">
        <f t="shared" si="51"/>
        <v>0.6042701016032096</v>
      </c>
      <c r="Y62" s="62">
        <f t="shared" si="51"/>
        <v>0.6042701016032096</v>
      </c>
      <c r="Z62" s="62">
        <f t="shared" si="51"/>
        <v>0.57495048720589403</v>
      </c>
      <c r="AA62" s="62">
        <f t="shared" si="51"/>
        <v>0.5437693099897013</v>
      </c>
      <c r="AB62" s="62">
        <f t="shared" si="51"/>
        <v>0.66370650503959072</v>
      </c>
      <c r="AC62" s="138">
        <f t="shared" ref="AC62:AC67" si="53">AVERAGE(E62:AB62)</f>
        <v>0.58783846765260173</v>
      </c>
    </row>
    <row r="63" spans="1:49" ht="24.95" customHeight="1" x14ac:dyDescent="0.2">
      <c r="A63" s="4">
        <v>17</v>
      </c>
      <c r="B63" s="3" t="s">
        <v>5</v>
      </c>
      <c r="C63" s="5"/>
      <c r="D63" s="5"/>
      <c r="E63" s="326">
        <f>AVERAGE(E62:AB62)</f>
        <v>0.58783846765260173</v>
      </c>
      <c r="F63" s="327"/>
      <c r="G63" s="327"/>
      <c r="H63" s="327"/>
      <c r="I63" s="327"/>
      <c r="J63" s="327"/>
      <c r="K63" s="327"/>
      <c r="L63" s="327"/>
      <c r="M63" s="327"/>
      <c r="N63" s="327"/>
      <c r="O63" s="327"/>
      <c r="P63" s="327"/>
      <c r="Q63" s="327"/>
      <c r="R63" s="327"/>
      <c r="S63" s="327"/>
      <c r="T63" s="327"/>
      <c r="U63" s="327"/>
      <c r="V63" s="327"/>
      <c r="W63" s="327"/>
      <c r="X63" s="327"/>
      <c r="Y63" s="327"/>
      <c r="Z63" s="327"/>
      <c r="AA63" s="327"/>
      <c r="AB63" s="328"/>
      <c r="AC63" s="138">
        <f t="shared" si="53"/>
        <v>0.58783846765260173</v>
      </c>
    </row>
    <row r="64" spans="1:49" ht="24.95" customHeight="1" x14ac:dyDescent="0.2">
      <c r="A64" s="4">
        <v>18</v>
      </c>
      <c r="B64" s="3" t="s">
        <v>4</v>
      </c>
      <c r="C64" s="5"/>
      <c r="D64" s="5"/>
      <c r="E64" s="62"/>
      <c r="F64" s="62"/>
      <c r="G64" s="62"/>
      <c r="H64" s="62"/>
      <c r="I64" s="62"/>
      <c r="J64" s="62">
        <f t="shared" ref="J64:AB64" si="54">3.516/J62</f>
        <v>5.9271458333333333</v>
      </c>
      <c r="K64" s="62">
        <f t="shared" si="54"/>
        <v>5.8061836734693895</v>
      </c>
      <c r="L64" s="62">
        <f t="shared" si="54"/>
        <v>6.2093908730158729</v>
      </c>
      <c r="M64" s="62">
        <f t="shared" si="54"/>
        <v>5.6449007936507938</v>
      </c>
      <c r="N64" s="62">
        <f t="shared" si="54"/>
        <v>5.4191047619047614</v>
      </c>
      <c r="O64" s="62">
        <f t="shared" ref="O64:Q64" si="55">3.516/O62</f>
        <v>5.8706968253968252</v>
      </c>
      <c r="P64" s="62">
        <f t="shared" si="55"/>
        <v>5.4332170138888891</v>
      </c>
      <c r="Q64" s="62">
        <f t="shared" si="55"/>
        <v>8.2415551587301596</v>
      </c>
      <c r="R64" s="62"/>
      <c r="S64" s="62"/>
      <c r="T64" s="62"/>
      <c r="U64" s="62">
        <f t="shared" si="54"/>
        <v>6.0212275132275135</v>
      </c>
      <c r="V64" s="62">
        <f t="shared" si="54"/>
        <v>6.6870363247863258</v>
      </c>
      <c r="W64" s="62">
        <f t="shared" si="54"/>
        <v>5.9054346764346786</v>
      </c>
      <c r="X64" s="62">
        <f t="shared" si="54"/>
        <v>5.8185900488400479</v>
      </c>
      <c r="Y64" s="62">
        <f t="shared" si="54"/>
        <v>5.8185900488400479</v>
      </c>
      <c r="Z64" s="62">
        <f t="shared" si="54"/>
        <v>6.1153091931216927</v>
      </c>
      <c r="AA64" s="62">
        <f t="shared" si="54"/>
        <v>6.4659772727272733</v>
      </c>
      <c r="AB64" s="62">
        <f t="shared" si="54"/>
        <v>5.2975222832722837</v>
      </c>
      <c r="AC64" s="138">
        <f t="shared" si="53"/>
        <v>6.0426176434149932</v>
      </c>
    </row>
    <row r="65" spans="1:29" ht="24.95" customHeight="1" x14ac:dyDescent="0.2">
      <c r="A65" s="4">
        <v>19</v>
      </c>
      <c r="B65" s="3" t="s">
        <v>3</v>
      </c>
      <c r="C65" s="5"/>
      <c r="D65" s="5"/>
      <c r="E65" s="62"/>
      <c r="F65" s="62"/>
      <c r="G65" s="62"/>
      <c r="H65" s="62"/>
      <c r="I65" s="62"/>
      <c r="J65" s="62">
        <f t="shared" ref="J65:AB65" si="56">3.413*J64</f>
        <v>20.229348729166666</v>
      </c>
      <c r="K65" s="62">
        <f t="shared" si="56"/>
        <v>19.816504877551026</v>
      </c>
      <c r="L65" s="62">
        <f t="shared" si="56"/>
        <v>21.192651049603175</v>
      </c>
      <c r="M65" s="62">
        <f t="shared" si="56"/>
        <v>19.266046408730158</v>
      </c>
      <c r="N65" s="62">
        <f t="shared" si="56"/>
        <v>18.49540455238095</v>
      </c>
      <c r="O65" s="62">
        <f t="shared" ref="O65:Q65" si="57">3.413*O64</f>
        <v>20.036688265079363</v>
      </c>
      <c r="P65" s="62">
        <f t="shared" si="57"/>
        <v>18.543569668402778</v>
      </c>
      <c r="Q65" s="62">
        <f t="shared" si="57"/>
        <v>28.128427756746035</v>
      </c>
      <c r="R65" s="62"/>
      <c r="S65" s="62"/>
      <c r="T65" s="62"/>
      <c r="U65" s="62">
        <f t="shared" si="56"/>
        <v>20.550449502645503</v>
      </c>
      <c r="V65" s="62">
        <f t="shared" si="56"/>
        <v>22.82285497649573</v>
      </c>
      <c r="W65" s="62">
        <f t="shared" si="56"/>
        <v>20.155248550671558</v>
      </c>
      <c r="X65" s="62">
        <f t="shared" si="56"/>
        <v>19.858847836691083</v>
      </c>
      <c r="Y65" s="62">
        <f t="shared" si="56"/>
        <v>19.858847836691083</v>
      </c>
      <c r="Z65" s="62">
        <f t="shared" si="56"/>
        <v>20.871550276124335</v>
      </c>
      <c r="AA65" s="62">
        <f t="shared" si="56"/>
        <v>22.068380431818184</v>
      </c>
      <c r="AB65" s="62">
        <f t="shared" si="56"/>
        <v>18.080443552808305</v>
      </c>
      <c r="AC65" s="138">
        <f t="shared" si="53"/>
        <v>20.623454016975373</v>
      </c>
    </row>
    <row r="66" spans="1:29" ht="15.75" x14ac:dyDescent="0.2">
      <c r="A66" s="4">
        <v>20</v>
      </c>
      <c r="B66" s="3" t="s">
        <v>2</v>
      </c>
      <c r="C66" s="2" t="s">
        <v>0</v>
      </c>
      <c r="D66" s="5"/>
      <c r="E66" s="62"/>
      <c r="F66" s="62"/>
      <c r="G66" s="62"/>
      <c r="H66" s="62"/>
      <c r="I66" s="62"/>
      <c r="J66" s="62">
        <f t="shared" ref="J66:AB66" si="58">(J52-J51)/LN(1+(J52-J51)/J47)</f>
        <v>3.5678203343546255</v>
      </c>
      <c r="K66" s="62">
        <f t="shared" si="58"/>
        <v>3.2309416597099814</v>
      </c>
      <c r="L66" s="62">
        <f t="shared" si="58"/>
        <v>3.0446447180586973</v>
      </c>
      <c r="M66" s="62">
        <f t="shared" si="58"/>
        <v>3.1366322896971437</v>
      </c>
      <c r="N66" s="62">
        <f t="shared" si="58"/>
        <v>3.1980723748256557</v>
      </c>
      <c r="O66" s="62">
        <f t="shared" ref="O66:Q66" si="59">(O52-O51)/LN(1+(O52-O51)/O47)</f>
        <v>3.5075296454581233</v>
      </c>
      <c r="P66" s="62">
        <f t="shared" si="59"/>
        <v>3.446831936518421</v>
      </c>
      <c r="Q66" s="62">
        <f t="shared" si="59"/>
        <v>3.2284080438006151</v>
      </c>
      <c r="R66" s="62"/>
      <c r="S66" s="62"/>
      <c r="T66" s="62"/>
      <c r="U66" s="62">
        <f t="shared" si="58"/>
        <v>3.507529645458122</v>
      </c>
      <c r="V66" s="62">
        <f t="shared" si="58"/>
        <v>3.8212883505555593</v>
      </c>
      <c r="W66" s="62">
        <f t="shared" si="58"/>
        <v>3.1370587723358061</v>
      </c>
      <c r="X66" s="62">
        <f t="shared" si="58"/>
        <v>3.1370587723358061</v>
      </c>
      <c r="Y66" s="62">
        <f t="shared" si="58"/>
        <v>2.9196406471924834</v>
      </c>
      <c r="Z66" s="62">
        <f t="shared" si="58"/>
        <v>2.5412839759633101</v>
      </c>
      <c r="AA66" s="62">
        <f t="shared" si="58"/>
        <v>3.0135908994034795</v>
      </c>
      <c r="AB66" s="62">
        <f t="shared" si="58"/>
        <v>2.8880502797241387</v>
      </c>
      <c r="AC66" s="138">
        <f t="shared" si="53"/>
        <v>3.2078988965869981</v>
      </c>
    </row>
    <row r="67" spans="1:29" ht="15.75" x14ac:dyDescent="0.25">
      <c r="A67" s="4">
        <v>21</v>
      </c>
      <c r="B67" s="3" t="s">
        <v>1</v>
      </c>
      <c r="C67" s="2" t="s">
        <v>0</v>
      </c>
      <c r="D67" s="1"/>
      <c r="E67" s="62"/>
      <c r="F67" s="62"/>
      <c r="G67" s="62"/>
      <c r="H67" s="62"/>
      <c r="I67" s="62"/>
      <c r="J67" s="62">
        <f t="shared" ref="J67:AB67" si="60">(J49-J50)/LN(1+(J49-J50)/J48)</f>
        <v>3.2749184601107526</v>
      </c>
      <c r="K67" s="62">
        <f t="shared" si="60"/>
        <v>2.8070729658092168</v>
      </c>
      <c r="L67" s="62">
        <f t="shared" si="60"/>
        <v>2.4875228448970583</v>
      </c>
      <c r="M67" s="62">
        <f t="shared" si="60"/>
        <v>2.7570193139019237</v>
      </c>
      <c r="N67" s="62">
        <f t="shared" si="60"/>
        <v>2.9708636221603979</v>
      </c>
      <c r="O67" s="62">
        <f t="shared" ref="O67:Q67" si="61">(O49-O50)/LN(1+(O49-O50)/O48)</f>
        <v>3.1240724065352676</v>
      </c>
      <c r="P67" s="62">
        <f t="shared" si="61"/>
        <v>2.9310095858689826</v>
      </c>
      <c r="Q67" s="62">
        <f t="shared" si="61"/>
        <v>2.8319947622323784</v>
      </c>
      <c r="R67" s="62"/>
      <c r="S67" s="62"/>
      <c r="T67" s="62"/>
      <c r="U67" s="62">
        <f t="shared" si="60"/>
        <v>3.174605732429284</v>
      </c>
      <c r="V67" s="62">
        <f t="shared" si="60"/>
        <v>2.9310095858689826</v>
      </c>
      <c r="W67" s="62">
        <f t="shared" si="60"/>
        <v>2.706677059950191</v>
      </c>
      <c r="X67" s="62">
        <f t="shared" si="60"/>
        <v>2.6813943551817552</v>
      </c>
      <c r="Y67" s="62">
        <f t="shared" si="60"/>
        <v>2.6813943551817552</v>
      </c>
      <c r="Z67" s="62">
        <f t="shared" si="60"/>
        <v>2.7887947446121881</v>
      </c>
      <c r="AA67" s="62">
        <f t="shared" si="60"/>
        <v>2.4137285591055178</v>
      </c>
      <c r="AB67" s="62">
        <f t="shared" si="60"/>
        <v>2.1878754401618967</v>
      </c>
      <c r="AC67" s="138">
        <f t="shared" si="53"/>
        <v>2.7968721121254712</v>
      </c>
    </row>
    <row r="69" spans="1:29" ht="21" customHeight="1" x14ac:dyDescent="0.2"/>
    <row r="70" spans="1:29" ht="15.75" customHeight="1" x14ac:dyDescent="0.2"/>
    <row r="71" spans="1:29" ht="15.75" customHeight="1" x14ac:dyDescent="0.2"/>
    <row r="72" spans="1:29" ht="15.75" customHeight="1" x14ac:dyDescent="0.25">
      <c r="G72"/>
      <c r="Z72" s="30"/>
      <c r="AA72" s="30"/>
      <c r="AB72" s="30"/>
      <c r="AC72" s="30"/>
    </row>
    <row r="73" spans="1:29" ht="15.75" customHeight="1" x14ac:dyDescent="0.25">
      <c r="G73"/>
      <c r="Z73" s="30"/>
      <c r="AA73" s="30"/>
      <c r="AB73" s="30"/>
      <c r="AC73" s="30"/>
    </row>
    <row r="74" spans="1:29" ht="15.75" customHeight="1" x14ac:dyDescent="0.25">
      <c r="G74"/>
      <c r="Z74" s="30"/>
      <c r="AA74" s="30"/>
      <c r="AB74" s="30"/>
      <c r="AC74" s="30"/>
    </row>
    <row r="75" spans="1:29" ht="15.75" customHeight="1" x14ac:dyDescent="0.25">
      <c r="G75"/>
      <c r="Z75" s="30"/>
      <c r="AA75" s="30"/>
      <c r="AB75" s="30"/>
      <c r="AC75" s="30"/>
    </row>
    <row r="76" spans="1:29" ht="15" x14ac:dyDescent="0.25">
      <c r="G76"/>
      <c r="Z76" s="30"/>
      <c r="AA76" s="30"/>
      <c r="AB76" s="30"/>
      <c r="AC76" s="30"/>
    </row>
    <row r="77" spans="1:29" ht="15" x14ac:dyDescent="0.25">
      <c r="G77"/>
      <c r="Z77" s="30"/>
      <c r="AA77" s="30"/>
      <c r="AB77" s="30"/>
      <c r="AC77" s="30"/>
    </row>
    <row r="78" spans="1:29" ht="15" x14ac:dyDescent="0.25">
      <c r="G78"/>
      <c r="Z78" s="30"/>
      <c r="AA78" s="30"/>
      <c r="AB78" s="30"/>
      <c r="AC78" s="30"/>
    </row>
    <row r="79" spans="1:29" ht="15" x14ac:dyDescent="0.25">
      <c r="G79"/>
      <c r="Z79" s="30"/>
      <c r="AA79" s="30"/>
      <c r="AB79" s="30"/>
      <c r="AC79" s="30"/>
    </row>
    <row r="80" spans="1:29" ht="15" x14ac:dyDescent="0.25">
      <c r="G80"/>
      <c r="Z80" s="30"/>
      <c r="AA80" s="30"/>
      <c r="AB80" s="30"/>
      <c r="AC80" s="30"/>
    </row>
    <row r="81" spans="7:29" ht="15" x14ac:dyDescent="0.25">
      <c r="G81"/>
      <c r="Z81" s="30"/>
      <c r="AA81" s="30"/>
      <c r="AB81" s="30"/>
      <c r="AC81" s="30"/>
    </row>
    <row r="82" spans="7:29" ht="15" x14ac:dyDescent="0.25">
      <c r="G82"/>
      <c r="Z82" s="30"/>
      <c r="AA82" s="30"/>
      <c r="AB82" s="30"/>
      <c r="AC82" s="30"/>
    </row>
    <row r="83" spans="7:29" ht="15" x14ac:dyDescent="0.25">
      <c r="G83"/>
      <c r="Z83" s="30"/>
      <c r="AA83" s="30"/>
      <c r="AB83" s="30"/>
      <c r="AC83" s="30"/>
    </row>
    <row r="84" spans="7:29" ht="15" x14ac:dyDescent="0.25">
      <c r="G84"/>
      <c r="Z84" s="30"/>
      <c r="AA84" s="30"/>
      <c r="AB84" s="30"/>
      <c r="AC84" s="30"/>
    </row>
    <row r="85" spans="7:29" ht="15" x14ac:dyDescent="0.25">
      <c r="G85"/>
      <c r="Z85" s="30"/>
      <c r="AA85" s="30"/>
      <c r="AB85" s="30"/>
      <c r="AC85" s="30"/>
    </row>
    <row r="86" spans="7:29" ht="15" x14ac:dyDescent="0.25">
      <c r="G86"/>
      <c r="Z86" s="30"/>
      <c r="AA86" s="30"/>
      <c r="AB86" s="30"/>
      <c r="AC86" s="30"/>
    </row>
    <row r="87" spans="7:29" ht="15" x14ac:dyDescent="0.25">
      <c r="G87"/>
      <c r="Z87" s="30"/>
      <c r="AA87" s="30"/>
      <c r="AB87" s="30"/>
      <c r="AC87" s="30"/>
    </row>
    <row r="88" spans="7:29" ht="15" x14ac:dyDescent="0.25">
      <c r="G88"/>
      <c r="Z88" s="30"/>
      <c r="AA88" s="30"/>
      <c r="AB88" s="30"/>
      <c r="AC88" s="30"/>
    </row>
    <row r="89" spans="7:29" ht="15" x14ac:dyDescent="0.25">
      <c r="G89"/>
      <c r="Z89" s="30"/>
      <c r="AA89" s="30"/>
      <c r="AB89" s="30"/>
      <c r="AC89" s="30"/>
    </row>
    <row r="90" spans="7:29" ht="15" x14ac:dyDescent="0.25">
      <c r="G90"/>
      <c r="Z90" s="30"/>
      <c r="AA90" s="30"/>
      <c r="AB90" s="30"/>
      <c r="AC90" s="30"/>
    </row>
    <row r="91" spans="7:29" ht="15" x14ac:dyDescent="0.25">
      <c r="G91"/>
      <c r="Z91" s="30"/>
      <c r="AA91" s="30"/>
      <c r="AB91" s="30"/>
      <c r="AC91" s="30"/>
    </row>
    <row r="92" spans="7:29" ht="15" x14ac:dyDescent="0.25">
      <c r="G92"/>
      <c r="Z92" s="30"/>
      <c r="AA92" s="30"/>
      <c r="AB92" s="30"/>
      <c r="AC92" s="30"/>
    </row>
    <row r="93" spans="7:29" ht="15" x14ac:dyDescent="0.25">
      <c r="G93"/>
      <c r="Z93" s="30"/>
      <c r="AA93" s="30"/>
      <c r="AB93" s="30"/>
      <c r="AC93" s="30"/>
    </row>
    <row r="94" spans="7:29" ht="15" x14ac:dyDescent="0.25">
      <c r="G94"/>
      <c r="Z94" s="30"/>
      <c r="AA94" s="30"/>
      <c r="AB94" s="30"/>
      <c r="AC94" s="30"/>
    </row>
    <row r="95" spans="7:29" ht="15" x14ac:dyDescent="0.25">
      <c r="G95"/>
      <c r="Z95" s="30"/>
      <c r="AA95" s="30"/>
      <c r="AB95" s="30"/>
      <c r="AC95" s="30"/>
    </row>
    <row r="97" spans="5:5" x14ac:dyDescent="0.2">
      <c r="E97" s="16">
        <v>27.4</v>
      </c>
    </row>
  </sheetData>
  <mergeCells count="32">
    <mergeCell ref="E63:AB63"/>
    <mergeCell ref="A45:A46"/>
    <mergeCell ref="B45:B46"/>
    <mergeCell ref="C45:C46"/>
    <mergeCell ref="D45:D46"/>
    <mergeCell ref="E45:AB45"/>
    <mergeCell ref="A36:AC36"/>
    <mergeCell ref="A37:AC37"/>
    <mergeCell ref="A38:D38"/>
    <mergeCell ref="E38:AC44"/>
    <mergeCell ref="A39:D39"/>
    <mergeCell ref="A40:D40"/>
    <mergeCell ref="A41:D41"/>
    <mergeCell ref="A42:D42"/>
    <mergeCell ref="A43:D43"/>
    <mergeCell ref="A44:D44"/>
    <mergeCell ref="A3:AC3"/>
    <mergeCell ref="A4:AC4"/>
    <mergeCell ref="A5:D5"/>
    <mergeCell ref="E5:AC11"/>
    <mergeCell ref="A6:D6"/>
    <mergeCell ref="A7:D7"/>
    <mergeCell ref="A8:D8"/>
    <mergeCell ref="A9:D9"/>
    <mergeCell ref="A10:D10"/>
    <mergeCell ref="A11:D11"/>
    <mergeCell ref="E30:AB30"/>
    <mergeCell ref="A12:A13"/>
    <mergeCell ref="B12:B13"/>
    <mergeCell ref="C12:C13"/>
    <mergeCell ref="D12:D13"/>
    <mergeCell ref="E12:AB12"/>
  </mergeCells>
  <conditionalFormatting sqref="E28:AB28">
    <cfRule type="cellIs" dxfId="121" priority="3" operator="greaterThan">
      <formula>90</formula>
    </cfRule>
  </conditionalFormatting>
  <conditionalFormatting sqref="E61:AB61">
    <cfRule type="cellIs" dxfId="120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AC113"/>
  <sheetViews>
    <sheetView topLeftCell="A29" zoomScale="70" zoomScaleNormal="70" workbookViewId="0">
      <selection activeCell="AH48" sqref="AH48"/>
    </sheetView>
  </sheetViews>
  <sheetFormatPr defaultColWidth="8.85546875" defaultRowHeight="12.75" x14ac:dyDescent="0.2"/>
  <cols>
    <col min="1" max="1" width="6.5703125" style="16" customWidth="1"/>
    <col min="2" max="2" width="45" style="16" customWidth="1"/>
    <col min="3" max="3" width="11.42578125" style="16" customWidth="1"/>
    <col min="4" max="4" width="17.42578125" style="16" customWidth="1"/>
    <col min="5" max="16" width="8.7109375" style="16" customWidth="1"/>
    <col min="17" max="17" width="10.5703125" style="16" customWidth="1"/>
    <col min="18" max="28" width="8.7109375" style="16" customWidth="1"/>
    <col min="29" max="29" width="13.5703125" style="16" customWidth="1"/>
    <col min="30" max="16384" width="8.85546875" style="16"/>
  </cols>
  <sheetData>
    <row r="3" spans="1:29" ht="23.25" x14ac:dyDescent="0.2">
      <c r="A3" s="317" t="s">
        <v>39</v>
      </c>
      <c r="B3" s="317"/>
      <c r="C3" s="317"/>
      <c r="D3" s="317"/>
      <c r="E3" s="317"/>
      <c r="F3" s="317"/>
      <c r="G3" s="317"/>
      <c r="H3" s="317"/>
      <c r="I3" s="317"/>
      <c r="J3" s="317"/>
      <c r="K3" s="317"/>
      <c r="L3" s="317"/>
      <c r="M3" s="317"/>
      <c r="N3" s="317"/>
      <c r="O3" s="317"/>
      <c r="P3" s="317"/>
      <c r="Q3" s="317"/>
      <c r="R3" s="317"/>
      <c r="S3" s="317"/>
      <c r="T3" s="317"/>
      <c r="U3" s="317"/>
      <c r="V3" s="317"/>
      <c r="W3" s="317"/>
      <c r="X3" s="317"/>
      <c r="Y3" s="317"/>
      <c r="Z3" s="317"/>
      <c r="AA3" s="317"/>
      <c r="AB3" s="317"/>
      <c r="AC3" s="317"/>
    </row>
    <row r="4" spans="1:29" ht="21" customHeight="1" x14ac:dyDescent="0.2">
      <c r="A4" s="323" t="s">
        <v>148</v>
      </c>
      <c r="B4" s="323"/>
      <c r="C4" s="323"/>
      <c r="D4" s="323"/>
      <c r="E4" s="323"/>
      <c r="F4" s="323"/>
      <c r="G4" s="323"/>
      <c r="H4" s="323"/>
      <c r="I4" s="323"/>
      <c r="J4" s="323"/>
      <c r="K4" s="323"/>
      <c r="L4" s="323"/>
      <c r="M4" s="323"/>
      <c r="N4" s="323"/>
      <c r="O4" s="323"/>
      <c r="P4" s="323"/>
      <c r="Q4" s="323"/>
      <c r="R4" s="323"/>
      <c r="S4" s="323"/>
      <c r="T4" s="323"/>
      <c r="U4" s="323"/>
      <c r="V4" s="323"/>
      <c r="W4" s="323"/>
      <c r="X4" s="323"/>
      <c r="Y4" s="323"/>
      <c r="Z4" s="323"/>
      <c r="AA4" s="323"/>
      <c r="AB4" s="323"/>
      <c r="AC4" s="323"/>
    </row>
    <row r="5" spans="1:29" ht="18" customHeight="1" x14ac:dyDescent="0.35">
      <c r="A5" s="319"/>
      <c r="B5" s="319"/>
      <c r="C5" s="319"/>
      <c r="D5" s="319"/>
      <c r="E5" s="320" t="s">
        <v>73</v>
      </c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29" ht="18" customHeight="1" x14ac:dyDescent="0.2">
      <c r="A6" s="324" t="s">
        <v>77</v>
      </c>
      <c r="B6" s="324"/>
      <c r="C6" s="324"/>
      <c r="D6" s="324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29" ht="18" customHeight="1" x14ac:dyDescent="0.2">
      <c r="A7" s="324" t="s">
        <v>78</v>
      </c>
      <c r="B7" s="324"/>
      <c r="C7" s="324"/>
      <c r="D7" s="324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29" ht="18" customHeight="1" x14ac:dyDescent="0.2">
      <c r="A8" s="324" t="s">
        <v>79</v>
      </c>
      <c r="B8" s="324"/>
      <c r="C8" s="324"/>
      <c r="D8" s="324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29" ht="16.899999999999999" customHeight="1" x14ac:dyDescent="0.2">
      <c r="A9" s="324" t="s">
        <v>80</v>
      </c>
      <c r="B9" s="324"/>
      <c r="C9" s="324"/>
      <c r="D9" s="324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29" ht="15.6" customHeight="1" x14ac:dyDescent="0.25">
      <c r="A10" s="325" t="s">
        <v>81</v>
      </c>
      <c r="B10" s="325"/>
      <c r="C10" s="325"/>
      <c r="D10" s="325"/>
      <c r="E10" s="320"/>
      <c r="F10" s="320"/>
      <c r="G10" s="320"/>
      <c r="H10" s="320"/>
      <c r="I10" s="320"/>
      <c r="J10" s="320"/>
      <c r="K10" s="320"/>
      <c r="L10" s="320"/>
      <c r="M10" s="320"/>
      <c r="N10" s="320"/>
      <c r="O10" s="320"/>
      <c r="P10" s="320"/>
      <c r="Q10" s="320"/>
      <c r="R10" s="320"/>
      <c r="S10" s="320"/>
      <c r="T10" s="320"/>
      <c r="U10" s="320"/>
      <c r="V10" s="320"/>
      <c r="W10" s="320"/>
      <c r="X10" s="320"/>
      <c r="Y10" s="320"/>
      <c r="Z10" s="320"/>
      <c r="AA10" s="320"/>
      <c r="AB10" s="320"/>
      <c r="AC10" s="320"/>
    </row>
    <row r="11" spans="1:29" ht="34.5" customHeight="1" x14ac:dyDescent="0.25">
      <c r="A11" s="325" t="s">
        <v>82</v>
      </c>
      <c r="B11" s="325"/>
      <c r="C11" s="325"/>
      <c r="D11" s="325"/>
      <c r="E11" s="320"/>
      <c r="F11" s="320"/>
      <c r="G11" s="320"/>
      <c r="H11" s="320"/>
      <c r="I11" s="320"/>
      <c r="J11" s="320"/>
      <c r="K11" s="320"/>
      <c r="L11" s="320"/>
      <c r="M11" s="320"/>
      <c r="N11" s="320"/>
      <c r="O11" s="320"/>
      <c r="P11" s="320"/>
      <c r="Q11" s="320"/>
      <c r="R11" s="320"/>
      <c r="S11" s="320"/>
      <c r="T11" s="320"/>
      <c r="U11" s="320"/>
      <c r="V11" s="320"/>
      <c r="W11" s="320"/>
      <c r="X11" s="320"/>
      <c r="Y11" s="320"/>
      <c r="Z11" s="320"/>
      <c r="AA11" s="320"/>
      <c r="AB11" s="320"/>
      <c r="AC11" s="320"/>
    </row>
    <row r="12" spans="1:29" ht="31.5" x14ac:dyDescent="0.2">
      <c r="A12" s="312" t="s">
        <v>32</v>
      </c>
      <c r="B12" s="312" t="s">
        <v>31</v>
      </c>
      <c r="C12" s="312" t="s">
        <v>30</v>
      </c>
      <c r="D12" s="312" t="s">
        <v>29</v>
      </c>
      <c r="E12" s="314" t="s">
        <v>28</v>
      </c>
      <c r="F12" s="315"/>
      <c r="G12" s="315"/>
      <c r="H12" s="315"/>
      <c r="I12" s="315"/>
      <c r="J12" s="315"/>
      <c r="K12" s="315"/>
      <c r="L12" s="315"/>
      <c r="M12" s="315"/>
      <c r="N12" s="315"/>
      <c r="O12" s="315"/>
      <c r="P12" s="315"/>
      <c r="Q12" s="315"/>
      <c r="R12" s="315"/>
      <c r="S12" s="315"/>
      <c r="T12" s="315"/>
      <c r="U12" s="315"/>
      <c r="V12" s="315"/>
      <c r="W12" s="315"/>
      <c r="X12" s="315"/>
      <c r="Y12" s="315"/>
      <c r="Z12" s="315"/>
      <c r="AA12" s="315"/>
      <c r="AB12" s="316"/>
      <c r="AC12" s="113" t="s">
        <v>67</v>
      </c>
    </row>
    <row r="13" spans="1:29" ht="24.95" customHeight="1" x14ac:dyDescent="0.25">
      <c r="A13" s="313"/>
      <c r="B13" s="313"/>
      <c r="C13" s="313"/>
      <c r="D13" s="313"/>
      <c r="E13" s="8">
        <v>7</v>
      </c>
      <c r="F13" s="8">
        <v>8</v>
      </c>
      <c r="G13" s="8">
        <v>9</v>
      </c>
      <c r="H13" s="8">
        <v>10</v>
      </c>
      <c r="I13" s="9">
        <v>11</v>
      </c>
      <c r="J13" s="8">
        <v>12</v>
      </c>
      <c r="K13" s="8">
        <v>13</v>
      </c>
      <c r="L13" s="8">
        <v>14</v>
      </c>
      <c r="M13" s="8">
        <v>15</v>
      </c>
      <c r="N13" s="8">
        <v>16</v>
      </c>
      <c r="O13" s="8">
        <v>17</v>
      </c>
      <c r="P13" s="8">
        <v>18</v>
      </c>
      <c r="Q13" s="8">
        <v>19</v>
      </c>
      <c r="R13" s="8">
        <v>20</v>
      </c>
      <c r="S13" s="8">
        <v>21</v>
      </c>
      <c r="T13" s="8">
        <v>22</v>
      </c>
      <c r="U13" s="8">
        <v>23</v>
      </c>
      <c r="V13" s="8">
        <v>0</v>
      </c>
      <c r="W13" s="8">
        <v>1</v>
      </c>
      <c r="X13" s="8">
        <v>2</v>
      </c>
      <c r="Y13" s="8">
        <v>3</v>
      </c>
      <c r="Z13" s="8">
        <v>4</v>
      </c>
      <c r="AA13" s="8">
        <v>5</v>
      </c>
      <c r="AB13" s="8">
        <v>6</v>
      </c>
      <c r="AC13" s="1"/>
    </row>
    <row r="14" spans="1:29" ht="24.95" customHeight="1" x14ac:dyDescent="0.2">
      <c r="A14" s="4">
        <v>1</v>
      </c>
      <c r="B14" s="3" t="s">
        <v>27</v>
      </c>
      <c r="C14" s="2" t="s">
        <v>0</v>
      </c>
      <c r="D14" s="31"/>
      <c r="E14" s="7">
        <v>3.3</v>
      </c>
      <c r="F14" s="7">
        <v>4</v>
      </c>
      <c r="G14" s="7">
        <v>3.8</v>
      </c>
      <c r="H14" s="7">
        <v>3.9</v>
      </c>
      <c r="I14" s="7">
        <v>4.5999999999999996</v>
      </c>
      <c r="J14" s="7">
        <v>4.5999999999999996</v>
      </c>
      <c r="K14" s="7">
        <v>3.8</v>
      </c>
      <c r="L14" s="7">
        <v>4.3</v>
      </c>
      <c r="M14" s="7">
        <v>4</v>
      </c>
      <c r="N14" s="7">
        <v>3.9</v>
      </c>
      <c r="O14" s="7">
        <v>3.9</v>
      </c>
      <c r="P14" s="7">
        <v>4.0999999999999996</v>
      </c>
      <c r="Q14" s="7">
        <v>4.0999999999999996</v>
      </c>
      <c r="R14" s="7">
        <v>4.3</v>
      </c>
      <c r="S14" s="7">
        <v>4.0999999999999996</v>
      </c>
      <c r="T14" s="7">
        <v>4.8</v>
      </c>
      <c r="U14" s="7">
        <v>4.8</v>
      </c>
      <c r="V14" s="7">
        <v>4.7</v>
      </c>
      <c r="W14" s="7">
        <v>4.3</v>
      </c>
      <c r="X14" s="7">
        <v>3.7</v>
      </c>
      <c r="Y14" s="7">
        <v>3.9</v>
      </c>
      <c r="Z14" s="7">
        <v>4.3</v>
      </c>
      <c r="AA14" s="7">
        <v>4.5</v>
      </c>
      <c r="AB14" s="7">
        <v>4.7</v>
      </c>
      <c r="AC14" s="139">
        <f>AVERAGE(E14:AB14)</f>
        <v>4.1833333333333336</v>
      </c>
    </row>
    <row r="15" spans="1:29" ht="24.95" customHeight="1" x14ac:dyDescent="0.2">
      <c r="A15" s="4">
        <v>2</v>
      </c>
      <c r="B15" s="3" t="s">
        <v>26</v>
      </c>
      <c r="C15" s="2" t="s">
        <v>0</v>
      </c>
      <c r="D15" s="31"/>
      <c r="E15" s="7">
        <v>0.6</v>
      </c>
      <c r="F15" s="7">
        <v>0.5</v>
      </c>
      <c r="G15" s="7">
        <v>0.5</v>
      </c>
      <c r="H15" s="7">
        <v>0.5</v>
      </c>
      <c r="I15" s="7">
        <v>0.9</v>
      </c>
      <c r="J15" s="7">
        <v>0.9</v>
      </c>
      <c r="K15" s="7">
        <v>0.8</v>
      </c>
      <c r="L15" s="7">
        <v>0.7</v>
      </c>
      <c r="M15" s="7">
        <v>0.8</v>
      </c>
      <c r="N15" s="7">
        <v>0.5</v>
      </c>
      <c r="O15" s="7">
        <v>0.5</v>
      </c>
      <c r="P15" s="7">
        <v>0.6</v>
      </c>
      <c r="Q15" s="7">
        <v>0.6</v>
      </c>
      <c r="R15" s="7">
        <v>0.6</v>
      </c>
      <c r="S15" s="7">
        <v>0.6</v>
      </c>
      <c r="T15" s="7">
        <v>0.9</v>
      </c>
      <c r="U15" s="7">
        <v>1.1000000000000001</v>
      </c>
      <c r="V15" s="7">
        <v>1</v>
      </c>
      <c r="W15" s="7">
        <v>0.7</v>
      </c>
      <c r="X15" s="7">
        <v>0.4</v>
      </c>
      <c r="Y15" s="7">
        <v>0.7</v>
      </c>
      <c r="Z15" s="7">
        <v>0.9</v>
      </c>
      <c r="AA15" s="7">
        <v>1</v>
      </c>
      <c r="AB15" s="7">
        <v>0.9</v>
      </c>
      <c r="AC15" s="139">
        <f t="shared" ref="AC15:AC26" si="0">AVERAGE(E15:AB15)</f>
        <v>0.71666666666666645</v>
      </c>
    </row>
    <row r="16" spans="1:29" ht="24.95" customHeight="1" x14ac:dyDescent="0.2">
      <c r="A16" s="4">
        <v>3</v>
      </c>
      <c r="B16" s="3" t="s">
        <v>83</v>
      </c>
      <c r="C16" s="2" t="s">
        <v>0</v>
      </c>
      <c r="D16" s="2"/>
      <c r="E16" s="36">
        <v>13.3</v>
      </c>
      <c r="F16" s="36">
        <v>12.9</v>
      </c>
      <c r="G16" s="36">
        <v>12.4</v>
      </c>
      <c r="H16" s="36">
        <v>13.9</v>
      </c>
      <c r="I16" s="36">
        <v>14.4</v>
      </c>
      <c r="J16" s="36">
        <v>15.1</v>
      </c>
      <c r="K16" s="36">
        <v>15.6</v>
      </c>
      <c r="L16" s="36">
        <v>16.100000000000001</v>
      </c>
      <c r="M16" s="36">
        <v>14.7</v>
      </c>
      <c r="N16" s="36">
        <v>13.9</v>
      </c>
      <c r="O16" s="36">
        <v>13.5</v>
      </c>
      <c r="P16" s="36">
        <v>12.9</v>
      </c>
      <c r="Q16" s="36">
        <v>12.3</v>
      </c>
      <c r="R16" s="36">
        <v>13.6</v>
      </c>
      <c r="S16" s="36">
        <v>14.7</v>
      </c>
      <c r="T16" s="36">
        <v>15.3</v>
      </c>
      <c r="U16" s="36">
        <v>15.4</v>
      </c>
      <c r="V16" s="36">
        <v>14.7</v>
      </c>
      <c r="W16" s="36">
        <v>13.1</v>
      </c>
      <c r="X16" s="36">
        <v>11.9</v>
      </c>
      <c r="Y16" s="36">
        <v>12.7</v>
      </c>
      <c r="Z16" s="36">
        <v>13.7</v>
      </c>
      <c r="AA16" s="36">
        <v>14.1</v>
      </c>
      <c r="AB16" s="36">
        <v>14.3</v>
      </c>
      <c r="AC16" s="139">
        <f t="shared" si="0"/>
        <v>13.9375</v>
      </c>
    </row>
    <row r="17" spans="1:29" ht="24.95" customHeight="1" x14ac:dyDescent="0.2">
      <c r="A17" s="4">
        <v>4</v>
      </c>
      <c r="B17" s="3" t="s">
        <v>84</v>
      </c>
      <c r="C17" s="2" t="s">
        <v>0</v>
      </c>
      <c r="D17" s="2"/>
      <c r="E17" s="36">
        <v>7</v>
      </c>
      <c r="F17" s="36">
        <v>5.3</v>
      </c>
      <c r="G17" s="36">
        <v>5.5</v>
      </c>
      <c r="H17" s="36">
        <v>5.8</v>
      </c>
      <c r="I17" s="36">
        <v>6.3</v>
      </c>
      <c r="J17" s="36">
        <v>6.7</v>
      </c>
      <c r="K17" s="36">
        <v>7.3</v>
      </c>
      <c r="L17" s="36">
        <v>7.9</v>
      </c>
      <c r="M17" s="36">
        <v>7</v>
      </c>
      <c r="N17" s="36">
        <v>6.9</v>
      </c>
      <c r="O17" s="36">
        <v>5.8</v>
      </c>
      <c r="P17" s="36">
        <v>5.6</v>
      </c>
      <c r="Q17" s="36">
        <v>5.5</v>
      </c>
      <c r="R17" s="36">
        <v>5.7</v>
      </c>
      <c r="S17" s="36">
        <v>6.4</v>
      </c>
      <c r="T17" s="36">
        <v>6.8</v>
      </c>
      <c r="U17" s="36">
        <v>7</v>
      </c>
      <c r="V17" s="36">
        <v>6.4</v>
      </c>
      <c r="W17" s="36">
        <v>5.3</v>
      </c>
      <c r="X17" s="36">
        <v>5.3</v>
      </c>
      <c r="Y17" s="36">
        <v>5.7</v>
      </c>
      <c r="Z17" s="36">
        <v>5.7</v>
      </c>
      <c r="AA17" s="36">
        <v>5.7</v>
      </c>
      <c r="AB17" s="36">
        <v>6</v>
      </c>
      <c r="AC17" s="139">
        <f t="shared" si="0"/>
        <v>6.1916666666666655</v>
      </c>
    </row>
    <row r="18" spans="1:29" ht="24.95" customHeight="1" x14ac:dyDescent="0.2">
      <c r="A18" s="4">
        <v>5</v>
      </c>
      <c r="B18" s="3" t="s">
        <v>85</v>
      </c>
      <c r="C18" s="2" t="s">
        <v>0</v>
      </c>
      <c r="D18" s="2"/>
      <c r="E18" s="36">
        <v>22.1</v>
      </c>
      <c r="F18" s="36">
        <v>22.1</v>
      </c>
      <c r="G18" s="36">
        <v>21.7</v>
      </c>
      <c r="H18" s="36">
        <v>21.6</v>
      </c>
      <c r="I18" s="36">
        <v>21.8</v>
      </c>
      <c r="J18" s="36">
        <v>22.6</v>
      </c>
      <c r="K18" s="36">
        <v>22.9</v>
      </c>
      <c r="L18" s="36">
        <v>23.6</v>
      </c>
      <c r="M18" s="36">
        <v>23.1</v>
      </c>
      <c r="N18" s="36">
        <v>23.4</v>
      </c>
      <c r="O18" s="36">
        <v>23.7</v>
      </c>
      <c r="P18" s="36">
        <v>22.6</v>
      </c>
      <c r="Q18" s="36">
        <v>22.4</v>
      </c>
      <c r="R18" s="36">
        <v>23.2</v>
      </c>
      <c r="S18" s="36">
        <v>21.8</v>
      </c>
      <c r="T18" s="36">
        <v>21.8</v>
      </c>
      <c r="U18" s="36">
        <v>21.6</v>
      </c>
      <c r="V18" s="36">
        <v>21.8</v>
      </c>
      <c r="W18" s="36">
        <v>21.4</v>
      </c>
      <c r="X18" s="36">
        <v>21</v>
      </c>
      <c r="Y18" s="36">
        <v>20.8</v>
      </c>
      <c r="Z18" s="36">
        <v>21.1</v>
      </c>
      <c r="AA18" s="36">
        <v>20.9</v>
      </c>
      <c r="AB18" s="36">
        <v>21.1</v>
      </c>
      <c r="AC18" s="139">
        <f t="shared" si="0"/>
        <v>22.087500000000002</v>
      </c>
    </row>
    <row r="19" spans="1:29" ht="24.95" customHeight="1" x14ac:dyDescent="0.2">
      <c r="A19" s="4">
        <v>6</v>
      </c>
      <c r="B19" s="3" t="s">
        <v>86</v>
      </c>
      <c r="C19" s="2" t="s">
        <v>0</v>
      </c>
      <c r="D19" s="2"/>
      <c r="E19" s="36">
        <v>25.6</v>
      </c>
      <c r="F19" s="36">
        <v>26.6</v>
      </c>
      <c r="G19" s="36">
        <v>25.7</v>
      </c>
      <c r="H19" s="36">
        <v>26.5</v>
      </c>
      <c r="I19" s="36">
        <v>27</v>
      </c>
      <c r="J19" s="36">
        <v>27.8</v>
      </c>
      <c r="K19" s="36">
        <v>27.9</v>
      </c>
      <c r="L19" s="36">
        <v>28.6</v>
      </c>
      <c r="M19" s="36">
        <v>27.5</v>
      </c>
      <c r="N19" s="36">
        <v>27.7</v>
      </c>
      <c r="O19" s="36">
        <v>28.3</v>
      </c>
      <c r="P19" s="36">
        <v>26.9</v>
      </c>
      <c r="Q19" s="36">
        <v>26.3</v>
      </c>
      <c r="R19" s="36">
        <v>27.7</v>
      </c>
      <c r="S19" s="36">
        <v>27</v>
      </c>
      <c r="T19" s="36">
        <v>26.8</v>
      </c>
      <c r="U19" s="36">
        <v>29</v>
      </c>
      <c r="V19" s="36">
        <v>26.9</v>
      </c>
      <c r="W19" s="36">
        <v>26.1</v>
      </c>
      <c r="X19" s="36">
        <v>24.9</v>
      </c>
      <c r="Y19" s="36">
        <v>24.9</v>
      </c>
      <c r="Z19" s="36">
        <v>25.7</v>
      </c>
      <c r="AA19" s="36">
        <v>26.1</v>
      </c>
      <c r="AB19" s="36">
        <v>26</v>
      </c>
      <c r="AC19" s="138">
        <f t="shared" si="0"/>
        <v>26.8125</v>
      </c>
    </row>
    <row r="20" spans="1:29" ht="24.95" customHeight="1" x14ac:dyDescent="0.2">
      <c r="A20" s="4">
        <v>7</v>
      </c>
      <c r="B20" s="3" t="s">
        <v>21</v>
      </c>
      <c r="C20" s="2" t="s">
        <v>87</v>
      </c>
      <c r="D20" s="2"/>
      <c r="E20" s="58">
        <v>4.3</v>
      </c>
      <c r="F20" s="58">
        <v>4.3</v>
      </c>
      <c r="G20" s="58">
        <v>4.3</v>
      </c>
      <c r="H20" s="58">
        <v>4.3</v>
      </c>
      <c r="I20" s="58">
        <v>4.3</v>
      </c>
      <c r="J20" s="58">
        <v>4.3</v>
      </c>
      <c r="K20" s="58">
        <v>4.3</v>
      </c>
      <c r="L20" s="58">
        <v>4.3</v>
      </c>
      <c r="M20" s="58">
        <v>4.3</v>
      </c>
      <c r="N20" s="58">
        <v>4.3</v>
      </c>
      <c r="O20" s="58">
        <v>4.3</v>
      </c>
      <c r="P20" s="58">
        <v>4.3</v>
      </c>
      <c r="Q20" s="58">
        <v>4.3</v>
      </c>
      <c r="R20" s="58">
        <v>4.3</v>
      </c>
      <c r="S20" s="58">
        <v>4.3</v>
      </c>
      <c r="T20" s="58">
        <v>4.3</v>
      </c>
      <c r="U20" s="58">
        <v>4.3</v>
      </c>
      <c r="V20" s="58">
        <v>4.3</v>
      </c>
      <c r="W20" s="58">
        <v>4.3</v>
      </c>
      <c r="X20" s="58">
        <v>4.3</v>
      </c>
      <c r="Y20" s="58">
        <v>4.3</v>
      </c>
      <c r="Z20" s="58">
        <v>4.3</v>
      </c>
      <c r="AA20" s="58">
        <v>4.3</v>
      </c>
      <c r="AB20" s="58">
        <v>4.3</v>
      </c>
      <c r="AC20" s="138">
        <f t="shared" si="0"/>
        <v>4.299999999999998</v>
      </c>
    </row>
    <row r="21" spans="1:29" ht="24.95" customHeight="1" x14ac:dyDescent="0.2">
      <c r="A21" s="4">
        <v>8</v>
      </c>
      <c r="B21" s="3" t="s">
        <v>20</v>
      </c>
      <c r="C21" s="2" t="s">
        <v>87</v>
      </c>
      <c r="D21" s="2"/>
      <c r="E21" s="59">
        <v>3.8</v>
      </c>
      <c r="F21" s="59">
        <v>3.8</v>
      </c>
      <c r="G21" s="59">
        <v>3.8</v>
      </c>
      <c r="H21" s="59">
        <v>3.8</v>
      </c>
      <c r="I21" s="59">
        <v>3.8</v>
      </c>
      <c r="J21" s="59">
        <v>3.8</v>
      </c>
      <c r="K21" s="59">
        <v>3.8</v>
      </c>
      <c r="L21" s="59">
        <v>3.8</v>
      </c>
      <c r="M21" s="59">
        <v>3.8</v>
      </c>
      <c r="N21" s="59">
        <v>3.8</v>
      </c>
      <c r="O21" s="59">
        <v>3.8</v>
      </c>
      <c r="P21" s="59">
        <v>3.8</v>
      </c>
      <c r="Q21" s="59">
        <v>3.8</v>
      </c>
      <c r="R21" s="59">
        <v>3.8</v>
      </c>
      <c r="S21" s="59">
        <v>3.8</v>
      </c>
      <c r="T21" s="59">
        <v>3.8</v>
      </c>
      <c r="U21" s="59">
        <v>3.8</v>
      </c>
      <c r="V21" s="59">
        <v>3.8</v>
      </c>
      <c r="W21" s="59">
        <v>3.8</v>
      </c>
      <c r="X21" s="59">
        <v>3.8</v>
      </c>
      <c r="Y21" s="59">
        <v>3.8</v>
      </c>
      <c r="Z21" s="59">
        <v>3.8</v>
      </c>
      <c r="AA21" s="59">
        <v>3.8</v>
      </c>
      <c r="AB21" s="59">
        <v>3.8</v>
      </c>
      <c r="AC21" s="138">
        <f t="shared" si="0"/>
        <v>3.7999999999999985</v>
      </c>
    </row>
    <row r="22" spans="1:29" ht="24.95" customHeight="1" x14ac:dyDescent="0.2">
      <c r="A22" s="4">
        <v>9</v>
      </c>
      <c r="B22" s="3" t="s">
        <v>19</v>
      </c>
      <c r="C22" s="2" t="s">
        <v>87</v>
      </c>
      <c r="D22" s="2"/>
      <c r="E22" s="59">
        <v>3.8</v>
      </c>
      <c r="F22" s="59">
        <v>3.8</v>
      </c>
      <c r="G22" s="59">
        <v>3.8</v>
      </c>
      <c r="H22" s="59">
        <v>3.8</v>
      </c>
      <c r="I22" s="59">
        <v>3.8</v>
      </c>
      <c r="J22" s="59">
        <v>3.8</v>
      </c>
      <c r="K22" s="59">
        <v>3.8</v>
      </c>
      <c r="L22" s="59">
        <v>3.8</v>
      </c>
      <c r="M22" s="59">
        <v>3.8</v>
      </c>
      <c r="N22" s="59">
        <v>3.8</v>
      </c>
      <c r="O22" s="59">
        <v>3.8</v>
      </c>
      <c r="P22" s="59">
        <v>3.8</v>
      </c>
      <c r="Q22" s="59">
        <v>3.8</v>
      </c>
      <c r="R22" s="59">
        <v>3.8</v>
      </c>
      <c r="S22" s="59">
        <v>3.8</v>
      </c>
      <c r="T22" s="59">
        <v>3.8</v>
      </c>
      <c r="U22" s="59">
        <v>3.8</v>
      </c>
      <c r="V22" s="59">
        <v>3.8</v>
      </c>
      <c r="W22" s="59">
        <v>3.8</v>
      </c>
      <c r="X22" s="59">
        <v>3.8</v>
      </c>
      <c r="Y22" s="59">
        <v>3.8</v>
      </c>
      <c r="Z22" s="59">
        <v>3.8</v>
      </c>
      <c r="AA22" s="59">
        <v>3.8</v>
      </c>
      <c r="AB22" s="59">
        <v>3.8</v>
      </c>
      <c r="AC22" s="138">
        <f t="shared" si="0"/>
        <v>3.7999999999999985</v>
      </c>
    </row>
    <row r="23" spans="1:29" ht="24.95" customHeight="1" x14ac:dyDescent="0.2">
      <c r="A23" s="4">
        <v>10</v>
      </c>
      <c r="B23" s="3" t="s">
        <v>18</v>
      </c>
      <c r="C23" s="2" t="s">
        <v>87</v>
      </c>
      <c r="D23" s="2"/>
      <c r="E23" s="59">
        <v>3</v>
      </c>
      <c r="F23" s="59">
        <v>3</v>
      </c>
      <c r="G23" s="59">
        <v>3</v>
      </c>
      <c r="H23" s="59">
        <v>3</v>
      </c>
      <c r="I23" s="59">
        <v>3</v>
      </c>
      <c r="J23" s="59">
        <v>3</v>
      </c>
      <c r="K23" s="59">
        <v>3</v>
      </c>
      <c r="L23" s="59">
        <v>3</v>
      </c>
      <c r="M23" s="59">
        <v>3</v>
      </c>
      <c r="N23" s="59">
        <v>3</v>
      </c>
      <c r="O23" s="59">
        <v>3</v>
      </c>
      <c r="P23" s="59">
        <v>3</v>
      </c>
      <c r="Q23" s="59">
        <v>3</v>
      </c>
      <c r="R23" s="59">
        <v>3</v>
      </c>
      <c r="S23" s="59">
        <v>3</v>
      </c>
      <c r="T23" s="59">
        <v>3</v>
      </c>
      <c r="U23" s="59">
        <v>3</v>
      </c>
      <c r="V23" s="59">
        <v>3</v>
      </c>
      <c r="W23" s="59">
        <v>3</v>
      </c>
      <c r="X23" s="59">
        <v>3</v>
      </c>
      <c r="Y23" s="59">
        <v>3</v>
      </c>
      <c r="Z23" s="59">
        <v>3</v>
      </c>
      <c r="AA23" s="59">
        <v>3</v>
      </c>
      <c r="AB23" s="59">
        <v>3</v>
      </c>
      <c r="AC23" s="138">
        <f t="shared" si="0"/>
        <v>3</v>
      </c>
    </row>
    <row r="24" spans="1:29" ht="24.95" customHeight="1" x14ac:dyDescent="0.2">
      <c r="A24" s="4">
        <v>11</v>
      </c>
      <c r="B24" s="3" t="s">
        <v>88</v>
      </c>
      <c r="C24" s="2" t="s">
        <v>87</v>
      </c>
      <c r="D24" s="5"/>
      <c r="E24" s="58">
        <f t="shared" ref="E24:M24" si="1">E20-E21</f>
        <v>0.5</v>
      </c>
      <c r="F24" s="58">
        <f t="shared" si="1"/>
        <v>0.5</v>
      </c>
      <c r="G24" s="58">
        <f t="shared" si="1"/>
        <v>0.5</v>
      </c>
      <c r="H24" s="58">
        <f t="shared" si="1"/>
        <v>0.5</v>
      </c>
      <c r="I24" s="58">
        <f t="shared" si="1"/>
        <v>0.5</v>
      </c>
      <c r="J24" s="58">
        <f t="shared" si="1"/>
        <v>0.5</v>
      </c>
      <c r="K24" s="58">
        <f t="shared" si="1"/>
        <v>0.5</v>
      </c>
      <c r="L24" s="58">
        <f t="shared" si="1"/>
        <v>0.5</v>
      </c>
      <c r="M24" s="58">
        <f t="shared" si="1"/>
        <v>0.5</v>
      </c>
      <c r="N24" s="58">
        <f t="shared" ref="N24:AB24" si="2">N20-N21</f>
        <v>0.5</v>
      </c>
      <c r="O24" s="58">
        <f t="shared" si="2"/>
        <v>0.5</v>
      </c>
      <c r="P24" s="58">
        <f t="shared" si="2"/>
        <v>0.5</v>
      </c>
      <c r="Q24" s="58">
        <f t="shared" si="2"/>
        <v>0.5</v>
      </c>
      <c r="R24" s="58">
        <f t="shared" si="2"/>
        <v>0.5</v>
      </c>
      <c r="S24" s="58">
        <f t="shared" si="2"/>
        <v>0.5</v>
      </c>
      <c r="T24" s="58">
        <f t="shared" si="2"/>
        <v>0.5</v>
      </c>
      <c r="U24" s="58">
        <f t="shared" si="2"/>
        <v>0.5</v>
      </c>
      <c r="V24" s="58">
        <f t="shared" si="2"/>
        <v>0.5</v>
      </c>
      <c r="W24" s="58">
        <f t="shared" si="2"/>
        <v>0.5</v>
      </c>
      <c r="X24" s="58">
        <f t="shared" si="2"/>
        <v>0.5</v>
      </c>
      <c r="Y24" s="58">
        <f t="shared" si="2"/>
        <v>0.5</v>
      </c>
      <c r="Z24" s="58">
        <f t="shared" si="2"/>
        <v>0.5</v>
      </c>
      <c r="AA24" s="58">
        <f t="shared" si="2"/>
        <v>0.5</v>
      </c>
      <c r="AB24" s="58">
        <f t="shared" si="2"/>
        <v>0.5</v>
      </c>
      <c r="AC24" s="138">
        <f t="shared" si="0"/>
        <v>0.5</v>
      </c>
    </row>
    <row r="25" spans="1:29" ht="24.95" customHeight="1" x14ac:dyDescent="0.2">
      <c r="A25" s="4">
        <v>12</v>
      </c>
      <c r="B25" s="3" t="s">
        <v>89</v>
      </c>
      <c r="C25" s="2" t="s">
        <v>87</v>
      </c>
      <c r="D25" s="5"/>
      <c r="E25" s="58">
        <f t="shared" ref="E25:M25" si="3">E22-E23</f>
        <v>0.79999999999999982</v>
      </c>
      <c r="F25" s="58">
        <f t="shared" si="3"/>
        <v>0.79999999999999982</v>
      </c>
      <c r="G25" s="58">
        <f t="shared" si="3"/>
        <v>0.79999999999999982</v>
      </c>
      <c r="H25" s="58">
        <f t="shared" si="3"/>
        <v>0.79999999999999982</v>
      </c>
      <c r="I25" s="58">
        <f t="shared" si="3"/>
        <v>0.79999999999999982</v>
      </c>
      <c r="J25" s="58">
        <f t="shared" si="3"/>
        <v>0.79999999999999982</v>
      </c>
      <c r="K25" s="58">
        <f t="shared" si="3"/>
        <v>0.79999999999999982</v>
      </c>
      <c r="L25" s="58">
        <f t="shared" si="3"/>
        <v>0.79999999999999982</v>
      </c>
      <c r="M25" s="58">
        <f t="shared" si="3"/>
        <v>0.79999999999999982</v>
      </c>
      <c r="N25" s="58">
        <f t="shared" ref="N25:AB25" si="4">N22-N23</f>
        <v>0.79999999999999982</v>
      </c>
      <c r="O25" s="58">
        <f t="shared" si="4"/>
        <v>0.79999999999999982</v>
      </c>
      <c r="P25" s="58">
        <f t="shared" si="4"/>
        <v>0.79999999999999982</v>
      </c>
      <c r="Q25" s="58">
        <f t="shared" si="4"/>
        <v>0.79999999999999982</v>
      </c>
      <c r="R25" s="58">
        <f t="shared" si="4"/>
        <v>0.79999999999999982</v>
      </c>
      <c r="S25" s="58">
        <f t="shared" si="4"/>
        <v>0.79999999999999982</v>
      </c>
      <c r="T25" s="58">
        <f t="shared" si="4"/>
        <v>0.79999999999999982</v>
      </c>
      <c r="U25" s="58">
        <f t="shared" si="4"/>
        <v>0.79999999999999982</v>
      </c>
      <c r="V25" s="58">
        <f t="shared" si="4"/>
        <v>0.79999999999999982</v>
      </c>
      <c r="W25" s="58">
        <f t="shared" si="4"/>
        <v>0.79999999999999982</v>
      </c>
      <c r="X25" s="58">
        <f t="shared" si="4"/>
        <v>0.79999999999999982</v>
      </c>
      <c r="Y25" s="58">
        <f t="shared" si="4"/>
        <v>0.79999999999999982</v>
      </c>
      <c r="Z25" s="58">
        <f t="shared" si="4"/>
        <v>0.79999999999999982</v>
      </c>
      <c r="AA25" s="58">
        <f t="shared" si="4"/>
        <v>0.79999999999999982</v>
      </c>
      <c r="AB25" s="58">
        <f t="shared" si="4"/>
        <v>0.79999999999999982</v>
      </c>
      <c r="AC25" s="138">
        <f t="shared" si="0"/>
        <v>0.80000000000000027</v>
      </c>
    </row>
    <row r="26" spans="1:29" ht="24.95" customHeight="1" x14ac:dyDescent="0.2">
      <c r="A26" s="4">
        <v>13</v>
      </c>
      <c r="B26" s="3" t="s">
        <v>90</v>
      </c>
      <c r="C26" s="2" t="s">
        <v>91</v>
      </c>
      <c r="D26" s="5"/>
      <c r="E26" s="60">
        <f t="shared" ref="E26:M26" si="5">SQRT(E24/0.5)*971</f>
        <v>971</v>
      </c>
      <c r="F26" s="60">
        <f t="shared" si="5"/>
        <v>971</v>
      </c>
      <c r="G26" s="60">
        <f t="shared" si="5"/>
        <v>971</v>
      </c>
      <c r="H26" s="60">
        <f t="shared" si="5"/>
        <v>971</v>
      </c>
      <c r="I26" s="60">
        <f t="shared" si="5"/>
        <v>971</v>
      </c>
      <c r="J26" s="60">
        <f t="shared" si="5"/>
        <v>971</v>
      </c>
      <c r="K26" s="60">
        <f t="shared" si="5"/>
        <v>971</v>
      </c>
      <c r="L26" s="60">
        <f t="shared" si="5"/>
        <v>971</v>
      </c>
      <c r="M26" s="60">
        <f t="shared" si="5"/>
        <v>971</v>
      </c>
      <c r="N26" s="60">
        <f t="shared" ref="N26:AB26" si="6">SQRT(N24/0.5)*971</f>
        <v>971</v>
      </c>
      <c r="O26" s="60">
        <f t="shared" si="6"/>
        <v>971</v>
      </c>
      <c r="P26" s="60">
        <f t="shared" si="6"/>
        <v>971</v>
      </c>
      <c r="Q26" s="60">
        <f t="shared" si="6"/>
        <v>971</v>
      </c>
      <c r="R26" s="60">
        <f t="shared" si="6"/>
        <v>971</v>
      </c>
      <c r="S26" s="60">
        <f t="shared" si="6"/>
        <v>971</v>
      </c>
      <c r="T26" s="60">
        <f t="shared" si="6"/>
        <v>971</v>
      </c>
      <c r="U26" s="60">
        <f t="shared" si="6"/>
        <v>971</v>
      </c>
      <c r="V26" s="60">
        <f t="shared" si="6"/>
        <v>971</v>
      </c>
      <c r="W26" s="60">
        <f t="shared" si="6"/>
        <v>971</v>
      </c>
      <c r="X26" s="60">
        <f t="shared" si="6"/>
        <v>971</v>
      </c>
      <c r="Y26" s="60">
        <f t="shared" si="6"/>
        <v>971</v>
      </c>
      <c r="Z26" s="60">
        <f t="shared" si="6"/>
        <v>971</v>
      </c>
      <c r="AA26" s="60">
        <f t="shared" si="6"/>
        <v>971</v>
      </c>
      <c r="AB26" s="60">
        <f t="shared" si="6"/>
        <v>971</v>
      </c>
      <c r="AC26" s="138">
        <f t="shared" si="0"/>
        <v>971</v>
      </c>
    </row>
    <row r="27" spans="1:29" ht="24.95" customHeight="1" x14ac:dyDescent="0.2">
      <c r="A27" s="4">
        <v>14</v>
      </c>
      <c r="B27" s="3" t="s">
        <v>11</v>
      </c>
      <c r="C27" s="2" t="s">
        <v>10</v>
      </c>
      <c r="D27" s="5"/>
      <c r="E27" s="56">
        <f t="shared" ref="E27:M27" si="7">E26*1000*1*(E16-E17)/3024</f>
        <v>2022.916666666667</v>
      </c>
      <c r="F27" s="56">
        <f t="shared" si="7"/>
        <v>2440.3439153439158</v>
      </c>
      <c r="G27" s="56">
        <f t="shared" si="7"/>
        <v>2215.5753968253966</v>
      </c>
      <c r="H27" s="56">
        <f t="shared" si="7"/>
        <v>2600.8928571428573</v>
      </c>
      <c r="I27" s="56">
        <f t="shared" si="7"/>
        <v>2600.8928571428573</v>
      </c>
      <c r="J27" s="56">
        <f t="shared" si="7"/>
        <v>2697.2222222222217</v>
      </c>
      <c r="K27" s="56">
        <f t="shared" si="7"/>
        <v>2665.112433862434</v>
      </c>
      <c r="L27" s="56">
        <f t="shared" si="7"/>
        <v>2633.0026455026459</v>
      </c>
      <c r="M27" s="56">
        <f t="shared" si="7"/>
        <v>2472.4537037037035</v>
      </c>
      <c r="N27" s="56">
        <f t="shared" ref="N27:AB27" si="8">N26*1000*1*(N16-N17)/3024</f>
        <v>2247.6851851851852</v>
      </c>
      <c r="O27" s="56">
        <f t="shared" si="8"/>
        <v>2472.4537037037039</v>
      </c>
      <c r="P27" s="56">
        <f t="shared" si="8"/>
        <v>2344.0145502645505</v>
      </c>
      <c r="Q27" s="56">
        <f t="shared" si="8"/>
        <v>2183.465608465609</v>
      </c>
      <c r="R27" s="56">
        <f t="shared" si="8"/>
        <v>2536.6732804232802</v>
      </c>
      <c r="S27" s="56">
        <f t="shared" si="8"/>
        <v>2665.1124338624336</v>
      </c>
      <c r="T27" s="56">
        <f t="shared" si="8"/>
        <v>2729.3320105820108</v>
      </c>
      <c r="U27" s="56">
        <f t="shared" si="8"/>
        <v>2697.2222222222222</v>
      </c>
      <c r="V27" s="56">
        <f t="shared" si="8"/>
        <v>2665.1124338624336</v>
      </c>
      <c r="W27" s="56">
        <f t="shared" si="8"/>
        <v>2504.563492063492</v>
      </c>
      <c r="X27" s="56">
        <f t="shared" si="8"/>
        <v>2119.2460317460323</v>
      </c>
      <c r="Y27" s="56">
        <f t="shared" si="8"/>
        <v>2247.6851851851848</v>
      </c>
      <c r="Z27" s="56">
        <f t="shared" si="8"/>
        <v>2568.7830687830683</v>
      </c>
      <c r="AA27" s="56">
        <f t="shared" si="8"/>
        <v>2697.2222222222217</v>
      </c>
      <c r="AB27" s="56">
        <f t="shared" si="8"/>
        <v>2665.112433862434</v>
      </c>
      <c r="AC27" s="138">
        <f>SUM(E27:AB27)</f>
        <v>59692.096560846563</v>
      </c>
    </row>
    <row r="28" spans="1:29" ht="24.95" customHeight="1" x14ac:dyDescent="0.2">
      <c r="A28" s="4">
        <v>15</v>
      </c>
      <c r="B28" s="3" t="s">
        <v>9</v>
      </c>
      <c r="C28" s="2" t="s">
        <v>8</v>
      </c>
      <c r="D28" s="5"/>
      <c r="E28" s="58">
        <v>1400</v>
      </c>
      <c r="F28" s="58">
        <v>1300</v>
      </c>
      <c r="G28" s="58">
        <v>1400</v>
      </c>
      <c r="H28" s="58">
        <v>1500</v>
      </c>
      <c r="I28" s="58">
        <v>1500</v>
      </c>
      <c r="J28" s="58">
        <v>1500</v>
      </c>
      <c r="K28" s="58">
        <v>1500</v>
      </c>
      <c r="L28" s="58">
        <v>1400</v>
      </c>
      <c r="M28" s="58">
        <v>1300</v>
      </c>
      <c r="N28" s="58">
        <v>1500</v>
      </c>
      <c r="O28" s="58">
        <v>1400</v>
      </c>
      <c r="P28" s="58">
        <v>1300</v>
      </c>
      <c r="Q28" s="58">
        <v>1500</v>
      </c>
      <c r="R28" s="58">
        <v>1500</v>
      </c>
      <c r="S28" s="58">
        <v>1500</v>
      </c>
      <c r="T28" s="58">
        <v>1500</v>
      </c>
      <c r="U28" s="58">
        <v>1700</v>
      </c>
      <c r="V28" s="58">
        <v>1300</v>
      </c>
      <c r="W28" s="58">
        <v>1200</v>
      </c>
      <c r="X28" s="58">
        <v>1200</v>
      </c>
      <c r="Y28" s="58">
        <v>1500</v>
      </c>
      <c r="Z28" s="58">
        <v>1500</v>
      </c>
      <c r="AA28" s="58">
        <v>1500</v>
      </c>
      <c r="AB28" s="58">
        <v>1400</v>
      </c>
      <c r="AC28" s="138">
        <f>SUM(E28:AB28)</f>
        <v>34300</v>
      </c>
    </row>
    <row r="29" spans="1:29" ht="24.95" customHeight="1" x14ac:dyDescent="0.2">
      <c r="A29" s="4">
        <v>16</v>
      </c>
      <c r="B29" s="3" t="s">
        <v>7</v>
      </c>
      <c r="C29" s="2" t="s">
        <v>6</v>
      </c>
      <c r="D29" s="5"/>
      <c r="E29" s="62">
        <f t="shared" ref="E29:M29" si="9">E28/E27</f>
        <v>0.6920700308959834</v>
      </c>
      <c r="F29" s="62">
        <f t="shared" si="9"/>
        <v>0.53271180009756613</v>
      </c>
      <c r="G29" s="62">
        <f t="shared" si="9"/>
        <v>0.63189002820937634</v>
      </c>
      <c r="H29" s="62">
        <f t="shared" si="9"/>
        <v>0.57672502574665285</v>
      </c>
      <c r="I29" s="62">
        <f t="shared" si="9"/>
        <v>0.57672502574665285</v>
      </c>
      <c r="J29" s="62">
        <f t="shared" si="9"/>
        <v>0.55612770339855833</v>
      </c>
      <c r="K29" s="62">
        <f t="shared" si="9"/>
        <v>0.56282803717444441</v>
      </c>
      <c r="L29" s="62">
        <f t="shared" si="9"/>
        <v>0.5317123408103287</v>
      </c>
      <c r="M29" s="62">
        <f t="shared" si="9"/>
        <v>0.52579346503136415</v>
      </c>
      <c r="N29" s="62">
        <f t="shared" ref="N29:AB29" si="10">N28/N27</f>
        <v>0.66735324407826979</v>
      </c>
      <c r="O29" s="62">
        <f t="shared" si="10"/>
        <v>0.56623911618762279</v>
      </c>
      <c r="P29" s="62">
        <f t="shared" si="10"/>
        <v>0.55460406585500044</v>
      </c>
      <c r="Q29" s="62">
        <f t="shared" si="10"/>
        <v>0.68698128066880704</v>
      </c>
      <c r="R29" s="62">
        <f t="shared" si="10"/>
        <v>0.59132565930985936</v>
      </c>
      <c r="S29" s="62">
        <f t="shared" si="10"/>
        <v>0.56282803717444452</v>
      </c>
      <c r="T29" s="62">
        <f t="shared" si="10"/>
        <v>0.54958502453504565</v>
      </c>
      <c r="U29" s="62">
        <f t="shared" si="10"/>
        <v>0.63027806385169927</v>
      </c>
      <c r="V29" s="62">
        <f t="shared" si="10"/>
        <v>0.48778429888451857</v>
      </c>
      <c r="W29" s="62">
        <f t="shared" si="10"/>
        <v>0.47912540600491166</v>
      </c>
      <c r="X29" s="62">
        <f t="shared" si="10"/>
        <v>0.56623911618762279</v>
      </c>
      <c r="Y29" s="62">
        <f t="shared" si="10"/>
        <v>0.6673532440782699</v>
      </c>
      <c r="Z29" s="62">
        <f t="shared" si="10"/>
        <v>0.58393408856848616</v>
      </c>
      <c r="AA29" s="62">
        <f t="shared" si="10"/>
        <v>0.55612770339855833</v>
      </c>
      <c r="AB29" s="62">
        <f t="shared" si="10"/>
        <v>0.52530616802948138</v>
      </c>
      <c r="AC29" s="138">
        <f t="shared" ref="AC29:AC34" si="11">AVERAGE(E29:AB29)</f>
        <v>0.57756866558014686</v>
      </c>
    </row>
    <row r="30" spans="1:29" ht="24.95" customHeight="1" x14ac:dyDescent="0.2">
      <c r="A30" s="4">
        <v>17</v>
      </c>
      <c r="B30" s="3" t="s">
        <v>5</v>
      </c>
      <c r="C30" s="5"/>
      <c r="D30" s="5"/>
      <c r="E30" s="326">
        <f>AVERAGE(E29:AB29)</f>
        <v>0.57756866558014686</v>
      </c>
      <c r="F30" s="327"/>
      <c r="G30" s="327"/>
      <c r="H30" s="327"/>
      <c r="I30" s="327"/>
      <c r="J30" s="327"/>
      <c r="K30" s="327"/>
      <c r="L30" s="327"/>
      <c r="M30" s="327"/>
      <c r="N30" s="327"/>
      <c r="O30" s="327"/>
      <c r="P30" s="327"/>
      <c r="Q30" s="327"/>
      <c r="R30" s="327"/>
      <c r="S30" s="327"/>
      <c r="T30" s="327"/>
      <c r="U30" s="327"/>
      <c r="V30" s="327"/>
      <c r="W30" s="327"/>
      <c r="X30" s="327"/>
      <c r="Y30" s="327"/>
      <c r="Z30" s="327"/>
      <c r="AA30" s="327"/>
      <c r="AB30" s="328"/>
      <c r="AC30" s="138">
        <f t="shared" si="11"/>
        <v>0.57756866558014686</v>
      </c>
    </row>
    <row r="31" spans="1:29" ht="24.95" customHeight="1" x14ac:dyDescent="0.2">
      <c r="A31" s="4">
        <v>18</v>
      </c>
      <c r="B31" s="3" t="s">
        <v>4</v>
      </c>
      <c r="C31" s="5"/>
      <c r="D31" s="5"/>
      <c r="E31" s="62">
        <f t="shared" ref="E31:M31" si="12">3.516/E29</f>
        <v>5.0804107142857156</v>
      </c>
      <c r="F31" s="62">
        <f t="shared" si="12"/>
        <v>6.6001916971916987</v>
      </c>
      <c r="G31" s="62">
        <f t="shared" si="12"/>
        <v>5.5642593537414955</v>
      </c>
      <c r="H31" s="62">
        <f t="shared" si="12"/>
        <v>6.0964928571428576</v>
      </c>
      <c r="I31" s="62">
        <f t="shared" si="12"/>
        <v>6.0964928571428576</v>
      </c>
      <c r="J31" s="62">
        <f t="shared" si="12"/>
        <v>6.3222888888888873</v>
      </c>
      <c r="K31" s="62">
        <f t="shared" si="12"/>
        <v>6.247023544973545</v>
      </c>
      <c r="L31" s="62">
        <f t="shared" si="12"/>
        <v>6.6125980725623599</v>
      </c>
      <c r="M31" s="62">
        <f t="shared" si="12"/>
        <v>6.687036324786324</v>
      </c>
      <c r="N31" s="62">
        <f t="shared" ref="N31:AB31" si="13">3.516/N29</f>
        <v>5.2685740740740741</v>
      </c>
      <c r="O31" s="62">
        <f t="shared" si="13"/>
        <v>6.2093908730158738</v>
      </c>
      <c r="P31" s="62">
        <f t="shared" si="13"/>
        <v>6.3396578144078148</v>
      </c>
      <c r="Q31" s="62">
        <f t="shared" si="13"/>
        <v>5.1180433862433876</v>
      </c>
      <c r="R31" s="62">
        <f t="shared" si="13"/>
        <v>5.9459621693121694</v>
      </c>
      <c r="S31" s="62">
        <f t="shared" si="13"/>
        <v>6.2470235449735441</v>
      </c>
      <c r="T31" s="62">
        <f t="shared" si="13"/>
        <v>6.3975542328042341</v>
      </c>
      <c r="U31" s="62">
        <f t="shared" si="13"/>
        <v>5.5784901960784312</v>
      </c>
      <c r="V31" s="62">
        <f t="shared" si="13"/>
        <v>7.2081040903540892</v>
      </c>
      <c r="W31" s="62">
        <f t="shared" si="13"/>
        <v>7.338371031746032</v>
      </c>
      <c r="X31" s="62">
        <f t="shared" si="13"/>
        <v>6.2093908730158738</v>
      </c>
      <c r="Y31" s="62">
        <f t="shared" si="13"/>
        <v>5.2685740740740732</v>
      </c>
      <c r="Z31" s="62">
        <f t="shared" si="13"/>
        <v>6.0212275132275126</v>
      </c>
      <c r="AA31" s="62">
        <f t="shared" si="13"/>
        <v>6.3222888888888873</v>
      </c>
      <c r="AB31" s="62">
        <f t="shared" si="13"/>
        <v>6.6932395124716564</v>
      </c>
      <c r="AC31" s="138">
        <f t="shared" si="11"/>
        <v>6.1446952743918075</v>
      </c>
    </row>
    <row r="32" spans="1:29" ht="24.95" customHeight="1" x14ac:dyDescent="0.2">
      <c r="A32" s="4">
        <v>19</v>
      </c>
      <c r="B32" s="3" t="s">
        <v>3</v>
      </c>
      <c r="C32" s="5"/>
      <c r="D32" s="5"/>
      <c r="E32" s="62">
        <f t="shared" ref="E32:M32" si="14">3.413*E31</f>
        <v>17.339441767857146</v>
      </c>
      <c r="F32" s="62">
        <f t="shared" si="14"/>
        <v>22.526454262515266</v>
      </c>
      <c r="G32" s="62">
        <f t="shared" si="14"/>
        <v>18.990817174319723</v>
      </c>
      <c r="H32" s="62">
        <f t="shared" si="14"/>
        <v>20.807330121428571</v>
      </c>
      <c r="I32" s="62">
        <f t="shared" si="14"/>
        <v>20.807330121428571</v>
      </c>
      <c r="J32" s="62">
        <f t="shared" si="14"/>
        <v>21.577971977777771</v>
      </c>
      <c r="K32" s="62">
        <f t="shared" si="14"/>
        <v>21.321091358994707</v>
      </c>
      <c r="L32" s="62">
        <f t="shared" si="14"/>
        <v>22.568797221655334</v>
      </c>
      <c r="M32" s="62">
        <f t="shared" si="14"/>
        <v>22.822854976495723</v>
      </c>
      <c r="N32" s="62">
        <f t="shared" ref="N32:AB32" si="15">3.413*N31</f>
        <v>17.981643314814814</v>
      </c>
      <c r="O32" s="62">
        <f t="shared" si="15"/>
        <v>21.192651049603175</v>
      </c>
      <c r="P32" s="62">
        <f t="shared" si="15"/>
        <v>21.637252120573869</v>
      </c>
      <c r="Q32" s="62">
        <f t="shared" si="15"/>
        <v>17.467882077248682</v>
      </c>
      <c r="R32" s="62">
        <f t="shared" si="15"/>
        <v>20.293568883862434</v>
      </c>
      <c r="S32" s="62">
        <f t="shared" si="15"/>
        <v>21.321091358994703</v>
      </c>
      <c r="T32" s="62">
        <f t="shared" si="15"/>
        <v>21.83485259656085</v>
      </c>
      <c r="U32" s="62">
        <f t="shared" si="15"/>
        <v>19.039387039215686</v>
      </c>
      <c r="V32" s="62">
        <f t="shared" si="15"/>
        <v>24.601259260378505</v>
      </c>
      <c r="W32" s="62">
        <f t="shared" si="15"/>
        <v>25.045860331349207</v>
      </c>
      <c r="X32" s="62">
        <f t="shared" si="15"/>
        <v>21.192651049603175</v>
      </c>
      <c r="Y32" s="62">
        <f t="shared" si="15"/>
        <v>17.981643314814811</v>
      </c>
      <c r="Z32" s="62">
        <f t="shared" si="15"/>
        <v>20.550449502645499</v>
      </c>
      <c r="AA32" s="62">
        <f t="shared" si="15"/>
        <v>21.577971977777771</v>
      </c>
      <c r="AB32" s="62">
        <f t="shared" si="15"/>
        <v>22.844026456065762</v>
      </c>
      <c r="AC32" s="138">
        <f t="shared" si="11"/>
        <v>20.971844971499241</v>
      </c>
    </row>
    <row r="33" spans="1:29" ht="24.95" customHeight="1" x14ac:dyDescent="0.2">
      <c r="A33" s="4">
        <v>20</v>
      </c>
      <c r="B33" s="3" t="s">
        <v>2</v>
      </c>
      <c r="C33" s="2" t="s">
        <v>0</v>
      </c>
      <c r="D33" s="5"/>
      <c r="E33" s="62">
        <f t="shared" ref="E33:M33" si="16">(E19-E18)/LN(1+(E19-E18)/E14)</f>
        <v>4.8409395633615269</v>
      </c>
      <c r="F33" s="62">
        <f t="shared" si="16"/>
        <v>5.969976570910541</v>
      </c>
      <c r="G33" s="62">
        <f t="shared" si="16"/>
        <v>5.5623333594693403</v>
      </c>
      <c r="H33" s="62">
        <f t="shared" si="16"/>
        <v>6.0213191438906222</v>
      </c>
      <c r="I33" s="62">
        <f t="shared" si="16"/>
        <v>6.8753413673128945</v>
      </c>
      <c r="J33" s="62">
        <f t="shared" si="16"/>
        <v>6.8753413673128945</v>
      </c>
      <c r="K33" s="62">
        <f t="shared" si="16"/>
        <v>5.95414837929206</v>
      </c>
      <c r="L33" s="62">
        <f t="shared" si="16"/>
        <v>6.4817267761682302</v>
      </c>
      <c r="M33" s="62">
        <f t="shared" si="16"/>
        <v>5.9304199084424116</v>
      </c>
      <c r="N33" s="62">
        <f t="shared" ref="N33:AB33" si="17">(N19-N18)/LN(1+(N19-N18)/N14)</f>
        <v>5.7861212661150576</v>
      </c>
      <c r="O33" s="62">
        <f t="shared" si="17"/>
        <v>5.9043272286361086</v>
      </c>
      <c r="P33" s="62">
        <f t="shared" si="17"/>
        <v>5.9951642825961349</v>
      </c>
      <c r="Q33" s="62">
        <f t="shared" si="17"/>
        <v>5.8343531286594743</v>
      </c>
      <c r="R33" s="62">
        <f t="shared" si="17"/>
        <v>6.2837165133932551</v>
      </c>
      <c r="S33" s="62">
        <f t="shared" si="17"/>
        <v>6.3489937358332487</v>
      </c>
      <c r="T33" s="62">
        <f t="shared" si="17"/>
        <v>7.0050923177613331</v>
      </c>
      <c r="U33" s="62">
        <f t="shared" si="17"/>
        <v>7.9329342549104833</v>
      </c>
      <c r="V33" s="62">
        <f t="shared" si="17"/>
        <v>6.9404763805457801</v>
      </c>
      <c r="W33" s="62">
        <f t="shared" si="17"/>
        <v>6.3633078809977945</v>
      </c>
      <c r="X33" s="62">
        <f t="shared" si="17"/>
        <v>5.4180555879098025</v>
      </c>
      <c r="Y33" s="62">
        <f t="shared" si="17"/>
        <v>5.7066107122456762</v>
      </c>
      <c r="Z33" s="62">
        <f t="shared" si="17"/>
        <v>6.3235781478607098</v>
      </c>
      <c r="AA33" s="62">
        <f t="shared" si="17"/>
        <v>6.7704058744750339</v>
      </c>
      <c r="AB33" s="62">
        <f t="shared" si="17"/>
        <v>6.8608176334072253</v>
      </c>
      <c r="AC33" s="138">
        <f t="shared" si="11"/>
        <v>6.2493958908961522</v>
      </c>
    </row>
    <row r="34" spans="1:29" ht="15.75" x14ac:dyDescent="0.25">
      <c r="A34" s="4">
        <v>21</v>
      </c>
      <c r="B34" s="3" t="s">
        <v>1</v>
      </c>
      <c r="C34" s="2" t="s">
        <v>0</v>
      </c>
      <c r="D34" s="1"/>
      <c r="E34" s="62">
        <f t="shared" ref="E34:M34" si="18">(E16-E17)/LN(1+(E16-E17)/E15)</f>
        <v>2.5794860061922535</v>
      </c>
      <c r="F34" s="62">
        <f t="shared" si="18"/>
        <v>2.7288938316427807</v>
      </c>
      <c r="G34" s="62">
        <f t="shared" si="18"/>
        <v>2.5606510797638884</v>
      </c>
      <c r="H34" s="62">
        <f t="shared" si="18"/>
        <v>2.8471908617087194</v>
      </c>
      <c r="I34" s="62">
        <f t="shared" si="18"/>
        <v>3.51778530341634</v>
      </c>
      <c r="J34" s="62">
        <f t="shared" si="18"/>
        <v>3.5968528834956848</v>
      </c>
      <c r="K34" s="62">
        <f t="shared" si="18"/>
        <v>3.4136459136331081</v>
      </c>
      <c r="L34" s="62">
        <f t="shared" si="18"/>
        <v>3.224885138368264</v>
      </c>
      <c r="M34" s="62">
        <f t="shared" si="18"/>
        <v>3.2582804444917861</v>
      </c>
      <c r="N34" s="62">
        <f t="shared" ref="N34:AB34" si="19">(N16-N17)/LN(1+(N16-N17)/N15)</f>
        <v>2.5848856114819854</v>
      </c>
      <c r="O34" s="62">
        <f t="shared" si="19"/>
        <v>2.7526727126528137</v>
      </c>
      <c r="P34" s="62">
        <f t="shared" si="19"/>
        <v>2.8319947622323784</v>
      </c>
      <c r="Q34" s="62">
        <f t="shared" si="19"/>
        <v>2.706677059950191</v>
      </c>
      <c r="R34" s="62">
        <f t="shared" si="19"/>
        <v>2.9801291919798865</v>
      </c>
      <c r="S34" s="62">
        <f t="shared" si="19"/>
        <v>3.0776339841275702</v>
      </c>
      <c r="T34" s="62">
        <f t="shared" si="19"/>
        <v>3.6230799837637013</v>
      </c>
      <c r="U34" s="62">
        <f t="shared" si="19"/>
        <v>3.8961371130181099</v>
      </c>
      <c r="V34" s="62">
        <f t="shared" si="19"/>
        <v>3.7219490597941554</v>
      </c>
      <c r="W34" s="62">
        <f t="shared" si="19"/>
        <v>3.1240724065352676</v>
      </c>
      <c r="X34" s="62">
        <f t="shared" si="19"/>
        <v>2.3059178144955088</v>
      </c>
      <c r="Y34" s="62">
        <f t="shared" si="19"/>
        <v>2.9192267399697238</v>
      </c>
      <c r="Z34" s="62">
        <f t="shared" si="19"/>
        <v>3.4912973855454972</v>
      </c>
      <c r="AA34" s="62">
        <f t="shared" si="19"/>
        <v>3.7488122804138437</v>
      </c>
      <c r="AB34" s="62">
        <f t="shared" si="19"/>
        <v>3.57056204992652</v>
      </c>
      <c r="AC34" s="138">
        <f t="shared" si="11"/>
        <v>3.127613317441666</v>
      </c>
    </row>
    <row r="36" spans="1:29" ht="23.25" x14ac:dyDescent="0.2">
      <c r="A36" s="317" t="s">
        <v>39</v>
      </c>
      <c r="B36" s="317"/>
      <c r="C36" s="317"/>
      <c r="D36" s="317"/>
      <c r="E36" s="317"/>
      <c r="F36" s="317"/>
      <c r="G36" s="317"/>
      <c r="H36" s="317"/>
      <c r="I36" s="317"/>
      <c r="J36" s="317"/>
      <c r="K36" s="317"/>
      <c r="L36" s="317"/>
      <c r="M36" s="317"/>
      <c r="N36" s="317"/>
      <c r="O36" s="317"/>
      <c r="P36" s="317"/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317"/>
      <c r="AC36" s="317"/>
    </row>
    <row r="37" spans="1:29" ht="21" customHeight="1" x14ac:dyDescent="0.2">
      <c r="A37" s="323" t="s">
        <v>148</v>
      </c>
      <c r="B37" s="323"/>
      <c r="C37" s="323"/>
      <c r="D37" s="323"/>
      <c r="E37" s="323"/>
      <c r="F37" s="323"/>
      <c r="G37" s="323"/>
      <c r="H37" s="323"/>
      <c r="I37" s="323"/>
      <c r="J37" s="323"/>
      <c r="K37" s="323"/>
      <c r="L37" s="323"/>
      <c r="M37" s="323"/>
      <c r="N37" s="323"/>
      <c r="O37" s="323"/>
      <c r="P37" s="323"/>
      <c r="Q37" s="323"/>
      <c r="R37" s="323"/>
      <c r="S37" s="323"/>
      <c r="T37" s="323"/>
      <c r="U37" s="323"/>
      <c r="V37" s="323"/>
      <c r="W37" s="323"/>
      <c r="X37" s="323"/>
      <c r="Y37" s="323"/>
      <c r="Z37" s="323"/>
      <c r="AA37" s="323"/>
      <c r="AB37" s="323"/>
      <c r="AC37" s="323"/>
    </row>
    <row r="38" spans="1:29" ht="18" customHeight="1" x14ac:dyDescent="0.35">
      <c r="A38" s="319"/>
      <c r="B38" s="319"/>
      <c r="C38" s="319"/>
      <c r="D38" s="319"/>
      <c r="E38" s="320" t="s">
        <v>75</v>
      </c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</row>
    <row r="39" spans="1:29" ht="18" customHeight="1" x14ac:dyDescent="0.2">
      <c r="A39" s="324" t="s">
        <v>77</v>
      </c>
      <c r="B39" s="324"/>
      <c r="C39" s="324"/>
      <c r="D39" s="324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29" ht="18" customHeight="1" x14ac:dyDescent="0.2">
      <c r="A40" s="324" t="s">
        <v>78</v>
      </c>
      <c r="B40" s="324"/>
      <c r="C40" s="324"/>
      <c r="D40" s="324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29" ht="18" customHeight="1" x14ac:dyDescent="0.2">
      <c r="A41" s="324" t="s">
        <v>79</v>
      </c>
      <c r="B41" s="324"/>
      <c r="C41" s="324"/>
      <c r="D41" s="324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29" ht="18.600000000000001" customHeight="1" x14ac:dyDescent="0.2">
      <c r="A42" s="324" t="s">
        <v>80</v>
      </c>
      <c r="B42" s="324"/>
      <c r="C42" s="324"/>
      <c r="D42" s="324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</row>
    <row r="43" spans="1:29" ht="18" customHeight="1" x14ac:dyDescent="0.25">
      <c r="A43" s="325" t="s">
        <v>81</v>
      </c>
      <c r="B43" s="325"/>
      <c r="C43" s="325"/>
      <c r="D43" s="325"/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</row>
    <row r="44" spans="1:29" ht="39.75" customHeight="1" x14ac:dyDescent="0.25">
      <c r="A44" s="325" t="s">
        <v>82</v>
      </c>
      <c r="B44" s="325"/>
      <c r="C44" s="325"/>
      <c r="D44" s="325"/>
      <c r="E44" s="320"/>
      <c r="F44" s="320"/>
      <c r="G44" s="320"/>
      <c r="H44" s="320"/>
      <c r="I44" s="320"/>
      <c r="J44" s="320"/>
      <c r="K44" s="320"/>
      <c r="L44" s="320"/>
      <c r="M44" s="320"/>
      <c r="N44" s="320"/>
      <c r="O44" s="320"/>
      <c r="P44" s="320"/>
      <c r="Q44" s="320"/>
      <c r="R44" s="320"/>
      <c r="S44" s="320"/>
      <c r="T44" s="320"/>
      <c r="U44" s="320"/>
      <c r="V44" s="320"/>
      <c r="W44" s="320"/>
      <c r="X44" s="320"/>
      <c r="Y44" s="320"/>
      <c r="Z44" s="320"/>
      <c r="AA44" s="320"/>
      <c r="AB44" s="320"/>
      <c r="AC44" s="320"/>
    </row>
    <row r="45" spans="1:29" ht="31.5" x14ac:dyDescent="0.2">
      <c r="A45" s="312" t="s">
        <v>32</v>
      </c>
      <c r="B45" s="312" t="s">
        <v>31</v>
      </c>
      <c r="C45" s="312" t="s">
        <v>30</v>
      </c>
      <c r="D45" s="312" t="s">
        <v>29</v>
      </c>
      <c r="E45" s="314" t="s">
        <v>28</v>
      </c>
      <c r="F45" s="315"/>
      <c r="G45" s="315"/>
      <c r="H45" s="315"/>
      <c r="I45" s="315"/>
      <c r="J45" s="315"/>
      <c r="K45" s="315"/>
      <c r="L45" s="315"/>
      <c r="M45" s="315"/>
      <c r="N45" s="315"/>
      <c r="O45" s="315"/>
      <c r="P45" s="315"/>
      <c r="Q45" s="315"/>
      <c r="R45" s="315"/>
      <c r="S45" s="315"/>
      <c r="T45" s="315"/>
      <c r="U45" s="315"/>
      <c r="V45" s="315"/>
      <c r="W45" s="315"/>
      <c r="X45" s="315"/>
      <c r="Y45" s="315"/>
      <c r="Z45" s="315"/>
      <c r="AA45" s="315"/>
      <c r="AB45" s="316"/>
      <c r="AC45" s="113" t="s">
        <v>67</v>
      </c>
    </row>
    <row r="46" spans="1:29" ht="24.95" customHeight="1" x14ac:dyDescent="0.25">
      <c r="A46" s="313"/>
      <c r="B46" s="313"/>
      <c r="C46" s="313"/>
      <c r="D46" s="313"/>
      <c r="E46" s="8">
        <v>7</v>
      </c>
      <c r="F46" s="8">
        <v>8</v>
      </c>
      <c r="G46" s="8">
        <v>9</v>
      </c>
      <c r="H46" s="8">
        <v>10</v>
      </c>
      <c r="I46" s="9">
        <v>11</v>
      </c>
      <c r="J46" s="8">
        <v>12</v>
      </c>
      <c r="K46" s="8">
        <v>13</v>
      </c>
      <c r="L46" s="8">
        <v>14</v>
      </c>
      <c r="M46" s="8">
        <v>15</v>
      </c>
      <c r="N46" s="8">
        <v>16</v>
      </c>
      <c r="O46" s="8">
        <v>17</v>
      </c>
      <c r="P46" s="8">
        <v>18</v>
      </c>
      <c r="Q46" s="8">
        <v>19</v>
      </c>
      <c r="R46" s="8">
        <v>20</v>
      </c>
      <c r="S46" s="8">
        <v>21</v>
      </c>
      <c r="T46" s="8">
        <v>22</v>
      </c>
      <c r="U46" s="8">
        <v>23</v>
      </c>
      <c r="V46" s="8">
        <v>0</v>
      </c>
      <c r="W46" s="8">
        <v>1</v>
      </c>
      <c r="X46" s="8">
        <v>2</v>
      </c>
      <c r="Y46" s="8">
        <v>3</v>
      </c>
      <c r="Z46" s="8">
        <v>4</v>
      </c>
      <c r="AA46" s="8">
        <v>5</v>
      </c>
      <c r="AB46" s="8">
        <v>6</v>
      </c>
      <c r="AC46" s="1"/>
    </row>
    <row r="47" spans="1:29" ht="24.95" customHeight="1" x14ac:dyDescent="0.2">
      <c r="A47" s="4">
        <v>1</v>
      </c>
      <c r="B47" s="3" t="s">
        <v>27</v>
      </c>
      <c r="C47" s="2" t="s">
        <v>0</v>
      </c>
      <c r="D47" s="31"/>
      <c r="E47" s="7">
        <v>1.2</v>
      </c>
      <c r="F47" s="7"/>
      <c r="G47" s="7"/>
      <c r="H47" s="7"/>
      <c r="I47" s="7"/>
      <c r="J47" s="7"/>
      <c r="K47" s="7"/>
      <c r="L47" s="7">
        <v>1.3</v>
      </c>
      <c r="M47" s="7">
        <v>1.3</v>
      </c>
      <c r="N47" s="7">
        <v>1.3</v>
      </c>
      <c r="O47" s="7">
        <v>1.3</v>
      </c>
      <c r="P47" s="7"/>
      <c r="Q47" s="7"/>
      <c r="R47" s="7"/>
      <c r="S47" s="7"/>
      <c r="T47" s="7"/>
      <c r="U47" s="7"/>
      <c r="V47" s="7">
        <v>1.6</v>
      </c>
      <c r="W47" s="7"/>
      <c r="X47" s="7"/>
      <c r="Y47" s="7"/>
      <c r="Z47" s="7"/>
      <c r="AA47" s="7"/>
      <c r="AB47" s="7"/>
      <c r="AC47" s="139">
        <f>AVERAGE(E47:AB47)</f>
        <v>1.3333333333333333</v>
      </c>
    </row>
    <row r="48" spans="1:29" ht="24.95" customHeight="1" x14ac:dyDescent="0.2">
      <c r="A48" s="4">
        <v>2</v>
      </c>
      <c r="B48" s="3" t="s">
        <v>26</v>
      </c>
      <c r="C48" s="2" t="s">
        <v>0</v>
      </c>
      <c r="D48" s="31"/>
      <c r="E48" s="7">
        <v>0.4</v>
      </c>
      <c r="F48" s="7"/>
      <c r="G48" s="7"/>
      <c r="H48" s="7"/>
      <c r="I48" s="7"/>
      <c r="J48" s="7"/>
      <c r="K48" s="7"/>
      <c r="L48" s="7">
        <v>1.3</v>
      </c>
      <c r="M48" s="7">
        <v>0.9</v>
      </c>
      <c r="N48" s="7">
        <v>0.6</v>
      </c>
      <c r="O48" s="7">
        <v>0.6</v>
      </c>
      <c r="P48" s="7"/>
      <c r="Q48" s="7"/>
      <c r="R48" s="7"/>
      <c r="S48" s="7"/>
      <c r="T48" s="7"/>
      <c r="U48" s="7"/>
      <c r="V48" s="7">
        <v>0.7</v>
      </c>
      <c r="W48" s="7"/>
      <c r="X48" s="7"/>
      <c r="Y48" s="7"/>
      <c r="Z48" s="7"/>
      <c r="AA48" s="7"/>
      <c r="AB48" s="7"/>
      <c r="AC48" s="139">
        <f t="shared" ref="AC48:AC59" si="20">AVERAGE(E48:AB48)</f>
        <v>0.75</v>
      </c>
    </row>
    <row r="49" spans="1:29" ht="24.95" customHeight="1" x14ac:dyDescent="0.2">
      <c r="A49" s="4">
        <v>3</v>
      </c>
      <c r="B49" s="3" t="s">
        <v>83</v>
      </c>
      <c r="C49" s="2" t="s">
        <v>0</v>
      </c>
      <c r="D49" s="2"/>
      <c r="E49" s="36">
        <v>13.4</v>
      </c>
      <c r="F49" s="36"/>
      <c r="G49" s="36"/>
      <c r="H49" s="36"/>
      <c r="I49" s="36"/>
      <c r="J49" s="36"/>
      <c r="K49" s="36"/>
      <c r="L49" s="36">
        <v>15.8</v>
      </c>
      <c r="M49" s="36">
        <v>14.2</v>
      </c>
      <c r="N49" s="36">
        <v>13.8</v>
      </c>
      <c r="O49" s="36">
        <v>13.1</v>
      </c>
      <c r="P49" s="36"/>
      <c r="Q49" s="36"/>
      <c r="R49" s="36"/>
      <c r="S49" s="36"/>
      <c r="T49" s="36"/>
      <c r="U49" s="36">
        <v>15.4</v>
      </c>
      <c r="V49" s="36">
        <v>14.7</v>
      </c>
      <c r="W49" s="36"/>
      <c r="X49" s="36"/>
      <c r="Y49" s="36"/>
      <c r="Z49" s="36"/>
      <c r="AA49" s="36"/>
      <c r="AB49" s="36"/>
      <c r="AC49" s="139">
        <f t="shared" si="20"/>
        <v>14.342857142857143</v>
      </c>
    </row>
    <row r="50" spans="1:29" ht="24.95" customHeight="1" x14ac:dyDescent="0.2">
      <c r="A50" s="4">
        <v>4</v>
      </c>
      <c r="B50" s="3" t="s">
        <v>84</v>
      </c>
      <c r="C50" s="2" t="s">
        <v>0</v>
      </c>
      <c r="D50" s="2"/>
      <c r="E50" s="36">
        <v>6.5</v>
      </c>
      <c r="F50" s="36"/>
      <c r="G50" s="36"/>
      <c r="H50" s="36"/>
      <c r="I50" s="36"/>
      <c r="J50" s="36"/>
      <c r="K50" s="36"/>
      <c r="L50" s="36">
        <v>9.1</v>
      </c>
      <c r="M50" s="36">
        <v>8.1999999999999993</v>
      </c>
      <c r="N50" s="36">
        <v>8</v>
      </c>
      <c r="O50" s="36">
        <v>7.4</v>
      </c>
      <c r="P50" s="36"/>
      <c r="Q50" s="36"/>
      <c r="R50" s="36"/>
      <c r="S50" s="36"/>
      <c r="T50" s="36"/>
      <c r="U50" s="36">
        <v>6.3</v>
      </c>
      <c r="V50" s="36">
        <v>6.3</v>
      </c>
      <c r="W50" s="36"/>
      <c r="X50" s="36"/>
      <c r="Y50" s="36"/>
      <c r="Z50" s="36"/>
      <c r="AA50" s="36"/>
      <c r="AB50" s="36"/>
      <c r="AC50" s="139">
        <f t="shared" si="20"/>
        <v>7.3999999999999986</v>
      </c>
    </row>
    <row r="51" spans="1:29" ht="24.95" customHeight="1" x14ac:dyDescent="0.2">
      <c r="A51" s="4">
        <v>5</v>
      </c>
      <c r="B51" s="3" t="s">
        <v>85</v>
      </c>
      <c r="C51" s="2" t="s">
        <v>0</v>
      </c>
      <c r="D51" s="2"/>
      <c r="E51" s="36">
        <v>22</v>
      </c>
      <c r="F51" s="36"/>
      <c r="G51" s="36"/>
      <c r="H51" s="36"/>
      <c r="I51" s="36"/>
      <c r="J51" s="36"/>
      <c r="K51" s="36"/>
      <c r="L51" s="36">
        <v>23.7</v>
      </c>
      <c r="M51" s="36">
        <v>22.9</v>
      </c>
      <c r="N51" s="36">
        <v>23.2</v>
      </c>
      <c r="O51" s="36">
        <v>23.8</v>
      </c>
      <c r="P51" s="36"/>
      <c r="Q51" s="36"/>
      <c r="R51" s="36"/>
      <c r="S51" s="36"/>
      <c r="T51" s="36"/>
      <c r="U51" s="36">
        <v>21.1</v>
      </c>
      <c r="V51" s="36">
        <v>21.6</v>
      </c>
      <c r="W51" s="36"/>
      <c r="X51" s="36"/>
      <c r="Y51" s="36"/>
      <c r="Z51" s="36"/>
      <c r="AA51" s="36"/>
      <c r="AB51" s="36"/>
      <c r="AC51" s="139">
        <f t="shared" si="20"/>
        <v>22.61428571428571</v>
      </c>
    </row>
    <row r="52" spans="1:29" ht="24.95" customHeight="1" x14ac:dyDescent="0.2">
      <c r="A52" s="4">
        <v>6</v>
      </c>
      <c r="B52" s="3" t="s">
        <v>86</v>
      </c>
      <c r="C52" s="2" t="s">
        <v>0</v>
      </c>
      <c r="D52" s="2"/>
      <c r="E52" s="36">
        <v>26.9</v>
      </c>
      <c r="F52" s="36"/>
      <c r="G52" s="36"/>
      <c r="H52" s="36"/>
      <c r="I52" s="36"/>
      <c r="J52" s="36"/>
      <c r="K52" s="36"/>
      <c r="L52" s="36">
        <v>29.9</v>
      </c>
      <c r="M52" s="36">
        <v>28.6</v>
      </c>
      <c r="N52" s="36">
        <v>28.6</v>
      </c>
      <c r="O52" s="36">
        <v>29.3</v>
      </c>
      <c r="P52" s="36"/>
      <c r="Q52" s="36"/>
      <c r="R52" s="36"/>
      <c r="S52" s="36"/>
      <c r="T52" s="36"/>
      <c r="U52" s="36">
        <v>28.1</v>
      </c>
      <c r="V52" s="36">
        <v>28.1</v>
      </c>
      <c r="W52" s="36"/>
      <c r="X52" s="36"/>
      <c r="Y52" s="36"/>
      <c r="Z52" s="36"/>
      <c r="AA52" s="36"/>
      <c r="AB52" s="36"/>
      <c r="AC52" s="138">
        <f t="shared" si="20"/>
        <v>28.5</v>
      </c>
    </row>
    <row r="53" spans="1:29" ht="24.95" customHeight="1" x14ac:dyDescent="0.2">
      <c r="A53" s="4">
        <v>7</v>
      </c>
      <c r="B53" s="3" t="s">
        <v>21</v>
      </c>
      <c r="C53" s="2" t="s">
        <v>87</v>
      </c>
      <c r="D53" s="2"/>
      <c r="E53" s="58">
        <v>4.3</v>
      </c>
      <c r="F53" s="58"/>
      <c r="G53" s="58"/>
      <c r="H53" s="58"/>
      <c r="I53" s="58"/>
      <c r="J53" s="58"/>
      <c r="K53" s="58"/>
      <c r="L53" s="58">
        <v>4.3</v>
      </c>
      <c r="M53" s="58">
        <v>4.3</v>
      </c>
      <c r="N53" s="58">
        <v>4.3</v>
      </c>
      <c r="O53" s="58">
        <v>4.3</v>
      </c>
      <c r="P53" s="58"/>
      <c r="Q53" s="58"/>
      <c r="R53" s="58"/>
      <c r="S53" s="58"/>
      <c r="T53" s="58"/>
      <c r="U53" s="58">
        <v>4.3</v>
      </c>
      <c r="V53" s="58">
        <v>4.3</v>
      </c>
      <c r="W53" s="58"/>
      <c r="X53" s="58"/>
      <c r="Y53" s="58"/>
      <c r="Z53" s="58"/>
      <c r="AA53" s="58"/>
      <c r="AB53" s="58"/>
      <c r="AC53" s="138">
        <f t="shared" si="20"/>
        <v>4.3</v>
      </c>
    </row>
    <row r="54" spans="1:29" ht="24.95" customHeight="1" x14ac:dyDescent="0.2">
      <c r="A54" s="4">
        <v>8</v>
      </c>
      <c r="B54" s="3" t="s">
        <v>20</v>
      </c>
      <c r="C54" s="2" t="s">
        <v>87</v>
      </c>
      <c r="D54" s="2"/>
      <c r="E54" s="59">
        <v>3.8</v>
      </c>
      <c r="F54" s="59"/>
      <c r="G54" s="59"/>
      <c r="H54" s="59"/>
      <c r="I54" s="59"/>
      <c r="J54" s="59"/>
      <c r="K54" s="59"/>
      <c r="L54" s="59">
        <v>3.8</v>
      </c>
      <c r="M54" s="59">
        <v>3.8</v>
      </c>
      <c r="N54" s="59">
        <v>3.8</v>
      </c>
      <c r="O54" s="59">
        <v>3.8</v>
      </c>
      <c r="P54" s="59"/>
      <c r="Q54" s="59"/>
      <c r="R54" s="59"/>
      <c r="S54" s="59"/>
      <c r="T54" s="59"/>
      <c r="U54" s="59">
        <v>3.8</v>
      </c>
      <c r="V54" s="59">
        <v>3.8</v>
      </c>
      <c r="W54" s="59"/>
      <c r="X54" s="59"/>
      <c r="Y54" s="59"/>
      <c r="Z54" s="59"/>
      <c r="AA54" s="59"/>
      <c r="AB54" s="59"/>
      <c r="AC54" s="138">
        <f t="shared" si="20"/>
        <v>3.8000000000000003</v>
      </c>
    </row>
    <row r="55" spans="1:29" ht="24.95" customHeight="1" x14ac:dyDescent="0.2">
      <c r="A55" s="4">
        <v>9</v>
      </c>
      <c r="B55" s="3" t="s">
        <v>19</v>
      </c>
      <c r="C55" s="2" t="s">
        <v>87</v>
      </c>
      <c r="D55" s="2"/>
      <c r="E55" s="59">
        <v>3.8</v>
      </c>
      <c r="F55" s="59"/>
      <c r="G55" s="59"/>
      <c r="H55" s="59"/>
      <c r="I55" s="59"/>
      <c r="J55" s="59"/>
      <c r="K55" s="59"/>
      <c r="L55" s="59">
        <v>3.8</v>
      </c>
      <c r="M55" s="59">
        <v>3.8</v>
      </c>
      <c r="N55" s="59">
        <v>3.8</v>
      </c>
      <c r="O55" s="59">
        <v>3.8</v>
      </c>
      <c r="P55" s="59"/>
      <c r="Q55" s="59"/>
      <c r="R55" s="59"/>
      <c r="S55" s="59"/>
      <c r="T55" s="59"/>
      <c r="U55" s="59">
        <v>3.8</v>
      </c>
      <c r="V55" s="59">
        <v>3.8</v>
      </c>
      <c r="W55" s="59"/>
      <c r="X55" s="59"/>
      <c r="Y55" s="59"/>
      <c r="Z55" s="59"/>
      <c r="AA55" s="59"/>
      <c r="AB55" s="59"/>
      <c r="AC55" s="138">
        <f t="shared" si="20"/>
        <v>3.8000000000000003</v>
      </c>
    </row>
    <row r="56" spans="1:29" ht="24.95" customHeight="1" x14ac:dyDescent="0.2">
      <c r="A56" s="4">
        <v>10</v>
      </c>
      <c r="B56" s="3" t="s">
        <v>18</v>
      </c>
      <c r="C56" s="2" t="s">
        <v>87</v>
      </c>
      <c r="D56" s="2"/>
      <c r="E56" s="59">
        <v>3</v>
      </c>
      <c r="F56" s="59"/>
      <c r="G56" s="59"/>
      <c r="H56" s="59"/>
      <c r="I56" s="59"/>
      <c r="J56" s="59"/>
      <c r="K56" s="59"/>
      <c r="L56" s="59">
        <v>3</v>
      </c>
      <c r="M56" s="59">
        <v>3</v>
      </c>
      <c r="N56" s="59">
        <v>3</v>
      </c>
      <c r="O56" s="59">
        <v>3</v>
      </c>
      <c r="P56" s="59"/>
      <c r="Q56" s="59"/>
      <c r="R56" s="59"/>
      <c r="S56" s="59"/>
      <c r="T56" s="59"/>
      <c r="U56" s="59">
        <v>3</v>
      </c>
      <c r="V56" s="59">
        <v>3</v>
      </c>
      <c r="W56" s="59"/>
      <c r="X56" s="59"/>
      <c r="Y56" s="59"/>
      <c r="Z56" s="59"/>
      <c r="AA56" s="59"/>
      <c r="AB56" s="59"/>
      <c r="AC56" s="138">
        <f t="shared" si="20"/>
        <v>3</v>
      </c>
    </row>
    <row r="57" spans="1:29" ht="24.95" customHeight="1" x14ac:dyDescent="0.2">
      <c r="A57" s="4">
        <v>11</v>
      </c>
      <c r="B57" s="3" t="s">
        <v>88</v>
      </c>
      <c r="C57" s="2" t="s">
        <v>87</v>
      </c>
      <c r="D57" s="5"/>
      <c r="E57" s="58">
        <f t="shared" ref="E57:O57" si="21">E53-E54</f>
        <v>0.5</v>
      </c>
      <c r="F57" s="58"/>
      <c r="G57" s="58"/>
      <c r="H57" s="58"/>
      <c r="I57" s="58"/>
      <c r="J57" s="58"/>
      <c r="K57" s="58"/>
      <c r="L57" s="58">
        <f t="shared" si="21"/>
        <v>0.5</v>
      </c>
      <c r="M57" s="58">
        <f t="shared" si="21"/>
        <v>0.5</v>
      </c>
      <c r="N57" s="58">
        <f t="shared" si="21"/>
        <v>0.5</v>
      </c>
      <c r="O57" s="58">
        <f t="shared" si="21"/>
        <v>0.5</v>
      </c>
      <c r="P57" s="58"/>
      <c r="Q57" s="58"/>
      <c r="R57" s="58"/>
      <c r="S57" s="58"/>
      <c r="T57" s="58"/>
      <c r="U57" s="58">
        <f t="shared" ref="U57:V57" si="22">U53-U54</f>
        <v>0.5</v>
      </c>
      <c r="V57" s="58">
        <f t="shared" si="22"/>
        <v>0.5</v>
      </c>
      <c r="W57" s="58"/>
      <c r="X57" s="58"/>
      <c r="Y57" s="58"/>
      <c r="Z57" s="58"/>
      <c r="AA57" s="58"/>
      <c r="AB57" s="58"/>
      <c r="AC57" s="138">
        <f t="shared" si="20"/>
        <v>0.5</v>
      </c>
    </row>
    <row r="58" spans="1:29" ht="24.95" customHeight="1" x14ac:dyDescent="0.2">
      <c r="A58" s="4">
        <v>12</v>
      </c>
      <c r="B58" s="3" t="s">
        <v>89</v>
      </c>
      <c r="C58" s="2" t="s">
        <v>87</v>
      </c>
      <c r="D58" s="5"/>
      <c r="E58" s="58">
        <f t="shared" ref="E58:O58" si="23">E55-E56</f>
        <v>0.79999999999999982</v>
      </c>
      <c r="F58" s="58"/>
      <c r="G58" s="58"/>
      <c r="H58" s="58"/>
      <c r="I58" s="58"/>
      <c r="J58" s="58"/>
      <c r="K58" s="58"/>
      <c r="L58" s="58">
        <f t="shared" si="23"/>
        <v>0.79999999999999982</v>
      </c>
      <c r="M58" s="58">
        <f t="shared" si="23"/>
        <v>0.79999999999999982</v>
      </c>
      <c r="N58" s="58">
        <f t="shared" si="23"/>
        <v>0.79999999999999982</v>
      </c>
      <c r="O58" s="58">
        <f t="shared" si="23"/>
        <v>0.79999999999999982</v>
      </c>
      <c r="P58" s="58"/>
      <c r="Q58" s="58"/>
      <c r="R58" s="58"/>
      <c r="S58" s="58"/>
      <c r="T58" s="58"/>
      <c r="U58" s="58">
        <f t="shared" ref="U58:V58" si="24">U55-U56</f>
        <v>0.79999999999999982</v>
      </c>
      <c r="V58" s="58">
        <f t="shared" si="24"/>
        <v>0.79999999999999982</v>
      </c>
      <c r="W58" s="58"/>
      <c r="X58" s="58"/>
      <c r="Y58" s="58"/>
      <c r="Z58" s="58"/>
      <c r="AA58" s="58"/>
      <c r="AB58" s="58"/>
      <c r="AC58" s="138">
        <f t="shared" si="20"/>
        <v>0.79999999999999982</v>
      </c>
    </row>
    <row r="59" spans="1:29" ht="24.95" customHeight="1" x14ac:dyDescent="0.2">
      <c r="A59" s="4">
        <v>13</v>
      </c>
      <c r="B59" s="3" t="s">
        <v>90</v>
      </c>
      <c r="C59" s="2" t="s">
        <v>91</v>
      </c>
      <c r="D59" s="5"/>
      <c r="E59" s="60">
        <f t="shared" ref="E59:O59" si="25">SQRT(E57/0.5)*971</f>
        <v>971</v>
      </c>
      <c r="F59" s="60"/>
      <c r="G59" s="60"/>
      <c r="H59" s="60"/>
      <c r="I59" s="60"/>
      <c r="J59" s="60"/>
      <c r="K59" s="60"/>
      <c r="L59" s="60">
        <f t="shared" si="25"/>
        <v>971</v>
      </c>
      <c r="M59" s="60">
        <f t="shared" si="25"/>
        <v>971</v>
      </c>
      <c r="N59" s="60">
        <f t="shared" si="25"/>
        <v>971</v>
      </c>
      <c r="O59" s="60">
        <f t="shared" si="25"/>
        <v>971</v>
      </c>
      <c r="P59" s="60"/>
      <c r="Q59" s="60"/>
      <c r="R59" s="60"/>
      <c r="S59" s="60"/>
      <c r="T59" s="60"/>
      <c r="U59" s="60">
        <f t="shared" ref="U59:V59" si="26">SQRT(U57/0.5)*971</f>
        <v>971</v>
      </c>
      <c r="V59" s="60">
        <f t="shared" si="26"/>
        <v>971</v>
      </c>
      <c r="W59" s="60"/>
      <c r="X59" s="60"/>
      <c r="Y59" s="60"/>
      <c r="Z59" s="60"/>
      <c r="AA59" s="60"/>
      <c r="AB59" s="60"/>
      <c r="AC59" s="138">
        <f t="shared" si="20"/>
        <v>971</v>
      </c>
    </row>
    <row r="60" spans="1:29" ht="24.95" customHeight="1" x14ac:dyDescent="0.2">
      <c r="A60" s="4">
        <v>14</v>
      </c>
      <c r="B60" s="3" t="s">
        <v>11</v>
      </c>
      <c r="C60" s="2" t="s">
        <v>10</v>
      </c>
      <c r="D60" s="5"/>
      <c r="E60" s="56">
        <f t="shared" ref="E60:O60" si="27">E59*1000*1*(E49-E50)/3024</f>
        <v>2215.5753968253966</v>
      </c>
      <c r="F60" s="56"/>
      <c r="G60" s="56"/>
      <c r="H60" s="56"/>
      <c r="I60" s="56"/>
      <c r="J60" s="56"/>
      <c r="K60" s="56"/>
      <c r="L60" s="56">
        <f t="shared" si="27"/>
        <v>2151.3558201058204</v>
      </c>
      <c r="M60" s="56">
        <f t="shared" si="27"/>
        <v>1926.5873015873017</v>
      </c>
      <c r="N60" s="56">
        <f t="shared" si="27"/>
        <v>1862.3677248677252</v>
      </c>
      <c r="O60" s="56">
        <f t="shared" si="27"/>
        <v>1830.2579365079362</v>
      </c>
      <c r="P60" s="56"/>
      <c r="Q60" s="56"/>
      <c r="R60" s="56"/>
      <c r="S60" s="56"/>
      <c r="T60" s="56"/>
      <c r="U60" s="56">
        <f t="shared" ref="U60:V60" si="28">U59*1000*1*(U49-U50)/3024</f>
        <v>2921.9907407407413</v>
      </c>
      <c r="V60" s="56">
        <f t="shared" si="28"/>
        <v>2697.2222222222217</v>
      </c>
      <c r="W60" s="56"/>
      <c r="X60" s="56"/>
      <c r="Y60" s="56"/>
      <c r="Z60" s="56"/>
      <c r="AA60" s="56"/>
      <c r="AB60" s="56"/>
      <c r="AC60" s="138">
        <f>SUM(E60:AB60)</f>
        <v>15605.357142857141</v>
      </c>
    </row>
    <row r="61" spans="1:29" ht="24.95" customHeight="1" x14ac:dyDescent="0.2">
      <c r="A61" s="4">
        <v>15</v>
      </c>
      <c r="B61" s="3" t="s">
        <v>9</v>
      </c>
      <c r="C61" s="2" t="s">
        <v>8</v>
      </c>
      <c r="D61" s="5"/>
      <c r="E61" s="58">
        <v>1400</v>
      </c>
      <c r="F61" s="58">
        <v>200</v>
      </c>
      <c r="G61" s="58">
        <v>0</v>
      </c>
      <c r="H61" s="58">
        <v>0</v>
      </c>
      <c r="I61" s="58">
        <v>0</v>
      </c>
      <c r="J61" s="58">
        <v>400</v>
      </c>
      <c r="K61" s="58">
        <v>1600</v>
      </c>
      <c r="L61" s="58">
        <v>1300</v>
      </c>
      <c r="M61" s="58">
        <v>1400</v>
      </c>
      <c r="N61" s="58">
        <v>1500</v>
      </c>
      <c r="O61" s="58">
        <v>1600</v>
      </c>
      <c r="P61" s="58">
        <v>700</v>
      </c>
      <c r="Q61" s="58">
        <v>0</v>
      </c>
      <c r="R61" s="58">
        <v>0</v>
      </c>
      <c r="S61" s="58">
        <v>0</v>
      </c>
      <c r="T61" s="58">
        <v>600</v>
      </c>
      <c r="U61" s="58">
        <v>1700</v>
      </c>
      <c r="V61" s="58">
        <v>1400</v>
      </c>
      <c r="W61" s="58">
        <v>700</v>
      </c>
      <c r="X61" s="58">
        <v>0</v>
      </c>
      <c r="Y61" s="58">
        <v>0</v>
      </c>
      <c r="Z61" s="58">
        <v>0</v>
      </c>
      <c r="AA61" s="58">
        <v>0</v>
      </c>
      <c r="AB61" s="58">
        <v>400</v>
      </c>
      <c r="AC61" s="138">
        <f>SUM(E61:AB61)</f>
        <v>14900</v>
      </c>
    </row>
    <row r="62" spans="1:29" ht="24.95" customHeight="1" x14ac:dyDescent="0.2">
      <c r="A62" s="4">
        <v>16</v>
      </c>
      <c r="B62" s="3" t="s">
        <v>7</v>
      </c>
      <c r="C62" s="2" t="s">
        <v>6</v>
      </c>
      <c r="D62" s="5"/>
      <c r="E62" s="62">
        <f t="shared" ref="E62:O62" si="29">E61/E60</f>
        <v>0.63189002820937634</v>
      </c>
      <c r="F62" s="62"/>
      <c r="G62" s="62"/>
      <c r="H62" s="62"/>
      <c r="I62" s="62"/>
      <c r="J62" s="62"/>
      <c r="K62" s="62"/>
      <c r="L62" s="62">
        <f t="shared" si="29"/>
        <v>0.60427010160320938</v>
      </c>
      <c r="M62" s="62">
        <f t="shared" si="29"/>
        <v>0.7266735324407827</v>
      </c>
      <c r="N62" s="62">
        <f t="shared" si="29"/>
        <v>0.80542632905998068</v>
      </c>
      <c r="O62" s="62">
        <f t="shared" si="29"/>
        <v>0.87419372323703193</v>
      </c>
      <c r="P62" s="62"/>
      <c r="Q62" s="62"/>
      <c r="R62" s="62"/>
      <c r="S62" s="62"/>
      <c r="T62" s="62"/>
      <c r="U62" s="62">
        <f t="shared" ref="U62:V62" si="30">U61/U60</f>
        <v>0.58179513586310694</v>
      </c>
      <c r="V62" s="62">
        <f t="shared" si="30"/>
        <v>0.51905252317198769</v>
      </c>
      <c r="W62" s="62"/>
      <c r="X62" s="62"/>
      <c r="Y62" s="62"/>
      <c r="Z62" s="62"/>
      <c r="AA62" s="62"/>
      <c r="AB62" s="62"/>
      <c r="AC62" s="138">
        <f t="shared" ref="AC62:AC67" si="31">AVERAGE(E62:AB62)</f>
        <v>0.67761448194078233</v>
      </c>
    </row>
    <row r="63" spans="1:29" ht="24.95" customHeight="1" x14ac:dyDescent="0.2">
      <c r="A63" s="4">
        <v>17</v>
      </c>
      <c r="B63" s="3" t="s">
        <v>5</v>
      </c>
      <c r="C63" s="5"/>
      <c r="D63" s="5"/>
      <c r="E63" s="326">
        <f>AVERAGE(E62:AB62)</f>
        <v>0.67761448194078233</v>
      </c>
      <c r="F63" s="327"/>
      <c r="G63" s="327"/>
      <c r="H63" s="327"/>
      <c r="I63" s="327"/>
      <c r="J63" s="327"/>
      <c r="K63" s="327"/>
      <c r="L63" s="327"/>
      <c r="M63" s="327"/>
      <c r="N63" s="327"/>
      <c r="O63" s="327"/>
      <c r="P63" s="327"/>
      <c r="Q63" s="327"/>
      <c r="R63" s="327"/>
      <c r="S63" s="327"/>
      <c r="T63" s="327"/>
      <c r="U63" s="327"/>
      <c r="V63" s="327"/>
      <c r="W63" s="327"/>
      <c r="X63" s="327"/>
      <c r="Y63" s="327"/>
      <c r="Z63" s="327"/>
      <c r="AA63" s="327"/>
      <c r="AB63" s="328"/>
      <c r="AC63" s="138">
        <f t="shared" si="31"/>
        <v>0.67761448194078233</v>
      </c>
    </row>
    <row r="64" spans="1:29" ht="24.95" customHeight="1" x14ac:dyDescent="0.2">
      <c r="A64" s="4">
        <v>18</v>
      </c>
      <c r="B64" s="3" t="s">
        <v>4</v>
      </c>
      <c r="C64" s="5"/>
      <c r="D64" s="5"/>
      <c r="E64" s="62">
        <f t="shared" ref="E64:O64" si="32">3.516/E62</f>
        <v>5.5642593537414955</v>
      </c>
      <c r="F64" s="62"/>
      <c r="G64" s="62"/>
      <c r="H64" s="62"/>
      <c r="I64" s="62"/>
      <c r="J64" s="62"/>
      <c r="K64" s="62"/>
      <c r="L64" s="62">
        <f t="shared" si="32"/>
        <v>5.8185900488400497</v>
      </c>
      <c r="M64" s="62">
        <f t="shared" si="32"/>
        <v>4.8384863945578234</v>
      </c>
      <c r="N64" s="62">
        <f t="shared" si="32"/>
        <v>4.3653899470899482</v>
      </c>
      <c r="O64" s="62">
        <f t="shared" si="32"/>
        <v>4.0219918154761896</v>
      </c>
      <c r="P64" s="62"/>
      <c r="Q64" s="62"/>
      <c r="R64" s="62"/>
      <c r="S64" s="62"/>
      <c r="T64" s="62"/>
      <c r="U64" s="62">
        <f t="shared" ref="U64:V64" si="33">3.516/U62</f>
        <v>6.0433643790849683</v>
      </c>
      <c r="V64" s="62">
        <f t="shared" si="33"/>
        <v>6.773880952380952</v>
      </c>
      <c r="W64" s="62"/>
      <c r="X64" s="62"/>
      <c r="Y64" s="62"/>
      <c r="Z64" s="62"/>
      <c r="AA64" s="62"/>
      <c r="AB64" s="62"/>
      <c r="AC64" s="138">
        <f t="shared" si="31"/>
        <v>5.3465661273102034</v>
      </c>
    </row>
    <row r="65" spans="1:29" ht="24.95" customHeight="1" x14ac:dyDescent="0.2">
      <c r="A65" s="4">
        <v>19</v>
      </c>
      <c r="B65" s="3" t="s">
        <v>3</v>
      </c>
      <c r="C65" s="5"/>
      <c r="D65" s="5"/>
      <c r="E65" s="62">
        <f t="shared" ref="E65:O65" si="34">3.413*E64</f>
        <v>18.990817174319723</v>
      </c>
      <c r="F65" s="62"/>
      <c r="G65" s="62"/>
      <c r="H65" s="62"/>
      <c r="I65" s="62"/>
      <c r="J65" s="62"/>
      <c r="K65" s="62"/>
      <c r="L65" s="62">
        <f t="shared" si="34"/>
        <v>19.858847836691087</v>
      </c>
      <c r="M65" s="62">
        <f t="shared" si="34"/>
        <v>16.51375406462585</v>
      </c>
      <c r="N65" s="62">
        <f t="shared" si="34"/>
        <v>14.899075889417992</v>
      </c>
      <c r="O65" s="62">
        <f t="shared" si="34"/>
        <v>13.727058066220234</v>
      </c>
      <c r="P65" s="62"/>
      <c r="Q65" s="62"/>
      <c r="R65" s="62"/>
      <c r="S65" s="62"/>
      <c r="T65" s="62"/>
      <c r="U65" s="62">
        <f t="shared" ref="U65:V65" si="35">3.413*U64</f>
        <v>20.626002625816994</v>
      </c>
      <c r="V65" s="62">
        <f t="shared" si="35"/>
        <v>23.119255690476187</v>
      </c>
      <c r="W65" s="62"/>
      <c r="X65" s="62"/>
      <c r="Y65" s="62"/>
      <c r="Z65" s="62"/>
      <c r="AA65" s="62"/>
      <c r="AB65" s="62"/>
      <c r="AC65" s="138">
        <f t="shared" si="31"/>
        <v>18.247830192509724</v>
      </c>
    </row>
    <row r="66" spans="1:29" ht="24.95" customHeight="1" x14ac:dyDescent="0.2">
      <c r="A66" s="4">
        <v>20</v>
      </c>
      <c r="B66" s="3" t="s">
        <v>2</v>
      </c>
      <c r="C66" s="2" t="s">
        <v>0</v>
      </c>
      <c r="D66" s="5"/>
      <c r="E66" s="62">
        <f t="shared" ref="E66:O66" si="36">(E52-E51)/LN(1+(E52-E51)/E47)</f>
        <v>3.0135908994034795</v>
      </c>
      <c r="F66" s="62"/>
      <c r="G66" s="62"/>
      <c r="H66" s="62"/>
      <c r="I66" s="62"/>
      <c r="J66" s="62"/>
      <c r="K66" s="62"/>
      <c r="L66" s="62">
        <f t="shared" si="36"/>
        <v>3.5377249025216253</v>
      </c>
      <c r="M66" s="62">
        <f t="shared" si="36"/>
        <v>3.3857111066476908</v>
      </c>
      <c r="N66" s="62">
        <f t="shared" si="36"/>
        <v>3.2931984691591336</v>
      </c>
      <c r="O66" s="62">
        <f t="shared" si="36"/>
        <v>3.3241499204891216</v>
      </c>
      <c r="P66" s="62"/>
      <c r="Q66" s="62"/>
      <c r="R66" s="62"/>
      <c r="S66" s="62"/>
      <c r="T66" s="62"/>
      <c r="U66" s="62">
        <v>4.0077431263617012</v>
      </c>
      <c r="V66" s="62">
        <f t="shared" ref="V66" si="37">(V52-V51)/LN(1+(V52-V51)/V47)</f>
        <v>4.0077431263617012</v>
      </c>
      <c r="W66" s="62"/>
      <c r="X66" s="62"/>
      <c r="Y66" s="62"/>
      <c r="Z66" s="62"/>
      <c r="AA66" s="62"/>
      <c r="AB66" s="62"/>
      <c r="AC66" s="138">
        <f t="shared" si="31"/>
        <v>3.509980221563493</v>
      </c>
    </row>
    <row r="67" spans="1:29" ht="15.75" x14ac:dyDescent="0.25">
      <c r="A67" s="4">
        <v>21</v>
      </c>
      <c r="B67" s="3" t="s">
        <v>1</v>
      </c>
      <c r="C67" s="2" t="s">
        <v>0</v>
      </c>
      <c r="D67" s="1"/>
      <c r="E67" s="62">
        <f t="shared" ref="E67:O67" si="38">(E49-E50)/LN(1+(E49-E50)/E48)</f>
        <v>2.375897998171745</v>
      </c>
      <c r="F67" s="62"/>
      <c r="G67" s="62"/>
      <c r="H67" s="62"/>
      <c r="I67" s="62"/>
      <c r="J67" s="62"/>
      <c r="K67" s="62"/>
      <c r="L67" s="62">
        <f t="shared" si="38"/>
        <v>3.6872399891977925</v>
      </c>
      <c r="M67" s="62">
        <f t="shared" si="38"/>
        <v>2.9456788435783787</v>
      </c>
      <c r="N67" s="62">
        <f t="shared" si="38"/>
        <v>2.4502311435593276</v>
      </c>
      <c r="O67" s="62">
        <f t="shared" si="38"/>
        <v>2.4241132854634402</v>
      </c>
      <c r="P67" s="62"/>
      <c r="Q67" s="62"/>
      <c r="R67" s="62"/>
      <c r="S67" s="62"/>
      <c r="T67" s="62"/>
      <c r="U67" s="62">
        <v>3.2749184601107522</v>
      </c>
      <c r="V67" s="62">
        <f t="shared" ref="V67" si="39">(V49-V50)/LN(1+(V49-V50)/V48)</f>
        <v>3.2749184601107522</v>
      </c>
      <c r="W67" s="62"/>
      <c r="X67" s="62"/>
      <c r="Y67" s="62"/>
      <c r="Z67" s="62"/>
      <c r="AA67" s="62"/>
      <c r="AB67" s="62"/>
      <c r="AC67" s="138">
        <f t="shared" si="31"/>
        <v>2.9189997400274552</v>
      </c>
    </row>
    <row r="69" spans="1:29" ht="21" customHeight="1" x14ac:dyDescent="0.2"/>
    <row r="70" spans="1:29" ht="15.75" customHeight="1" x14ac:dyDescent="0.2"/>
    <row r="71" spans="1:29" ht="15.75" customHeight="1" x14ac:dyDescent="0.2"/>
    <row r="72" spans="1:29" ht="15.75" customHeight="1" x14ac:dyDescent="0.2"/>
    <row r="73" spans="1:29" ht="15.75" customHeight="1" x14ac:dyDescent="0.2"/>
    <row r="74" spans="1:29" ht="15.75" customHeight="1" x14ac:dyDescent="0.2"/>
    <row r="75" spans="1:29" ht="15.75" customHeight="1" x14ac:dyDescent="0.2"/>
    <row r="79" spans="1:29" ht="24.95" customHeight="1" x14ac:dyDescent="0.2"/>
    <row r="80" spans="1:29" ht="24.95" customHeight="1" x14ac:dyDescent="0.2"/>
    <row r="81" ht="24.95" customHeight="1" x14ac:dyDescent="0.2"/>
    <row r="82" ht="24.95" customHeight="1" x14ac:dyDescent="0.2"/>
    <row r="83" ht="24.95" customHeight="1" x14ac:dyDescent="0.2"/>
    <row r="84" ht="24.95" customHeight="1" x14ac:dyDescent="0.2"/>
    <row r="85" ht="24.95" customHeight="1" x14ac:dyDescent="0.2"/>
    <row r="86" ht="24.95" customHeight="1" x14ac:dyDescent="0.2"/>
    <row r="87" ht="24.95" customHeight="1" x14ac:dyDescent="0.2"/>
    <row r="88" ht="24.95" customHeight="1" x14ac:dyDescent="0.2"/>
    <row r="89" ht="24.95" customHeight="1" x14ac:dyDescent="0.2"/>
    <row r="90" ht="24.95" customHeight="1" x14ac:dyDescent="0.2"/>
    <row r="91" ht="24.95" customHeight="1" x14ac:dyDescent="0.2"/>
    <row r="92" ht="24.95" customHeight="1" x14ac:dyDescent="0.2"/>
    <row r="93" ht="24.95" customHeight="1" x14ac:dyDescent="0.2"/>
    <row r="94" ht="24.95" customHeight="1" x14ac:dyDescent="0.2"/>
    <row r="95" ht="24.95" customHeight="1" x14ac:dyDescent="0.2"/>
    <row r="96" ht="24.95" customHeight="1" x14ac:dyDescent="0.2"/>
    <row r="97" ht="24.95" customHeight="1" x14ac:dyDescent="0.2"/>
    <row r="98" ht="24.95" customHeight="1" x14ac:dyDescent="0.2"/>
    <row r="99" ht="24.95" customHeight="1" x14ac:dyDescent="0.2"/>
    <row r="103" ht="21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2" ht="18.75" customHeight="1" x14ac:dyDescent="0.2"/>
    <row r="113" ht="21.75" customHeight="1" x14ac:dyDescent="0.2"/>
  </sheetData>
  <mergeCells count="32">
    <mergeCell ref="A3:AC3"/>
    <mergeCell ref="A4:AC4"/>
    <mergeCell ref="A5:D5"/>
    <mergeCell ref="E5:AC11"/>
    <mergeCell ref="A6:D6"/>
    <mergeCell ref="A7:D7"/>
    <mergeCell ref="A8:D8"/>
    <mergeCell ref="A9:D9"/>
    <mergeCell ref="A10:D10"/>
    <mergeCell ref="A11:D11"/>
    <mergeCell ref="E30:AB30"/>
    <mergeCell ref="A12:A13"/>
    <mergeCell ref="B12:B13"/>
    <mergeCell ref="C12:C13"/>
    <mergeCell ref="D12:D13"/>
    <mergeCell ref="E12:AB12"/>
    <mergeCell ref="A36:AC36"/>
    <mergeCell ref="A37:AC37"/>
    <mergeCell ref="A38:D38"/>
    <mergeCell ref="E38:AC44"/>
    <mergeCell ref="A39:D39"/>
    <mergeCell ref="A40:D40"/>
    <mergeCell ref="A41:D41"/>
    <mergeCell ref="A42:D42"/>
    <mergeCell ref="A43:D43"/>
    <mergeCell ref="A44:D44"/>
    <mergeCell ref="E63:AB63"/>
    <mergeCell ref="A45:A46"/>
    <mergeCell ref="B45:B46"/>
    <mergeCell ref="C45:C46"/>
    <mergeCell ref="D45:D46"/>
    <mergeCell ref="E45:AB45"/>
  </mergeCells>
  <conditionalFormatting sqref="E28:AB28">
    <cfRule type="cellIs" dxfId="119" priority="2" operator="greaterThan">
      <formula>90</formula>
    </cfRule>
  </conditionalFormatting>
  <conditionalFormatting sqref="E61:AB61">
    <cfRule type="cellIs" dxfId="118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C132"/>
  <sheetViews>
    <sheetView zoomScale="60" zoomScaleNormal="60" workbookViewId="0">
      <selection activeCell="AF20" sqref="AF20"/>
    </sheetView>
  </sheetViews>
  <sheetFormatPr defaultColWidth="8.85546875" defaultRowHeight="12.75" x14ac:dyDescent="0.2"/>
  <cols>
    <col min="1" max="1" width="6.5703125" style="16" customWidth="1"/>
    <col min="2" max="2" width="45" style="16" customWidth="1"/>
    <col min="3" max="3" width="11.42578125" style="16" customWidth="1"/>
    <col min="4" max="4" width="17.42578125" style="16" customWidth="1"/>
    <col min="5" max="28" width="11.85546875" style="16" customWidth="1"/>
    <col min="29" max="29" width="13.5703125" style="16" customWidth="1"/>
    <col min="30" max="16384" width="8.85546875" style="16"/>
  </cols>
  <sheetData>
    <row r="2" spans="1:29" ht="23.25" x14ac:dyDescent="0.2">
      <c r="A2" s="317" t="s">
        <v>39</v>
      </c>
      <c r="B2" s="317"/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</row>
    <row r="3" spans="1:29" ht="18.75" x14ac:dyDescent="0.2">
      <c r="A3" s="323" t="s">
        <v>149</v>
      </c>
      <c r="B3" s="323"/>
      <c r="C3" s="323"/>
      <c r="D3" s="323"/>
      <c r="E3" s="323"/>
      <c r="F3" s="323"/>
      <c r="G3" s="323"/>
      <c r="H3" s="323"/>
      <c r="I3" s="323"/>
      <c r="J3" s="323"/>
      <c r="K3" s="323"/>
      <c r="L3" s="323"/>
      <c r="M3" s="323"/>
      <c r="N3" s="323"/>
      <c r="O3" s="323"/>
      <c r="P3" s="323"/>
      <c r="Q3" s="323"/>
      <c r="R3" s="323"/>
      <c r="S3" s="323"/>
      <c r="T3" s="323"/>
      <c r="U3" s="323"/>
      <c r="V3" s="323"/>
      <c r="W3" s="323"/>
      <c r="X3" s="323"/>
      <c r="Y3" s="323"/>
      <c r="Z3" s="323"/>
      <c r="AA3" s="323"/>
      <c r="AB3" s="323"/>
      <c r="AC3" s="323"/>
    </row>
    <row r="4" spans="1:29" ht="21" customHeight="1" x14ac:dyDescent="0.35">
      <c r="A4" s="319"/>
      <c r="B4" s="319"/>
      <c r="C4" s="319"/>
      <c r="D4" s="319"/>
      <c r="E4" s="320" t="s">
        <v>73</v>
      </c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</row>
    <row r="5" spans="1:29" ht="18" customHeight="1" x14ac:dyDescent="0.2">
      <c r="A5" s="324" t="s">
        <v>77</v>
      </c>
      <c r="B5" s="324"/>
      <c r="C5" s="324"/>
      <c r="D5" s="324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29" ht="18" customHeight="1" x14ac:dyDescent="0.2">
      <c r="A6" s="324" t="s">
        <v>78</v>
      </c>
      <c r="B6" s="324"/>
      <c r="C6" s="324"/>
      <c r="D6" s="324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29" ht="18" customHeight="1" x14ac:dyDescent="0.2">
      <c r="A7" s="324" t="s">
        <v>79</v>
      </c>
      <c r="B7" s="324"/>
      <c r="C7" s="324"/>
      <c r="D7" s="324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29" ht="18" customHeight="1" x14ac:dyDescent="0.2">
      <c r="A8" s="324" t="s">
        <v>80</v>
      </c>
      <c r="B8" s="324"/>
      <c r="C8" s="324"/>
      <c r="D8" s="324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29" ht="16.899999999999999" customHeight="1" x14ac:dyDescent="0.25">
      <c r="A9" s="325" t="s">
        <v>81</v>
      </c>
      <c r="B9" s="325"/>
      <c r="C9" s="325"/>
      <c r="D9" s="325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29" ht="15.6" customHeight="1" x14ac:dyDescent="0.25">
      <c r="A10" s="325" t="s">
        <v>82</v>
      </c>
      <c r="B10" s="325"/>
      <c r="C10" s="325"/>
      <c r="D10" s="325"/>
      <c r="E10" s="320"/>
      <c r="F10" s="320"/>
      <c r="G10" s="320"/>
      <c r="H10" s="320"/>
      <c r="I10" s="320"/>
      <c r="J10" s="320"/>
      <c r="K10" s="320"/>
      <c r="L10" s="320"/>
      <c r="M10" s="320"/>
      <c r="N10" s="320"/>
      <c r="O10" s="320"/>
      <c r="P10" s="320"/>
      <c r="Q10" s="320"/>
      <c r="R10" s="320"/>
      <c r="S10" s="320"/>
      <c r="T10" s="320"/>
      <c r="U10" s="320"/>
      <c r="V10" s="320"/>
      <c r="W10" s="320"/>
      <c r="X10" s="320"/>
      <c r="Y10" s="320"/>
      <c r="Z10" s="320"/>
      <c r="AA10" s="320"/>
      <c r="AB10" s="320"/>
      <c r="AC10" s="320"/>
    </row>
    <row r="11" spans="1:29" ht="34.5" customHeight="1" x14ac:dyDescent="0.2">
      <c r="A11" s="312" t="s">
        <v>32</v>
      </c>
      <c r="B11" s="312" t="s">
        <v>31</v>
      </c>
      <c r="C11" s="312" t="s">
        <v>30</v>
      </c>
      <c r="D11" s="312" t="s">
        <v>29</v>
      </c>
      <c r="E11" s="314" t="s">
        <v>28</v>
      </c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315"/>
      <c r="W11" s="315"/>
      <c r="X11" s="315"/>
      <c r="Y11" s="315"/>
      <c r="Z11" s="315"/>
      <c r="AA11" s="315"/>
      <c r="AB11" s="316"/>
      <c r="AC11" s="113" t="s">
        <v>67</v>
      </c>
    </row>
    <row r="12" spans="1:29" ht="15.75" x14ac:dyDescent="0.25">
      <c r="A12" s="313"/>
      <c r="B12" s="313"/>
      <c r="C12" s="313"/>
      <c r="D12" s="313"/>
      <c r="E12" s="8">
        <v>7</v>
      </c>
      <c r="F12" s="8">
        <v>8</v>
      </c>
      <c r="G12" s="8">
        <v>9</v>
      </c>
      <c r="H12" s="8">
        <v>10</v>
      </c>
      <c r="I12" s="9">
        <v>11</v>
      </c>
      <c r="J12" s="8">
        <v>12</v>
      </c>
      <c r="K12" s="8">
        <v>13</v>
      </c>
      <c r="L12" s="8">
        <v>14</v>
      </c>
      <c r="M12" s="8">
        <v>15</v>
      </c>
      <c r="N12" s="8">
        <v>16</v>
      </c>
      <c r="O12" s="8">
        <v>17</v>
      </c>
      <c r="P12" s="8">
        <v>18</v>
      </c>
      <c r="Q12" s="8">
        <v>19</v>
      </c>
      <c r="R12" s="8">
        <v>20</v>
      </c>
      <c r="S12" s="8">
        <v>21</v>
      </c>
      <c r="T12" s="8">
        <v>22</v>
      </c>
      <c r="U12" s="8">
        <v>23</v>
      </c>
      <c r="V12" s="8">
        <v>0</v>
      </c>
      <c r="W12" s="8">
        <v>1</v>
      </c>
      <c r="X12" s="8">
        <v>2</v>
      </c>
      <c r="Y12" s="8">
        <v>3</v>
      </c>
      <c r="Z12" s="8">
        <v>4</v>
      </c>
      <c r="AA12" s="8">
        <v>5</v>
      </c>
      <c r="AB12" s="8">
        <v>6</v>
      </c>
      <c r="AC12" s="1"/>
    </row>
    <row r="13" spans="1:29" ht="24.95" customHeight="1" x14ac:dyDescent="0.2">
      <c r="A13" s="4">
        <v>1</v>
      </c>
      <c r="B13" s="3" t="s">
        <v>27</v>
      </c>
      <c r="C13" s="2" t="s">
        <v>0</v>
      </c>
      <c r="D13" s="31"/>
      <c r="E13" s="7">
        <v>4.5</v>
      </c>
      <c r="F13" s="7">
        <v>4.5999999999999996</v>
      </c>
      <c r="G13" s="7">
        <v>4</v>
      </c>
      <c r="H13" s="7">
        <v>4.2</v>
      </c>
      <c r="I13" s="7">
        <v>4.5999999999999996</v>
      </c>
      <c r="J13" s="7">
        <v>4.7</v>
      </c>
      <c r="K13" s="7">
        <v>4.5999999999999996</v>
      </c>
      <c r="L13" s="7">
        <v>4.5999999999999996</v>
      </c>
      <c r="M13" s="7">
        <v>4.5</v>
      </c>
      <c r="N13" s="7">
        <v>4.0999999999999996</v>
      </c>
      <c r="O13" s="7">
        <v>4</v>
      </c>
      <c r="P13" s="7">
        <v>4</v>
      </c>
      <c r="Q13" s="7">
        <v>4.2</v>
      </c>
      <c r="R13" s="7">
        <v>4.2</v>
      </c>
      <c r="S13" s="7">
        <v>4.5999999999999996</v>
      </c>
      <c r="T13" s="7">
        <v>4.5</v>
      </c>
      <c r="U13" s="7">
        <v>4.4000000000000004</v>
      </c>
      <c r="V13" s="7">
        <v>3.8</v>
      </c>
      <c r="W13" s="7">
        <v>4</v>
      </c>
      <c r="X13" s="7">
        <v>3.8</v>
      </c>
      <c r="Y13" s="7">
        <v>3.5</v>
      </c>
      <c r="Z13" s="7">
        <v>3.8</v>
      </c>
      <c r="AA13" s="7">
        <v>3.7</v>
      </c>
      <c r="AB13" s="7">
        <v>3.6</v>
      </c>
      <c r="AC13" s="139">
        <f t="shared" ref="AC13:AC25" si="0">AVERAGE(E13:AB13)</f>
        <v>4.1875</v>
      </c>
    </row>
    <row r="14" spans="1:29" ht="24.95" customHeight="1" x14ac:dyDescent="0.2">
      <c r="A14" s="4">
        <v>2</v>
      </c>
      <c r="B14" s="3" t="s">
        <v>26</v>
      </c>
      <c r="C14" s="2" t="s">
        <v>0</v>
      </c>
      <c r="D14" s="31"/>
      <c r="E14" s="7">
        <v>0.9</v>
      </c>
      <c r="F14" s="7">
        <v>0.9</v>
      </c>
      <c r="G14" s="7">
        <v>0.5</v>
      </c>
      <c r="H14" s="7">
        <v>0.5</v>
      </c>
      <c r="I14" s="7">
        <v>0.8</v>
      </c>
      <c r="J14" s="7">
        <v>0.9</v>
      </c>
      <c r="K14" s="7">
        <v>0.8</v>
      </c>
      <c r="L14" s="7">
        <v>0.8</v>
      </c>
      <c r="M14" s="7">
        <v>0.6</v>
      </c>
      <c r="N14" s="7">
        <v>0.5</v>
      </c>
      <c r="O14" s="7">
        <v>0.6</v>
      </c>
      <c r="P14" s="7">
        <v>0.4</v>
      </c>
      <c r="Q14" s="7">
        <v>0.7</v>
      </c>
      <c r="R14" s="7">
        <v>0.7</v>
      </c>
      <c r="S14" s="7">
        <v>0.7</v>
      </c>
      <c r="T14" s="7">
        <v>0.9</v>
      </c>
      <c r="U14" s="7">
        <v>0.9</v>
      </c>
      <c r="V14" s="7">
        <v>0.4</v>
      </c>
      <c r="W14" s="7">
        <v>0.5</v>
      </c>
      <c r="X14" s="7">
        <v>0.4</v>
      </c>
      <c r="Y14" s="7">
        <v>0.4</v>
      </c>
      <c r="Z14" s="7">
        <v>0.5</v>
      </c>
      <c r="AA14" s="7">
        <v>0.5</v>
      </c>
      <c r="AB14" s="7">
        <v>0.4</v>
      </c>
      <c r="AC14" s="139">
        <f t="shared" si="0"/>
        <v>0.6333333333333333</v>
      </c>
    </row>
    <row r="15" spans="1:29" ht="24.95" customHeight="1" x14ac:dyDescent="0.2">
      <c r="A15" s="4">
        <v>3</v>
      </c>
      <c r="B15" s="3" t="s">
        <v>83</v>
      </c>
      <c r="C15" s="2" t="s">
        <v>0</v>
      </c>
      <c r="D15" s="2"/>
      <c r="E15" s="36">
        <v>14.7</v>
      </c>
      <c r="F15" s="36">
        <v>13.8</v>
      </c>
      <c r="G15" s="36">
        <v>12.8</v>
      </c>
      <c r="H15" s="36">
        <v>12.9</v>
      </c>
      <c r="I15" s="36">
        <v>13.8</v>
      </c>
      <c r="J15" s="36">
        <v>14.3</v>
      </c>
      <c r="K15" s="36">
        <v>14.8</v>
      </c>
      <c r="L15" s="36">
        <v>15.1</v>
      </c>
      <c r="M15" s="36">
        <v>15.2</v>
      </c>
      <c r="N15" s="36">
        <v>13.9</v>
      </c>
      <c r="O15" s="36">
        <v>13.2</v>
      </c>
      <c r="P15" s="36">
        <v>12.6</v>
      </c>
      <c r="Q15" s="36">
        <v>12.6</v>
      </c>
      <c r="R15" s="36">
        <v>14.4</v>
      </c>
      <c r="S15" s="36">
        <v>15.4</v>
      </c>
      <c r="T15" s="36">
        <v>16</v>
      </c>
      <c r="U15" s="36">
        <v>15.8</v>
      </c>
      <c r="V15" s="36">
        <v>14.3</v>
      </c>
      <c r="W15" s="36">
        <v>13.2</v>
      </c>
      <c r="X15" s="36">
        <v>12.2</v>
      </c>
      <c r="Y15" s="36">
        <v>11.6</v>
      </c>
      <c r="Z15" s="36">
        <v>12.8</v>
      </c>
      <c r="AA15" s="36">
        <v>13.7</v>
      </c>
      <c r="AB15" s="36">
        <v>13.7</v>
      </c>
      <c r="AC15" s="139">
        <f t="shared" si="0"/>
        <v>13.866666666666667</v>
      </c>
    </row>
    <row r="16" spans="1:29" ht="24.95" customHeight="1" x14ac:dyDescent="0.2">
      <c r="A16" s="4">
        <v>4</v>
      </c>
      <c r="B16" s="3" t="s">
        <v>84</v>
      </c>
      <c r="C16" s="2" t="s">
        <v>0</v>
      </c>
      <c r="D16" s="2"/>
      <c r="E16" s="36">
        <v>6.2</v>
      </c>
      <c r="F16" s="36">
        <v>5.9</v>
      </c>
      <c r="G16" s="36">
        <v>5.4</v>
      </c>
      <c r="H16" s="36">
        <v>5.7</v>
      </c>
      <c r="I16" s="36">
        <v>5.8</v>
      </c>
      <c r="J16" s="36">
        <v>6.1</v>
      </c>
      <c r="K16" s="36">
        <v>6.4</v>
      </c>
      <c r="L16" s="36">
        <v>7.1</v>
      </c>
      <c r="M16" s="36">
        <v>7.2</v>
      </c>
      <c r="N16" s="36">
        <v>6.9</v>
      </c>
      <c r="O16" s="36">
        <v>5.5</v>
      </c>
      <c r="P16" s="36">
        <v>5.4</v>
      </c>
      <c r="Q16" s="36">
        <v>5.6</v>
      </c>
      <c r="R16" s="36">
        <v>6.5</v>
      </c>
      <c r="S16" s="36">
        <v>7</v>
      </c>
      <c r="T16" s="36">
        <v>7.7</v>
      </c>
      <c r="U16" s="36">
        <v>7.6</v>
      </c>
      <c r="V16" s="36">
        <v>6.8</v>
      </c>
      <c r="W16" s="36">
        <v>5.4</v>
      </c>
      <c r="X16" s="36">
        <v>5.4</v>
      </c>
      <c r="Y16" s="36">
        <v>5.5</v>
      </c>
      <c r="Z16" s="36">
        <v>5.7</v>
      </c>
      <c r="AA16" s="36">
        <v>5.6</v>
      </c>
      <c r="AB16" s="36">
        <v>5.6</v>
      </c>
      <c r="AC16" s="139">
        <f t="shared" si="0"/>
        <v>6.166666666666667</v>
      </c>
    </row>
    <row r="17" spans="1:29" ht="24.95" customHeight="1" x14ac:dyDescent="0.2">
      <c r="A17" s="4">
        <v>5</v>
      </c>
      <c r="B17" s="3" t="s">
        <v>85</v>
      </c>
      <c r="C17" s="2" t="s">
        <v>0</v>
      </c>
      <c r="D17" s="2"/>
      <c r="E17" s="36">
        <v>21.1</v>
      </c>
      <c r="F17" s="36">
        <v>21.8</v>
      </c>
      <c r="G17" s="36">
        <v>21.7</v>
      </c>
      <c r="H17" s="36">
        <v>21.5</v>
      </c>
      <c r="I17" s="36">
        <v>21.8</v>
      </c>
      <c r="J17" s="36">
        <v>22.2</v>
      </c>
      <c r="K17" s="36">
        <v>22.2</v>
      </c>
      <c r="L17" s="36">
        <v>22.6</v>
      </c>
      <c r="M17" s="36">
        <v>22.4</v>
      </c>
      <c r="N17" s="36">
        <v>22.3</v>
      </c>
      <c r="O17" s="36">
        <v>22.1</v>
      </c>
      <c r="P17" s="36">
        <v>22.8</v>
      </c>
      <c r="Q17" s="36">
        <v>24.1</v>
      </c>
      <c r="R17" s="36">
        <v>24.7</v>
      </c>
      <c r="S17" s="36">
        <v>24.3</v>
      </c>
      <c r="T17" s="36">
        <v>24.3</v>
      </c>
      <c r="U17" s="36">
        <v>23.8</v>
      </c>
      <c r="V17" s="36">
        <v>22.3</v>
      </c>
      <c r="W17" s="36">
        <v>21.8</v>
      </c>
      <c r="X17" s="36">
        <v>21.5</v>
      </c>
      <c r="Y17" s="36">
        <v>21.4</v>
      </c>
      <c r="Z17" s="36">
        <v>20.6</v>
      </c>
      <c r="AA17" s="36">
        <v>20.7</v>
      </c>
      <c r="AB17" s="36">
        <v>20.5</v>
      </c>
      <c r="AC17" s="139">
        <f t="shared" si="0"/>
        <v>22.270833333333339</v>
      </c>
    </row>
    <row r="18" spans="1:29" ht="24.95" customHeight="1" x14ac:dyDescent="0.2">
      <c r="A18" s="4">
        <v>6</v>
      </c>
      <c r="B18" s="3" t="s">
        <v>86</v>
      </c>
      <c r="C18" s="2" t="s">
        <v>0</v>
      </c>
      <c r="D18" s="2"/>
      <c r="E18" s="36">
        <v>26.3</v>
      </c>
      <c r="F18" s="36">
        <v>26.8</v>
      </c>
      <c r="G18" s="36">
        <v>26</v>
      </c>
      <c r="H18" s="36">
        <v>25.7</v>
      </c>
      <c r="I18" s="36">
        <v>26.8</v>
      </c>
      <c r="J18" s="36">
        <v>27</v>
      </c>
      <c r="K18" s="36">
        <v>27.3</v>
      </c>
      <c r="L18" s="36">
        <v>29.4</v>
      </c>
      <c r="M18" s="36">
        <v>27.6</v>
      </c>
      <c r="N18" s="36">
        <v>26.3</v>
      </c>
      <c r="O18" s="36">
        <v>26.7</v>
      </c>
      <c r="P18" s="36">
        <v>26.9</v>
      </c>
      <c r="Q18" s="36">
        <v>28.2</v>
      </c>
      <c r="R18" s="36">
        <v>29.5</v>
      </c>
      <c r="S18" s="36">
        <v>29.4</v>
      </c>
      <c r="T18" s="36">
        <v>29.4</v>
      </c>
      <c r="U18" s="36">
        <v>28.8</v>
      </c>
      <c r="V18" s="36">
        <v>26.5</v>
      </c>
      <c r="W18" s="36">
        <v>26.6</v>
      </c>
      <c r="X18" s="36">
        <v>25.6</v>
      </c>
      <c r="Y18" s="36">
        <v>25.1</v>
      </c>
      <c r="Z18" s="36">
        <v>24.7</v>
      </c>
      <c r="AA18" s="36">
        <v>25.6</v>
      </c>
      <c r="AB18" s="36">
        <v>25.6</v>
      </c>
      <c r="AC18" s="138">
        <f t="shared" si="0"/>
        <v>26.991666666666671</v>
      </c>
    </row>
    <row r="19" spans="1:29" ht="24.95" customHeight="1" x14ac:dyDescent="0.2">
      <c r="A19" s="4">
        <v>7</v>
      </c>
      <c r="B19" s="3" t="s">
        <v>21</v>
      </c>
      <c r="C19" s="2" t="s">
        <v>87</v>
      </c>
      <c r="D19" s="2"/>
      <c r="E19" s="58">
        <v>4.3</v>
      </c>
      <c r="F19" s="58">
        <v>4.3</v>
      </c>
      <c r="G19" s="58">
        <v>4.3</v>
      </c>
      <c r="H19" s="58">
        <v>4.3</v>
      </c>
      <c r="I19" s="58">
        <v>4.3</v>
      </c>
      <c r="J19" s="58">
        <v>4.3</v>
      </c>
      <c r="K19" s="58">
        <v>4.3</v>
      </c>
      <c r="L19" s="58">
        <v>4.3</v>
      </c>
      <c r="M19" s="58">
        <v>4.3</v>
      </c>
      <c r="N19" s="58">
        <v>4.3</v>
      </c>
      <c r="O19" s="58">
        <v>4.3</v>
      </c>
      <c r="P19" s="58">
        <v>4.3</v>
      </c>
      <c r="Q19" s="58">
        <v>4.3</v>
      </c>
      <c r="R19" s="58">
        <v>4.3</v>
      </c>
      <c r="S19" s="58">
        <v>4.3</v>
      </c>
      <c r="T19" s="58">
        <v>4.3</v>
      </c>
      <c r="U19" s="58">
        <v>4.3</v>
      </c>
      <c r="V19" s="58">
        <v>4.3</v>
      </c>
      <c r="W19" s="58">
        <v>4.3</v>
      </c>
      <c r="X19" s="58">
        <v>4.3</v>
      </c>
      <c r="Y19" s="58">
        <v>4.3</v>
      </c>
      <c r="Z19" s="58">
        <v>4.3</v>
      </c>
      <c r="AA19" s="58">
        <v>4.3</v>
      </c>
      <c r="AB19" s="58">
        <v>4.3</v>
      </c>
      <c r="AC19" s="138">
        <f t="shared" si="0"/>
        <v>4.299999999999998</v>
      </c>
    </row>
    <row r="20" spans="1:29" ht="24.95" customHeight="1" x14ac:dyDescent="0.2">
      <c r="A20" s="4">
        <v>8</v>
      </c>
      <c r="B20" s="3" t="s">
        <v>20</v>
      </c>
      <c r="C20" s="2" t="s">
        <v>87</v>
      </c>
      <c r="D20" s="2"/>
      <c r="E20" s="59">
        <v>3.8</v>
      </c>
      <c r="F20" s="59">
        <v>3.8</v>
      </c>
      <c r="G20" s="59">
        <v>3.8</v>
      </c>
      <c r="H20" s="59">
        <v>3.8</v>
      </c>
      <c r="I20" s="59">
        <v>3.8</v>
      </c>
      <c r="J20" s="59">
        <v>3.8</v>
      </c>
      <c r="K20" s="59">
        <v>3.8</v>
      </c>
      <c r="L20" s="59">
        <v>3.8</v>
      </c>
      <c r="M20" s="59">
        <v>3.8</v>
      </c>
      <c r="N20" s="59">
        <v>3.8</v>
      </c>
      <c r="O20" s="59">
        <v>3.8</v>
      </c>
      <c r="P20" s="59">
        <v>3.8</v>
      </c>
      <c r="Q20" s="59">
        <v>3.8</v>
      </c>
      <c r="R20" s="59">
        <v>3.8</v>
      </c>
      <c r="S20" s="59">
        <v>3.8</v>
      </c>
      <c r="T20" s="59">
        <v>3.8</v>
      </c>
      <c r="U20" s="59">
        <v>3.8</v>
      </c>
      <c r="V20" s="59">
        <v>3.8</v>
      </c>
      <c r="W20" s="59">
        <v>3.8</v>
      </c>
      <c r="X20" s="59">
        <v>3.8</v>
      </c>
      <c r="Y20" s="59">
        <v>3.8</v>
      </c>
      <c r="Z20" s="59">
        <v>3.8</v>
      </c>
      <c r="AA20" s="59">
        <v>3.8</v>
      </c>
      <c r="AB20" s="59">
        <v>3.8</v>
      </c>
      <c r="AC20" s="138">
        <f t="shared" si="0"/>
        <v>3.7999999999999985</v>
      </c>
    </row>
    <row r="21" spans="1:29" ht="24.95" customHeight="1" x14ac:dyDescent="0.2">
      <c r="A21" s="4">
        <v>9</v>
      </c>
      <c r="B21" s="3" t="s">
        <v>19</v>
      </c>
      <c r="C21" s="2" t="s">
        <v>87</v>
      </c>
      <c r="D21" s="2"/>
      <c r="E21" s="59">
        <v>3.8</v>
      </c>
      <c r="F21" s="59">
        <v>3.8</v>
      </c>
      <c r="G21" s="59">
        <v>3.8</v>
      </c>
      <c r="H21" s="59">
        <v>3.8</v>
      </c>
      <c r="I21" s="59">
        <v>3.8</v>
      </c>
      <c r="J21" s="59">
        <v>3.8</v>
      </c>
      <c r="K21" s="59">
        <v>3.8</v>
      </c>
      <c r="L21" s="59">
        <v>3.8</v>
      </c>
      <c r="M21" s="59">
        <v>3.8</v>
      </c>
      <c r="N21" s="59">
        <v>3.8</v>
      </c>
      <c r="O21" s="59">
        <v>3.8</v>
      </c>
      <c r="P21" s="59">
        <v>3.8</v>
      </c>
      <c r="Q21" s="59">
        <v>3.8</v>
      </c>
      <c r="R21" s="59">
        <v>3.8</v>
      </c>
      <c r="S21" s="59">
        <v>3.8</v>
      </c>
      <c r="T21" s="59">
        <v>3.8</v>
      </c>
      <c r="U21" s="59">
        <v>3.8</v>
      </c>
      <c r="V21" s="59">
        <v>3.8</v>
      </c>
      <c r="W21" s="59">
        <v>3.8</v>
      </c>
      <c r="X21" s="59">
        <v>3.8</v>
      </c>
      <c r="Y21" s="59">
        <v>3.8</v>
      </c>
      <c r="Z21" s="59">
        <v>3.8</v>
      </c>
      <c r="AA21" s="59">
        <v>3.8</v>
      </c>
      <c r="AB21" s="59">
        <v>3.8</v>
      </c>
      <c r="AC21" s="138">
        <f t="shared" si="0"/>
        <v>3.7999999999999985</v>
      </c>
    </row>
    <row r="22" spans="1:29" ht="24.95" customHeight="1" x14ac:dyDescent="0.2">
      <c r="A22" s="4">
        <v>10</v>
      </c>
      <c r="B22" s="3" t="s">
        <v>18</v>
      </c>
      <c r="C22" s="2" t="s">
        <v>87</v>
      </c>
      <c r="D22" s="2"/>
      <c r="E22" s="59">
        <v>3</v>
      </c>
      <c r="F22" s="59">
        <v>3</v>
      </c>
      <c r="G22" s="59">
        <v>3</v>
      </c>
      <c r="H22" s="59">
        <v>3</v>
      </c>
      <c r="I22" s="59">
        <v>3</v>
      </c>
      <c r="J22" s="59">
        <v>3</v>
      </c>
      <c r="K22" s="59">
        <v>3</v>
      </c>
      <c r="L22" s="59">
        <v>3</v>
      </c>
      <c r="M22" s="59">
        <v>3</v>
      </c>
      <c r="N22" s="59">
        <v>3</v>
      </c>
      <c r="O22" s="59">
        <v>3</v>
      </c>
      <c r="P22" s="59">
        <v>3</v>
      </c>
      <c r="Q22" s="59">
        <v>3</v>
      </c>
      <c r="R22" s="59">
        <v>3</v>
      </c>
      <c r="S22" s="59">
        <v>3</v>
      </c>
      <c r="T22" s="59">
        <v>3</v>
      </c>
      <c r="U22" s="59">
        <v>3</v>
      </c>
      <c r="V22" s="59">
        <v>3</v>
      </c>
      <c r="W22" s="59">
        <v>3</v>
      </c>
      <c r="X22" s="59">
        <v>3</v>
      </c>
      <c r="Y22" s="59">
        <v>3</v>
      </c>
      <c r="Z22" s="59">
        <v>3</v>
      </c>
      <c r="AA22" s="59">
        <v>3</v>
      </c>
      <c r="AB22" s="59">
        <v>3</v>
      </c>
      <c r="AC22" s="138">
        <f t="shared" si="0"/>
        <v>3</v>
      </c>
    </row>
    <row r="23" spans="1:29" ht="24.95" customHeight="1" x14ac:dyDescent="0.2">
      <c r="A23" s="4">
        <v>11</v>
      </c>
      <c r="B23" s="3" t="s">
        <v>88</v>
      </c>
      <c r="C23" s="2" t="s">
        <v>87</v>
      </c>
      <c r="D23" s="5"/>
      <c r="E23" s="58">
        <f t="shared" ref="E23:J23" si="1">E19-E20</f>
        <v>0.5</v>
      </c>
      <c r="F23" s="58">
        <f t="shared" si="1"/>
        <v>0.5</v>
      </c>
      <c r="G23" s="58">
        <f t="shared" si="1"/>
        <v>0.5</v>
      </c>
      <c r="H23" s="58">
        <f t="shared" si="1"/>
        <v>0.5</v>
      </c>
      <c r="I23" s="58">
        <f t="shared" si="1"/>
        <v>0.5</v>
      </c>
      <c r="J23" s="58">
        <f t="shared" si="1"/>
        <v>0.5</v>
      </c>
      <c r="K23" s="58">
        <f t="shared" ref="K23:AB23" si="2">K19-K20</f>
        <v>0.5</v>
      </c>
      <c r="L23" s="58">
        <f t="shared" si="2"/>
        <v>0.5</v>
      </c>
      <c r="M23" s="58">
        <f t="shared" si="2"/>
        <v>0.5</v>
      </c>
      <c r="N23" s="58">
        <f t="shared" si="2"/>
        <v>0.5</v>
      </c>
      <c r="O23" s="58">
        <f t="shared" si="2"/>
        <v>0.5</v>
      </c>
      <c r="P23" s="58">
        <f t="shared" si="2"/>
        <v>0.5</v>
      </c>
      <c r="Q23" s="58">
        <f t="shared" si="2"/>
        <v>0.5</v>
      </c>
      <c r="R23" s="58">
        <f t="shared" si="2"/>
        <v>0.5</v>
      </c>
      <c r="S23" s="58">
        <f t="shared" si="2"/>
        <v>0.5</v>
      </c>
      <c r="T23" s="58">
        <f t="shared" si="2"/>
        <v>0.5</v>
      </c>
      <c r="U23" s="58">
        <f t="shared" si="2"/>
        <v>0.5</v>
      </c>
      <c r="V23" s="58">
        <f t="shared" si="2"/>
        <v>0.5</v>
      </c>
      <c r="W23" s="58">
        <f t="shared" si="2"/>
        <v>0.5</v>
      </c>
      <c r="X23" s="58">
        <f t="shared" si="2"/>
        <v>0.5</v>
      </c>
      <c r="Y23" s="58">
        <f t="shared" si="2"/>
        <v>0.5</v>
      </c>
      <c r="Z23" s="58">
        <f t="shared" si="2"/>
        <v>0.5</v>
      </c>
      <c r="AA23" s="58">
        <f t="shared" si="2"/>
        <v>0.5</v>
      </c>
      <c r="AB23" s="58">
        <f t="shared" si="2"/>
        <v>0.5</v>
      </c>
      <c r="AC23" s="138">
        <f t="shared" si="0"/>
        <v>0.5</v>
      </c>
    </row>
    <row r="24" spans="1:29" ht="24.95" customHeight="1" x14ac:dyDescent="0.2">
      <c r="A24" s="4">
        <v>12</v>
      </c>
      <c r="B24" s="3" t="s">
        <v>89</v>
      </c>
      <c r="C24" s="2" t="s">
        <v>87</v>
      </c>
      <c r="D24" s="5"/>
      <c r="E24" s="58">
        <f t="shared" ref="E24:J24" si="3">E21-E22</f>
        <v>0.79999999999999982</v>
      </c>
      <c r="F24" s="58">
        <f t="shared" si="3"/>
        <v>0.79999999999999982</v>
      </c>
      <c r="G24" s="58">
        <f t="shared" si="3"/>
        <v>0.79999999999999982</v>
      </c>
      <c r="H24" s="58">
        <f t="shared" si="3"/>
        <v>0.79999999999999982</v>
      </c>
      <c r="I24" s="58">
        <f t="shared" si="3"/>
        <v>0.79999999999999982</v>
      </c>
      <c r="J24" s="58">
        <f t="shared" si="3"/>
        <v>0.79999999999999982</v>
      </c>
      <c r="K24" s="58">
        <f t="shared" ref="K24:AB24" si="4">K21-K22</f>
        <v>0.79999999999999982</v>
      </c>
      <c r="L24" s="58">
        <f t="shared" si="4"/>
        <v>0.79999999999999982</v>
      </c>
      <c r="M24" s="58">
        <f t="shared" si="4"/>
        <v>0.79999999999999982</v>
      </c>
      <c r="N24" s="58">
        <f t="shared" si="4"/>
        <v>0.79999999999999982</v>
      </c>
      <c r="O24" s="58">
        <f t="shared" si="4"/>
        <v>0.79999999999999982</v>
      </c>
      <c r="P24" s="58">
        <f t="shared" si="4"/>
        <v>0.79999999999999982</v>
      </c>
      <c r="Q24" s="58">
        <f t="shared" si="4"/>
        <v>0.79999999999999982</v>
      </c>
      <c r="R24" s="58">
        <f t="shared" si="4"/>
        <v>0.79999999999999982</v>
      </c>
      <c r="S24" s="58">
        <f t="shared" si="4"/>
        <v>0.79999999999999982</v>
      </c>
      <c r="T24" s="58">
        <f t="shared" si="4"/>
        <v>0.79999999999999982</v>
      </c>
      <c r="U24" s="58">
        <f t="shared" si="4"/>
        <v>0.79999999999999982</v>
      </c>
      <c r="V24" s="58">
        <f t="shared" si="4"/>
        <v>0.79999999999999982</v>
      </c>
      <c r="W24" s="58">
        <f t="shared" si="4"/>
        <v>0.79999999999999982</v>
      </c>
      <c r="X24" s="58">
        <f t="shared" si="4"/>
        <v>0.79999999999999982</v>
      </c>
      <c r="Y24" s="58">
        <f t="shared" si="4"/>
        <v>0.79999999999999982</v>
      </c>
      <c r="Z24" s="58">
        <f t="shared" si="4"/>
        <v>0.79999999999999982</v>
      </c>
      <c r="AA24" s="58">
        <f t="shared" si="4"/>
        <v>0.79999999999999982</v>
      </c>
      <c r="AB24" s="58">
        <f t="shared" si="4"/>
        <v>0.79999999999999982</v>
      </c>
      <c r="AC24" s="138">
        <f t="shared" si="0"/>
        <v>0.80000000000000027</v>
      </c>
    </row>
    <row r="25" spans="1:29" ht="24.95" customHeight="1" x14ac:dyDescent="0.2">
      <c r="A25" s="4">
        <v>13</v>
      </c>
      <c r="B25" s="3" t="s">
        <v>90</v>
      </c>
      <c r="C25" s="2" t="s">
        <v>91</v>
      </c>
      <c r="D25" s="5"/>
      <c r="E25" s="60">
        <f t="shared" ref="E25:J25" si="5">SQRT(E23/0.5)*971</f>
        <v>971</v>
      </c>
      <c r="F25" s="60">
        <f t="shared" si="5"/>
        <v>971</v>
      </c>
      <c r="G25" s="60">
        <f t="shared" si="5"/>
        <v>971</v>
      </c>
      <c r="H25" s="60">
        <f t="shared" si="5"/>
        <v>971</v>
      </c>
      <c r="I25" s="60">
        <f t="shared" si="5"/>
        <v>971</v>
      </c>
      <c r="J25" s="60">
        <f t="shared" si="5"/>
        <v>971</v>
      </c>
      <c r="K25" s="60">
        <f t="shared" ref="K25:AB25" si="6">SQRT(K23/0.5)*971</f>
        <v>971</v>
      </c>
      <c r="L25" s="60">
        <f t="shared" si="6"/>
        <v>971</v>
      </c>
      <c r="M25" s="60">
        <f t="shared" si="6"/>
        <v>971</v>
      </c>
      <c r="N25" s="60">
        <f t="shared" si="6"/>
        <v>971</v>
      </c>
      <c r="O25" s="60">
        <f t="shared" si="6"/>
        <v>971</v>
      </c>
      <c r="P25" s="60">
        <f t="shared" si="6"/>
        <v>971</v>
      </c>
      <c r="Q25" s="60">
        <f t="shared" si="6"/>
        <v>971</v>
      </c>
      <c r="R25" s="60">
        <f t="shared" si="6"/>
        <v>971</v>
      </c>
      <c r="S25" s="60">
        <f t="shared" si="6"/>
        <v>971</v>
      </c>
      <c r="T25" s="60">
        <f t="shared" si="6"/>
        <v>971</v>
      </c>
      <c r="U25" s="60">
        <f t="shared" si="6"/>
        <v>971</v>
      </c>
      <c r="V25" s="60">
        <f t="shared" si="6"/>
        <v>971</v>
      </c>
      <c r="W25" s="60">
        <f t="shared" si="6"/>
        <v>971</v>
      </c>
      <c r="X25" s="60">
        <f t="shared" si="6"/>
        <v>971</v>
      </c>
      <c r="Y25" s="60">
        <f t="shared" si="6"/>
        <v>971</v>
      </c>
      <c r="Z25" s="60">
        <f t="shared" si="6"/>
        <v>971</v>
      </c>
      <c r="AA25" s="60">
        <f t="shared" si="6"/>
        <v>971</v>
      </c>
      <c r="AB25" s="60">
        <f t="shared" si="6"/>
        <v>971</v>
      </c>
      <c r="AC25" s="138">
        <f t="shared" si="0"/>
        <v>971</v>
      </c>
    </row>
    <row r="26" spans="1:29" ht="24.95" customHeight="1" x14ac:dyDescent="0.2">
      <c r="A26" s="4">
        <v>14</v>
      </c>
      <c r="B26" s="3" t="s">
        <v>11</v>
      </c>
      <c r="C26" s="2" t="s">
        <v>10</v>
      </c>
      <c r="D26" s="5"/>
      <c r="E26" s="56">
        <f t="shared" ref="E26:J26" si="7">E25*1000*1*(E15-E16)/3024</f>
        <v>2729.3320105820108</v>
      </c>
      <c r="F26" s="56">
        <f t="shared" si="7"/>
        <v>2536.6732804232806</v>
      </c>
      <c r="G26" s="56">
        <f t="shared" si="7"/>
        <v>2376.1243386243386</v>
      </c>
      <c r="H26" s="56">
        <f t="shared" si="7"/>
        <v>2311.9047619047619</v>
      </c>
      <c r="I26" s="56">
        <f t="shared" si="7"/>
        <v>2568.7830687830688</v>
      </c>
      <c r="J26" s="56">
        <f t="shared" si="7"/>
        <v>2633.0026455026459</v>
      </c>
      <c r="K26" s="56">
        <f t="shared" ref="K26:AB26" si="8">K25*1000*1*(K15-K16)/3024</f>
        <v>2697.2222222222222</v>
      </c>
      <c r="L26" s="56">
        <f t="shared" si="8"/>
        <v>2568.7830687830688</v>
      </c>
      <c r="M26" s="56">
        <f t="shared" si="8"/>
        <v>2568.7830687830683</v>
      </c>
      <c r="N26" s="56">
        <f t="shared" si="8"/>
        <v>2247.6851851851852</v>
      </c>
      <c r="O26" s="56">
        <f t="shared" si="8"/>
        <v>2472.4537037037035</v>
      </c>
      <c r="P26" s="56">
        <f t="shared" si="8"/>
        <v>2311.9047619047615</v>
      </c>
      <c r="Q26" s="56">
        <f t="shared" si="8"/>
        <v>2247.6851851851852</v>
      </c>
      <c r="R26" s="56">
        <f t="shared" si="8"/>
        <v>2536.6732804232806</v>
      </c>
      <c r="S26" s="56">
        <f t="shared" si="8"/>
        <v>2697.2222222222222</v>
      </c>
      <c r="T26" s="56">
        <f t="shared" si="8"/>
        <v>2665.112433862434</v>
      </c>
      <c r="U26" s="56">
        <f t="shared" si="8"/>
        <v>2633.0026455026459</v>
      </c>
      <c r="V26" s="56">
        <f t="shared" si="8"/>
        <v>2408.2341269841272</v>
      </c>
      <c r="W26" s="56">
        <f t="shared" si="8"/>
        <v>2504.5634920634916</v>
      </c>
      <c r="X26" s="56">
        <f t="shared" si="8"/>
        <v>2183.4656084656081</v>
      </c>
      <c r="Y26" s="56">
        <f t="shared" si="8"/>
        <v>1958.69708994709</v>
      </c>
      <c r="Z26" s="56">
        <f t="shared" si="8"/>
        <v>2279.7949735449738</v>
      </c>
      <c r="AA26" s="56">
        <f t="shared" si="8"/>
        <v>2600.8928571428573</v>
      </c>
      <c r="AB26" s="56">
        <f t="shared" si="8"/>
        <v>2600.8928571428573</v>
      </c>
      <c r="AC26" s="138">
        <f>SUM(E26:AB26)</f>
        <v>59338.888888888883</v>
      </c>
    </row>
    <row r="27" spans="1:29" ht="24.95" customHeight="1" x14ac:dyDescent="0.2">
      <c r="A27" s="4">
        <v>15</v>
      </c>
      <c r="B27" s="3" t="s">
        <v>9</v>
      </c>
      <c r="C27" s="2" t="s">
        <v>8</v>
      </c>
      <c r="D27" s="5"/>
      <c r="E27" s="58">
        <v>1600</v>
      </c>
      <c r="F27" s="58">
        <v>1400</v>
      </c>
      <c r="G27" s="58">
        <v>1300</v>
      </c>
      <c r="H27" s="58">
        <v>1400</v>
      </c>
      <c r="I27" s="58">
        <v>1500</v>
      </c>
      <c r="J27" s="58">
        <v>1500</v>
      </c>
      <c r="K27" s="58">
        <v>1500</v>
      </c>
      <c r="L27" s="58">
        <v>1400</v>
      </c>
      <c r="M27" s="58">
        <v>1500</v>
      </c>
      <c r="N27" s="58">
        <v>1400</v>
      </c>
      <c r="O27" s="58">
        <v>1400</v>
      </c>
      <c r="P27" s="58">
        <v>1300</v>
      </c>
      <c r="Q27" s="58">
        <v>1600</v>
      </c>
      <c r="R27" s="58">
        <v>1500</v>
      </c>
      <c r="S27" s="58">
        <v>1600</v>
      </c>
      <c r="T27" s="58">
        <v>1600</v>
      </c>
      <c r="U27" s="58">
        <v>1500</v>
      </c>
      <c r="V27" s="58">
        <v>1400</v>
      </c>
      <c r="W27" s="58">
        <v>1200</v>
      </c>
      <c r="X27" s="58">
        <v>1200</v>
      </c>
      <c r="Y27" s="58">
        <v>1200</v>
      </c>
      <c r="Z27" s="58">
        <v>1500</v>
      </c>
      <c r="AA27" s="58">
        <v>1500</v>
      </c>
      <c r="AB27" s="58">
        <v>1500</v>
      </c>
      <c r="AC27" s="138">
        <f>SUM(E27:AB27)</f>
        <v>34500</v>
      </c>
    </row>
    <row r="28" spans="1:29" ht="24.95" customHeight="1" x14ac:dyDescent="0.2">
      <c r="A28" s="4">
        <v>16</v>
      </c>
      <c r="B28" s="3" t="s">
        <v>7</v>
      </c>
      <c r="C28" s="2" t="s">
        <v>6</v>
      </c>
      <c r="D28" s="5"/>
      <c r="E28" s="62">
        <f t="shared" ref="E28:J28" si="9">E27/E26</f>
        <v>0.58622402617071545</v>
      </c>
      <c r="F28" s="62">
        <f t="shared" si="9"/>
        <v>0.55190394868920201</v>
      </c>
      <c r="G28" s="62">
        <f t="shared" si="9"/>
        <v>0.54710941631641941</v>
      </c>
      <c r="H28" s="62">
        <f t="shared" si="9"/>
        <v>0.60556127703398555</v>
      </c>
      <c r="I28" s="62">
        <f t="shared" si="9"/>
        <v>0.58393408856848605</v>
      </c>
      <c r="J28" s="62">
        <f t="shared" si="9"/>
        <v>0.56969179372535217</v>
      </c>
      <c r="K28" s="62">
        <f t="shared" ref="K28:AB28" si="10">K27/K26</f>
        <v>0.55612770339855822</v>
      </c>
      <c r="L28" s="62">
        <f t="shared" si="10"/>
        <v>0.54500514933058708</v>
      </c>
      <c r="M28" s="62">
        <f t="shared" si="10"/>
        <v>0.58393408856848616</v>
      </c>
      <c r="N28" s="62">
        <f t="shared" si="10"/>
        <v>0.62286302780638514</v>
      </c>
      <c r="O28" s="62">
        <f t="shared" si="10"/>
        <v>0.5662391161876229</v>
      </c>
      <c r="P28" s="62">
        <f t="shared" si="10"/>
        <v>0.56230690010298667</v>
      </c>
      <c r="Q28" s="62">
        <f t="shared" si="10"/>
        <v>0.71184346035015444</v>
      </c>
      <c r="R28" s="62">
        <f t="shared" si="10"/>
        <v>0.59132565930985925</v>
      </c>
      <c r="S28" s="62">
        <f t="shared" si="10"/>
        <v>0.59320288362512874</v>
      </c>
      <c r="T28" s="62">
        <f t="shared" si="10"/>
        <v>0.60034990631940732</v>
      </c>
      <c r="U28" s="62">
        <f t="shared" si="10"/>
        <v>0.56969179372535217</v>
      </c>
      <c r="V28" s="62">
        <f t="shared" si="10"/>
        <v>0.58133882595262609</v>
      </c>
      <c r="W28" s="62">
        <f t="shared" si="10"/>
        <v>0.47912540600491177</v>
      </c>
      <c r="X28" s="62">
        <f t="shared" si="10"/>
        <v>0.54958502453504587</v>
      </c>
      <c r="Y28" s="62">
        <f t="shared" si="10"/>
        <v>0.61265215849808374</v>
      </c>
      <c r="Z28" s="62">
        <f t="shared" si="10"/>
        <v>0.65795390261237863</v>
      </c>
      <c r="AA28" s="62">
        <f t="shared" si="10"/>
        <v>0.57672502574665285</v>
      </c>
      <c r="AB28" s="62">
        <f t="shared" si="10"/>
        <v>0.57672502574665285</v>
      </c>
      <c r="AC28" s="138">
        <f t="shared" ref="AC28:AC33" si="11">AVERAGE(E28:AB28)</f>
        <v>0.58255915034687666</v>
      </c>
    </row>
    <row r="29" spans="1:29" ht="24.95" customHeight="1" x14ac:dyDescent="0.2">
      <c r="A29" s="4">
        <v>17</v>
      </c>
      <c r="B29" s="3" t="s">
        <v>5</v>
      </c>
      <c r="C29" s="5"/>
      <c r="D29" s="5"/>
      <c r="E29" s="326">
        <f>AVERAGE(E28:AB28)</f>
        <v>0.58255915034687666</v>
      </c>
      <c r="F29" s="327"/>
      <c r="G29" s="327"/>
      <c r="H29" s="327"/>
      <c r="I29" s="327"/>
      <c r="J29" s="327"/>
      <c r="K29" s="327"/>
      <c r="L29" s="327"/>
      <c r="M29" s="327"/>
      <c r="N29" s="327"/>
      <c r="O29" s="327"/>
      <c r="P29" s="327"/>
      <c r="Q29" s="327"/>
      <c r="R29" s="327"/>
      <c r="S29" s="327"/>
      <c r="T29" s="327"/>
      <c r="U29" s="327"/>
      <c r="V29" s="327"/>
      <c r="W29" s="327"/>
      <c r="X29" s="327"/>
      <c r="Y29" s="327"/>
      <c r="Z29" s="327"/>
      <c r="AA29" s="327"/>
      <c r="AB29" s="328"/>
      <c r="AC29" s="138">
        <f t="shared" si="11"/>
        <v>0.58255915034687666</v>
      </c>
    </row>
    <row r="30" spans="1:29" ht="24.95" customHeight="1" x14ac:dyDescent="0.2">
      <c r="A30" s="4">
        <v>18</v>
      </c>
      <c r="B30" s="3" t="s">
        <v>4</v>
      </c>
      <c r="C30" s="5"/>
      <c r="D30" s="5"/>
      <c r="E30" s="62">
        <f t="shared" ref="E30:J30" si="12">3.516/E28</f>
        <v>5.9977070932539682</v>
      </c>
      <c r="F30" s="62">
        <f t="shared" si="12"/>
        <v>6.3706737528344677</v>
      </c>
      <c r="G30" s="62">
        <f t="shared" si="12"/>
        <v>6.4265024420024419</v>
      </c>
      <c r="H30" s="62">
        <f t="shared" si="12"/>
        <v>5.8061836734693877</v>
      </c>
      <c r="I30" s="62">
        <f t="shared" si="12"/>
        <v>6.0212275132275135</v>
      </c>
      <c r="J30" s="62">
        <f t="shared" si="12"/>
        <v>6.1717582010582026</v>
      </c>
      <c r="K30" s="62">
        <f t="shared" ref="K30:AB30" si="13">3.516/K28</f>
        <v>6.3222888888888882</v>
      </c>
      <c r="L30" s="62">
        <f t="shared" si="13"/>
        <v>6.4513151927437633</v>
      </c>
      <c r="M30" s="62">
        <f t="shared" si="13"/>
        <v>6.0212275132275126</v>
      </c>
      <c r="N30" s="62">
        <f t="shared" si="13"/>
        <v>5.6449007936507938</v>
      </c>
      <c r="O30" s="62">
        <f t="shared" si="13"/>
        <v>6.2093908730158729</v>
      </c>
      <c r="P30" s="62">
        <f t="shared" si="13"/>
        <v>6.252813186813186</v>
      </c>
      <c r="Q30" s="62">
        <f t="shared" si="13"/>
        <v>4.9392881944444449</v>
      </c>
      <c r="R30" s="62">
        <f t="shared" si="13"/>
        <v>5.9459621693121703</v>
      </c>
      <c r="S30" s="62">
        <f t="shared" si="13"/>
        <v>5.9271458333333333</v>
      </c>
      <c r="T30" s="62">
        <f t="shared" si="13"/>
        <v>5.8565845734126993</v>
      </c>
      <c r="U30" s="62">
        <f t="shared" si="13"/>
        <v>6.1717582010582026</v>
      </c>
      <c r="V30" s="62">
        <f t="shared" si="13"/>
        <v>6.0481079931972799</v>
      </c>
      <c r="W30" s="62">
        <f t="shared" si="13"/>
        <v>7.3383710317460302</v>
      </c>
      <c r="X30" s="62">
        <f t="shared" si="13"/>
        <v>6.3975542328042314</v>
      </c>
      <c r="Y30" s="62">
        <f t="shared" si="13"/>
        <v>5.7389824735449739</v>
      </c>
      <c r="Z30" s="62">
        <f t="shared" si="13"/>
        <v>5.3438394179894182</v>
      </c>
      <c r="AA30" s="62">
        <f t="shared" si="13"/>
        <v>6.0964928571428576</v>
      </c>
      <c r="AB30" s="62">
        <f t="shared" si="13"/>
        <v>6.0964928571428576</v>
      </c>
      <c r="AC30" s="138">
        <f t="shared" si="11"/>
        <v>6.0665237066381037</v>
      </c>
    </row>
    <row r="31" spans="1:29" ht="24.95" customHeight="1" x14ac:dyDescent="0.2">
      <c r="A31" s="4">
        <v>19</v>
      </c>
      <c r="B31" s="3" t="s">
        <v>3</v>
      </c>
      <c r="C31" s="5"/>
      <c r="D31" s="5"/>
      <c r="E31" s="62">
        <f t="shared" ref="E31:J31" si="14">3.413*E30</f>
        <v>20.470174309275791</v>
      </c>
      <c r="F31" s="62">
        <f t="shared" si="14"/>
        <v>21.743109518424038</v>
      </c>
      <c r="G31" s="62">
        <f t="shared" si="14"/>
        <v>21.933652834554334</v>
      </c>
      <c r="H31" s="62">
        <f t="shared" si="14"/>
        <v>19.816504877551019</v>
      </c>
      <c r="I31" s="62">
        <f t="shared" si="14"/>
        <v>20.550449502645503</v>
      </c>
      <c r="J31" s="62">
        <f t="shared" si="14"/>
        <v>21.064210740211646</v>
      </c>
      <c r="K31" s="62">
        <f t="shared" ref="K31:AB31" si="15">3.413*K30</f>
        <v>21.577971977777775</v>
      </c>
      <c r="L31" s="62">
        <f t="shared" si="15"/>
        <v>22.018338752834463</v>
      </c>
      <c r="M31" s="62">
        <f t="shared" si="15"/>
        <v>20.550449502645499</v>
      </c>
      <c r="N31" s="62">
        <f t="shared" si="15"/>
        <v>19.266046408730158</v>
      </c>
      <c r="O31" s="62">
        <f t="shared" si="15"/>
        <v>21.192651049603175</v>
      </c>
      <c r="P31" s="62">
        <f t="shared" si="15"/>
        <v>21.340851406593401</v>
      </c>
      <c r="Q31" s="62">
        <f t="shared" si="15"/>
        <v>16.85779060763889</v>
      </c>
      <c r="R31" s="62">
        <f t="shared" si="15"/>
        <v>20.293568883862434</v>
      </c>
      <c r="S31" s="62">
        <f t="shared" si="15"/>
        <v>20.229348729166666</v>
      </c>
      <c r="T31" s="62">
        <f t="shared" si="15"/>
        <v>19.988523149057542</v>
      </c>
      <c r="U31" s="62">
        <f t="shared" si="15"/>
        <v>21.064210740211646</v>
      </c>
      <c r="V31" s="62">
        <f t="shared" si="15"/>
        <v>20.642192580782314</v>
      </c>
      <c r="W31" s="62">
        <f t="shared" si="15"/>
        <v>25.0458603313492</v>
      </c>
      <c r="X31" s="62">
        <f t="shared" si="15"/>
        <v>21.83485259656084</v>
      </c>
      <c r="Y31" s="62">
        <f t="shared" si="15"/>
        <v>19.587147182208994</v>
      </c>
      <c r="Z31" s="62">
        <f t="shared" si="15"/>
        <v>18.238523933597882</v>
      </c>
      <c r="AA31" s="62">
        <f t="shared" si="15"/>
        <v>20.807330121428571</v>
      </c>
      <c r="AB31" s="62">
        <f t="shared" si="15"/>
        <v>20.807330121428571</v>
      </c>
      <c r="AC31" s="138">
        <f t="shared" si="11"/>
        <v>20.705045410755844</v>
      </c>
    </row>
    <row r="32" spans="1:29" ht="24.95" customHeight="1" x14ac:dyDescent="0.2">
      <c r="A32" s="4">
        <v>20</v>
      </c>
      <c r="B32" s="3" t="s">
        <v>2</v>
      </c>
      <c r="C32" s="2" t="s">
        <v>0</v>
      </c>
      <c r="D32" s="5"/>
      <c r="E32" s="62">
        <f t="shared" ref="E32:J32" si="16">(E18-E17)/LN(1+(E18-E17)/E13)</f>
        <v>6.7704058744750313</v>
      </c>
      <c r="F32" s="62">
        <f t="shared" si="16"/>
        <v>6.796185700778361</v>
      </c>
      <c r="G32" s="62">
        <f t="shared" si="16"/>
        <v>5.8907244286993299</v>
      </c>
      <c r="H32" s="62">
        <f t="shared" si="16"/>
        <v>6.0593191717336463</v>
      </c>
      <c r="I32" s="62">
        <f t="shared" si="16"/>
        <v>6.796185700778361</v>
      </c>
      <c r="J32" s="62">
        <f t="shared" si="16"/>
        <v>6.8208046317739583</v>
      </c>
      <c r="K32" s="62">
        <f t="shared" ref="K32:AB32" si="17">(K18-K17)/LN(1+(K18-K17)/K13)</f>
        <v>6.8358235249729438</v>
      </c>
      <c r="L32" s="62">
        <f t="shared" si="17"/>
        <v>7.4926419068900572</v>
      </c>
      <c r="M32" s="62">
        <f t="shared" si="17"/>
        <v>6.7704058744750339</v>
      </c>
      <c r="N32" s="62">
        <f t="shared" si="17"/>
        <v>5.8747754487330077</v>
      </c>
      <c r="O32" s="62">
        <f t="shared" si="17"/>
        <v>6.0093967986198686</v>
      </c>
      <c r="P32" s="62">
        <f t="shared" si="17"/>
        <v>5.8109071247739141</v>
      </c>
      <c r="Q32" s="62">
        <f t="shared" si="17"/>
        <v>6.019046705042288</v>
      </c>
      <c r="R32" s="62">
        <f t="shared" si="17"/>
        <v>6.2980550452748565</v>
      </c>
      <c r="S32" s="62">
        <f t="shared" si="17"/>
        <v>6.8358235249729429</v>
      </c>
      <c r="T32" s="62">
        <f t="shared" si="17"/>
        <v>6.7310231519137504</v>
      </c>
      <c r="U32" s="62">
        <f t="shared" si="17"/>
        <v>6.586702791907789</v>
      </c>
      <c r="V32" s="62">
        <f t="shared" si="17"/>
        <v>5.6418211278695169</v>
      </c>
      <c r="W32" s="62">
        <f t="shared" si="17"/>
        <v>6.087837137803346</v>
      </c>
      <c r="X32" s="62">
        <f t="shared" si="17"/>
        <v>5.6021513909910272</v>
      </c>
      <c r="Y32" s="62">
        <f t="shared" si="17"/>
        <v>5.1294986468064998</v>
      </c>
      <c r="Z32" s="62">
        <f t="shared" si="17"/>
        <v>5.6021513909910254</v>
      </c>
      <c r="AA32" s="62">
        <f t="shared" si="17"/>
        <v>5.8096150018291457</v>
      </c>
      <c r="AB32" s="62">
        <f t="shared" si="17"/>
        <v>5.7797626199959407</v>
      </c>
      <c r="AC32" s="138">
        <f t="shared" si="11"/>
        <v>6.2521276967542354</v>
      </c>
    </row>
    <row r="33" spans="1:29" ht="24.95" customHeight="1" x14ac:dyDescent="0.25">
      <c r="A33" s="4">
        <v>21</v>
      </c>
      <c r="B33" s="3" t="s">
        <v>1</v>
      </c>
      <c r="C33" s="2" t="s">
        <v>0</v>
      </c>
      <c r="D33" s="1"/>
      <c r="E33" s="62">
        <f t="shared" ref="E33:J33" si="18">(E15-E16)/LN(1+(E15-E16)/E14)</f>
        <v>3.6230799837637013</v>
      </c>
      <c r="F33" s="62">
        <f t="shared" si="18"/>
        <v>3.4647417224962034</v>
      </c>
      <c r="G33" s="62">
        <f t="shared" si="18"/>
        <v>2.6811497642329991</v>
      </c>
      <c r="H33" s="62">
        <f t="shared" si="18"/>
        <v>2.6331500704264599</v>
      </c>
      <c r="I33" s="62">
        <f t="shared" si="18"/>
        <v>3.3362591313939705</v>
      </c>
      <c r="J33" s="62">
        <f t="shared" si="18"/>
        <v>3.5442065196102548</v>
      </c>
      <c r="K33" s="62">
        <f t="shared" ref="K33:AB33" si="19">(K15-K16)/LN(1+(K15-K16)/K14)</f>
        <v>3.439314674923005</v>
      </c>
      <c r="L33" s="62">
        <f t="shared" si="19"/>
        <v>3.3362591313939705</v>
      </c>
      <c r="M33" s="62">
        <f t="shared" si="19"/>
        <v>3.0045957240544103</v>
      </c>
      <c r="N33" s="62">
        <f t="shared" si="19"/>
        <v>2.5848856114819854</v>
      </c>
      <c r="O33" s="62">
        <f t="shared" si="19"/>
        <v>2.9310095858689822</v>
      </c>
      <c r="P33" s="62">
        <f t="shared" si="19"/>
        <v>2.4452875576447819</v>
      </c>
      <c r="Q33" s="62">
        <f t="shared" si="19"/>
        <v>2.9192267399697243</v>
      </c>
      <c r="R33" s="62">
        <f t="shared" si="19"/>
        <v>3.1493713162492138</v>
      </c>
      <c r="S33" s="62">
        <f t="shared" si="19"/>
        <v>3.2749184601107526</v>
      </c>
      <c r="T33" s="62">
        <f t="shared" si="19"/>
        <v>3.57056204992652</v>
      </c>
      <c r="U33" s="62">
        <f t="shared" si="19"/>
        <v>3.5442065196102548</v>
      </c>
      <c r="V33" s="62">
        <f t="shared" si="19"/>
        <v>2.5141180370887168</v>
      </c>
      <c r="W33" s="62">
        <f t="shared" si="19"/>
        <v>2.7763908722930748</v>
      </c>
      <c r="X33" s="62">
        <f t="shared" si="19"/>
        <v>2.3526385425761158</v>
      </c>
      <c r="Y33" s="62">
        <f t="shared" si="19"/>
        <v>2.1878754401618967</v>
      </c>
      <c r="Z33" s="62">
        <f t="shared" si="19"/>
        <v>2.6090515301396886</v>
      </c>
      <c r="AA33" s="62">
        <f t="shared" si="19"/>
        <v>2.8471908617087194</v>
      </c>
      <c r="AB33" s="62">
        <f t="shared" si="19"/>
        <v>2.6502140546051289</v>
      </c>
      <c r="AC33" s="138">
        <f t="shared" si="11"/>
        <v>2.9758209959054391</v>
      </c>
    </row>
    <row r="35" spans="1:29" ht="23.25" x14ac:dyDescent="0.2">
      <c r="A35" s="317" t="s">
        <v>39</v>
      </c>
      <c r="B35" s="317"/>
      <c r="C35" s="317"/>
      <c r="D35" s="317"/>
      <c r="E35" s="317"/>
      <c r="F35" s="317"/>
      <c r="G35" s="31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317"/>
      <c r="AC35" s="317"/>
    </row>
    <row r="36" spans="1:29" ht="18.75" x14ac:dyDescent="0.2">
      <c r="A36" s="323" t="s">
        <v>149</v>
      </c>
      <c r="B36" s="323"/>
      <c r="C36" s="323"/>
      <c r="D36" s="323"/>
      <c r="E36" s="323"/>
      <c r="F36" s="323"/>
      <c r="G36" s="323"/>
      <c r="H36" s="323"/>
      <c r="I36" s="323"/>
      <c r="J36" s="323"/>
      <c r="K36" s="323"/>
      <c r="L36" s="323"/>
      <c r="M36" s="323"/>
      <c r="N36" s="323"/>
      <c r="O36" s="323"/>
      <c r="P36" s="323"/>
      <c r="Q36" s="323"/>
      <c r="R36" s="323"/>
      <c r="S36" s="323"/>
      <c r="T36" s="323"/>
      <c r="U36" s="323"/>
      <c r="V36" s="323"/>
      <c r="W36" s="323"/>
      <c r="X36" s="323"/>
      <c r="Y36" s="323"/>
      <c r="Z36" s="323"/>
      <c r="AA36" s="323"/>
      <c r="AB36" s="323"/>
      <c r="AC36" s="323"/>
    </row>
    <row r="37" spans="1:29" ht="21" customHeight="1" x14ac:dyDescent="0.35">
      <c r="A37" s="319"/>
      <c r="B37" s="319"/>
      <c r="C37" s="319"/>
      <c r="D37" s="319"/>
      <c r="E37" s="320" t="s">
        <v>116</v>
      </c>
      <c r="F37" s="320"/>
      <c r="G37" s="320"/>
      <c r="H37" s="320"/>
      <c r="I37" s="320"/>
      <c r="J37" s="320"/>
      <c r="K37" s="320"/>
      <c r="L37" s="320"/>
      <c r="M37" s="320"/>
      <c r="N37" s="320"/>
      <c r="O37" s="320"/>
      <c r="P37" s="320"/>
      <c r="Q37" s="320"/>
      <c r="R37" s="320"/>
      <c r="S37" s="320"/>
      <c r="T37" s="320"/>
      <c r="U37" s="320"/>
      <c r="V37" s="320"/>
      <c r="W37" s="320"/>
      <c r="X37" s="320"/>
      <c r="Y37" s="320"/>
      <c r="Z37" s="320"/>
      <c r="AA37" s="320"/>
      <c r="AB37" s="320"/>
      <c r="AC37" s="320"/>
    </row>
    <row r="38" spans="1:29" ht="18" customHeight="1" x14ac:dyDescent="0.2">
      <c r="A38" s="324" t="s">
        <v>77</v>
      </c>
      <c r="B38" s="324"/>
      <c r="C38" s="324"/>
      <c r="D38" s="324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</row>
    <row r="39" spans="1:29" ht="18" customHeight="1" x14ac:dyDescent="0.2">
      <c r="A39" s="324" t="s">
        <v>78</v>
      </c>
      <c r="B39" s="324"/>
      <c r="C39" s="324"/>
      <c r="D39" s="324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29" ht="18" customHeight="1" x14ac:dyDescent="0.2">
      <c r="A40" s="324" t="s">
        <v>79</v>
      </c>
      <c r="B40" s="324"/>
      <c r="C40" s="324"/>
      <c r="D40" s="324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29" ht="18" customHeight="1" x14ac:dyDescent="0.2">
      <c r="A41" s="324" t="s">
        <v>80</v>
      </c>
      <c r="B41" s="324"/>
      <c r="C41" s="324"/>
      <c r="D41" s="324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29" ht="18.600000000000001" customHeight="1" x14ac:dyDescent="0.25">
      <c r="A42" s="325" t="s">
        <v>81</v>
      </c>
      <c r="B42" s="325"/>
      <c r="C42" s="325"/>
      <c r="D42" s="325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</row>
    <row r="43" spans="1:29" ht="18" customHeight="1" x14ac:dyDescent="0.25">
      <c r="A43" s="325" t="s">
        <v>82</v>
      </c>
      <c r="B43" s="325"/>
      <c r="C43" s="325"/>
      <c r="D43" s="325"/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</row>
    <row r="44" spans="1:29" ht="39.75" customHeight="1" x14ac:dyDescent="0.2">
      <c r="A44" s="312" t="s">
        <v>32</v>
      </c>
      <c r="B44" s="312" t="s">
        <v>31</v>
      </c>
      <c r="C44" s="312" t="s">
        <v>30</v>
      </c>
      <c r="D44" s="312" t="s">
        <v>29</v>
      </c>
      <c r="E44" s="314" t="s">
        <v>28</v>
      </c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315"/>
      <c r="T44" s="315"/>
      <c r="U44" s="315"/>
      <c r="V44" s="315"/>
      <c r="W44" s="315"/>
      <c r="X44" s="315"/>
      <c r="Y44" s="315"/>
      <c r="Z44" s="315"/>
      <c r="AA44" s="315"/>
      <c r="AB44" s="316"/>
      <c r="AC44" s="113" t="s">
        <v>67</v>
      </c>
    </row>
    <row r="45" spans="1:29" ht="15.75" x14ac:dyDescent="0.25">
      <c r="A45" s="313"/>
      <c r="B45" s="313"/>
      <c r="C45" s="313"/>
      <c r="D45" s="313"/>
      <c r="E45" s="8">
        <v>7</v>
      </c>
      <c r="F45" s="8">
        <v>8</v>
      </c>
      <c r="G45" s="8">
        <v>9</v>
      </c>
      <c r="H45" s="8">
        <v>10</v>
      </c>
      <c r="I45" s="9">
        <v>11</v>
      </c>
      <c r="J45" s="8">
        <v>12</v>
      </c>
      <c r="K45" s="8">
        <v>13</v>
      </c>
      <c r="L45" s="8">
        <v>14</v>
      </c>
      <c r="M45" s="8">
        <v>15</v>
      </c>
      <c r="N45" s="8">
        <v>16</v>
      </c>
      <c r="O45" s="8">
        <v>17</v>
      </c>
      <c r="P45" s="8">
        <v>18</v>
      </c>
      <c r="Q45" s="8">
        <v>19</v>
      </c>
      <c r="R45" s="8">
        <v>20</v>
      </c>
      <c r="S45" s="8">
        <v>21</v>
      </c>
      <c r="T45" s="8">
        <v>22</v>
      </c>
      <c r="U45" s="8">
        <v>23</v>
      </c>
      <c r="V45" s="8">
        <v>0</v>
      </c>
      <c r="W45" s="8">
        <v>1</v>
      </c>
      <c r="X45" s="8">
        <v>2</v>
      </c>
      <c r="Y45" s="8">
        <v>3</v>
      </c>
      <c r="Z45" s="8">
        <v>4</v>
      </c>
      <c r="AA45" s="8">
        <v>5</v>
      </c>
      <c r="AB45" s="8">
        <v>6</v>
      </c>
      <c r="AC45" s="1"/>
    </row>
    <row r="46" spans="1:29" ht="24.95" customHeight="1" x14ac:dyDescent="0.2">
      <c r="A46" s="4">
        <v>1</v>
      </c>
      <c r="B46" s="3" t="s">
        <v>27</v>
      </c>
      <c r="C46" s="2" t="s">
        <v>0</v>
      </c>
      <c r="D46" s="31"/>
      <c r="E46" s="7"/>
      <c r="F46" s="7"/>
      <c r="G46" s="7"/>
      <c r="H46" s="7"/>
      <c r="I46" s="7"/>
      <c r="J46" s="7"/>
      <c r="K46" s="7"/>
      <c r="L46" s="7"/>
      <c r="M46" s="7">
        <v>1.3</v>
      </c>
      <c r="N46" s="7">
        <v>1.3</v>
      </c>
      <c r="O46" s="7">
        <v>1.3</v>
      </c>
      <c r="P46" s="7">
        <v>1.3</v>
      </c>
      <c r="Q46" s="7"/>
      <c r="R46" s="7"/>
      <c r="S46" s="7"/>
      <c r="T46" s="7"/>
      <c r="U46" s="7">
        <v>1.2</v>
      </c>
      <c r="V46" s="7">
        <v>1.3</v>
      </c>
      <c r="W46" s="7">
        <v>1.2</v>
      </c>
      <c r="X46" s="7">
        <v>1.3</v>
      </c>
      <c r="Y46" s="7"/>
      <c r="Z46" s="7"/>
      <c r="AA46" s="7"/>
      <c r="AB46" s="7"/>
      <c r="AC46" s="139">
        <f t="shared" ref="AC46:AC58" si="20">AVERAGE(E46:AB46)</f>
        <v>1.2750000000000001</v>
      </c>
    </row>
    <row r="47" spans="1:29" ht="24.95" customHeight="1" x14ac:dyDescent="0.2">
      <c r="A47" s="4">
        <v>2</v>
      </c>
      <c r="B47" s="3" t="s">
        <v>26</v>
      </c>
      <c r="C47" s="2" t="s">
        <v>0</v>
      </c>
      <c r="D47" s="31"/>
      <c r="E47" s="7"/>
      <c r="F47" s="7"/>
      <c r="G47" s="7"/>
      <c r="H47" s="7"/>
      <c r="I47" s="7"/>
      <c r="J47" s="7"/>
      <c r="K47" s="7"/>
      <c r="L47" s="7"/>
      <c r="M47" s="7">
        <v>1.8</v>
      </c>
      <c r="N47" s="7">
        <v>1.7</v>
      </c>
      <c r="O47" s="7">
        <v>1.5</v>
      </c>
      <c r="P47" s="7">
        <v>1.2</v>
      </c>
      <c r="Q47" s="7"/>
      <c r="R47" s="7"/>
      <c r="S47" s="7"/>
      <c r="T47" s="7"/>
      <c r="U47" s="7">
        <v>1.4</v>
      </c>
      <c r="V47" s="7">
        <v>1.9</v>
      </c>
      <c r="W47" s="7">
        <v>1.6</v>
      </c>
      <c r="X47" s="7">
        <v>1.4</v>
      </c>
      <c r="Y47" s="7"/>
      <c r="Z47" s="7"/>
      <c r="AA47" s="7"/>
      <c r="AB47" s="7"/>
      <c r="AC47" s="139">
        <f t="shared" si="20"/>
        <v>1.5625</v>
      </c>
    </row>
    <row r="48" spans="1:29" ht="24.95" customHeight="1" x14ac:dyDescent="0.2">
      <c r="A48" s="4">
        <v>3</v>
      </c>
      <c r="B48" s="3" t="s">
        <v>83</v>
      </c>
      <c r="C48" s="2" t="s">
        <v>0</v>
      </c>
      <c r="D48" s="2"/>
      <c r="E48" s="36"/>
      <c r="F48" s="36"/>
      <c r="G48" s="36"/>
      <c r="H48" s="36"/>
      <c r="I48" s="36"/>
      <c r="J48" s="36"/>
      <c r="K48" s="36"/>
      <c r="L48" s="36"/>
      <c r="M48" s="36">
        <v>15.5</v>
      </c>
      <c r="N48" s="36">
        <v>13.8</v>
      </c>
      <c r="O48" s="36">
        <v>13.3</v>
      </c>
      <c r="P48" s="36">
        <v>12.6</v>
      </c>
      <c r="Q48" s="36"/>
      <c r="R48" s="36"/>
      <c r="S48" s="36"/>
      <c r="T48" s="36"/>
      <c r="U48" s="36">
        <v>15.8</v>
      </c>
      <c r="V48" s="36">
        <v>14.4</v>
      </c>
      <c r="W48" s="36">
        <v>13.2</v>
      </c>
      <c r="X48" s="36">
        <v>12.3</v>
      </c>
      <c r="Y48" s="36"/>
      <c r="Z48" s="36"/>
      <c r="AA48" s="36"/>
      <c r="AB48" s="36"/>
      <c r="AC48" s="139">
        <f t="shared" si="20"/>
        <v>13.862500000000001</v>
      </c>
    </row>
    <row r="49" spans="1:29" ht="24.95" customHeight="1" x14ac:dyDescent="0.2">
      <c r="A49" s="4">
        <v>4</v>
      </c>
      <c r="B49" s="3" t="s">
        <v>84</v>
      </c>
      <c r="C49" s="2" t="s">
        <v>0</v>
      </c>
      <c r="D49" s="2"/>
      <c r="E49" s="36"/>
      <c r="F49" s="36"/>
      <c r="G49" s="36"/>
      <c r="H49" s="36"/>
      <c r="I49" s="36"/>
      <c r="J49" s="36"/>
      <c r="K49" s="36"/>
      <c r="L49" s="36"/>
      <c r="M49" s="36">
        <v>8</v>
      </c>
      <c r="N49" s="36">
        <v>6.9</v>
      </c>
      <c r="O49" s="36">
        <v>6.1</v>
      </c>
      <c r="P49" s="36">
        <v>5.7</v>
      </c>
      <c r="Q49" s="36"/>
      <c r="R49" s="36"/>
      <c r="S49" s="36"/>
      <c r="T49" s="36"/>
      <c r="U49" s="36">
        <v>8.4</v>
      </c>
      <c r="V49" s="36">
        <v>7.1</v>
      </c>
      <c r="W49" s="36">
        <v>6</v>
      </c>
      <c r="X49" s="36">
        <v>5.3</v>
      </c>
      <c r="Y49" s="36"/>
      <c r="Z49" s="36"/>
      <c r="AA49" s="36"/>
      <c r="AB49" s="36"/>
      <c r="AC49" s="139">
        <f t="shared" si="20"/>
        <v>6.6875</v>
      </c>
    </row>
    <row r="50" spans="1:29" ht="24.95" customHeight="1" x14ac:dyDescent="0.2">
      <c r="A50" s="4">
        <v>5</v>
      </c>
      <c r="B50" s="3" t="s">
        <v>85</v>
      </c>
      <c r="C50" s="2" t="s">
        <v>0</v>
      </c>
      <c r="D50" s="2"/>
      <c r="E50" s="36"/>
      <c r="F50" s="36"/>
      <c r="G50" s="36"/>
      <c r="H50" s="36"/>
      <c r="I50" s="36"/>
      <c r="J50" s="36"/>
      <c r="K50" s="36"/>
      <c r="L50" s="36"/>
      <c r="M50" s="36">
        <v>22.5</v>
      </c>
      <c r="N50" s="36">
        <v>22.2</v>
      </c>
      <c r="O50" s="36">
        <v>21.9</v>
      </c>
      <c r="P50" s="36">
        <v>22.5</v>
      </c>
      <c r="Q50" s="36"/>
      <c r="R50" s="36"/>
      <c r="S50" s="36"/>
      <c r="T50" s="36"/>
      <c r="U50" s="36">
        <v>23.8</v>
      </c>
      <c r="V50" s="36">
        <v>22.3</v>
      </c>
      <c r="W50" s="36">
        <v>21.7</v>
      </c>
      <c r="X50" s="36">
        <v>21.5</v>
      </c>
      <c r="Y50" s="36"/>
      <c r="Z50" s="36"/>
      <c r="AA50" s="36"/>
      <c r="AB50" s="36"/>
      <c r="AC50" s="139">
        <f t="shared" si="20"/>
        <v>22.299999999999997</v>
      </c>
    </row>
    <row r="51" spans="1:29" ht="24.95" customHeight="1" x14ac:dyDescent="0.2">
      <c r="A51" s="4">
        <v>6</v>
      </c>
      <c r="B51" s="3" t="s">
        <v>86</v>
      </c>
      <c r="C51" s="2" t="s">
        <v>0</v>
      </c>
      <c r="D51" s="2"/>
      <c r="E51" s="36"/>
      <c r="F51" s="36"/>
      <c r="G51" s="36"/>
      <c r="H51" s="36"/>
      <c r="I51" s="36"/>
      <c r="J51" s="36"/>
      <c r="K51" s="36"/>
      <c r="L51" s="36"/>
      <c r="M51" s="36">
        <v>28.4</v>
      </c>
      <c r="N51" s="36">
        <v>27.5</v>
      </c>
      <c r="O51" s="36">
        <v>27.4</v>
      </c>
      <c r="P51" s="36">
        <v>27.8</v>
      </c>
      <c r="Q51" s="36"/>
      <c r="R51" s="36"/>
      <c r="S51" s="36"/>
      <c r="T51" s="36"/>
      <c r="U51" s="36">
        <v>29.5</v>
      </c>
      <c r="V51" s="36">
        <v>27.7</v>
      </c>
      <c r="W51" s="36">
        <v>27.3</v>
      </c>
      <c r="X51" s="36">
        <v>26.7</v>
      </c>
      <c r="Y51" s="36"/>
      <c r="Z51" s="36"/>
      <c r="AA51" s="36"/>
      <c r="AB51" s="36"/>
      <c r="AC51" s="138">
        <f t="shared" si="20"/>
        <v>27.787499999999998</v>
      </c>
    </row>
    <row r="52" spans="1:29" ht="24.95" customHeight="1" x14ac:dyDescent="0.2">
      <c r="A52" s="4">
        <v>7</v>
      </c>
      <c r="B52" s="3" t="s">
        <v>21</v>
      </c>
      <c r="C52" s="2" t="s">
        <v>87</v>
      </c>
      <c r="D52" s="2"/>
      <c r="E52" s="58"/>
      <c r="F52" s="58"/>
      <c r="G52" s="58"/>
      <c r="H52" s="58"/>
      <c r="I52" s="58"/>
      <c r="J52" s="58"/>
      <c r="K52" s="58"/>
      <c r="L52" s="58"/>
      <c r="M52" s="58">
        <v>4.3</v>
      </c>
      <c r="N52" s="58">
        <v>4.3</v>
      </c>
      <c r="O52" s="58">
        <v>4.3</v>
      </c>
      <c r="P52" s="58">
        <v>4.3</v>
      </c>
      <c r="Q52" s="58"/>
      <c r="R52" s="58"/>
      <c r="S52" s="58"/>
      <c r="T52" s="58"/>
      <c r="U52" s="58">
        <v>4.3</v>
      </c>
      <c r="V52" s="58">
        <v>4.3</v>
      </c>
      <c r="W52" s="58">
        <v>4.3</v>
      </c>
      <c r="X52" s="58">
        <v>4.3</v>
      </c>
      <c r="Y52" s="58"/>
      <c r="Z52" s="58"/>
      <c r="AA52" s="58"/>
      <c r="AB52" s="58"/>
      <c r="AC52" s="138">
        <f t="shared" si="20"/>
        <v>4.3</v>
      </c>
    </row>
    <row r="53" spans="1:29" ht="24.95" customHeight="1" x14ac:dyDescent="0.2">
      <c r="A53" s="4">
        <v>8</v>
      </c>
      <c r="B53" s="3" t="s">
        <v>20</v>
      </c>
      <c r="C53" s="2" t="s">
        <v>87</v>
      </c>
      <c r="D53" s="2"/>
      <c r="E53" s="59"/>
      <c r="F53" s="59"/>
      <c r="G53" s="59"/>
      <c r="H53" s="59"/>
      <c r="I53" s="59"/>
      <c r="J53" s="59"/>
      <c r="K53" s="59"/>
      <c r="L53" s="59"/>
      <c r="M53" s="59">
        <v>3.8</v>
      </c>
      <c r="N53" s="59">
        <v>3.8</v>
      </c>
      <c r="O53" s="59">
        <v>3.8</v>
      </c>
      <c r="P53" s="59">
        <v>3.8</v>
      </c>
      <c r="Q53" s="59"/>
      <c r="R53" s="59"/>
      <c r="S53" s="59"/>
      <c r="T53" s="59"/>
      <c r="U53" s="59">
        <v>3.8</v>
      </c>
      <c r="V53" s="59">
        <v>3.8</v>
      </c>
      <c r="W53" s="59">
        <v>3.8</v>
      </c>
      <c r="X53" s="59">
        <v>3.8</v>
      </c>
      <c r="Y53" s="59"/>
      <c r="Z53" s="59"/>
      <c r="AA53" s="59"/>
      <c r="AB53" s="59"/>
      <c r="AC53" s="138">
        <f t="shared" si="20"/>
        <v>3.8000000000000003</v>
      </c>
    </row>
    <row r="54" spans="1:29" ht="24.95" customHeight="1" x14ac:dyDescent="0.2">
      <c r="A54" s="4">
        <v>9</v>
      </c>
      <c r="B54" s="3" t="s">
        <v>19</v>
      </c>
      <c r="C54" s="2" t="s">
        <v>87</v>
      </c>
      <c r="D54" s="2"/>
      <c r="E54" s="59"/>
      <c r="F54" s="59"/>
      <c r="G54" s="59"/>
      <c r="H54" s="59"/>
      <c r="I54" s="59"/>
      <c r="J54" s="59"/>
      <c r="K54" s="59"/>
      <c r="L54" s="59"/>
      <c r="M54" s="59">
        <v>3.8</v>
      </c>
      <c r="N54" s="59">
        <v>3.8</v>
      </c>
      <c r="O54" s="59">
        <v>3.8</v>
      </c>
      <c r="P54" s="59">
        <v>3.8</v>
      </c>
      <c r="Q54" s="59"/>
      <c r="R54" s="59"/>
      <c r="S54" s="59"/>
      <c r="T54" s="59"/>
      <c r="U54" s="59">
        <v>3.8</v>
      </c>
      <c r="V54" s="59">
        <v>3.8</v>
      </c>
      <c r="W54" s="59">
        <v>3.8</v>
      </c>
      <c r="X54" s="59">
        <v>3.8</v>
      </c>
      <c r="Y54" s="59"/>
      <c r="Z54" s="59"/>
      <c r="AA54" s="59"/>
      <c r="AB54" s="59"/>
      <c r="AC54" s="138">
        <f t="shared" si="20"/>
        <v>3.8000000000000003</v>
      </c>
    </row>
    <row r="55" spans="1:29" ht="24.95" customHeight="1" x14ac:dyDescent="0.2">
      <c r="A55" s="4">
        <v>10</v>
      </c>
      <c r="B55" s="3" t="s">
        <v>18</v>
      </c>
      <c r="C55" s="2" t="s">
        <v>87</v>
      </c>
      <c r="D55" s="2"/>
      <c r="E55" s="59"/>
      <c r="F55" s="59"/>
      <c r="G55" s="59"/>
      <c r="H55" s="59"/>
      <c r="I55" s="59"/>
      <c r="J55" s="59"/>
      <c r="K55" s="59"/>
      <c r="L55" s="59"/>
      <c r="M55" s="59">
        <v>3</v>
      </c>
      <c r="N55" s="59">
        <v>3</v>
      </c>
      <c r="O55" s="59">
        <v>3</v>
      </c>
      <c r="P55" s="59">
        <v>3</v>
      </c>
      <c r="Q55" s="59"/>
      <c r="R55" s="59"/>
      <c r="S55" s="59"/>
      <c r="T55" s="59"/>
      <c r="U55" s="59">
        <v>3</v>
      </c>
      <c r="V55" s="59">
        <v>3</v>
      </c>
      <c r="W55" s="59">
        <v>3</v>
      </c>
      <c r="X55" s="59">
        <v>3</v>
      </c>
      <c r="Y55" s="59"/>
      <c r="Z55" s="59"/>
      <c r="AA55" s="59"/>
      <c r="AB55" s="59"/>
      <c r="AC55" s="138">
        <f t="shared" si="20"/>
        <v>3</v>
      </c>
    </row>
    <row r="56" spans="1:29" ht="24.95" customHeight="1" x14ac:dyDescent="0.2">
      <c r="A56" s="4">
        <v>11</v>
      </c>
      <c r="B56" s="3" t="s">
        <v>88</v>
      </c>
      <c r="C56" s="2" t="s">
        <v>87</v>
      </c>
      <c r="D56" s="5"/>
      <c r="E56" s="58"/>
      <c r="F56" s="58"/>
      <c r="G56" s="58"/>
      <c r="H56" s="58"/>
      <c r="I56" s="58"/>
      <c r="J56" s="58"/>
      <c r="K56" s="58"/>
      <c r="L56" s="58"/>
      <c r="M56" s="58">
        <f t="shared" ref="M56:X56" si="21">M52-M53</f>
        <v>0.5</v>
      </c>
      <c r="N56" s="58">
        <f t="shared" si="21"/>
        <v>0.5</v>
      </c>
      <c r="O56" s="58">
        <f t="shared" si="21"/>
        <v>0.5</v>
      </c>
      <c r="P56" s="58">
        <f t="shared" si="21"/>
        <v>0.5</v>
      </c>
      <c r="Q56" s="58"/>
      <c r="R56" s="58"/>
      <c r="S56" s="58"/>
      <c r="T56" s="58"/>
      <c r="U56" s="58">
        <f t="shared" si="21"/>
        <v>0.5</v>
      </c>
      <c r="V56" s="58">
        <f t="shared" si="21"/>
        <v>0.5</v>
      </c>
      <c r="W56" s="58">
        <f t="shared" si="21"/>
        <v>0.5</v>
      </c>
      <c r="X56" s="58">
        <f t="shared" si="21"/>
        <v>0.5</v>
      </c>
      <c r="Y56" s="58"/>
      <c r="Z56" s="58"/>
      <c r="AA56" s="58"/>
      <c r="AB56" s="58"/>
      <c r="AC56" s="138">
        <f t="shared" si="20"/>
        <v>0.5</v>
      </c>
    </row>
    <row r="57" spans="1:29" ht="24.95" customHeight="1" x14ac:dyDescent="0.2">
      <c r="A57" s="4">
        <v>12</v>
      </c>
      <c r="B57" s="3" t="s">
        <v>89</v>
      </c>
      <c r="C57" s="2" t="s">
        <v>87</v>
      </c>
      <c r="D57" s="5"/>
      <c r="E57" s="58"/>
      <c r="F57" s="58"/>
      <c r="G57" s="58"/>
      <c r="H57" s="58"/>
      <c r="I57" s="58"/>
      <c r="J57" s="58"/>
      <c r="K57" s="58"/>
      <c r="L57" s="58"/>
      <c r="M57" s="58">
        <f t="shared" ref="M57:X57" si="22">M54-M55</f>
        <v>0.79999999999999982</v>
      </c>
      <c r="N57" s="58">
        <f t="shared" si="22"/>
        <v>0.79999999999999982</v>
      </c>
      <c r="O57" s="58">
        <f t="shared" si="22"/>
        <v>0.79999999999999982</v>
      </c>
      <c r="P57" s="58">
        <f t="shared" si="22"/>
        <v>0.79999999999999982</v>
      </c>
      <c r="Q57" s="58"/>
      <c r="R57" s="58"/>
      <c r="S57" s="58"/>
      <c r="T57" s="58"/>
      <c r="U57" s="58">
        <f t="shared" si="22"/>
        <v>0.79999999999999982</v>
      </c>
      <c r="V57" s="58">
        <f t="shared" si="22"/>
        <v>0.79999999999999982</v>
      </c>
      <c r="W57" s="58">
        <f t="shared" si="22"/>
        <v>0.79999999999999982</v>
      </c>
      <c r="X57" s="58">
        <f t="shared" si="22"/>
        <v>0.79999999999999982</v>
      </c>
      <c r="Y57" s="58"/>
      <c r="Z57" s="58"/>
      <c r="AA57" s="58"/>
      <c r="AB57" s="58"/>
      <c r="AC57" s="138">
        <f t="shared" si="20"/>
        <v>0.79999999999999982</v>
      </c>
    </row>
    <row r="58" spans="1:29" ht="24.95" customHeight="1" x14ac:dyDescent="0.2">
      <c r="A58" s="4">
        <v>13</v>
      </c>
      <c r="B58" s="3" t="s">
        <v>90</v>
      </c>
      <c r="C58" s="2" t="s">
        <v>91</v>
      </c>
      <c r="D58" s="5"/>
      <c r="E58" s="60"/>
      <c r="F58" s="60"/>
      <c r="G58" s="60"/>
      <c r="H58" s="60"/>
      <c r="I58" s="60"/>
      <c r="J58" s="60"/>
      <c r="K58" s="60"/>
      <c r="L58" s="60"/>
      <c r="M58" s="60">
        <f t="shared" ref="M58:X58" si="23">SQRT(M56/0.5)*971</f>
        <v>971</v>
      </c>
      <c r="N58" s="60">
        <f t="shared" si="23"/>
        <v>971</v>
      </c>
      <c r="O58" s="60">
        <f t="shared" si="23"/>
        <v>971</v>
      </c>
      <c r="P58" s="60">
        <f t="shared" si="23"/>
        <v>971</v>
      </c>
      <c r="Q58" s="60"/>
      <c r="R58" s="60"/>
      <c r="S58" s="60"/>
      <c r="T58" s="60"/>
      <c r="U58" s="60">
        <f t="shared" si="23"/>
        <v>971</v>
      </c>
      <c r="V58" s="60">
        <f t="shared" si="23"/>
        <v>971</v>
      </c>
      <c r="W58" s="60">
        <f t="shared" si="23"/>
        <v>971</v>
      </c>
      <c r="X58" s="60">
        <f t="shared" si="23"/>
        <v>971</v>
      </c>
      <c r="Y58" s="60"/>
      <c r="Z58" s="60"/>
      <c r="AA58" s="60"/>
      <c r="AB58" s="60"/>
      <c r="AC58" s="138">
        <f t="shared" si="20"/>
        <v>971</v>
      </c>
    </row>
    <row r="59" spans="1:29" ht="24.95" customHeight="1" x14ac:dyDescent="0.2">
      <c r="A59" s="4">
        <v>14</v>
      </c>
      <c r="B59" s="3" t="s">
        <v>11</v>
      </c>
      <c r="C59" s="2" t="s">
        <v>10</v>
      </c>
      <c r="D59" s="5"/>
      <c r="E59" s="56"/>
      <c r="F59" s="56"/>
      <c r="G59" s="56"/>
      <c r="H59" s="56"/>
      <c r="I59" s="56"/>
      <c r="J59" s="56"/>
      <c r="K59" s="56"/>
      <c r="L59" s="56"/>
      <c r="M59" s="56">
        <f t="shared" ref="M59:X59" si="24">M58*1000*1*(M48-M49)/3024</f>
        <v>2408.2341269841268</v>
      </c>
      <c r="N59" s="56">
        <f t="shared" si="24"/>
        <v>2215.5753968253966</v>
      </c>
      <c r="O59" s="56">
        <f t="shared" si="24"/>
        <v>2311.9047619047624</v>
      </c>
      <c r="P59" s="56">
        <f t="shared" si="24"/>
        <v>2215.5753968253966</v>
      </c>
      <c r="Q59" s="56"/>
      <c r="R59" s="56"/>
      <c r="S59" s="56"/>
      <c r="T59" s="56"/>
      <c r="U59" s="56">
        <f t="shared" si="24"/>
        <v>2376.1243386243386</v>
      </c>
      <c r="V59" s="56">
        <f t="shared" si="24"/>
        <v>2344.0145502645505</v>
      </c>
      <c r="W59" s="56">
        <f t="shared" si="24"/>
        <v>2311.9047619047615</v>
      </c>
      <c r="X59" s="56">
        <f t="shared" si="24"/>
        <v>2247.6851851851857</v>
      </c>
      <c r="Y59" s="56"/>
      <c r="Z59" s="56"/>
      <c r="AA59" s="56"/>
      <c r="AB59" s="56"/>
      <c r="AC59" s="138">
        <f>SUM(E59:AB59)</f>
        <v>18431.018518518518</v>
      </c>
    </row>
    <row r="60" spans="1:29" ht="24.95" customHeight="1" x14ac:dyDescent="0.2">
      <c r="A60" s="4">
        <v>15</v>
      </c>
      <c r="B60" s="3" t="s">
        <v>9</v>
      </c>
      <c r="C60" s="2" t="s">
        <v>8</v>
      </c>
      <c r="D60" s="5"/>
      <c r="E60" s="58"/>
      <c r="F60" s="58"/>
      <c r="G60" s="58"/>
      <c r="H60" s="58"/>
      <c r="I60" s="58"/>
      <c r="J60" s="58"/>
      <c r="K60" s="58"/>
      <c r="L60" s="58">
        <v>400</v>
      </c>
      <c r="M60" s="58">
        <v>1500</v>
      </c>
      <c r="N60" s="58">
        <v>1600</v>
      </c>
      <c r="O60" s="58">
        <v>1400</v>
      </c>
      <c r="P60" s="58">
        <v>1400</v>
      </c>
      <c r="Q60" s="58"/>
      <c r="R60" s="58"/>
      <c r="S60" s="58"/>
      <c r="T60" s="58"/>
      <c r="U60" s="58">
        <v>1500</v>
      </c>
      <c r="V60" s="58">
        <v>1600</v>
      </c>
      <c r="W60" s="58">
        <v>1500</v>
      </c>
      <c r="X60" s="58">
        <v>1400</v>
      </c>
      <c r="Y60" s="58">
        <v>200</v>
      </c>
      <c r="Z60" s="58"/>
      <c r="AA60" s="58"/>
      <c r="AB60" s="58"/>
      <c r="AC60" s="138">
        <f>SUM(E60:AB60)</f>
        <v>12500</v>
      </c>
    </row>
    <row r="61" spans="1:29" ht="24.95" customHeight="1" x14ac:dyDescent="0.2">
      <c r="A61" s="4">
        <v>16</v>
      </c>
      <c r="B61" s="3" t="s">
        <v>7</v>
      </c>
      <c r="C61" s="2" t="s">
        <v>6</v>
      </c>
      <c r="D61" s="5"/>
      <c r="E61" s="62"/>
      <c r="F61" s="62"/>
      <c r="G61" s="62"/>
      <c r="H61" s="62"/>
      <c r="I61" s="62"/>
      <c r="J61" s="62"/>
      <c r="K61" s="62"/>
      <c r="L61" s="62"/>
      <c r="M61" s="62">
        <f t="shared" ref="M61:X61" si="25">M60/M59</f>
        <v>0.62286302780638525</v>
      </c>
      <c r="N61" s="62">
        <f t="shared" si="25"/>
        <v>0.72216003223928726</v>
      </c>
      <c r="O61" s="62">
        <f t="shared" si="25"/>
        <v>0.60556127703398543</v>
      </c>
      <c r="P61" s="62">
        <f t="shared" si="25"/>
        <v>0.63189002820937634</v>
      </c>
      <c r="Q61" s="62"/>
      <c r="R61" s="62"/>
      <c r="S61" s="62"/>
      <c r="T61" s="62"/>
      <c r="U61" s="62">
        <f t="shared" si="25"/>
        <v>0.63128009574971466</v>
      </c>
      <c r="V61" s="62">
        <f t="shared" si="25"/>
        <v>0.68258961951384667</v>
      </c>
      <c r="W61" s="62">
        <f t="shared" si="25"/>
        <v>0.64881565396498464</v>
      </c>
      <c r="X61" s="62">
        <f t="shared" si="25"/>
        <v>0.62286302780638503</v>
      </c>
      <c r="Y61" s="62"/>
      <c r="Z61" s="62"/>
      <c r="AA61" s="62"/>
      <c r="AB61" s="62"/>
      <c r="AC61" s="138">
        <f t="shared" ref="AC61:AC66" si="26">AVERAGE(E61:AB61)</f>
        <v>0.64600284529049568</v>
      </c>
    </row>
    <row r="62" spans="1:29" ht="24.95" customHeight="1" x14ac:dyDescent="0.2">
      <c r="A62" s="4">
        <v>17</v>
      </c>
      <c r="B62" s="3" t="s">
        <v>5</v>
      </c>
      <c r="C62" s="5"/>
      <c r="D62" s="5"/>
      <c r="E62" s="326">
        <f>AVERAGE(E61:AB61)</f>
        <v>0.64600284529049568</v>
      </c>
      <c r="F62" s="327"/>
      <c r="G62" s="327"/>
      <c r="H62" s="327"/>
      <c r="I62" s="327"/>
      <c r="J62" s="327"/>
      <c r="K62" s="327"/>
      <c r="L62" s="327"/>
      <c r="M62" s="327"/>
      <c r="N62" s="327"/>
      <c r="O62" s="327"/>
      <c r="P62" s="327"/>
      <c r="Q62" s="327"/>
      <c r="R62" s="327"/>
      <c r="S62" s="327"/>
      <c r="T62" s="327"/>
      <c r="U62" s="327"/>
      <c r="V62" s="327"/>
      <c r="W62" s="327"/>
      <c r="X62" s="327"/>
      <c r="Y62" s="327"/>
      <c r="Z62" s="327"/>
      <c r="AA62" s="327"/>
      <c r="AB62" s="328"/>
      <c r="AC62" s="138">
        <f t="shared" si="26"/>
        <v>0.64600284529049568</v>
      </c>
    </row>
    <row r="63" spans="1:29" ht="24.95" customHeight="1" x14ac:dyDescent="0.2">
      <c r="A63" s="4">
        <v>18</v>
      </c>
      <c r="B63" s="3" t="s">
        <v>4</v>
      </c>
      <c r="C63" s="5"/>
      <c r="D63" s="5"/>
      <c r="E63" s="62"/>
      <c r="F63" s="62"/>
      <c r="G63" s="62"/>
      <c r="H63" s="62"/>
      <c r="I63" s="62"/>
      <c r="J63" s="62"/>
      <c r="K63" s="62"/>
      <c r="L63" s="62"/>
      <c r="M63" s="62">
        <f t="shared" ref="M63:X63" si="27">3.516/M61</f>
        <v>5.6449007936507929</v>
      </c>
      <c r="N63" s="62">
        <f t="shared" si="27"/>
        <v>4.8687269345238091</v>
      </c>
      <c r="O63" s="62">
        <f t="shared" si="27"/>
        <v>5.8061836734693895</v>
      </c>
      <c r="P63" s="62">
        <f t="shared" si="27"/>
        <v>5.5642593537414955</v>
      </c>
      <c r="Q63" s="62"/>
      <c r="R63" s="62"/>
      <c r="S63" s="62"/>
      <c r="T63" s="62"/>
      <c r="U63" s="62">
        <f t="shared" si="27"/>
        <v>5.5696354497354497</v>
      </c>
      <c r="V63" s="62">
        <f t="shared" si="27"/>
        <v>5.1509719742063496</v>
      </c>
      <c r="W63" s="62">
        <f t="shared" si="27"/>
        <v>5.4191047619047614</v>
      </c>
      <c r="X63" s="62">
        <f t="shared" si="27"/>
        <v>5.6449007936507947</v>
      </c>
      <c r="Y63" s="62"/>
      <c r="Z63" s="62"/>
      <c r="AA63" s="62"/>
      <c r="AB63" s="62"/>
      <c r="AC63" s="138">
        <f t="shared" si="26"/>
        <v>5.4585854668603542</v>
      </c>
    </row>
    <row r="64" spans="1:29" ht="24.95" customHeight="1" x14ac:dyDescent="0.2">
      <c r="A64" s="4">
        <v>19</v>
      </c>
      <c r="B64" s="3" t="s">
        <v>3</v>
      </c>
      <c r="C64" s="5"/>
      <c r="D64" s="5"/>
      <c r="E64" s="62"/>
      <c r="F64" s="62"/>
      <c r="G64" s="62"/>
      <c r="H64" s="62"/>
      <c r="I64" s="62"/>
      <c r="J64" s="62"/>
      <c r="K64" s="62"/>
      <c r="L64" s="62"/>
      <c r="M64" s="62">
        <f t="shared" ref="M64:X64" si="28">3.413*M63</f>
        <v>19.266046408730155</v>
      </c>
      <c r="N64" s="62">
        <f t="shared" si="28"/>
        <v>16.616965027529758</v>
      </c>
      <c r="O64" s="62">
        <f t="shared" si="28"/>
        <v>19.816504877551026</v>
      </c>
      <c r="P64" s="62">
        <f t="shared" si="28"/>
        <v>18.990817174319723</v>
      </c>
      <c r="Q64" s="62"/>
      <c r="R64" s="62"/>
      <c r="S64" s="62"/>
      <c r="T64" s="62"/>
      <c r="U64" s="62">
        <f t="shared" si="28"/>
        <v>19.00916578994709</v>
      </c>
      <c r="V64" s="62">
        <f t="shared" si="28"/>
        <v>17.58026734796627</v>
      </c>
      <c r="W64" s="62">
        <f t="shared" si="28"/>
        <v>18.49540455238095</v>
      </c>
      <c r="X64" s="62">
        <f t="shared" si="28"/>
        <v>19.266046408730162</v>
      </c>
      <c r="Y64" s="62"/>
      <c r="Z64" s="62"/>
      <c r="AA64" s="62"/>
      <c r="AB64" s="62"/>
      <c r="AC64" s="138">
        <f t="shared" si="26"/>
        <v>18.630152198394391</v>
      </c>
    </row>
    <row r="65" spans="1:29" ht="24.95" customHeight="1" x14ac:dyDescent="0.2">
      <c r="A65" s="4">
        <v>20</v>
      </c>
      <c r="B65" s="3" t="s">
        <v>2</v>
      </c>
      <c r="C65" s="2" t="s">
        <v>0</v>
      </c>
      <c r="D65" s="5"/>
      <c r="E65" s="62"/>
      <c r="F65" s="62"/>
      <c r="G65" s="62"/>
      <c r="H65" s="62"/>
      <c r="I65" s="62"/>
      <c r="J65" s="62"/>
      <c r="K65" s="62"/>
      <c r="L65" s="62"/>
      <c r="M65" s="62">
        <f t="shared" ref="M65:X65" si="29">(M51-M50)/LN(1+(M51-M50)/M46)</f>
        <v>3.4468319365184197</v>
      </c>
      <c r="N65" s="62">
        <f t="shared" si="29"/>
        <v>3.2621298915799368</v>
      </c>
      <c r="O65" s="62">
        <f t="shared" si="29"/>
        <v>3.3241499204891216</v>
      </c>
      <c r="P65" s="62">
        <f t="shared" si="29"/>
        <v>3.2621298915799368</v>
      </c>
      <c r="Q65" s="62"/>
      <c r="R65" s="62"/>
      <c r="S65" s="62"/>
      <c r="T65" s="62"/>
      <c r="U65" s="62">
        <f t="shared" si="29"/>
        <v>3.2586327882022115</v>
      </c>
      <c r="V65" s="62">
        <f t="shared" si="29"/>
        <v>3.2931984691591327</v>
      </c>
      <c r="W65" s="62">
        <f t="shared" si="29"/>
        <v>3.228408043800616</v>
      </c>
      <c r="X65" s="62">
        <f t="shared" si="29"/>
        <v>3.2309416597099814</v>
      </c>
      <c r="Y65" s="62"/>
      <c r="Z65" s="62"/>
      <c r="AA65" s="62"/>
      <c r="AB65" s="62"/>
      <c r="AC65" s="138">
        <f t="shared" si="26"/>
        <v>3.2883028251299193</v>
      </c>
    </row>
    <row r="66" spans="1:29" ht="24.95" customHeight="1" x14ac:dyDescent="0.25">
      <c r="A66" s="4">
        <v>21</v>
      </c>
      <c r="B66" s="3" t="s">
        <v>1</v>
      </c>
      <c r="C66" s="2" t="s">
        <v>0</v>
      </c>
      <c r="D66" s="1"/>
      <c r="E66" s="62"/>
      <c r="F66" s="62"/>
      <c r="G66" s="62"/>
      <c r="H66" s="62"/>
      <c r="I66" s="62"/>
      <c r="J66" s="62"/>
      <c r="K66" s="62"/>
      <c r="L66" s="62"/>
      <c r="M66" s="62">
        <f t="shared" ref="M66:X66" si="30">(M48-M49)/LN(1+(M48-M49)/M47)</f>
        <v>4.5669670770880462</v>
      </c>
      <c r="N66" s="62">
        <f t="shared" si="30"/>
        <v>4.2562799888607055</v>
      </c>
      <c r="O66" s="62">
        <f t="shared" si="30"/>
        <v>4.0958941721667808</v>
      </c>
      <c r="P66" s="62">
        <f t="shared" si="30"/>
        <v>3.6134309565513298</v>
      </c>
      <c r="Q66" s="62"/>
      <c r="R66" s="62"/>
      <c r="S66" s="62"/>
      <c r="T66" s="62"/>
      <c r="U66" s="62">
        <f t="shared" si="30"/>
        <v>4.0255032278466096</v>
      </c>
      <c r="V66" s="62">
        <f t="shared" si="30"/>
        <v>4.6280165220185578</v>
      </c>
      <c r="W66" s="62">
        <f t="shared" si="30"/>
        <v>4.2234979072749779</v>
      </c>
      <c r="X66" s="62">
        <f t="shared" si="30"/>
        <v>3.9067743858587307</v>
      </c>
      <c r="Y66" s="62"/>
      <c r="Z66" s="62"/>
      <c r="AA66" s="62"/>
      <c r="AB66" s="62"/>
      <c r="AC66" s="138">
        <f t="shared" si="26"/>
        <v>4.1645455297082172</v>
      </c>
    </row>
    <row r="68" spans="1:29" ht="23.25" x14ac:dyDescent="0.2">
      <c r="A68" s="317" t="s">
        <v>39</v>
      </c>
      <c r="B68" s="317"/>
      <c r="C68" s="317"/>
      <c r="D68" s="317"/>
      <c r="E68" s="317"/>
      <c r="F68" s="317"/>
      <c r="G68" s="317"/>
      <c r="H68" s="317"/>
      <c r="I68" s="317"/>
      <c r="J68" s="317"/>
      <c r="K68" s="317"/>
      <c r="L68" s="317"/>
      <c r="M68" s="317"/>
      <c r="N68" s="317"/>
      <c r="O68" s="317"/>
      <c r="P68" s="317"/>
      <c r="Q68" s="317"/>
      <c r="R68" s="317"/>
      <c r="S68" s="317"/>
      <c r="T68" s="317"/>
      <c r="U68" s="317"/>
      <c r="V68" s="317"/>
      <c r="W68" s="317"/>
      <c r="X68" s="317"/>
      <c r="Y68" s="317"/>
      <c r="Z68" s="317"/>
      <c r="AA68" s="317"/>
      <c r="AB68" s="317"/>
      <c r="AC68" s="317"/>
    </row>
    <row r="69" spans="1:29" ht="21" customHeight="1" x14ac:dyDescent="0.2">
      <c r="A69" s="323" t="s">
        <v>149</v>
      </c>
      <c r="B69" s="323"/>
      <c r="C69" s="323"/>
      <c r="D69" s="323"/>
      <c r="E69" s="323"/>
      <c r="F69" s="323"/>
      <c r="G69" s="323"/>
      <c r="H69" s="323"/>
      <c r="I69" s="323"/>
      <c r="J69" s="323"/>
      <c r="K69" s="323"/>
      <c r="L69" s="323"/>
      <c r="M69" s="323"/>
      <c r="N69" s="323"/>
      <c r="O69" s="323"/>
      <c r="P69" s="323"/>
      <c r="Q69" s="323"/>
      <c r="R69" s="323"/>
      <c r="S69" s="323"/>
      <c r="T69" s="323"/>
      <c r="U69" s="323"/>
      <c r="V69" s="323"/>
      <c r="W69" s="323"/>
      <c r="X69" s="323"/>
      <c r="Y69" s="323"/>
      <c r="Z69" s="323"/>
      <c r="AA69" s="323"/>
      <c r="AB69" s="323"/>
      <c r="AC69" s="323"/>
    </row>
    <row r="70" spans="1:29" ht="15.75" customHeight="1" x14ac:dyDescent="0.35">
      <c r="A70" s="319"/>
      <c r="B70" s="319"/>
      <c r="C70" s="319"/>
      <c r="D70" s="319"/>
      <c r="E70" s="320" t="s">
        <v>75</v>
      </c>
      <c r="F70" s="320"/>
      <c r="G70" s="320"/>
      <c r="H70" s="320"/>
      <c r="I70" s="320"/>
      <c r="J70" s="320"/>
      <c r="K70" s="320"/>
      <c r="L70" s="320"/>
      <c r="M70" s="320"/>
      <c r="N70" s="320"/>
      <c r="O70" s="320"/>
      <c r="P70" s="320"/>
      <c r="Q70" s="320"/>
      <c r="R70" s="320"/>
      <c r="S70" s="320"/>
      <c r="T70" s="320"/>
      <c r="U70" s="320"/>
      <c r="V70" s="320"/>
      <c r="W70" s="320"/>
      <c r="X70" s="320"/>
      <c r="Y70" s="320"/>
      <c r="Z70" s="320"/>
      <c r="AA70" s="320"/>
      <c r="AB70" s="320"/>
      <c r="AC70" s="320"/>
    </row>
    <row r="71" spans="1:29" ht="15.75" customHeight="1" x14ac:dyDescent="0.2">
      <c r="A71" s="324" t="s">
        <v>77</v>
      </c>
      <c r="B71" s="324"/>
      <c r="C71" s="324"/>
      <c r="D71" s="324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0"/>
      <c r="T71" s="320"/>
      <c r="U71" s="320"/>
      <c r="V71" s="320"/>
      <c r="W71" s="320"/>
      <c r="X71" s="320"/>
      <c r="Y71" s="320"/>
      <c r="Z71" s="320"/>
      <c r="AA71" s="320"/>
      <c r="AB71" s="320"/>
      <c r="AC71" s="320"/>
    </row>
    <row r="72" spans="1:29" ht="15.75" customHeight="1" x14ac:dyDescent="0.2">
      <c r="A72" s="324" t="s">
        <v>78</v>
      </c>
      <c r="B72" s="324"/>
      <c r="C72" s="324"/>
      <c r="D72" s="324"/>
      <c r="E72" s="320"/>
      <c r="F72" s="320"/>
      <c r="G72" s="320"/>
      <c r="H72" s="320"/>
      <c r="I72" s="320"/>
      <c r="J72" s="320"/>
      <c r="K72" s="320"/>
      <c r="L72" s="320"/>
      <c r="M72" s="320"/>
      <c r="N72" s="320"/>
      <c r="O72" s="320"/>
      <c r="P72" s="320"/>
      <c r="Q72" s="320"/>
      <c r="R72" s="320"/>
      <c r="S72" s="320"/>
      <c r="T72" s="320"/>
      <c r="U72" s="320"/>
      <c r="V72" s="320"/>
      <c r="W72" s="320"/>
      <c r="X72" s="320"/>
      <c r="Y72" s="320"/>
      <c r="Z72" s="320"/>
      <c r="AA72" s="320"/>
      <c r="AB72" s="320"/>
      <c r="AC72" s="320"/>
    </row>
    <row r="73" spans="1:29" ht="15.75" customHeight="1" x14ac:dyDescent="0.2">
      <c r="A73" s="324" t="s">
        <v>79</v>
      </c>
      <c r="B73" s="324"/>
      <c r="C73" s="324"/>
      <c r="D73" s="324"/>
      <c r="E73" s="320"/>
      <c r="F73" s="320"/>
      <c r="G73" s="320"/>
      <c r="H73" s="320"/>
      <c r="I73" s="320"/>
      <c r="J73" s="320"/>
      <c r="K73" s="320"/>
      <c r="L73" s="320"/>
      <c r="M73" s="320"/>
      <c r="N73" s="320"/>
      <c r="O73" s="320"/>
      <c r="P73" s="320"/>
      <c r="Q73" s="320"/>
      <c r="R73" s="320"/>
      <c r="S73" s="320"/>
      <c r="T73" s="320"/>
      <c r="U73" s="320"/>
      <c r="V73" s="320"/>
      <c r="W73" s="320"/>
      <c r="X73" s="320"/>
      <c r="Y73" s="320"/>
      <c r="Z73" s="320"/>
      <c r="AA73" s="320"/>
      <c r="AB73" s="320"/>
      <c r="AC73" s="320"/>
    </row>
    <row r="74" spans="1:29" ht="15.75" customHeight="1" x14ac:dyDescent="0.2">
      <c r="A74" s="324" t="s">
        <v>80</v>
      </c>
      <c r="B74" s="324"/>
      <c r="C74" s="324"/>
      <c r="D74" s="324"/>
      <c r="E74" s="320"/>
      <c r="F74" s="320"/>
      <c r="G74" s="320"/>
      <c r="H74" s="320"/>
      <c r="I74" s="320"/>
      <c r="J74" s="320"/>
      <c r="K74" s="320"/>
      <c r="L74" s="320"/>
      <c r="M74" s="320"/>
      <c r="N74" s="320"/>
      <c r="O74" s="320"/>
      <c r="P74" s="320"/>
      <c r="Q74" s="320"/>
      <c r="R74" s="320"/>
      <c r="S74" s="320"/>
      <c r="T74" s="320"/>
      <c r="U74" s="320"/>
      <c r="V74" s="320"/>
      <c r="W74" s="320"/>
      <c r="X74" s="320"/>
      <c r="Y74" s="320"/>
      <c r="Z74" s="320"/>
      <c r="AA74" s="320"/>
      <c r="AB74" s="320"/>
      <c r="AC74" s="320"/>
    </row>
    <row r="75" spans="1:29" ht="15.75" customHeight="1" x14ac:dyDescent="0.25">
      <c r="A75" s="325" t="s">
        <v>81</v>
      </c>
      <c r="B75" s="325"/>
      <c r="C75" s="325"/>
      <c r="D75" s="325"/>
      <c r="E75" s="320"/>
      <c r="F75" s="320"/>
      <c r="G75" s="320"/>
      <c r="H75" s="320"/>
      <c r="I75" s="320"/>
      <c r="J75" s="320"/>
      <c r="K75" s="320"/>
      <c r="L75" s="320"/>
      <c r="M75" s="320"/>
      <c r="N75" s="320"/>
      <c r="O75" s="320"/>
      <c r="P75" s="320"/>
      <c r="Q75" s="320"/>
      <c r="R75" s="320"/>
      <c r="S75" s="320"/>
      <c r="T75" s="320"/>
      <c r="U75" s="320"/>
      <c r="V75" s="320"/>
      <c r="W75" s="320"/>
      <c r="X75" s="320"/>
      <c r="Y75" s="320"/>
      <c r="Z75" s="320"/>
      <c r="AA75" s="320"/>
      <c r="AB75" s="320"/>
      <c r="AC75" s="320"/>
    </row>
    <row r="76" spans="1:29" ht="15.75" x14ac:dyDescent="0.25">
      <c r="A76" s="325" t="s">
        <v>82</v>
      </c>
      <c r="B76" s="325"/>
      <c r="C76" s="325"/>
      <c r="D76" s="325"/>
      <c r="E76" s="320"/>
      <c r="F76" s="320"/>
      <c r="G76" s="320"/>
      <c r="H76" s="320"/>
      <c r="I76" s="320"/>
      <c r="J76" s="320"/>
      <c r="K76" s="320"/>
      <c r="L76" s="320"/>
      <c r="M76" s="320"/>
      <c r="N76" s="320"/>
      <c r="O76" s="320"/>
      <c r="P76" s="320"/>
      <c r="Q76" s="320"/>
      <c r="R76" s="320"/>
      <c r="S76" s="320"/>
      <c r="T76" s="320"/>
      <c r="U76" s="320"/>
      <c r="V76" s="320"/>
      <c r="W76" s="320"/>
      <c r="X76" s="320"/>
      <c r="Y76" s="320"/>
      <c r="Z76" s="320"/>
      <c r="AA76" s="320"/>
      <c r="AB76" s="320"/>
      <c r="AC76" s="320"/>
    </row>
    <row r="77" spans="1:29" ht="31.5" x14ac:dyDescent="0.2">
      <c r="A77" s="312" t="s">
        <v>32</v>
      </c>
      <c r="B77" s="312" t="s">
        <v>31</v>
      </c>
      <c r="C77" s="312" t="s">
        <v>30</v>
      </c>
      <c r="D77" s="312" t="s">
        <v>29</v>
      </c>
      <c r="E77" s="314" t="s">
        <v>28</v>
      </c>
      <c r="F77" s="315"/>
      <c r="G77" s="315"/>
      <c r="H77" s="315"/>
      <c r="I77" s="315"/>
      <c r="J77" s="315"/>
      <c r="K77" s="315"/>
      <c r="L77" s="315"/>
      <c r="M77" s="315"/>
      <c r="N77" s="315"/>
      <c r="O77" s="315"/>
      <c r="P77" s="315"/>
      <c r="Q77" s="315"/>
      <c r="R77" s="315"/>
      <c r="S77" s="315"/>
      <c r="T77" s="315"/>
      <c r="U77" s="315"/>
      <c r="V77" s="315"/>
      <c r="W77" s="315"/>
      <c r="X77" s="315"/>
      <c r="Y77" s="315"/>
      <c r="Z77" s="315"/>
      <c r="AA77" s="315"/>
      <c r="AB77" s="316"/>
      <c r="AC77" s="113" t="s">
        <v>67</v>
      </c>
    </row>
    <row r="78" spans="1:29" ht="15.75" x14ac:dyDescent="0.25">
      <c r="A78" s="313"/>
      <c r="B78" s="313"/>
      <c r="C78" s="313"/>
      <c r="D78" s="313"/>
      <c r="E78" s="8">
        <v>7</v>
      </c>
      <c r="F78" s="8">
        <v>8</v>
      </c>
      <c r="G78" s="8">
        <v>9</v>
      </c>
      <c r="H78" s="8">
        <v>10</v>
      </c>
      <c r="I78" s="9">
        <v>11</v>
      </c>
      <c r="J78" s="8">
        <v>12</v>
      </c>
      <c r="K78" s="8">
        <v>13</v>
      </c>
      <c r="L78" s="8">
        <v>14</v>
      </c>
      <c r="M78" s="8">
        <v>15</v>
      </c>
      <c r="N78" s="8">
        <v>16</v>
      </c>
      <c r="O78" s="8">
        <v>17</v>
      </c>
      <c r="P78" s="8">
        <v>18</v>
      </c>
      <c r="Q78" s="8">
        <v>19</v>
      </c>
      <c r="R78" s="8">
        <v>20</v>
      </c>
      <c r="S78" s="8">
        <v>21</v>
      </c>
      <c r="T78" s="8">
        <v>22</v>
      </c>
      <c r="U78" s="8">
        <v>23</v>
      </c>
      <c r="V78" s="8">
        <v>0</v>
      </c>
      <c r="W78" s="8">
        <v>1</v>
      </c>
      <c r="X78" s="8">
        <v>2</v>
      </c>
      <c r="Y78" s="8">
        <v>3</v>
      </c>
      <c r="Z78" s="8">
        <v>4</v>
      </c>
      <c r="AA78" s="8">
        <v>5</v>
      </c>
      <c r="AB78" s="8">
        <v>6</v>
      </c>
      <c r="AC78" s="1"/>
    </row>
    <row r="79" spans="1:29" ht="24.95" customHeight="1" x14ac:dyDescent="0.2">
      <c r="A79" s="4">
        <v>1</v>
      </c>
      <c r="B79" s="3" t="s">
        <v>27</v>
      </c>
      <c r="C79" s="2" t="s">
        <v>0</v>
      </c>
      <c r="D79" s="31"/>
      <c r="E79" s="7"/>
      <c r="F79" s="7">
        <v>1.6</v>
      </c>
      <c r="G79" s="7">
        <v>1.4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139">
        <f t="shared" ref="AC79:AC91" si="31">AVERAGE(E79:AB79)</f>
        <v>1.5</v>
      </c>
    </row>
    <row r="80" spans="1:29" ht="24.95" customHeight="1" x14ac:dyDescent="0.2">
      <c r="A80" s="4">
        <v>2</v>
      </c>
      <c r="B80" s="3" t="s">
        <v>26</v>
      </c>
      <c r="C80" s="2" t="s">
        <v>0</v>
      </c>
      <c r="D80" s="31"/>
      <c r="E80" s="7"/>
      <c r="F80" s="7">
        <v>0.7</v>
      </c>
      <c r="G80" s="7">
        <v>0.5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139">
        <f t="shared" si="31"/>
        <v>0.6</v>
      </c>
    </row>
    <row r="81" spans="1:29" ht="24.95" customHeight="1" x14ac:dyDescent="0.2">
      <c r="A81" s="4">
        <v>3</v>
      </c>
      <c r="B81" s="3" t="s">
        <v>83</v>
      </c>
      <c r="C81" s="2" t="s">
        <v>0</v>
      </c>
      <c r="D81" s="2"/>
      <c r="E81" s="36"/>
      <c r="F81" s="36">
        <v>14.3</v>
      </c>
      <c r="G81" s="36">
        <v>12.7</v>
      </c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139">
        <f t="shared" si="31"/>
        <v>13.5</v>
      </c>
    </row>
    <row r="82" spans="1:29" ht="24.95" customHeight="1" x14ac:dyDescent="0.2">
      <c r="A82" s="4">
        <v>4</v>
      </c>
      <c r="B82" s="3" t="s">
        <v>84</v>
      </c>
      <c r="C82" s="2" t="s">
        <v>0</v>
      </c>
      <c r="D82" s="2"/>
      <c r="E82" s="36"/>
      <c r="F82" s="36">
        <v>5.8</v>
      </c>
      <c r="G82" s="36">
        <v>5.6</v>
      </c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139">
        <f t="shared" si="31"/>
        <v>5.6999999999999993</v>
      </c>
    </row>
    <row r="83" spans="1:29" ht="24.95" customHeight="1" x14ac:dyDescent="0.2">
      <c r="A83" s="4">
        <v>5</v>
      </c>
      <c r="B83" s="3" t="s">
        <v>85</v>
      </c>
      <c r="C83" s="2" t="s">
        <v>0</v>
      </c>
      <c r="D83" s="2"/>
      <c r="E83" s="36"/>
      <c r="F83" s="36">
        <v>21.4</v>
      </c>
      <c r="G83" s="36">
        <v>21.3</v>
      </c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139">
        <f t="shared" si="31"/>
        <v>21.35</v>
      </c>
    </row>
    <row r="84" spans="1:29" ht="24.95" customHeight="1" x14ac:dyDescent="0.2">
      <c r="A84" s="4">
        <v>6</v>
      </c>
      <c r="B84" s="3" t="s">
        <v>86</v>
      </c>
      <c r="C84" s="2" t="s">
        <v>0</v>
      </c>
      <c r="D84" s="2"/>
      <c r="E84" s="36"/>
      <c r="F84" s="36">
        <v>28.1</v>
      </c>
      <c r="G84" s="36">
        <v>26.9</v>
      </c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138">
        <f t="shared" si="31"/>
        <v>27.5</v>
      </c>
    </row>
    <row r="85" spans="1:29" ht="24.95" customHeight="1" x14ac:dyDescent="0.2">
      <c r="A85" s="4">
        <v>7</v>
      </c>
      <c r="B85" s="3" t="s">
        <v>21</v>
      </c>
      <c r="C85" s="2" t="s">
        <v>87</v>
      </c>
      <c r="D85" s="2"/>
      <c r="E85" s="58"/>
      <c r="F85" s="58">
        <v>4.3</v>
      </c>
      <c r="G85" s="58">
        <v>4.3</v>
      </c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138">
        <f t="shared" si="31"/>
        <v>4.3</v>
      </c>
    </row>
    <row r="86" spans="1:29" ht="24.95" customHeight="1" x14ac:dyDescent="0.2">
      <c r="A86" s="4">
        <v>8</v>
      </c>
      <c r="B86" s="3" t="s">
        <v>20</v>
      </c>
      <c r="C86" s="2" t="s">
        <v>87</v>
      </c>
      <c r="D86" s="2"/>
      <c r="E86" s="59"/>
      <c r="F86" s="59">
        <v>3.8</v>
      </c>
      <c r="G86" s="59">
        <v>3.8</v>
      </c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138">
        <f t="shared" si="31"/>
        <v>3.8</v>
      </c>
    </row>
    <row r="87" spans="1:29" ht="24.95" customHeight="1" x14ac:dyDescent="0.2">
      <c r="A87" s="4">
        <v>9</v>
      </c>
      <c r="B87" s="3" t="s">
        <v>19</v>
      </c>
      <c r="C87" s="2" t="s">
        <v>87</v>
      </c>
      <c r="D87" s="2"/>
      <c r="E87" s="59"/>
      <c r="F87" s="59">
        <v>3.8</v>
      </c>
      <c r="G87" s="59">
        <v>3.8</v>
      </c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138">
        <f t="shared" si="31"/>
        <v>3.8</v>
      </c>
    </row>
    <row r="88" spans="1:29" ht="24.95" customHeight="1" x14ac:dyDescent="0.2">
      <c r="A88" s="4">
        <v>10</v>
      </c>
      <c r="B88" s="3" t="s">
        <v>18</v>
      </c>
      <c r="C88" s="2" t="s">
        <v>87</v>
      </c>
      <c r="D88" s="2"/>
      <c r="E88" s="59"/>
      <c r="F88" s="59">
        <v>3</v>
      </c>
      <c r="G88" s="59">
        <v>3</v>
      </c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138">
        <f t="shared" si="31"/>
        <v>3</v>
      </c>
    </row>
    <row r="89" spans="1:29" ht="24.95" customHeight="1" x14ac:dyDescent="0.2">
      <c r="A89" s="4">
        <v>11</v>
      </c>
      <c r="B89" s="3" t="s">
        <v>88</v>
      </c>
      <c r="C89" s="2" t="s">
        <v>87</v>
      </c>
      <c r="D89" s="5"/>
      <c r="E89" s="58"/>
      <c r="F89" s="58">
        <f t="shared" ref="F89:G89" si="32">F85-F86</f>
        <v>0.5</v>
      </c>
      <c r="G89" s="58">
        <f t="shared" si="32"/>
        <v>0.5</v>
      </c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138">
        <f t="shared" si="31"/>
        <v>0.5</v>
      </c>
    </row>
    <row r="90" spans="1:29" ht="24.95" customHeight="1" x14ac:dyDescent="0.2">
      <c r="A90" s="4">
        <v>12</v>
      </c>
      <c r="B90" s="3" t="s">
        <v>89</v>
      </c>
      <c r="C90" s="2" t="s">
        <v>87</v>
      </c>
      <c r="D90" s="5"/>
      <c r="E90" s="58"/>
      <c r="F90" s="58">
        <f t="shared" ref="F90:G90" si="33">F87-F88</f>
        <v>0.79999999999999982</v>
      </c>
      <c r="G90" s="58">
        <f t="shared" si="33"/>
        <v>0.79999999999999982</v>
      </c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138">
        <f t="shared" si="31"/>
        <v>0.79999999999999982</v>
      </c>
    </row>
    <row r="91" spans="1:29" ht="24.95" customHeight="1" x14ac:dyDescent="0.2">
      <c r="A91" s="4">
        <v>13</v>
      </c>
      <c r="B91" s="3" t="s">
        <v>90</v>
      </c>
      <c r="C91" s="2" t="s">
        <v>91</v>
      </c>
      <c r="D91" s="5"/>
      <c r="E91" s="60"/>
      <c r="F91" s="60">
        <f t="shared" ref="F91:G91" si="34">SQRT(F89/0.5)*971</f>
        <v>971</v>
      </c>
      <c r="G91" s="60">
        <f t="shared" si="34"/>
        <v>971</v>
      </c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138">
        <f t="shared" si="31"/>
        <v>971</v>
      </c>
    </row>
    <row r="92" spans="1:29" ht="24.95" customHeight="1" x14ac:dyDescent="0.2">
      <c r="A92" s="4">
        <v>14</v>
      </c>
      <c r="B92" s="3" t="s">
        <v>11</v>
      </c>
      <c r="C92" s="2" t="s">
        <v>10</v>
      </c>
      <c r="D92" s="5"/>
      <c r="E92" s="56"/>
      <c r="F92" s="56">
        <f t="shared" ref="F92:G92" si="35">F91*1000*1*(F81-F82)/3024</f>
        <v>2729.3320105820108</v>
      </c>
      <c r="G92" s="56">
        <f t="shared" si="35"/>
        <v>2279.7949735449733</v>
      </c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138">
        <f>SUM(E92:AB92)</f>
        <v>5009.1269841269841</v>
      </c>
    </row>
    <row r="93" spans="1:29" ht="24.95" customHeight="1" x14ac:dyDescent="0.2">
      <c r="A93" s="4">
        <v>15</v>
      </c>
      <c r="B93" s="3" t="s">
        <v>9</v>
      </c>
      <c r="C93" s="2" t="s">
        <v>8</v>
      </c>
      <c r="D93" s="5"/>
      <c r="E93" s="58"/>
      <c r="F93" s="58">
        <v>1600</v>
      </c>
      <c r="G93" s="58">
        <v>1000</v>
      </c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138">
        <f>SUM(E93:AB93)</f>
        <v>2600</v>
      </c>
    </row>
    <row r="94" spans="1:29" ht="24.95" customHeight="1" x14ac:dyDescent="0.2">
      <c r="A94" s="4">
        <v>16</v>
      </c>
      <c r="B94" s="3" t="s">
        <v>7</v>
      </c>
      <c r="C94" s="2" t="s">
        <v>6</v>
      </c>
      <c r="D94" s="5"/>
      <c r="E94" s="62"/>
      <c r="F94" s="62">
        <f t="shared" ref="F94:G94" si="36">F93/F92</f>
        <v>0.58622402617071545</v>
      </c>
      <c r="G94" s="62">
        <f t="shared" si="36"/>
        <v>0.43863593507491916</v>
      </c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138">
        <f t="shared" ref="AC94:AC99" si="37">AVERAGE(E94:AB94)</f>
        <v>0.5124299806228173</v>
      </c>
    </row>
    <row r="95" spans="1:29" ht="24.95" customHeight="1" x14ac:dyDescent="0.2">
      <c r="A95" s="4">
        <v>17</v>
      </c>
      <c r="B95" s="3" t="s">
        <v>5</v>
      </c>
      <c r="C95" s="5"/>
      <c r="D95" s="5"/>
      <c r="E95" s="326">
        <f>AVERAGE(E94:AB94)</f>
        <v>0.5124299806228173</v>
      </c>
      <c r="F95" s="327"/>
      <c r="G95" s="327"/>
      <c r="H95" s="327"/>
      <c r="I95" s="327"/>
      <c r="J95" s="327"/>
      <c r="K95" s="327"/>
      <c r="L95" s="327"/>
      <c r="M95" s="327"/>
      <c r="N95" s="327"/>
      <c r="O95" s="327"/>
      <c r="P95" s="327"/>
      <c r="Q95" s="327"/>
      <c r="R95" s="327"/>
      <c r="S95" s="327"/>
      <c r="T95" s="327"/>
      <c r="U95" s="327"/>
      <c r="V95" s="327"/>
      <c r="W95" s="327"/>
      <c r="X95" s="327"/>
      <c r="Y95" s="327"/>
      <c r="Z95" s="327"/>
      <c r="AA95" s="327"/>
      <c r="AB95" s="328"/>
      <c r="AC95" s="138">
        <f t="shared" si="37"/>
        <v>0.5124299806228173</v>
      </c>
    </row>
    <row r="96" spans="1:29" ht="24.95" customHeight="1" x14ac:dyDescent="0.2">
      <c r="A96" s="4">
        <v>18</v>
      </c>
      <c r="B96" s="3" t="s">
        <v>4</v>
      </c>
      <c r="C96" s="5"/>
      <c r="D96" s="5"/>
      <c r="E96" s="62"/>
      <c r="F96" s="62">
        <f t="shared" ref="F96:G96" si="38">3.516/F94</f>
        <v>5.9977070932539682</v>
      </c>
      <c r="G96" s="62">
        <f t="shared" si="38"/>
        <v>8.0157591269841273</v>
      </c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138">
        <f t="shared" si="37"/>
        <v>7.0067331101190478</v>
      </c>
    </row>
    <row r="97" spans="1:29" ht="24.95" customHeight="1" x14ac:dyDescent="0.2">
      <c r="A97" s="4">
        <v>19</v>
      </c>
      <c r="B97" s="3" t="s">
        <v>3</v>
      </c>
      <c r="C97" s="5"/>
      <c r="D97" s="5"/>
      <c r="E97" s="62"/>
      <c r="F97" s="62">
        <f t="shared" ref="F97:G97" si="39">3.413*F96</f>
        <v>20.470174309275791</v>
      </c>
      <c r="G97" s="62">
        <f t="shared" si="39"/>
        <v>27.357785900396824</v>
      </c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138">
        <f t="shared" si="37"/>
        <v>23.913980104836305</v>
      </c>
    </row>
    <row r="98" spans="1:29" ht="24.95" customHeight="1" x14ac:dyDescent="0.2">
      <c r="A98" s="4">
        <v>20</v>
      </c>
      <c r="B98" s="3" t="s">
        <v>2</v>
      </c>
      <c r="C98" s="2" t="s">
        <v>0</v>
      </c>
      <c r="D98" s="5"/>
      <c r="E98" s="62"/>
      <c r="F98" s="62">
        <f t="shared" ref="F98:G98" si="40">(F84-F83)/LN(1+(F84-F83)/F79)</f>
        <v>4.0698510712616986</v>
      </c>
      <c r="G98" s="62">
        <f t="shared" si="40"/>
        <v>3.4794756335338257</v>
      </c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138">
        <f t="shared" si="37"/>
        <v>3.774663352397762</v>
      </c>
    </row>
    <row r="99" spans="1:29" ht="24.95" customHeight="1" x14ac:dyDescent="0.25">
      <c r="A99" s="4">
        <v>21</v>
      </c>
      <c r="B99" s="3" t="s">
        <v>1</v>
      </c>
      <c r="C99" s="2" t="s">
        <v>0</v>
      </c>
      <c r="D99" s="1"/>
      <c r="E99" s="62"/>
      <c r="F99" s="62">
        <f t="shared" ref="F99:G99" si="41">(F81-F82)/LN(1+(F81-F82)/F80)</f>
        <v>3.2998451742229116</v>
      </c>
      <c r="G99" s="62">
        <f t="shared" si="41"/>
        <v>2.6090515301396882</v>
      </c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138">
        <f t="shared" si="37"/>
        <v>2.9544483521812999</v>
      </c>
    </row>
    <row r="103" spans="1:29" ht="21" customHeight="1" x14ac:dyDescent="0.2"/>
    <row r="104" spans="1:29" ht="15.75" customHeight="1" x14ac:dyDescent="0.2"/>
    <row r="105" spans="1:29" ht="15.75" customHeight="1" x14ac:dyDescent="0.2"/>
    <row r="106" spans="1:29" ht="15.75" customHeight="1" x14ac:dyDescent="0.2"/>
    <row r="107" spans="1:29" ht="15.75" customHeight="1" x14ac:dyDescent="0.2"/>
    <row r="108" spans="1:29" ht="15.75" customHeight="1" x14ac:dyDescent="0.2"/>
    <row r="109" spans="1:29" ht="15.75" customHeight="1" x14ac:dyDescent="0.2"/>
    <row r="112" spans="1:29" ht="24.95" customHeight="1" x14ac:dyDescent="0.2"/>
    <row r="113" ht="24.95" customHeight="1" x14ac:dyDescent="0.2"/>
    <row r="114" ht="24.95" customHeight="1" x14ac:dyDescent="0.2"/>
    <row r="115" ht="24.95" customHeight="1" x14ac:dyDescent="0.2"/>
    <row r="116" ht="24.95" customHeight="1" x14ac:dyDescent="0.2"/>
    <row r="117" ht="24.95" customHeight="1" x14ac:dyDescent="0.2"/>
    <row r="118" ht="24.95" customHeight="1" x14ac:dyDescent="0.2"/>
    <row r="119" ht="24.95" customHeight="1" x14ac:dyDescent="0.2"/>
    <row r="120" ht="24.95" customHeight="1" x14ac:dyDescent="0.2"/>
    <row r="121" ht="24.95" customHeight="1" x14ac:dyDescent="0.2"/>
    <row r="122" ht="24.95" customHeight="1" x14ac:dyDescent="0.2"/>
    <row r="123" ht="24.95" customHeight="1" x14ac:dyDescent="0.2"/>
    <row r="124" ht="24.95" customHeight="1" x14ac:dyDescent="0.2"/>
    <row r="125" ht="24.95" customHeight="1" x14ac:dyDescent="0.2"/>
    <row r="126" ht="24.95" customHeight="1" x14ac:dyDescent="0.2"/>
    <row r="127" ht="24.95" customHeight="1" x14ac:dyDescent="0.2"/>
    <row r="128" ht="24.95" customHeight="1" x14ac:dyDescent="0.2"/>
    <row r="129" ht="24.95" customHeight="1" x14ac:dyDescent="0.2"/>
    <row r="130" ht="24.95" customHeight="1" x14ac:dyDescent="0.2"/>
    <row r="131" ht="24.95" customHeight="1" x14ac:dyDescent="0.2"/>
    <row r="132" ht="24.95" customHeight="1" x14ac:dyDescent="0.2"/>
  </sheetData>
  <mergeCells count="48">
    <mergeCell ref="E95:AB95"/>
    <mergeCell ref="A77:A78"/>
    <mergeCell ref="B77:B78"/>
    <mergeCell ref="C77:C78"/>
    <mergeCell ref="D77:D78"/>
    <mergeCell ref="E77:AB77"/>
    <mergeCell ref="A68:AC68"/>
    <mergeCell ref="A69:AC69"/>
    <mergeCell ref="A70:D70"/>
    <mergeCell ref="E70:AC76"/>
    <mergeCell ref="A71:D71"/>
    <mergeCell ref="A72:D72"/>
    <mergeCell ref="A73:D73"/>
    <mergeCell ref="A74:D74"/>
    <mergeCell ref="A75:D75"/>
    <mergeCell ref="A76:D76"/>
    <mergeCell ref="E62:AB62"/>
    <mergeCell ref="A44:A45"/>
    <mergeCell ref="B44:B45"/>
    <mergeCell ref="C44:C45"/>
    <mergeCell ref="D44:D45"/>
    <mergeCell ref="E44:AB44"/>
    <mergeCell ref="A35:AC35"/>
    <mergeCell ref="A36:AC36"/>
    <mergeCell ref="A37:D37"/>
    <mergeCell ref="E37:AC43"/>
    <mergeCell ref="A38:D38"/>
    <mergeCell ref="A39:D39"/>
    <mergeCell ref="A40:D40"/>
    <mergeCell ref="A41:D41"/>
    <mergeCell ref="A42:D42"/>
    <mergeCell ref="A43:D43"/>
    <mergeCell ref="E29:AB29"/>
    <mergeCell ref="A2:AC2"/>
    <mergeCell ref="A3:AC3"/>
    <mergeCell ref="A4:D4"/>
    <mergeCell ref="E4:AC10"/>
    <mergeCell ref="A5:D5"/>
    <mergeCell ref="A6:D6"/>
    <mergeCell ref="A7:D7"/>
    <mergeCell ref="A8:D8"/>
    <mergeCell ref="A9:D9"/>
    <mergeCell ref="A10:D10"/>
    <mergeCell ref="A11:A12"/>
    <mergeCell ref="B11:B12"/>
    <mergeCell ref="C11:C12"/>
    <mergeCell ref="D11:D12"/>
    <mergeCell ref="E11:AB11"/>
  </mergeCells>
  <conditionalFormatting sqref="E27:AB27">
    <cfRule type="cellIs" dxfId="117" priority="8" operator="greaterThan">
      <formula>90</formula>
    </cfRule>
  </conditionalFormatting>
  <conditionalFormatting sqref="E60:AB60">
    <cfRule type="cellIs" dxfId="116" priority="2" operator="greaterThan">
      <formula>90</formula>
    </cfRule>
  </conditionalFormatting>
  <conditionalFormatting sqref="E93:AB93">
    <cfRule type="cellIs" dxfId="115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AC99"/>
  <sheetViews>
    <sheetView topLeftCell="A44" zoomScale="60" zoomScaleNormal="60" workbookViewId="0">
      <selection activeCell="AC46" sqref="AC46:AC47"/>
    </sheetView>
  </sheetViews>
  <sheetFormatPr defaultColWidth="8.85546875" defaultRowHeight="12.75" x14ac:dyDescent="0.2"/>
  <cols>
    <col min="1" max="1" width="6.5703125" style="16" customWidth="1"/>
    <col min="2" max="2" width="45" style="16" customWidth="1"/>
    <col min="3" max="3" width="11.42578125" style="16" customWidth="1"/>
    <col min="4" max="4" width="17.42578125" style="16" customWidth="1"/>
    <col min="5" max="28" width="10.7109375" style="16" customWidth="1"/>
    <col min="29" max="29" width="13.5703125" style="16" customWidth="1"/>
    <col min="30" max="16384" width="8.85546875" style="16"/>
  </cols>
  <sheetData>
    <row r="2" spans="1:29" ht="23.25" x14ac:dyDescent="0.2">
      <c r="A2" s="317" t="s">
        <v>39</v>
      </c>
      <c r="B2" s="317"/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</row>
    <row r="3" spans="1:29" ht="23.25" x14ac:dyDescent="0.2">
      <c r="A3" s="318" t="s">
        <v>150</v>
      </c>
      <c r="B3" s="318"/>
      <c r="C3" s="318"/>
      <c r="D3" s="318"/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18"/>
      <c r="T3" s="318"/>
      <c r="U3" s="318"/>
      <c r="V3" s="318"/>
      <c r="W3" s="318"/>
      <c r="X3" s="318"/>
      <c r="Y3" s="318"/>
      <c r="Z3" s="318"/>
      <c r="AA3" s="318"/>
      <c r="AB3" s="318"/>
      <c r="AC3" s="318"/>
    </row>
    <row r="4" spans="1:29" ht="21" customHeight="1" x14ac:dyDescent="0.35">
      <c r="A4" s="319"/>
      <c r="B4" s="319"/>
      <c r="C4" s="319"/>
      <c r="D4" s="319"/>
      <c r="E4" s="320" t="s">
        <v>73</v>
      </c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</row>
    <row r="5" spans="1:29" ht="18" customHeight="1" x14ac:dyDescent="0.2">
      <c r="A5" s="321" t="s">
        <v>133</v>
      </c>
      <c r="B5" s="321"/>
      <c r="C5" s="321"/>
      <c r="D5" s="321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29" ht="18" customHeight="1" x14ac:dyDescent="0.2">
      <c r="A6" s="321" t="s">
        <v>134</v>
      </c>
      <c r="B6" s="321"/>
      <c r="C6" s="321"/>
      <c r="D6" s="321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29" ht="18" customHeight="1" x14ac:dyDescent="0.2">
      <c r="A7" s="321" t="s">
        <v>135</v>
      </c>
      <c r="B7" s="321"/>
      <c r="C7" s="321"/>
      <c r="D7" s="321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29" ht="18" customHeight="1" x14ac:dyDescent="0.2">
      <c r="A8" s="321" t="s">
        <v>136</v>
      </c>
      <c r="B8" s="321"/>
      <c r="C8" s="321"/>
      <c r="D8" s="321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29" ht="16.899999999999999" customHeight="1" x14ac:dyDescent="0.35">
      <c r="A9" s="322" t="s">
        <v>137</v>
      </c>
      <c r="B9" s="322"/>
      <c r="C9" s="322"/>
      <c r="D9" s="322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29" ht="15.6" customHeight="1" x14ac:dyDescent="0.35">
      <c r="A10" s="322" t="s">
        <v>138</v>
      </c>
      <c r="B10" s="322"/>
      <c r="C10" s="322"/>
      <c r="D10" s="322"/>
      <c r="E10" s="320"/>
      <c r="F10" s="320"/>
      <c r="G10" s="320"/>
      <c r="H10" s="320"/>
      <c r="I10" s="320"/>
      <c r="J10" s="320"/>
      <c r="K10" s="320"/>
      <c r="L10" s="320"/>
      <c r="M10" s="320"/>
      <c r="N10" s="320"/>
      <c r="O10" s="320"/>
      <c r="P10" s="320"/>
      <c r="Q10" s="320"/>
      <c r="R10" s="320"/>
      <c r="S10" s="320"/>
      <c r="T10" s="320"/>
      <c r="U10" s="320"/>
      <c r="V10" s="320"/>
      <c r="W10" s="320"/>
      <c r="X10" s="320"/>
      <c r="Y10" s="320"/>
      <c r="Z10" s="320"/>
      <c r="AA10" s="320"/>
      <c r="AB10" s="320"/>
      <c r="AC10" s="320"/>
    </row>
    <row r="11" spans="1:29" ht="34.5" customHeight="1" x14ac:dyDescent="0.2">
      <c r="A11" s="312" t="s">
        <v>32</v>
      </c>
      <c r="B11" s="312">
        <v>49</v>
      </c>
      <c r="C11" s="312">
        <v>27.7</v>
      </c>
      <c r="D11" s="312">
        <v>19.8</v>
      </c>
      <c r="E11" s="314"/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315"/>
      <c r="W11" s="315"/>
      <c r="X11" s="315"/>
      <c r="Y11" s="315"/>
      <c r="Z11" s="315"/>
      <c r="AA11" s="315"/>
      <c r="AB11" s="316"/>
      <c r="AC11" s="113" t="s">
        <v>67</v>
      </c>
    </row>
    <row r="12" spans="1:29" ht="15.75" x14ac:dyDescent="0.25">
      <c r="A12" s="313"/>
      <c r="B12" s="313"/>
      <c r="C12" s="313"/>
      <c r="D12" s="313"/>
      <c r="E12" s="8">
        <v>7</v>
      </c>
      <c r="F12" s="8">
        <v>8</v>
      </c>
      <c r="G12" s="8">
        <v>9</v>
      </c>
      <c r="H12" s="8">
        <v>10</v>
      </c>
      <c r="I12" s="9">
        <v>11</v>
      </c>
      <c r="J12" s="8">
        <v>12</v>
      </c>
      <c r="K12" s="8">
        <v>13</v>
      </c>
      <c r="L12" s="8">
        <v>14</v>
      </c>
      <c r="M12" s="8">
        <v>15</v>
      </c>
      <c r="N12" s="8">
        <v>16</v>
      </c>
      <c r="O12" s="8">
        <v>17</v>
      </c>
      <c r="P12" s="8">
        <v>18</v>
      </c>
      <c r="Q12" s="8">
        <v>19</v>
      </c>
      <c r="R12" s="8">
        <v>20</v>
      </c>
      <c r="S12" s="8">
        <v>21</v>
      </c>
      <c r="T12" s="8">
        <v>22</v>
      </c>
      <c r="U12" s="8">
        <v>23</v>
      </c>
      <c r="V12" s="8">
        <v>0</v>
      </c>
      <c r="W12" s="8">
        <v>1</v>
      </c>
      <c r="X12" s="8">
        <v>2</v>
      </c>
      <c r="Y12" s="8">
        <v>3</v>
      </c>
      <c r="Z12" s="8">
        <v>4</v>
      </c>
      <c r="AA12" s="8">
        <v>5</v>
      </c>
      <c r="AB12" s="8">
        <v>6</v>
      </c>
      <c r="AC12" s="1"/>
    </row>
    <row r="13" spans="1:29" ht="24.95" customHeight="1" x14ac:dyDescent="0.2">
      <c r="A13" s="4">
        <v>1</v>
      </c>
      <c r="B13" s="3" t="s">
        <v>27</v>
      </c>
      <c r="C13" s="2" t="s">
        <v>0</v>
      </c>
      <c r="D13" s="31"/>
      <c r="E13" s="100">
        <v>4.8</v>
      </c>
      <c r="F13" s="100">
        <v>4.8</v>
      </c>
      <c r="G13" s="100">
        <v>4.9000000000000004</v>
      </c>
      <c r="H13" s="100">
        <v>4.8</v>
      </c>
      <c r="I13" s="100">
        <v>4.9000000000000004</v>
      </c>
      <c r="J13" s="100">
        <v>4.2</v>
      </c>
      <c r="K13" s="100">
        <v>4.5999999999999996</v>
      </c>
      <c r="L13" s="100">
        <v>4.5999999999999996</v>
      </c>
      <c r="M13" s="100">
        <v>3.4</v>
      </c>
      <c r="N13" s="100">
        <v>3.7</v>
      </c>
      <c r="O13" s="100">
        <v>4.0999999999999996</v>
      </c>
      <c r="P13" s="100">
        <v>4.3</v>
      </c>
      <c r="Q13" s="100">
        <v>4.3</v>
      </c>
      <c r="R13" s="100">
        <v>4.5</v>
      </c>
      <c r="S13" s="100">
        <v>4.8</v>
      </c>
      <c r="T13" s="100">
        <v>4.9000000000000004</v>
      </c>
      <c r="U13" s="100">
        <v>4.9000000000000004</v>
      </c>
      <c r="V13" s="100">
        <v>5.0999999999999996</v>
      </c>
      <c r="W13" s="100">
        <v>4.9000000000000004</v>
      </c>
      <c r="X13" s="100">
        <v>4.2</v>
      </c>
      <c r="Y13" s="100">
        <v>3.9</v>
      </c>
      <c r="Z13" s="100">
        <v>3.7</v>
      </c>
      <c r="AA13" s="100">
        <v>4.3</v>
      </c>
      <c r="AB13" s="100">
        <v>4.7</v>
      </c>
      <c r="AC13" s="139">
        <f t="shared" ref="AC13:AC25" si="0">AVERAGE(E13:AB13)</f>
        <v>4.4708333333333341</v>
      </c>
    </row>
    <row r="14" spans="1:29" ht="24.95" customHeight="1" x14ac:dyDescent="0.2">
      <c r="A14" s="4">
        <v>2</v>
      </c>
      <c r="B14" s="3" t="s">
        <v>26</v>
      </c>
      <c r="C14" s="2" t="s">
        <v>0</v>
      </c>
      <c r="D14" s="31"/>
      <c r="E14" s="215">
        <v>0.9</v>
      </c>
      <c r="F14" s="215">
        <v>1</v>
      </c>
      <c r="G14" s="215">
        <v>0.9</v>
      </c>
      <c r="H14" s="215">
        <v>0.9</v>
      </c>
      <c r="I14" s="215">
        <v>0.9</v>
      </c>
      <c r="J14" s="215">
        <v>1</v>
      </c>
      <c r="K14" s="215">
        <v>0.8</v>
      </c>
      <c r="L14" s="215">
        <v>0.8</v>
      </c>
      <c r="M14" s="215">
        <v>0.9</v>
      </c>
      <c r="N14" s="215">
        <v>0.9</v>
      </c>
      <c r="O14" s="215">
        <v>0.5</v>
      </c>
      <c r="P14" s="215">
        <v>0.6</v>
      </c>
      <c r="Q14" s="215">
        <v>0.6</v>
      </c>
      <c r="R14" s="215">
        <v>0.7</v>
      </c>
      <c r="S14" s="215">
        <v>0.9</v>
      </c>
      <c r="T14" s="215">
        <v>1.1000000000000001</v>
      </c>
      <c r="U14" s="215">
        <v>1</v>
      </c>
      <c r="V14" s="215">
        <v>1</v>
      </c>
      <c r="W14" s="215">
        <v>0.9</v>
      </c>
      <c r="X14" s="215">
        <v>0.7</v>
      </c>
      <c r="Y14" s="215">
        <v>0.6</v>
      </c>
      <c r="Z14" s="215">
        <v>0.5</v>
      </c>
      <c r="AA14" s="215">
        <v>0.8</v>
      </c>
      <c r="AB14" s="215">
        <v>0.9</v>
      </c>
      <c r="AC14" s="138">
        <f t="shared" si="0"/>
        <v>0.82499999999999984</v>
      </c>
    </row>
    <row r="15" spans="1:29" ht="24.95" customHeight="1" x14ac:dyDescent="0.2">
      <c r="A15" s="4">
        <v>3</v>
      </c>
      <c r="B15" s="3" t="s">
        <v>25</v>
      </c>
      <c r="C15" s="2" t="s">
        <v>0</v>
      </c>
      <c r="D15" s="2"/>
      <c r="E15" s="247">
        <v>13.8</v>
      </c>
      <c r="F15" s="247">
        <v>14.1</v>
      </c>
      <c r="G15" s="247">
        <v>14.5</v>
      </c>
      <c r="H15" s="247">
        <v>14.8</v>
      </c>
      <c r="I15" s="247">
        <v>15</v>
      </c>
      <c r="J15" s="247">
        <v>15.3</v>
      </c>
      <c r="K15" s="247">
        <v>14.7</v>
      </c>
      <c r="L15" s="247">
        <v>13.7</v>
      </c>
      <c r="M15" s="247">
        <v>13.6</v>
      </c>
      <c r="N15" s="247">
        <v>13.6</v>
      </c>
      <c r="O15" s="247">
        <v>13.4</v>
      </c>
      <c r="P15" s="247">
        <v>12.9</v>
      </c>
      <c r="Q15" s="247">
        <v>12.7</v>
      </c>
      <c r="R15" s="247">
        <v>13.4</v>
      </c>
      <c r="S15" s="247">
        <v>14.4</v>
      </c>
      <c r="T15" s="247">
        <v>15.2</v>
      </c>
      <c r="U15" s="247">
        <v>15.6</v>
      </c>
      <c r="V15" s="247">
        <v>15.9</v>
      </c>
      <c r="W15" s="247">
        <v>14.5</v>
      </c>
      <c r="X15" s="247">
        <v>13.1</v>
      </c>
      <c r="Y15" s="247">
        <v>12.2</v>
      </c>
      <c r="Z15" s="247">
        <v>11.9</v>
      </c>
      <c r="AA15" s="247">
        <v>12.8</v>
      </c>
      <c r="AB15" s="247">
        <v>13.7</v>
      </c>
      <c r="AC15" s="138">
        <f t="shared" si="0"/>
        <v>13.949999999999998</v>
      </c>
    </row>
    <row r="16" spans="1:29" ht="24.95" customHeight="1" x14ac:dyDescent="0.2">
      <c r="A16" s="4">
        <v>4</v>
      </c>
      <c r="B16" s="3" t="s">
        <v>24</v>
      </c>
      <c r="C16" s="2" t="s">
        <v>0</v>
      </c>
      <c r="D16" s="2"/>
      <c r="E16" s="247">
        <v>5.8</v>
      </c>
      <c r="F16" s="247">
        <v>5.8</v>
      </c>
      <c r="G16" s="247">
        <v>6.2</v>
      </c>
      <c r="H16" s="247">
        <v>6.4</v>
      </c>
      <c r="I16" s="247">
        <v>6.8</v>
      </c>
      <c r="J16" s="247">
        <v>7.2</v>
      </c>
      <c r="K16" s="247">
        <v>6.9</v>
      </c>
      <c r="L16" s="247">
        <v>7</v>
      </c>
      <c r="M16" s="247">
        <v>7.1</v>
      </c>
      <c r="N16" s="247">
        <v>7.1</v>
      </c>
      <c r="O16" s="247">
        <v>5.7</v>
      </c>
      <c r="P16" s="247">
        <v>5.5</v>
      </c>
      <c r="Q16" s="247">
        <v>5.4</v>
      </c>
      <c r="R16" s="247">
        <v>5.7</v>
      </c>
      <c r="S16" s="247">
        <v>6.3</v>
      </c>
      <c r="T16" s="247">
        <v>6.9</v>
      </c>
      <c r="U16" s="247">
        <v>7.1</v>
      </c>
      <c r="V16" s="247">
        <v>7.5</v>
      </c>
      <c r="W16" s="247">
        <v>6.2</v>
      </c>
      <c r="X16" s="247">
        <v>5.5</v>
      </c>
      <c r="Y16" s="247">
        <v>5.4</v>
      </c>
      <c r="Z16" s="247">
        <v>5.4</v>
      </c>
      <c r="AA16" s="247">
        <v>5.8</v>
      </c>
      <c r="AB16" s="247">
        <v>5.8</v>
      </c>
      <c r="AC16" s="138">
        <f t="shared" si="0"/>
        <v>6.2708333333333357</v>
      </c>
    </row>
    <row r="17" spans="1:29" ht="24.95" customHeight="1" x14ac:dyDescent="0.2">
      <c r="A17" s="4">
        <v>5</v>
      </c>
      <c r="B17" s="3" t="s">
        <v>23</v>
      </c>
      <c r="C17" s="2" t="s">
        <v>0</v>
      </c>
      <c r="D17" s="2"/>
      <c r="E17" s="247">
        <v>20.5</v>
      </c>
      <c r="F17" s="247">
        <v>20.5</v>
      </c>
      <c r="G17" s="247">
        <v>21.1</v>
      </c>
      <c r="H17" s="247">
        <v>21.7</v>
      </c>
      <c r="I17" s="247">
        <v>22.4</v>
      </c>
      <c r="J17" s="247">
        <v>22.7</v>
      </c>
      <c r="K17" s="247">
        <v>23.2</v>
      </c>
      <c r="L17" s="247">
        <v>24.4</v>
      </c>
      <c r="M17" s="247">
        <v>24.3</v>
      </c>
      <c r="N17" s="247">
        <v>22.9</v>
      </c>
      <c r="O17" s="247">
        <v>23.7</v>
      </c>
      <c r="P17" s="247">
        <v>23.6</v>
      </c>
      <c r="Q17" s="247">
        <v>23.3</v>
      </c>
      <c r="R17" s="247">
        <v>23</v>
      </c>
      <c r="S17" s="247">
        <v>22.4</v>
      </c>
      <c r="T17" s="247">
        <v>22.7</v>
      </c>
      <c r="U17" s="247">
        <v>22.8</v>
      </c>
      <c r="V17" s="247">
        <v>23.6</v>
      </c>
      <c r="W17" s="247">
        <v>22.1</v>
      </c>
      <c r="X17" s="247">
        <v>21.7</v>
      </c>
      <c r="Y17" s="247">
        <v>21.4</v>
      </c>
      <c r="Z17" s="247">
        <v>20.7</v>
      </c>
      <c r="AA17" s="247">
        <v>20.7</v>
      </c>
      <c r="AB17" s="247">
        <v>20.8</v>
      </c>
      <c r="AC17" s="138">
        <f t="shared" si="0"/>
        <v>22.341666666666665</v>
      </c>
    </row>
    <row r="18" spans="1:29" ht="24.95" customHeight="1" x14ac:dyDescent="0.2">
      <c r="A18" s="4">
        <v>6</v>
      </c>
      <c r="B18" s="3" t="s">
        <v>22</v>
      </c>
      <c r="C18" s="2" t="s">
        <v>0</v>
      </c>
      <c r="D18" s="2"/>
      <c r="E18" s="247">
        <v>25.7</v>
      </c>
      <c r="F18" s="247">
        <v>25.8</v>
      </c>
      <c r="G18" s="247">
        <v>26.3</v>
      </c>
      <c r="H18" s="247">
        <v>27</v>
      </c>
      <c r="I18" s="247">
        <v>27.7</v>
      </c>
      <c r="J18" s="247">
        <v>28.2</v>
      </c>
      <c r="K18" s="247">
        <v>27.8</v>
      </c>
      <c r="L18" s="247">
        <v>28.4</v>
      </c>
      <c r="M18" s="247">
        <v>28.1</v>
      </c>
      <c r="N18" s="247">
        <v>26.7</v>
      </c>
      <c r="O18" s="247">
        <v>28.4</v>
      </c>
      <c r="P18" s="247">
        <v>28.1</v>
      </c>
      <c r="Q18" s="247">
        <v>27.7</v>
      </c>
      <c r="R18" s="247">
        <v>27.8</v>
      </c>
      <c r="S18" s="247">
        <v>27.6</v>
      </c>
      <c r="T18" s="247">
        <v>27.9</v>
      </c>
      <c r="U18" s="247">
        <v>28</v>
      </c>
      <c r="V18" s="247">
        <v>28.9</v>
      </c>
      <c r="W18" s="247">
        <v>27.2</v>
      </c>
      <c r="X18" s="247">
        <v>26.6</v>
      </c>
      <c r="Y18" s="247">
        <v>25.3</v>
      </c>
      <c r="Z18" s="247">
        <v>24.4</v>
      </c>
      <c r="AA18" s="247">
        <v>25.1</v>
      </c>
      <c r="AB18" s="247">
        <v>25.8</v>
      </c>
      <c r="AC18" s="138">
        <f t="shared" si="0"/>
        <v>27.104166666666661</v>
      </c>
    </row>
    <row r="19" spans="1:29" ht="24.95" customHeight="1" x14ac:dyDescent="0.2">
      <c r="A19" s="4">
        <v>7</v>
      </c>
      <c r="B19" s="3" t="s">
        <v>21</v>
      </c>
      <c r="C19" s="2" t="s">
        <v>16</v>
      </c>
      <c r="D19" s="2"/>
      <c r="E19" s="212">
        <v>4.3</v>
      </c>
      <c r="F19" s="212">
        <v>4.3</v>
      </c>
      <c r="G19" s="212">
        <v>4.3</v>
      </c>
      <c r="H19" s="212">
        <v>4.3</v>
      </c>
      <c r="I19" s="212">
        <v>4.3</v>
      </c>
      <c r="J19" s="212">
        <v>4.3</v>
      </c>
      <c r="K19" s="212">
        <v>4.3</v>
      </c>
      <c r="L19" s="212">
        <v>4.3</v>
      </c>
      <c r="M19" s="212">
        <v>4.3</v>
      </c>
      <c r="N19" s="212">
        <v>4.3</v>
      </c>
      <c r="O19" s="212">
        <v>4.3</v>
      </c>
      <c r="P19" s="212">
        <v>4.3</v>
      </c>
      <c r="Q19" s="212">
        <v>4.3</v>
      </c>
      <c r="R19" s="212">
        <v>4.3</v>
      </c>
      <c r="S19" s="212">
        <v>4.3</v>
      </c>
      <c r="T19" s="212">
        <v>4.3</v>
      </c>
      <c r="U19" s="212">
        <v>4.3</v>
      </c>
      <c r="V19" s="212">
        <v>4.3</v>
      </c>
      <c r="W19" s="212">
        <v>4.3</v>
      </c>
      <c r="X19" s="212">
        <v>4.3</v>
      </c>
      <c r="Y19" s="212">
        <v>4.3</v>
      </c>
      <c r="Z19" s="212">
        <v>4.3</v>
      </c>
      <c r="AA19" s="212">
        <v>4.3</v>
      </c>
      <c r="AB19" s="212">
        <v>4.3</v>
      </c>
      <c r="AC19" s="138">
        <f t="shared" si="0"/>
        <v>4.299999999999998</v>
      </c>
    </row>
    <row r="20" spans="1:29" ht="24.95" customHeight="1" x14ac:dyDescent="0.2">
      <c r="A20" s="4">
        <v>8</v>
      </c>
      <c r="B20" s="3" t="s">
        <v>20</v>
      </c>
      <c r="C20" s="2" t="s">
        <v>16</v>
      </c>
      <c r="D20" s="2"/>
      <c r="E20" s="213">
        <v>3.8</v>
      </c>
      <c r="F20" s="213">
        <v>3.8</v>
      </c>
      <c r="G20" s="213">
        <v>3.8</v>
      </c>
      <c r="H20" s="213">
        <v>3.8</v>
      </c>
      <c r="I20" s="213">
        <v>3.8</v>
      </c>
      <c r="J20" s="213">
        <v>3.8</v>
      </c>
      <c r="K20" s="213">
        <v>3.8</v>
      </c>
      <c r="L20" s="213">
        <v>3.8</v>
      </c>
      <c r="M20" s="213">
        <v>3.8</v>
      </c>
      <c r="N20" s="213">
        <v>3.8</v>
      </c>
      <c r="O20" s="213">
        <v>3.8</v>
      </c>
      <c r="P20" s="213">
        <v>3.8</v>
      </c>
      <c r="Q20" s="213">
        <v>3.8</v>
      </c>
      <c r="R20" s="213">
        <v>3.8</v>
      </c>
      <c r="S20" s="213">
        <v>3.8</v>
      </c>
      <c r="T20" s="213">
        <v>3.8</v>
      </c>
      <c r="U20" s="213">
        <v>3.8</v>
      </c>
      <c r="V20" s="213">
        <v>3.8</v>
      </c>
      <c r="W20" s="213">
        <v>3.8</v>
      </c>
      <c r="X20" s="213">
        <v>3.8</v>
      </c>
      <c r="Y20" s="213">
        <v>3.8</v>
      </c>
      <c r="Z20" s="213">
        <v>3.8</v>
      </c>
      <c r="AA20" s="213">
        <v>3.8</v>
      </c>
      <c r="AB20" s="213">
        <v>3.8</v>
      </c>
      <c r="AC20" s="138">
        <f t="shared" si="0"/>
        <v>3.7999999999999985</v>
      </c>
    </row>
    <row r="21" spans="1:29" ht="24.95" customHeight="1" x14ac:dyDescent="0.2">
      <c r="A21" s="4">
        <v>9</v>
      </c>
      <c r="B21" s="3" t="s">
        <v>19</v>
      </c>
      <c r="C21" s="2" t="s">
        <v>16</v>
      </c>
      <c r="D21" s="2"/>
      <c r="E21" s="213">
        <v>3.8</v>
      </c>
      <c r="F21" s="213">
        <v>3.8</v>
      </c>
      <c r="G21" s="213">
        <v>3.8</v>
      </c>
      <c r="H21" s="213">
        <v>3.8</v>
      </c>
      <c r="I21" s="213">
        <v>3.8</v>
      </c>
      <c r="J21" s="213">
        <v>3.8</v>
      </c>
      <c r="K21" s="213">
        <v>3.8</v>
      </c>
      <c r="L21" s="213">
        <v>3.8</v>
      </c>
      <c r="M21" s="213">
        <v>3.8</v>
      </c>
      <c r="N21" s="213">
        <v>3.8</v>
      </c>
      <c r="O21" s="213">
        <v>3.8</v>
      </c>
      <c r="P21" s="213">
        <v>3.8</v>
      </c>
      <c r="Q21" s="213">
        <v>3.8</v>
      </c>
      <c r="R21" s="213">
        <v>3.8</v>
      </c>
      <c r="S21" s="213">
        <v>3.8</v>
      </c>
      <c r="T21" s="213">
        <v>3.8</v>
      </c>
      <c r="U21" s="213">
        <v>3.8</v>
      </c>
      <c r="V21" s="213">
        <v>3.8</v>
      </c>
      <c r="W21" s="213">
        <v>3.8</v>
      </c>
      <c r="X21" s="213">
        <v>3.8</v>
      </c>
      <c r="Y21" s="213">
        <v>3.8</v>
      </c>
      <c r="Z21" s="213">
        <v>3.8</v>
      </c>
      <c r="AA21" s="213">
        <v>3.8</v>
      </c>
      <c r="AB21" s="213">
        <v>3.8</v>
      </c>
      <c r="AC21" s="138">
        <f t="shared" si="0"/>
        <v>3.7999999999999985</v>
      </c>
    </row>
    <row r="22" spans="1:29" ht="24.95" customHeight="1" x14ac:dyDescent="0.2">
      <c r="A22" s="4">
        <v>10</v>
      </c>
      <c r="B22" s="3" t="s">
        <v>18</v>
      </c>
      <c r="C22" s="2" t="s">
        <v>16</v>
      </c>
      <c r="D22" s="2"/>
      <c r="E22" s="213">
        <v>3</v>
      </c>
      <c r="F22" s="213">
        <v>3</v>
      </c>
      <c r="G22" s="213">
        <v>3</v>
      </c>
      <c r="H22" s="213">
        <v>3</v>
      </c>
      <c r="I22" s="213">
        <v>3</v>
      </c>
      <c r="J22" s="213">
        <v>3</v>
      </c>
      <c r="K22" s="213">
        <v>3</v>
      </c>
      <c r="L22" s="213">
        <v>3</v>
      </c>
      <c r="M22" s="213">
        <v>3</v>
      </c>
      <c r="N22" s="213">
        <v>3</v>
      </c>
      <c r="O22" s="213">
        <v>3</v>
      </c>
      <c r="P22" s="213">
        <v>3</v>
      </c>
      <c r="Q22" s="213">
        <v>3</v>
      </c>
      <c r="R22" s="213">
        <v>3</v>
      </c>
      <c r="S22" s="213">
        <v>3</v>
      </c>
      <c r="T22" s="213">
        <v>3</v>
      </c>
      <c r="U22" s="213">
        <v>3</v>
      </c>
      <c r="V22" s="213">
        <v>3</v>
      </c>
      <c r="W22" s="213">
        <v>3</v>
      </c>
      <c r="X22" s="213">
        <v>3</v>
      </c>
      <c r="Y22" s="213">
        <v>3</v>
      </c>
      <c r="Z22" s="213">
        <v>3</v>
      </c>
      <c r="AA22" s="213">
        <v>3</v>
      </c>
      <c r="AB22" s="213">
        <v>3</v>
      </c>
      <c r="AC22" s="138">
        <f t="shared" si="0"/>
        <v>3</v>
      </c>
    </row>
    <row r="23" spans="1:29" ht="24.95" customHeight="1" x14ac:dyDescent="0.2">
      <c r="A23" s="4">
        <v>11</v>
      </c>
      <c r="B23" s="3" t="s">
        <v>17</v>
      </c>
      <c r="C23" s="2" t="s">
        <v>16</v>
      </c>
      <c r="D23" s="5"/>
      <c r="E23" s="212">
        <f t="shared" ref="E23" si="1">E19-E20</f>
        <v>0.5</v>
      </c>
      <c r="F23" s="212">
        <f t="shared" ref="F23:M23" si="2">F19-F20</f>
        <v>0.5</v>
      </c>
      <c r="G23" s="212">
        <f t="shared" si="2"/>
        <v>0.5</v>
      </c>
      <c r="H23" s="212">
        <f t="shared" si="2"/>
        <v>0.5</v>
      </c>
      <c r="I23" s="212">
        <f t="shared" si="2"/>
        <v>0.5</v>
      </c>
      <c r="J23" s="212">
        <f t="shared" si="2"/>
        <v>0.5</v>
      </c>
      <c r="K23" s="212">
        <f t="shared" si="2"/>
        <v>0.5</v>
      </c>
      <c r="L23" s="212">
        <f t="shared" si="2"/>
        <v>0.5</v>
      </c>
      <c r="M23" s="212">
        <f t="shared" si="2"/>
        <v>0.5</v>
      </c>
      <c r="N23" s="212">
        <f t="shared" ref="N23:AB23" si="3">N19-N20</f>
        <v>0.5</v>
      </c>
      <c r="O23" s="212">
        <f t="shared" si="3"/>
        <v>0.5</v>
      </c>
      <c r="P23" s="212">
        <f t="shared" si="3"/>
        <v>0.5</v>
      </c>
      <c r="Q23" s="212">
        <f t="shared" si="3"/>
        <v>0.5</v>
      </c>
      <c r="R23" s="212">
        <f t="shared" si="3"/>
        <v>0.5</v>
      </c>
      <c r="S23" s="212">
        <f t="shared" si="3"/>
        <v>0.5</v>
      </c>
      <c r="T23" s="212">
        <f t="shared" si="3"/>
        <v>0.5</v>
      </c>
      <c r="U23" s="212">
        <f t="shared" si="3"/>
        <v>0.5</v>
      </c>
      <c r="V23" s="212">
        <f t="shared" si="3"/>
        <v>0.5</v>
      </c>
      <c r="W23" s="212">
        <f t="shared" si="3"/>
        <v>0.5</v>
      </c>
      <c r="X23" s="212">
        <f t="shared" si="3"/>
        <v>0.5</v>
      </c>
      <c r="Y23" s="212">
        <f t="shared" si="3"/>
        <v>0.5</v>
      </c>
      <c r="Z23" s="212">
        <f t="shared" si="3"/>
        <v>0.5</v>
      </c>
      <c r="AA23" s="212">
        <f t="shared" si="3"/>
        <v>0.5</v>
      </c>
      <c r="AB23" s="212">
        <f t="shared" si="3"/>
        <v>0.5</v>
      </c>
      <c r="AC23" s="138">
        <f t="shared" si="0"/>
        <v>0.5</v>
      </c>
    </row>
    <row r="24" spans="1:29" ht="24.95" customHeight="1" x14ac:dyDescent="0.2">
      <c r="A24" s="4">
        <v>12</v>
      </c>
      <c r="B24" s="3" t="s">
        <v>15</v>
      </c>
      <c r="C24" s="2" t="s">
        <v>14</v>
      </c>
      <c r="D24" s="5"/>
      <c r="E24" s="212">
        <f t="shared" ref="E24" si="4">E21-E22</f>
        <v>0.79999999999999982</v>
      </c>
      <c r="F24" s="212">
        <f t="shared" ref="F24:M24" si="5">F21-F22</f>
        <v>0.79999999999999982</v>
      </c>
      <c r="G24" s="212">
        <f t="shared" si="5"/>
        <v>0.79999999999999982</v>
      </c>
      <c r="H24" s="212">
        <f t="shared" si="5"/>
        <v>0.79999999999999982</v>
      </c>
      <c r="I24" s="212">
        <f t="shared" si="5"/>
        <v>0.79999999999999982</v>
      </c>
      <c r="J24" s="212">
        <f t="shared" si="5"/>
        <v>0.79999999999999982</v>
      </c>
      <c r="K24" s="212">
        <f t="shared" si="5"/>
        <v>0.79999999999999982</v>
      </c>
      <c r="L24" s="212">
        <f t="shared" si="5"/>
        <v>0.79999999999999982</v>
      </c>
      <c r="M24" s="212">
        <f t="shared" si="5"/>
        <v>0.79999999999999982</v>
      </c>
      <c r="N24" s="212">
        <f t="shared" ref="N24:AB24" si="6">N21-N22</f>
        <v>0.79999999999999982</v>
      </c>
      <c r="O24" s="212">
        <f t="shared" si="6"/>
        <v>0.79999999999999982</v>
      </c>
      <c r="P24" s="212">
        <f t="shared" si="6"/>
        <v>0.79999999999999982</v>
      </c>
      <c r="Q24" s="212">
        <f t="shared" si="6"/>
        <v>0.79999999999999982</v>
      </c>
      <c r="R24" s="212">
        <f t="shared" si="6"/>
        <v>0.79999999999999982</v>
      </c>
      <c r="S24" s="212">
        <f t="shared" si="6"/>
        <v>0.79999999999999982</v>
      </c>
      <c r="T24" s="212">
        <f t="shared" si="6"/>
        <v>0.79999999999999982</v>
      </c>
      <c r="U24" s="212">
        <f t="shared" si="6"/>
        <v>0.79999999999999982</v>
      </c>
      <c r="V24" s="212">
        <f t="shared" si="6"/>
        <v>0.79999999999999982</v>
      </c>
      <c r="W24" s="212">
        <f t="shared" si="6"/>
        <v>0.79999999999999982</v>
      </c>
      <c r="X24" s="212">
        <f t="shared" si="6"/>
        <v>0.79999999999999982</v>
      </c>
      <c r="Y24" s="212">
        <f t="shared" si="6"/>
        <v>0.79999999999999982</v>
      </c>
      <c r="Z24" s="212">
        <f t="shared" si="6"/>
        <v>0.79999999999999982</v>
      </c>
      <c r="AA24" s="212">
        <f t="shared" si="6"/>
        <v>0.79999999999999982</v>
      </c>
      <c r="AB24" s="212">
        <f t="shared" si="6"/>
        <v>0.79999999999999982</v>
      </c>
      <c r="AC24" s="138">
        <f t="shared" si="0"/>
        <v>0.80000000000000027</v>
      </c>
    </row>
    <row r="25" spans="1:29" ht="24.95" customHeight="1" x14ac:dyDescent="0.2">
      <c r="A25" s="4">
        <v>13</v>
      </c>
      <c r="B25" s="3" t="s">
        <v>13</v>
      </c>
      <c r="C25" s="2" t="s">
        <v>12</v>
      </c>
      <c r="D25" s="5"/>
      <c r="E25" s="214">
        <f t="shared" ref="E25" si="7">SQRT(E23/0.5)*971</f>
        <v>971</v>
      </c>
      <c r="F25" s="214">
        <f t="shared" ref="F25:M25" si="8">SQRT(F23/0.5)*971</f>
        <v>971</v>
      </c>
      <c r="G25" s="214">
        <f t="shared" si="8"/>
        <v>971</v>
      </c>
      <c r="H25" s="214">
        <f t="shared" si="8"/>
        <v>971</v>
      </c>
      <c r="I25" s="214">
        <f t="shared" si="8"/>
        <v>971</v>
      </c>
      <c r="J25" s="214">
        <f t="shared" si="8"/>
        <v>971</v>
      </c>
      <c r="K25" s="214">
        <f t="shared" si="8"/>
        <v>971</v>
      </c>
      <c r="L25" s="214">
        <f t="shared" si="8"/>
        <v>971</v>
      </c>
      <c r="M25" s="214">
        <f t="shared" si="8"/>
        <v>971</v>
      </c>
      <c r="N25" s="214">
        <f t="shared" ref="N25:AB25" si="9">SQRT(N23/0.5)*971</f>
        <v>971</v>
      </c>
      <c r="O25" s="214">
        <f t="shared" si="9"/>
        <v>971</v>
      </c>
      <c r="P25" s="214">
        <f t="shared" si="9"/>
        <v>971</v>
      </c>
      <c r="Q25" s="214">
        <f t="shared" si="9"/>
        <v>971</v>
      </c>
      <c r="R25" s="214">
        <f t="shared" si="9"/>
        <v>971</v>
      </c>
      <c r="S25" s="214">
        <f t="shared" si="9"/>
        <v>971</v>
      </c>
      <c r="T25" s="214">
        <f t="shared" si="9"/>
        <v>971</v>
      </c>
      <c r="U25" s="214">
        <f t="shared" si="9"/>
        <v>971</v>
      </c>
      <c r="V25" s="214">
        <f t="shared" si="9"/>
        <v>971</v>
      </c>
      <c r="W25" s="214">
        <f t="shared" si="9"/>
        <v>971</v>
      </c>
      <c r="X25" s="214">
        <f t="shared" si="9"/>
        <v>971</v>
      </c>
      <c r="Y25" s="214">
        <f t="shared" si="9"/>
        <v>971</v>
      </c>
      <c r="Z25" s="214">
        <f t="shared" si="9"/>
        <v>971</v>
      </c>
      <c r="AA25" s="214">
        <f t="shared" si="9"/>
        <v>971</v>
      </c>
      <c r="AB25" s="214">
        <f t="shared" si="9"/>
        <v>971</v>
      </c>
      <c r="AC25" s="138">
        <f t="shared" si="0"/>
        <v>971</v>
      </c>
    </row>
    <row r="26" spans="1:29" ht="24.95" customHeight="1" x14ac:dyDescent="0.2">
      <c r="A26" s="4">
        <v>14</v>
      </c>
      <c r="B26" s="3" t="s">
        <v>11</v>
      </c>
      <c r="C26" s="2" t="s">
        <v>10</v>
      </c>
      <c r="D26" s="5"/>
      <c r="E26" s="214">
        <f t="shared" ref="E26" si="10">E25*1000*1*(E15-E16)/3024</f>
        <v>2568.7830687830688</v>
      </c>
      <c r="F26" s="214">
        <f t="shared" ref="F26:M26" si="11">F25*1000*1*(F15-F16)/3024</f>
        <v>2665.112433862434</v>
      </c>
      <c r="G26" s="214">
        <f t="shared" si="11"/>
        <v>2665.112433862434</v>
      </c>
      <c r="H26" s="214">
        <f t="shared" si="11"/>
        <v>2697.2222222222222</v>
      </c>
      <c r="I26" s="214">
        <f t="shared" si="11"/>
        <v>2633.002645502645</v>
      </c>
      <c r="J26" s="214">
        <f t="shared" si="11"/>
        <v>2600.8928571428573</v>
      </c>
      <c r="K26" s="214">
        <f t="shared" si="11"/>
        <v>2504.5634920634916</v>
      </c>
      <c r="L26" s="214">
        <f t="shared" si="11"/>
        <v>2151.3558201058199</v>
      </c>
      <c r="M26" s="214">
        <f t="shared" si="11"/>
        <v>2087.1362433862432</v>
      </c>
      <c r="N26" s="214">
        <f t="shared" ref="N26:AB26" si="12">N25*1000*1*(N15-N16)/3024</f>
        <v>2087.1362433862432</v>
      </c>
      <c r="O26" s="214">
        <f t="shared" si="12"/>
        <v>2472.4537037037039</v>
      </c>
      <c r="P26" s="214">
        <f t="shared" si="12"/>
        <v>2376.1243386243386</v>
      </c>
      <c r="Q26" s="214">
        <f t="shared" si="12"/>
        <v>2344.0145502645501</v>
      </c>
      <c r="R26" s="214">
        <f t="shared" si="12"/>
        <v>2472.4537037037039</v>
      </c>
      <c r="S26" s="214">
        <f t="shared" si="12"/>
        <v>2600.8928571428573</v>
      </c>
      <c r="T26" s="214">
        <f t="shared" si="12"/>
        <v>2665.1124338624336</v>
      </c>
      <c r="U26" s="214">
        <f t="shared" si="12"/>
        <v>2729.3320105820108</v>
      </c>
      <c r="V26" s="214">
        <f t="shared" si="12"/>
        <v>2697.2222222222222</v>
      </c>
      <c r="W26" s="214">
        <f t="shared" si="12"/>
        <v>2665.112433862434</v>
      </c>
      <c r="X26" s="214">
        <f t="shared" si="12"/>
        <v>2440.3439153439153</v>
      </c>
      <c r="Y26" s="214">
        <f t="shared" si="12"/>
        <v>2183.4656084656081</v>
      </c>
      <c r="Z26" s="214">
        <f t="shared" si="12"/>
        <v>2087.1362433862432</v>
      </c>
      <c r="AA26" s="214">
        <f t="shared" si="12"/>
        <v>2247.6851851851857</v>
      </c>
      <c r="AB26" s="214">
        <f t="shared" si="12"/>
        <v>2536.6732804232802</v>
      </c>
      <c r="AC26" s="138">
        <f>SUM(E26:AB26)</f>
        <v>59178.339947089953</v>
      </c>
    </row>
    <row r="27" spans="1:29" ht="24.95" customHeight="1" x14ac:dyDescent="0.2">
      <c r="A27" s="4">
        <v>15</v>
      </c>
      <c r="B27" s="3" t="s">
        <v>9</v>
      </c>
      <c r="C27" s="2" t="s">
        <v>8</v>
      </c>
      <c r="D27" s="5"/>
      <c r="E27" s="212">
        <v>1600</v>
      </c>
      <c r="F27" s="212">
        <v>1500</v>
      </c>
      <c r="G27" s="212">
        <v>1600</v>
      </c>
      <c r="H27" s="212">
        <v>1500</v>
      </c>
      <c r="I27" s="212">
        <v>1600</v>
      </c>
      <c r="J27" s="212">
        <v>1400</v>
      </c>
      <c r="K27" s="212">
        <v>1400</v>
      </c>
      <c r="L27" s="212">
        <v>1200</v>
      </c>
      <c r="M27" s="212">
        <v>1400</v>
      </c>
      <c r="N27" s="212">
        <v>1400</v>
      </c>
      <c r="O27" s="212">
        <v>1500</v>
      </c>
      <c r="P27" s="212">
        <v>1400</v>
      </c>
      <c r="Q27" s="212">
        <v>1400</v>
      </c>
      <c r="R27" s="212">
        <v>1600</v>
      </c>
      <c r="S27" s="212">
        <v>1500</v>
      </c>
      <c r="T27" s="212">
        <v>1700</v>
      </c>
      <c r="U27" s="212">
        <v>1600</v>
      </c>
      <c r="V27" s="212">
        <v>1600</v>
      </c>
      <c r="W27" s="212">
        <v>1500</v>
      </c>
      <c r="X27" s="212">
        <v>1200</v>
      </c>
      <c r="Y27" s="212">
        <v>1100</v>
      </c>
      <c r="Z27" s="212">
        <v>1300</v>
      </c>
      <c r="AA27" s="212">
        <v>1600</v>
      </c>
      <c r="AB27" s="212">
        <v>1500</v>
      </c>
      <c r="AC27" s="138">
        <f>SUM(E27:AB27)</f>
        <v>35100</v>
      </c>
    </row>
    <row r="28" spans="1:29" ht="24.95" customHeight="1" x14ac:dyDescent="0.2">
      <c r="A28" s="4">
        <v>16</v>
      </c>
      <c r="B28" s="3" t="s">
        <v>7</v>
      </c>
      <c r="C28" s="2" t="s">
        <v>6</v>
      </c>
      <c r="D28" s="5"/>
      <c r="E28" s="208">
        <f t="shared" ref="E28" si="13">E27/E26</f>
        <v>0.62286302780638514</v>
      </c>
      <c r="F28" s="208">
        <f t="shared" ref="F28:M28" si="14">F27/F26</f>
        <v>0.56282803717444441</v>
      </c>
      <c r="G28" s="208">
        <f t="shared" si="14"/>
        <v>0.60034990631940732</v>
      </c>
      <c r="H28" s="208">
        <f t="shared" si="14"/>
        <v>0.55612770339855822</v>
      </c>
      <c r="I28" s="208">
        <f t="shared" si="14"/>
        <v>0.60767124664037586</v>
      </c>
      <c r="J28" s="208">
        <f t="shared" si="14"/>
        <v>0.538276690696876</v>
      </c>
      <c r="K28" s="208">
        <f t="shared" si="14"/>
        <v>0.55897964033906367</v>
      </c>
      <c r="L28" s="208">
        <f t="shared" si="14"/>
        <v>0.55778778609527035</v>
      </c>
      <c r="M28" s="208">
        <f t="shared" si="14"/>
        <v>0.67077556840687635</v>
      </c>
      <c r="N28" s="208">
        <f t="shared" ref="N28:AB28" si="15">N27/N26</f>
        <v>0.67077556840687635</v>
      </c>
      <c r="O28" s="208">
        <f t="shared" si="15"/>
        <v>0.60668476734388166</v>
      </c>
      <c r="P28" s="208">
        <f t="shared" si="15"/>
        <v>0.58919475603306704</v>
      </c>
      <c r="Q28" s="208">
        <f t="shared" si="15"/>
        <v>0.59726591707461596</v>
      </c>
      <c r="R28" s="208">
        <f t="shared" si="15"/>
        <v>0.64713041850014041</v>
      </c>
      <c r="S28" s="208">
        <f t="shared" si="15"/>
        <v>0.57672502574665285</v>
      </c>
      <c r="T28" s="208">
        <f t="shared" si="15"/>
        <v>0.63787177546437046</v>
      </c>
      <c r="U28" s="208">
        <f t="shared" si="15"/>
        <v>0.58622402617071545</v>
      </c>
      <c r="V28" s="208">
        <f t="shared" si="15"/>
        <v>0.59320288362512874</v>
      </c>
      <c r="W28" s="208">
        <f t="shared" si="15"/>
        <v>0.56282803717444441</v>
      </c>
      <c r="X28" s="208">
        <f t="shared" si="15"/>
        <v>0.49173396932083041</v>
      </c>
      <c r="Y28" s="208">
        <f t="shared" si="15"/>
        <v>0.50378627249045871</v>
      </c>
      <c r="Z28" s="208">
        <f t="shared" si="15"/>
        <v>0.62286302780638525</v>
      </c>
      <c r="AA28" s="208">
        <f t="shared" si="15"/>
        <v>0.71184346035015433</v>
      </c>
      <c r="AB28" s="208">
        <f t="shared" si="15"/>
        <v>0.59132565930985936</v>
      </c>
      <c r="AC28" s="138">
        <f t="shared" ref="AC28:AC33" si="16">AVERAGE(E28:AB28)</f>
        <v>0.5943797988206182</v>
      </c>
    </row>
    <row r="29" spans="1:29" ht="24.95" customHeight="1" x14ac:dyDescent="0.2">
      <c r="A29" s="4">
        <v>17</v>
      </c>
      <c r="B29" s="3" t="s">
        <v>5</v>
      </c>
      <c r="C29" s="5"/>
      <c r="D29" s="5"/>
      <c r="E29" s="329">
        <f>AVERAGE(E28:AB28)</f>
        <v>0.5943797988206182</v>
      </c>
      <c r="F29" s="330"/>
      <c r="G29" s="330"/>
      <c r="H29" s="330"/>
      <c r="I29" s="330"/>
      <c r="J29" s="330"/>
      <c r="K29" s="330"/>
      <c r="L29" s="330"/>
      <c r="M29" s="330"/>
      <c r="N29" s="330"/>
      <c r="O29" s="330"/>
      <c r="P29" s="330"/>
      <c r="Q29" s="330"/>
      <c r="R29" s="330"/>
      <c r="S29" s="330"/>
      <c r="T29" s="330"/>
      <c r="U29" s="330"/>
      <c r="V29" s="330"/>
      <c r="W29" s="330"/>
      <c r="X29" s="330"/>
      <c r="Y29" s="330"/>
      <c r="Z29" s="330"/>
      <c r="AA29" s="330"/>
      <c r="AB29" s="331"/>
      <c r="AC29" s="138">
        <f t="shared" si="16"/>
        <v>0.5943797988206182</v>
      </c>
    </row>
    <row r="30" spans="1:29" ht="24.95" customHeight="1" x14ac:dyDescent="0.2">
      <c r="A30" s="4">
        <v>18</v>
      </c>
      <c r="B30" s="3" t="s">
        <v>4</v>
      </c>
      <c r="C30" s="5"/>
      <c r="D30" s="5"/>
      <c r="E30" s="208">
        <f t="shared" ref="E30:M30" si="17">3.516/E28</f>
        <v>5.6449007936507938</v>
      </c>
      <c r="F30" s="208">
        <f t="shared" si="17"/>
        <v>6.247023544973545</v>
      </c>
      <c r="G30" s="208">
        <f t="shared" si="17"/>
        <v>5.8565845734126993</v>
      </c>
      <c r="H30" s="208">
        <f t="shared" si="17"/>
        <v>6.3222888888888882</v>
      </c>
      <c r="I30" s="208">
        <f t="shared" si="17"/>
        <v>5.7860233134920627</v>
      </c>
      <c r="J30" s="208">
        <f t="shared" si="17"/>
        <v>6.5319566326530625</v>
      </c>
      <c r="K30" s="208">
        <f t="shared" si="17"/>
        <v>6.2900323129251694</v>
      </c>
      <c r="L30" s="208">
        <f t="shared" si="17"/>
        <v>6.3034725529100522</v>
      </c>
      <c r="M30" s="208">
        <f t="shared" si="17"/>
        <v>5.2416935941043086</v>
      </c>
      <c r="N30" s="208">
        <f t="shared" ref="N30:AB30" si="18">3.516/N28</f>
        <v>5.2416935941043086</v>
      </c>
      <c r="O30" s="208">
        <f t="shared" si="18"/>
        <v>5.7954314814814811</v>
      </c>
      <c r="P30" s="208">
        <f t="shared" si="18"/>
        <v>5.9674665532879825</v>
      </c>
      <c r="Q30" s="208">
        <f t="shared" si="18"/>
        <v>5.8868251133786842</v>
      </c>
      <c r="R30" s="208">
        <f t="shared" si="18"/>
        <v>5.4332170138888891</v>
      </c>
      <c r="S30" s="208">
        <f t="shared" si="18"/>
        <v>6.0964928571428576</v>
      </c>
      <c r="T30" s="208">
        <f t="shared" si="18"/>
        <v>5.5120795985060678</v>
      </c>
      <c r="U30" s="208">
        <f t="shared" si="18"/>
        <v>5.9977070932539682</v>
      </c>
      <c r="V30" s="208">
        <f t="shared" si="18"/>
        <v>5.9271458333333333</v>
      </c>
      <c r="W30" s="208">
        <f t="shared" si="18"/>
        <v>6.247023544973545</v>
      </c>
      <c r="X30" s="208">
        <f t="shared" si="18"/>
        <v>7.1502076719576717</v>
      </c>
      <c r="Y30" s="208">
        <f t="shared" si="18"/>
        <v>6.9791500721500705</v>
      </c>
      <c r="Z30" s="208">
        <f t="shared" si="18"/>
        <v>5.6449007936507929</v>
      </c>
      <c r="AA30" s="208">
        <f t="shared" si="18"/>
        <v>4.9392881944444458</v>
      </c>
      <c r="AB30" s="208">
        <f t="shared" si="18"/>
        <v>5.9459621693121694</v>
      </c>
      <c r="AC30" s="138">
        <f t="shared" si="16"/>
        <v>5.9578569913282022</v>
      </c>
    </row>
    <row r="31" spans="1:29" ht="24.95" customHeight="1" x14ac:dyDescent="0.2">
      <c r="A31" s="4">
        <v>19</v>
      </c>
      <c r="B31" s="3" t="s">
        <v>3</v>
      </c>
      <c r="C31" s="5"/>
      <c r="D31" s="5"/>
      <c r="E31" s="208">
        <f t="shared" ref="E31:M31" si="19">3.413*E30</f>
        <v>19.266046408730158</v>
      </c>
      <c r="F31" s="208">
        <f t="shared" si="19"/>
        <v>21.321091358994707</v>
      </c>
      <c r="G31" s="208">
        <f t="shared" si="19"/>
        <v>19.988523149057542</v>
      </c>
      <c r="H31" s="208">
        <f t="shared" si="19"/>
        <v>21.577971977777775</v>
      </c>
      <c r="I31" s="208">
        <f t="shared" si="19"/>
        <v>19.747697568948407</v>
      </c>
      <c r="J31" s="208">
        <f t="shared" si="19"/>
        <v>22.293567987244902</v>
      </c>
      <c r="K31" s="208">
        <f t="shared" si="19"/>
        <v>21.467880284013603</v>
      </c>
      <c r="L31" s="208">
        <f t="shared" si="19"/>
        <v>21.513751823082007</v>
      </c>
      <c r="M31" s="208">
        <f t="shared" si="19"/>
        <v>17.889900236678002</v>
      </c>
      <c r="N31" s="208">
        <f t="shared" ref="N31:AB31" si="20">3.413*N30</f>
        <v>17.889900236678002</v>
      </c>
      <c r="O31" s="208">
        <f t="shared" si="20"/>
        <v>19.779807646296295</v>
      </c>
      <c r="P31" s="208">
        <f t="shared" si="20"/>
        <v>20.366963346371882</v>
      </c>
      <c r="Q31" s="208">
        <f t="shared" si="20"/>
        <v>20.091734111961447</v>
      </c>
      <c r="R31" s="208">
        <f t="shared" si="20"/>
        <v>18.543569668402778</v>
      </c>
      <c r="S31" s="208">
        <f t="shared" si="20"/>
        <v>20.807330121428571</v>
      </c>
      <c r="T31" s="208">
        <f t="shared" si="20"/>
        <v>18.812727669701207</v>
      </c>
      <c r="U31" s="208">
        <f t="shared" si="20"/>
        <v>20.470174309275791</v>
      </c>
      <c r="V31" s="208">
        <f t="shared" si="20"/>
        <v>20.229348729166666</v>
      </c>
      <c r="W31" s="208">
        <f t="shared" si="20"/>
        <v>21.321091358994707</v>
      </c>
      <c r="X31" s="208">
        <f t="shared" si="20"/>
        <v>24.403658784391531</v>
      </c>
      <c r="Y31" s="208">
        <f t="shared" si="20"/>
        <v>23.819839196248189</v>
      </c>
      <c r="Z31" s="208">
        <f t="shared" si="20"/>
        <v>19.266046408730155</v>
      </c>
      <c r="AA31" s="208">
        <f t="shared" si="20"/>
        <v>16.857790607638893</v>
      </c>
      <c r="AB31" s="208">
        <f t="shared" si="20"/>
        <v>20.293568883862434</v>
      </c>
      <c r="AC31" s="138">
        <f t="shared" si="16"/>
        <v>20.334165911403147</v>
      </c>
    </row>
    <row r="32" spans="1:29" ht="24.95" customHeight="1" x14ac:dyDescent="0.2">
      <c r="A32" s="4">
        <v>20</v>
      </c>
      <c r="B32" s="3" t="s">
        <v>2</v>
      </c>
      <c r="C32" s="2" t="s">
        <v>0</v>
      </c>
      <c r="D32" s="5"/>
      <c r="E32" s="208">
        <f t="shared" ref="E32:M32" si="21">(E18-E17)/LN(1+(E18-E17)/E13)</f>
        <v>7.0847661952994123</v>
      </c>
      <c r="F32" s="208">
        <f t="shared" si="21"/>
        <v>7.1244267124711085</v>
      </c>
      <c r="G32" s="208">
        <f t="shared" si="21"/>
        <v>7.1892692209133049</v>
      </c>
      <c r="H32" s="208">
        <f t="shared" si="21"/>
        <v>7.1244267124711085</v>
      </c>
      <c r="I32" s="208">
        <f t="shared" si="21"/>
        <v>7.2290551969868302</v>
      </c>
      <c r="J32" s="208">
        <f t="shared" si="21"/>
        <v>6.5707625230781161</v>
      </c>
      <c r="K32" s="208">
        <f t="shared" si="21"/>
        <v>6.6363971880892318</v>
      </c>
      <c r="L32" s="208">
        <f t="shared" si="21"/>
        <v>6.3927797412587237</v>
      </c>
      <c r="M32" s="208">
        <f t="shared" si="21"/>
        <v>5.0646030475613051</v>
      </c>
      <c r="N32" s="208">
        <f t="shared" ref="N32:AB32" si="22">(N18-N17)/LN(1+(N18-N17)/N13)</f>
        <v>5.3780926441594605</v>
      </c>
      <c r="O32" s="208">
        <f t="shared" si="22"/>
        <v>6.1537273272939341</v>
      </c>
      <c r="P32" s="208">
        <f t="shared" si="22"/>
        <v>6.2837165133932551</v>
      </c>
      <c r="Q32" s="208">
        <f t="shared" si="22"/>
        <v>6.2437207772754224</v>
      </c>
      <c r="R32" s="208">
        <f t="shared" si="22"/>
        <v>6.6121439982140853</v>
      </c>
      <c r="S32" s="208">
        <f t="shared" si="22"/>
        <v>7.0847661952994132</v>
      </c>
      <c r="T32" s="208">
        <f t="shared" si="22"/>
        <v>7.1892692209133049</v>
      </c>
      <c r="U32" s="208">
        <f t="shared" si="22"/>
        <v>7.1892692209133049</v>
      </c>
      <c r="V32" s="208">
        <f t="shared" si="22"/>
        <v>7.4379151634062941</v>
      </c>
      <c r="W32" s="208">
        <f t="shared" si="22"/>
        <v>7.1493667927456777</v>
      </c>
      <c r="X32" s="208">
        <f t="shared" si="22"/>
        <v>6.3373824135169476</v>
      </c>
      <c r="Y32" s="208">
        <f t="shared" si="22"/>
        <v>5.6265106594669572</v>
      </c>
      <c r="Z32" s="208">
        <f t="shared" si="22"/>
        <v>5.3379716512891644</v>
      </c>
      <c r="AA32" s="208">
        <f t="shared" si="22"/>
        <v>6.2437207772754251</v>
      </c>
      <c r="AB32" s="208">
        <f t="shared" si="22"/>
        <v>6.9007075987311577</v>
      </c>
      <c r="AC32" s="138">
        <f t="shared" si="16"/>
        <v>6.5660319788342889</v>
      </c>
    </row>
    <row r="33" spans="1:29" ht="24.95" customHeight="1" x14ac:dyDescent="0.25">
      <c r="A33" s="4">
        <v>21</v>
      </c>
      <c r="B33" s="3" t="s">
        <v>1</v>
      </c>
      <c r="C33" s="2" t="s">
        <v>0</v>
      </c>
      <c r="D33" s="1"/>
      <c r="E33" s="208">
        <f t="shared" ref="E33:M33" si="23">(E15-E16)/LN(1+(E15-E16)/E14)</f>
        <v>3.4912973855454976</v>
      </c>
      <c r="F33" s="208">
        <f t="shared" si="23"/>
        <v>3.7219490597941554</v>
      </c>
      <c r="G33" s="208">
        <f t="shared" si="23"/>
        <v>3.57056204992652</v>
      </c>
      <c r="H33" s="208">
        <f t="shared" si="23"/>
        <v>3.5968528834956848</v>
      </c>
      <c r="I33" s="208">
        <f t="shared" si="23"/>
        <v>3.5442065196102539</v>
      </c>
      <c r="J33" s="208">
        <f t="shared" si="23"/>
        <v>3.6680223935929579</v>
      </c>
      <c r="K33" s="208">
        <f t="shared" si="23"/>
        <v>3.2843408564649366</v>
      </c>
      <c r="L33" s="208">
        <f t="shared" si="23"/>
        <v>2.993682117366443</v>
      </c>
      <c r="M33" s="208">
        <f t="shared" si="23"/>
        <v>3.0851884378738608</v>
      </c>
      <c r="N33" s="208">
        <f t="shared" ref="N33:AB33" si="24">(N15-N16)/LN(1+(N15-N16)/N14)</f>
        <v>3.0851884378738608</v>
      </c>
      <c r="O33" s="208">
        <f t="shared" si="24"/>
        <v>2.7526727126528137</v>
      </c>
      <c r="P33" s="208">
        <f t="shared" si="24"/>
        <v>2.8568481655931199</v>
      </c>
      <c r="Q33" s="208">
        <f t="shared" si="24"/>
        <v>2.8319947622323776</v>
      </c>
      <c r="R33" s="208">
        <f t="shared" si="24"/>
        <v>3.0987079537402038</v>
      </c>
      <c r="S33" s="208">
        <f t="shared" si="24"/>
        <v>3.51778530341634</v>
      </c>
      <c r="T33" s="208">
        <f t="shared" si="24"/>
        <v>3.8687433102117725</v>
      </c>
      <c r="U33" s="208">
        <f t="shared" si="24"/>
        <v>3.7756100765175491</v>
      </c>
      <c r="V33" s="208">
        <f t="shared" si="24"/>
        <v>3.7488122804138437</v>
      </c>
      <c r="W33" s="208">
        <f t="shared" si="24"/>
        <v>3.57056204992652</v>
      </c>
      <c r="X33" s="208">
        <f t="shared" si="24"/>
        <v>3.0732768781004784</v>
      </c>
      <c r="Y33" s="208">
        <f t="shared" si="24"/>
        <v>2.7066770599501906</v>
      </c>
      <c r="Z33" s="208">
        <f t="shared" si="24"/>
        <v>2.4630006809846829</v>
      </c>
      <c r="AA33" s="208">
        <f t="shared" si="24"/>
        <v>3.0738596413683661</v>
      </c>
      <c r="AB33" s="208">
        <f t="shared" si="24"/>
        <v>3.4647417224962034</v>
      </c>
      <c r="AC33" s="138">
        <f t="shared" si="16"/>
        <v>3.2851909474645264</v>
      </c>
    </row>
    <row r="35" spans="1:29" ht="23.25" x14ac:dyDescent="0.2">
      <c r="A35" s="317" t="s">
        <v>39</v>
      </c>
      <c r="B35" s="317"/>
      <c r="C35" s="317"/>
      <c r="D35" s="317"/>
      <c r="E35" s="317"/>
      <c r="F35" s="317"/>
      <c r="G35" s="31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317"/>
      <c r="AC35" s="317"/>
    </row>
    <row r="36" spans="1:29" ht="23.25" x14ac:dyDescent="0.2">
      <c r="A36" s="318" t="s">
        <v>150</v>
      </c>
      <c r="B36" s="318"/>
      <c r="C36" s="318"/>
      <c r="D36" s="318"/>
      <c r="E36" s="318"/>
      <c r="F36" s="318"/>
      <c r="G36" s="318"/>
      <c r="H36" s="318"/>
      <c r="I36" s="318"/>
      <c r="J36" s="318"/>
      <c r="K36" s="318"/>
      <c r="L36" s="318"/>
      <c r="M36" s="318"/>
      <c r="N36" s="318"/>
      <c r="O36" s="318"/>
      <c r="P36" s="318"/>
      <c r="Q36" s="318"/>
      <c r="R36" s="318"/>
      <c r="S36" s="318"/>
      <c r="T36" s="318"/>
      <c r="U36" s="318"/>
      <c r="V36" s="318"/>
      <c r="W36" s="318"/>
      <c r="X36" s="318"/>
      <c r="Y36" s="318"/>
      <c r="Z36" s="318"/>
      <c r="AA36" s="318"/>
      <c r="AB36" s="318"/>
      <c r="AC36" s="318"/>
    </row>
    <row r="37" spans="1:29" ht="21" x14ac:dyDescent="0.35">
      <c r="A37" s="319"/>
      <c r="B37" s="319"/>
      <c r="C37" s="319"/>
      <c r="D37" s="319"/>
      <c r="E37" s="320" t="s">
        <v>116</v>
      </c>
      <c r="F37" s="320"/>
      <c r="G37" s="320"/>
      <c r="H37" s="320"/>
      <c r="I37" s="320"/>
      <c r="J37" s="320"/>
      <c r="K37" s="320"/>
      <c r="L37" s="320"/>
      <c r="M37" s="320"/>
      <c r="N37" s="320"/>
      <c r="O37" s="320"/>
      <c r="P37" s="320"/>
      <c r="Q37" s="320"/>
      <c r="R37" s="320"/>
      <c r="S37" s="320"/>
      <c r="T37" s="320"/>
      <c r="U37" s="320"/>
      <c r="V37" s="320"/>
      <c r="W37" s="320"/>
      <c r="X37" s="320"/>
      <c r="Y37" s="320"/>
      <c r="Z37" s="320"/>
      <c r="AA37" s="320"/>
      <c r="AB37" s="320"/>
      <c r="AC37" s="320"/>
    </row>
    <row r="38" spans="1:29" ht="18.75" x14ac:dyDescent="0.2">
      <c r="A38" s="321" t="s">
        <v>133</v>
      </c>
      <c r="B38" s="321"/>
      <c r="C38" s="321"/>
      <c r="D38" s="321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</row>
    <row r="39" spans="1:29" ht="18.75" x14ac:dyDescent="0.2">
      <c r="A39" s="321" t="s">
        <v>134</v>
      </c>
      <c r="B39" s="321"/>
      <c r="C39" s="321"/>
      <c r="D39" s="321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29" ht="18.75" x14ac:dyDescent="0.2">
      <c r="A40" s="321" t="s">
        <v>135</v>
      </c>
      <c r="B40" s="321"/>
      <c r="C40" s="321"/>
      <c r="D40" s="321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29" ht="18.75" x14ac:dyDescent="0.2">
      <c r="A41" s="321" t="s">
        <v>136</v>
      </c>
      <c r="B41" s="321"/>
      <c r="C41" s="321"/>
      <c r="D41" s="321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29" ht="19.5" x14ac:dyDescent="0.35">
      <c r="A42" s="322" t="s">
        <v>137</v>
      </c>
      <c r="B42" s="322"/>
      <c r="C42" s="322"/>
      <c r="D42" s="322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</row>
    <row r="43" spans="1:29" ht="18.75" x14ac:dyDescent="0.35">
      <c r="A43" s="322" t="s">
        <v>138</v>
      </c>
      <c r="B43" s="322"/>
      <c r="C43" s="322"/>
      <c r="D43" s="322"/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</row>
    <row r="44" spans="1:29" ht="31.5" x14ac:dyDescent="0.2">
      <c r="A44" s="312" t="s">
        <v>32</v>
      </c>
      <c r="B44" s="312">
        <v>49</v>
      </c>
      <c r="C44" s="312">
        <v>27.7</v>
      </c>
      <c r="D44" s="312">
        <v>19.8</v>
      </c>
      <c r="E44" s="314"/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315"/>
      <c r="T44" s="315"/>
      <c r="U44" s="315"/>
      <c r="V44" s="315"/>
      <c r="W44" s="315"/>
      <c r="X44" s="315"/>
      <c r="Y44" s="315"/>
      <c r="Z44" s="315"/>
      <c r="AA44" s="315"/>
      <c r="AB44" s="316"/>
      <c r="AC44" s="113" t="s">
        <v>67</v>
      </c>
    </row>
    <row r="45" spans="1:29" ht="15.75" x14ac:dyDescent="0.25">
      <c r="A45" s="313"/>
      <c r="B45" s="313"/>
      <c r="C45" s="313"/>
      <c r="D45" s="313"/>
      <c r="E45" s="8">
        <v>7</v>
      </c>
      <c r="F45" s="8">
        <v>8</v>
      </c>
      <c r="G45" s="8">
        <v>9</v>
      </c>
      <c r="H45" s="8">
        <v>10</v>
      </c>
      <c r="I45" s="9">
        <v>11</v>
      </c>
      <c r="J45" s="8">
        <v>12</v>
      </c>
      <c r="K45" s="8">
        <v>13</v>
      </c>
      <c r="L45" s="8">
        <v>14</v>
      </c>
      <c r="M45" s="8">
        <v>15</v>
      </c>
      <c r="N45" s="8">
        <v>16</v>
      </c>
      <c r="O45" s="8">
        <v>17</v>
      </c>
      <c r="P45" s="8">
        <v>18</v>
      </c>
      <c r="Q45" s="8">
        <v>19</v>
      </c>
      <c r="R45" s="8">
        <v>20</v>
      </c>
      <c r="S45" s="8">
        <v>21</v>
      </c>
      <c r="T45" s="8">
        <v>22</v>
      </c>
      <c r="U45" s="8">
        <v>23</v>
      </c>
      <c r="V45" s="8">
        <v>0</v>
      </c>
      <c r="W45" s="8">
        <v>1</v>
      </c>
      <c r="X45" s="8">
        <v>2</v>
      </c>
      <c r="Y45" s="8">
        <v>3</v>
      </c>
      <c r="Z45" s="8">
        <v>4</v>
      </c>
      <c r="AA45" s="8">
        <v>5</v>
      </c>
      <c r="AB45" s="8">
        <v>6</v>
      </c>
      <c r="AC45" s="1"/>
    </row>
    <row r="46" spans="1:29" ht="33" customHeight="1" x14ac:dyDescent="0.2">
      <c r="A46" s="4">
        <v>1</v>
      </c>
      <c r="B46" s="3" t="s">
        <v>27</v>
      </c>
      <c r="C46" s="2" t="s">
        <v>0</v>
      </c>
      <c r="D46" s="31"/>
      <c r="E46" s="100"/>
      <c r="F46" s="100"/>
      <c r="G46" s="100"/>
      <c r="H46" s="100"/>
      <c r="I46" s="100"/>
      <c r="J46" s="100">
        <v>1.4</v>
      </c>
      <c r="K46" s="100">
        <v>1.4</v>
      </c>
      <c r="L46" s="100">
        <v>1.4</v>
      </c>
      <c r="M46" s="100">
        <v>1.3</v>
      </c>
      <c r="N46" s="100">
        <v>1.3</v>
      </c>
      <c r="O46" s="100">
        <v>1.4</v>
      </c>
      <c r="P46" s="100"/>
      <c r="Q46" s="100"/>
      <c r="R46" s="100"/>
      <c r="S46" s="100"/>
      <c r="T46" s="100"/>
      <c r="U46" s="100">
        <v>1.4</v>
      </c>
      <c r="V46" s="100">
        <v>1.5</v>
      </c>
      <c r="W46" s="100">
        <v>1.4</v>
      </c>
      <c r="X46" s="100">
        <v>1.3</v>
      </c>
      <c r="Y46" s="100"/>
      <c r="Z46" s="100"/>
      <c r="AA46" s="100"/>
      <c r="AB46" s="100"/>
      <c r="AC46" s="139">
        <f t="shared" ref="AC46:AC58" si="25">AVERAGE(E46:AB46)</f>
        <v>1.3800000000000001</v>
      </c>
    </row>
    <row r="47" spans="1:29" ht="33" customHeight="1" x14ac:dyDescent="0.2">
      <c r="A47" s="4">
        <v>2</v>
      </c>
      <c r="B47" s="3" t="s">
        <v>26</v>
      </c>
      <c r="C47" s="2" t="s">
        <v>0</v>
      </c>
      <c r="D47" s="31"/>
      <c r="E47" s="215"/>
      <c r="F47" s="215"/>
      <c r="G47" s="215"/>
      <c r="H47" s="215"/>
      <c r="I47" s="215"/>
      <c r="J47" s="215">
        <v>1.7</v>
      </c>
      <c r="K47" s="215">
        <v>1.7</v>
      </c>
      <c r="L47" s="215">
        <v>1.6</v>
      </c>
      <c r="M47" s="215">
        <v>1.6</v>
      </c>
      <c r="N47" s="215">
        <v>1.5</v>
      </c>
      <c r="O47" s="215">
        <v>1.5</v>
      </c>
      <c r="P47" s="215"/>
      <c r="Q47" s="215"/>
      <c r="R47" s="215"/>
      <c r="S47" s="215"/>
      <c r="T47" s="215"/>
      <c r="U47" s="215">
        <v>1.8</v>
      </c>
      <c r="V47" s="215">
        <v>1.9</v>
      </c>
      <c r="W47" s="215">
        <v>1.9</v>
      </c>
      <c r="X47" s="215">
        <v>1.4</v>
      </c>
      <c r="Y47" s="215"/>
      <c r="Z47" s="215"/>
      <c r="AA47" s="215"/>
      <c r="AB47" s="215"/>
      <c r="AC47" s="138">
        <f t="shared" si="25"/>
        <v>1.6600000000000001</v>
      </c>
    </row>
    <row r="48" spans="1:29" ht="33" customHeight="1" x14ac:dyDescent="0.2">
      <c r="A48" s="4">
        <v>3</v>
      </c>
      <c r="B48" s="3" t="s">
        <v>25</v>
      </c>
      <c r="C48" s="2" t="s">
        <v>0</v>
      </c>
      <c r="D48" s="2"/>
      <c r="E48" s="247"/>
      <c r="F48" s="247"/>
      <c r="G48" s="247"/>
      <c r="H48" s="247"/>
      <c r="I48" s="247"/>
      <c r="J48" s="247">
        <v>13.5</v>
      </c>
      <c r="K48" s="247">
        <v>13.5</v>
      </c>
      <c r="L48" s="247">
        <v>13.5</v>
      </c>
      <c r="M48" s="247">
        <v>13.5</v>
      </c>
      <c r="N48" s="247">
        <v>13.4</v>
      </c>
      <c r="O48" s="247">
        <v>13.4</v>
      </c>
      <c r="P48" s="247"/>
      <c r="Q48" s="247"/>
      <c r="R48" s="247"/>
      <c r="S48" s="247"/>
      <c r="T48" s="247"/>
      <c r="U48" s="247">
        <v>15.4</v>
      </c>
      <c r="V48" s="247">
        <v>15.6</v>
      </c>
      <c r="W48" s="247">
        <v>14.5</v>
      </c>
      <c r="X48" s="247">
        <v>13.6</v>
      </c>
      <c r="Y48" s="247"/>
      <c r="Z48" s="247"/>
      <c r="AA48" s="247"/>
      <c r="AB48" s="247"/>
      <c r="AC48" s="138">
        <f t="shared" si="25"/>
        <v>13.99</v>
      </c>
    </row>
    <row r="49" spans="1:29" ht="33" customHeight="1" x14ac:dyDescent="0.2">
      <c r="A49" s="4">
        <v>4</v>
      </c>
      <c r="B49" s="3" t="s">
        <v>24</v>
      </c>
      <c r="C49" s="2" t="s">
        <v>0</v>
      </c>
      <c r="D49" s="2"/>
      <c r="E49" s="247"/>
      <c r="F49" s="247"/>
      <c r="G49" s="247"/>
      <c r="H49" s="247"/>
      <c r="I49" s="247"/>
      <c r="J49" s="247">
        <v>6.8</v>
      </c>
      <c r="K49" s="247">
        <v>6.8</v>
      </c>
      <c r="L49" s="247">
        <v>6.8</v>
      </c>
      <c r="M49" s="247">
        <v>6.8</v>
      </c>
      <c r="N49" s="247">
        <v>7</v>
      </c>
      <c r="O49" s="247">
        <v>5.8</v>
      </c>
      <c r="P49" s="247"/>
      <c r="Q49" s="247"/>
      <c r="R49" s="247"/>
      <c r="S49" s="247"/>
      <c r="T49" s="247"/>
      <c r="U49" s="247">
        <v>6.1</v>
      </c>
      <c r="V49" s="247">
        <v>6.1</v>
      </c>
      <c r="W49" s="247">
        <v>6.1</v>
      </c>
      <c r="X49" s="247">
        <v>6.1</v>
      </c>
      <c r="Y49" s="247"/>
      <c r="Z49" s="247"/>
      <c r="AA49" s="247"/>
      <c r="AB49" s="247"/>
      <c r="AC49" s="138">
        <f t="shared" si="25"/>
        <v>6.44</v>
      </c>
    </row>
    <row r="50" spans="1:29" ht="33" customHeight="1" x14ac:dyDescent="0.2">
      <c r="A50" s="4">
        <v>5</v>
      </c>
      <c r="B50" s="3" t="s">
        <v>23</v>
      </c>
      <c r="C50" s="2" t="s">
        <v>0</v>
      </c>
      <c r="D50" s="2"/>
      <c r="E50" s="247"/>
      <c r="F50" s="247"/>
      <c r="G50" s="247"/>
      <c r="H50" s="247"/>
      <c r="I50" s="247"/>
      <c r="J50" s="247">
        <v>24.3</v>
      </c>
      <c r="K50" s="247">
        <v>24.3</v>
      </c>
      <c r="L50" s="247">
        <v>24.3</v>
      </c>
      <c r="M50" s="247">
        <v>24.3</v>
      </c>
      <c r="N50" s="247">
        <v>22.9</v>
      </c>
      <c r="O50" s="247">
        <v>23.6</v>
      </c>
      <c r="P50" s="247"/>
      <c r="Q50" s="247"/>
      <c r="R50" s="247"/>
      <c r="S50" s="247"/>
      <c r="T50" s="247"/>
      <c r="U50" s="247">
        <v>21.7</v>
      </c>
      <c r="V50" s="247">
        <v>21.7</v>
      </c>
      <c r="W50" s="247">
        <v>21.7</v>
      </c>
      <c r="X50" s="247">
        <v>21.7</v>
      </c>
      <c r="Y50" s="247"/>
      <c r="Z50" s="247"/>
      <c r="AA50" s="247"/>
      <c r="AB50" s="247"/>
      <c r="AC50" s="138">
        <f t="shared" si="25"/>
        <v>23.049999999999994</v>
      </c>
    </row>
    <row r="51" spans="1:29" ht="33" customHeight="1" x14ac:dyDescent="0.2">
      <c r="A51" s="4">
        <v>6</v>
      </c>
      <c r="B51" s="3" t="s">
        <v>22</v>
      </c>
      <c r="C51" s="2" t="s">
        <v>0</v>
      </c>
      <c r="D51" s="2"/>
      <c r="E51" s="247"/>
      <c r="F51" s="247"/>
      <c r="G51" s="247"/>
      <c r="H51" s="247"/>
      <c r="I51" s="247"/>
      <c r="J51" s="247">
        <v>29.2</v>
      </c>
      <c r="K51" s="247">
        <v>29.2</v>
      </c>
      <c r="L51" s="247">
        <v>29.2</v>
      </c>
      <c r="M51" s="247">
        <v>29.2</v>
      </c>
      <c r="N51" s="247">
        <v>27.8</v>
      </c>
      <c r="O51" s="247">
        <v>29.4</v>
      </c>
      <c r="P51" s="247"/>
      <c r="Q51" s="247"/>
      <c r="R51" s="247"/>
      <c r="S51" s="247"/>
      <c r="T51" s="247"/>
      <c r="U51" s="247">
        <v>27.6</v>
      </c>
      <c r="V51" s="247">
        <v>27.6</v>
      </c>
      <c r="W51" s="247">
        <v>27.6</v>
      </c>
      <c r="X51" s="247">
        <v>27.6</v>
      </c>
      <c r="Y51" s="247"/>
      <c r="Z51" s="247"/>
      <c r="AA51" s="247"/>
      <c r="AB51" s="247"/>
      <c r="AC51" s="138">
        <f t="shared" si="25"/>
        <v>28.440000000000005</v>
      </c>
    </row>
    <row r="52" spans="1:29" ht="33" customHeight="1" x14ac:dyDescent="0.2">
      <c r="A52" s="4">
        <v>7</v>
      </c>
      <c r="B52" s="3" t="s">
        <v>21</v>
      </c>
      <c r="C52" s="2" t="s">
        <v>16</v>
      </c>
      <c r="D52" s="2"/>
      <c r="E52" s="212"/>
      <c r="F52" s="212"/>
      <c r="G52" s="212"/>
      <c r="H52" s="212"/>
      <c r="I52" s="212"/>
      <c r="J52" s="212">
        <v>4.3</v>
      </c>
      <c r="K52" s="212">
        <v>4.3</v>
      </c>
      <c r="L52" s="212">
        <v>4.3</v>
      </c>
      <c r="M52" s="212">
        <v>4.3</v>
      </c>
      <c r="N52" s="212">
        <v>4.3</v>
      </c>
      <c r="O52" s="212">
        <v>4.3</v>
      </c>
      <c r="P52" s="212"/>
      <c r="Q52" s="212"/>
      <c r="R52" s="212"/>
      <c r="S52" s="212"/>
      <c r="T52" s="212"/>
      <c r="U52" s="212">
        <v>4.3</v>
      </c>
      <c r="V52" s="212">
        <v>4.3</v>
      </c>
      <c r="W52" s="212">
        <v>4.3</v>
      </c>
      <c r="X52" s="212">
        <v>4.3</v>
      </c>
      <c r="Y52" s="212"/>
      <c r="Z52" s="212"/>
      <c r="AA52" s="212"/>
      <c r="AB52" s="212"/>
      <c r="AC52" s="138">
        <f t="shared" si="25"/>
        <v>4.2999999999999989</v>
      </c>
    </row>
    <row r="53" spans="1:29" ht="33" customHeight="1" x14ac:dyDescent="0.2">
      <c r="A53" s="4">
        <v>8</v>
      </c>
      <c r="B53" s="3" t="s">
        <v>20</v>
      </c>
      <c r="C53" s="2" t="s">
        <v>16</v>
      </c>
      <c r="D53" s="2"/>
      <c r="E53" s="213"/>
      <c r="F53" s="213"/>
      <c r="G53" s="213"/>
      <c r="H53" s="213"/>
      <c r="I53" s="213"/>
      <c r="J53" s="213">
        <v>3.8</v>
      </c>
      <c r="K53" s="213">
        <v>3.8</v>
      </c>
      <c r="L53" s="213">
        <v>3.8</v>
      </c>
      <c r="M53" s="213">
        <v>3.8</v>
      </c>
      <c r="N53" s="213">
        <v>3.8</v>
      </c>
      <c r="O53" s="213">
        <v>3.8</v>
      </c>
      <c r="P53" s="213"/>
      <c r="Q53" s="213"/>
      <c r="R53" s="213"/>
      <c r="S53" s="213"/>
      <c r="T53" s="213"/>
      <c r="U53" s="213">
        <v>3.8</v>
      </c>
      <c r="V53" s="213">
        <v>3.8</v>
      </c>
      <c r="W53" s="213">
        <v>3.8</v>
      </c>
      <c r="X53" s="213">
        <v>3.8</v>
      </c>
      <c r="Y53" s="213"/>
      <c r="Z53" s="213"/>
      <c r="AA53" s="213"/>
      <c r="AB53" s="213"/>
      <c r="AC53" s="138">
        <f t="shared" si="25"/>
        <v>3.8</v>
      </c>
    </row>
    <row r="54" spans="1:29" ht="33" customHeight="1" x14ac:dyDescent="0.2">
      <c r="A54" s="4">
        <v>9</v>
      </c>
      <c r="B54" s="3" t="s">
        <v>19</v>
      </c>
      <c r="C54" s="2" t="s">
        <v>16</v>
      </c>
      <c r="D54" s="2"/>
      <c r="E54" s="213"/>
      <c r="F54" s="213"/>
      <c r="G54" s="213"/>
      <c r="H54" s="213"/>
      <c r="I54" s="213"/>
      <c r="J54" s="213">
        <v>3.8</v>
      </c>
      <c r="K54" s="213">
        <v>3.8</v>
      </c>
      <c r="L54" s="213">
        <v>3.8</v>
      </c>
      <c r="M54" s="213">
        <v>3.8</v>
      </c>
      <c r="N54" s="213">
        <v>3.8</v>
      </c>
      <c r="O54" s="213">
        <v>3.8</v>
      </c>
      <c r="P54" s="213"/>
      <c r="Q54" s="213"/>
      <c r="R54" s="213"/>
      <c r="S54" s="213"/>
      <c r="T54" s="213"/>
      <c r="U54" s="213">
        <v>3.8</v>
      </c>
      <c r="V54" s="213">
        <v>3.8</v>
      </c>
      <c r="W54" s="213">
        <v>3.8</v>
      </c>
      <c r="X54" s="213">
        <v>3.8</v>
      </c>
      <c r="Y54" s="213"/>
      <c r="Z54" s="213"/>
      <c r="AA54" s="213"/>
      <c r="AB54" s="213"/>
      <c r="AC54" s="138">
        <f t="shared" si="25"/>
        <v>3.8</v>
      </c>
    </row>
    <row r="55" spans="1:29" ht="33" customHeight="1" x14ac:dyDescent="0.2">
      <c r="A55" s="4">
        <v>10</v>
      </c>
      <c r="B55" s="3" t="s">
        <v>18</v>
      </c>
      <c r="C55" s="2" t="s">
        <v>16</v>
      </c>
      <c r="D55" s="2"/>
      <c r="E55" s="213"/>
      <c r="F55" s="213"/>
      <c r="G55" s="213"/>
      <c r="H55" s="213"/>
      <c r="I55" s="213"/>
      <c r="J55" s="213">
        <v>3</v>
      </c>
      <c r="K55" s="213">
        <v>3</v>
      </c>
      <c r="L55" s="213">
        <v>3</v>
      </c>
      <c r="M55" s="213">
        <v>3</v>
      </c>
      <c r="N55" s="213">
        <v>3</v>
      </c>
      <c r="O55" s="213">
        <v>3</v>
      </c>
      <c r="P55" s="213"/>
      <c r="Q55" s="213"/>
      <c r="R55" s="213"/>
      <c r="S55" s="213"/>
      <c r="T55" s="213"/>
      <c r="U55" s="213">
        <v>3</v>
      </c>
      <c r="V55" s="213">
        <v>3</v>
      </c>
      <c r="W55" s="213">
        <v>3</v>
      </c>
      <c r="X55" s="213">
        <v>3</v>
      </c>
      <c r="Y55" s="213"/>
      <c r="Z55" s="213"/>
      <c r="AA55" s="213"/>
      <c r="AB55" s="213"/>
      <c r="AC55" s="138">
        <f t="shared" si="25"/>
        <v>3</v>
      </c>
    </row>
    <row r="56" spans="1:29" ht="33" customHeight="1" x14ac:dyDescent="0.2">
      <c r="A56" s="4">
        <v>11</v>
      </c>
      <c r="B56" s="3" t="s">
        <v>17</v>
      </c>
      <c r="C56" s="2" t="s">
        <v>16</v>
      </c>
      <c r="D56" s="5"/>
      <c r="E56" s="212"/>
      <c r="F56" s="212"/>
      <c r="G56" s="212"/>
      <c r="H56" s="212"/>
      <c r="I56" s="212"/>
      <c r="J56" s="212">
        <f t="shared" ref="J56:O56" si="26">J52-J53</f>
        <v>0.5</v>
      </c>
      <c r="K56" s="212">
        <f t="shared" si="26"/>
        <v>0.5</v>
      </c>
      <c r="L56" s="212">
        <f t="shared" si="26"/>
        <v>0.5</v>
      </c>
      <c r="M56" s="212">
        <f t="shared" si="26"/>
        <v>0.5</v>
      </c>
      <c r="N56" s="212">
        <f t="shared" si="26"/>
        <v>0.5</v>
      </c>
      <c r="O56" s="212">
        <f t="shared" si="26"/>
        <v>0.5</v>
      </c>
      <c r="P56" s="212"/>
      <c r="Q56" s="212"/>
      <c r="R56" s="212"/>
      <c r="S56" s="212"/>
      <c r="T56" s="212"/>
      <c r="U56" s="212">
        <f t="shared" ref="U56:X56" si="27">U52-U53</f>
        <v>0.5</v>
      </c>
      <c r="V56" s="212">
        <f t="shared" si="27"/>
        <v>0.5</v>
      </c>
      <c r="W56" s="212">
        <f t="shared" si="27"/>
        <v>0.5</v>
      </c>
      <c r="X56" s="212">
        <f t="shared" si="27"/>
        <v>0.5</v>
      </c>
      <c r="Y56" s="212"/>
      <c r="Z56" s="212"/>
      <c r="AA56" s="212"/>
      <c r="AB56" s="212"/>
      <c r="AC56" s="138">
        <f t="shared" si="25"/>
        <v>0.5</v>
      </c>
    </row>
    <row r="57" spans="1:29" ht="33" customHeight="1" x14ac:dyDescent="0.2">
      <c r="A57" s="4">
        <v>12</v>
      </c>
      <c r="B57" s="3" t="s">
        <v>15</v>
      </c>
      <c r="C57" s="2" t="s">
        <v>14</v>
      </c>
      <c r="D57" s="5"/>
      <c r="E57" s="212"/>
      <c r="F57" s="212"/>
      <c r="G57" s="212"/>
      <c r="H57" s="212"/>
      <c r="I57" s="212"/>
      <c r="J57" s="212">
        <f t="shared" ref="J57:O57" si="28">J54-J55</f>
        <v>0.79999999999999982</v>
      </c>
      <c r="K57" s="212">
        <f t="shared" si="28"/>
        <v>0.79999999999999982</v>
      </c>
      <c r="L57" s="212">
        <f t="shared" si="28"/>
        <v>0.79999999999999982</v>
      </c>
      <c r="M57" s="212">
        <f t="shared" si="28"/>
        <v>0.79999999999999982</v>
      </c>
      <c r="N57" s="212">
        <f t="shared" si="28"/>
        <v>0.79999999999999982</v>
      </c>
      <c r="O57" s="212">
        <f t="shared" si="28"/>
        <v>0.79999999999999982</v>
      </c>
      <c r="P57" s="212"/>
      <c r="Q57" s="212"/>
      <c r="R57" s="212"/>
      <c r="S57" s="212"/>
      <c r="T57" s="212"/>
      <c r="U57" s="212">
        <f t="shared" ref="U57:X57" si="29">U54-U55</f>
        <v>0.79999999999999982</v>
      </c>
      <c r="V57" s="212">
        <f t="shared" si="29"/>
        <v>0.79999999999999982</v>
      </c>
      <c r="W57" s="212">
        <f t="shared" si="29"/>
        <v>0.79999999999999982</v>
      </c>
      <c r="X57" s="212">
        <f t="shared" si="29"/>
        <v>0.79999999999999982</v>
      </c>
      <c r="Y57" s="212"/>
      <c r="Z57" s="212"/>
      <c r="AA57" s="212"/>
      <c r="AB57" s="212"/>
      <c r="AC57" s="138">
        <f t="shared" si="25"/>
        <v>0.79999999999999982</v>
      </c>
    </row>
    <row r="58" spans="1:29" ht="33" customHeight="1" x14ac:dyDescent="0.2">
      <c r="A58" s="4">
        <v>13</v>
      </c>
      <c r="B58" s="3" t="s">
        <v>13</v>
      </c>
      <c r="C58" s="2" t="s">
        <v>12</v>
      </c>
      <c r="D58" s="5"/>
      <c r="E58" s="214"/>
      <c r="F58" s="214"/>
      <c r="G58" s="214"/>
      <c r="H58" s="214"/>
      <c r="I58" s="214"/>
      <c r="J58" s="214">
        <f t="shared" ref="J58:O58" si="30">SQRT(J56/0.5)*971</f>
        <v>971</v>
      </c>
      <c r="K58" s="214">
        <f t="shared" si="30"/>
        <v>971</v>
      </c>
      <c r="L58" s="214">
        <f t="shared" si="30"/>
        <v>971</v>
      </c>
      <c r="M58" s="214">
        <f t="shared" si="30"/>
        <v>971</v>
      </c>
      <c r="N58" s="214">
        <f t="shared" si="30"/>
        <v>971</v>
      </c>
      <c r="O58" s="214">
        <f t="shared" si="30"/>
        <v>971</v>
      </c>
      <c r="P58" s="214"/>
      <c r="Q58" s="214"/>
      <c r="R58" s="214"/>
      <c r="S58" s="214"/>
      <c r="T58" s="214"/>
      <c r="U58" s="214">
        <f t="shared" ref="U58:X58" si="31">SQRT(U56/0.5)*971</f>
        <v>971</v>
      </c>
      <c r="V58" s="214">
        <f t="shared" si="31"/>
        <v>971</v>
      </c>
      <c r="W58" s="214">
        <f t="shared" si="31"/>
        <v>971</v>
      </c>
      <c r="X58" s="214">
        <f t="shared" si="31"/>
        <v>971</v>
      </c>
      <c r="Y58" s="214"/>
      <c r="Z58" s="214"/>
      <c r="AA58" s="214"/>
      <c r="AB58" s="214"/>
      <c r="AC58" s="138">
        <f t="shared" si="25"/>
        <v>971</v>
      </c>
    </row>
    <row r="59" spans="1:29" ht="33" customHeight="1" x14ac:dyDescent="0.2">
      <c r="A59" s="4">
        <v>14</v>
      </c>
      <c r="B59" s="3" t="s">
        <v>11</v>
      </c>
      <c r="C59" s="2" t="s">
        <v>10</v>
      </c>
      <c r="D59" s="5"/>
      <c r="E59" s="214"/>
      <c r="F59" s="214"/>
      <c r="G59" s="214"/>
      <c r="H59" s="214"/>
      <c r="I59" s="214"/>
      <c r="J59" s="214">
        <f t="shared" ref="J59:O59" si="32">J58*1000*1*(J48-J49)/3024</f>
        <v>2151.3558201058199</v>
      </c>
      <c r="K59" s="214">
        <f t="shared" si="32"/>
        <v>2151.3558201058199</v>
      </c>
      <c r="L59" s="214">
        <f t="shared" si="32"/>
        <v>2151.3558201058199</v>
      </c>
      <c r="M59" s="214">
        <f t="shared" si="32"/>
        <v>2151.3558201058199</v>
      </c>
      <c r="N59" s="214">
        <f t="shared" si="32"/>
        <v>2055.0264550264551</v>
      </c>
      <c r="O59" s="214">
        <f t="shared" si="32"/>
        <v>2440.3439153439158</v>
      </c>
      <c r="P59" s="214"/>
      <c r="Q59" s="214"/>
      <c r="R59" s="214"/>
      <c r="S59" s="214"/>
      <c r="T59" s="214"/>
      <c r="U59" s="214">
        <f t="shared" ref="U59:X59" si="33">U58*1000*1*(U48-U49)/3024</f>
        <v>2986.2103174603176</v>
      </c>
      <c r="V59" s="214">
        <f t="shared" si="33"/>
        <v>3050.4298941798943</v>
      </c>
      <c r="W59" s="214">
        <f t="shared" si="33"/>
        <v>2697.2222222222222</v>
      </c>
      <c r="X59" s="214">
        <f t="shared" si="33"/>
        <v>2408.2341269841268</v>
      </c>
      <c r="Y59" s="214"/>
      <c r="Z59" s="214"/>
      <c r="AA59" s="214"/>
      <c r="AB59" s="214"/>
      <c r="AC59" s="138">
        <f>SUM(E59:AB59)</f>
        <v>24242.890211640213</v>
      </c>
    </row>
    <row r="60" spans="1:29" ht="33" customHeight="1" x14ac:dyDescent="0.2">
      <c r="A60" s="4">
        <v>15</v>
      </c>
      <c r="B60" s="3" t="s">
        <v>9</v>
      </c>
      <c r="C60" s="2" t="s">
        <v>8</v>
      </c>
      <c r="D60" s="5"/>
      <c r="E60" s="212">
        <v>0</v>
      </c>
      <c r="F60" s="212">
        <v>0</v>
      </c>
      <c r="G60" s="212">
        <v>0</v>
      </c>
      <c r="H60" s="212">
        <v>0</v>
      </c>
      <c r="I60" s="212">
        <v>600</v>
      </c>
      <c r="J60" s="212">
        <v>1600</v>
      </c>
      <c r="K60" s="212">
        <v>1500</v>
      </c>
      <c r="L60" s="212">
        <v>1400</v>
      </c>
      <c r="M60" s="212">
        <v>1500</v>
      </c>
      <c r="N60" s="212">
        <v>1600</v>
      </c>
      <c r="O60" s="212">
        <v>1600</v>
      </c>
      <c r="P60" s="212">
        <v>800</v>
      </c>
      <c r="Q60" s="212">
        <v>0</v>
      </c>
      <c r="R60" s="212">
        <v>0</v>
      </c>
      <c r="S60" s="212">
        <v>0</v>
      </c>
      <c r="T60" s="212">
        <v>0</v>
      </c>
      <c r="U60" s="212">
        <v>1000</v>
      </c>
      <c r="V60" s="212">
        <v>1400</v>
      </c>
      <c r="W60" s="212">
        <v>1600</v>
      </c>
      <c r="X60" s="212">
        <v>1400</v>
      </c>
      <c r="Y60" s="212">
        <v>300</v>
      </c>
      <c r="Z60" s="212">
        <v>0</v>
      </c>
      <c r="AA60" s="212">
        <v>0</v>
      </c>
      <c r="AB60" s="212">
        <v>0</v>
      </c>
      <c r="AC60" s="138">
        <f>SUM(E60:AB60)</f>
        <v>16300</v>
      </c>
    </row>
    <row r="61" spans="1:29" ht="33" customHeight="1" x14ac:dyDescent="0.2">
      <c r="A61" s="4">
        <v>16</v>
      </c>
      <c r="B61" s="3" t="s">
        <v>7</v>
      </c>
      <c r="C61" s="2" t="s">
        <v>6</v>
      </c>
      <c r="D61" s="5"/>
      <c r="E61" s="208"/>
      <c r="F61" s="208"/>
      <c r="G61" s="208"/>
      <c r="H61" s="208"/>
      <c r="I61" s="208"/>
      <c r="J61" s="208">
        <f t="shared" ref="J61:O61" si="34">J60/J59</f>
        <v>0.7437170481270271</v>
      </c>
      <c r="K61" s="208">
        <f t="shared" si="34"/>
        <v>0.69723473261908797</v>
      </c>
      <c r="L61" s="208">
        <f t="shared" si="34"/>
        <v>0.65075241711114873</v>
      </c>
      <c r="M61" s="208">
        <f t="shared" si="34"/>
        <v>0.69723473261908797</v>
      </c>
      <c r="N61" s="208">
        <f t="shared" si="34"/>
        <v>0.77857878475798148</v>
      </c>
      <c r="O61" s="208">
        <f t="shared" si="34"/>
        <v>0.6556452924277737</v>
      </c>
      <c r="P61" s="208"/>
      <c r="Q61" s="208"/>
      <c r="R61" s="208"/>
      <c r="S61" s="208"/>
      <c r="T61" s="208"/>
      <c r="U61" s="208">
        <f t="shared" ref="U61:X61" si="35">U60/U59</f>
        <v>0.33487259559483074</v>
      </c>
      <c r="V61" s="208">
        <f t="shared" si="35"/>
        <v>0.45895170469944169</v>
      </c>
      <c r="W61" s="208">
        <f t="shared" si="35"/>
        <v>0.59320288362512874</v>
      </c>
      <c r="X61" s="208">
        <f t="shared" si="35"/>
        <v>0.5813388259526262</v>
      </c>
      <c r="Y61" s="208"/>
      <c r="Z61" s="208"/>
      <c r="AA61" s="208"/>
      <c r="AB61" s="208"/>
      <c r="AC61" s="138">
        <f t="shared" ref="AC61:AC66" si="36">AVERAGE(E61:AB61)</f>
        <v>0.61915290175341342</v>
      </c>
    </row>
    <row r="62" spans="1:29" ht="33" customHeight="1" x14ac:dyDescent="0.2">
      <c r="A62" s="4">
        <v>17</v>
      </c>
      <c r="B62" s="3" t="s">
        <v>5</v>
      </c>
      <c r="C62" s="5"/>
      <c r="D62" s="5"/>
      <c r="E62" s="329">
        <f>AVERAGE(E61:AB61)</f>
        <v>0.61915290175341342</v>
      </c>
      <c r="F62" s="330"/>
      <c r="G62" s="330"/>
      <c r="H62" s="330"/>
      <c r="I62" s="330"/>
      <c r="J62" s="330"/>
      <c r="K62" s="330"/>
      <c r="L62" s="330"/>
      <c r="M62" s="330"/>
      <c r="N62" s="330"/>
      <c r="O62" s="330"/>
      <c r="P62" s="330"/>
      <c r="Q62" s="330"/>
      <c r="R62" s="330"/>
      <c r="S62" s="330"/>
      <c r="T62" s="330"/>
      <c r="U62" s="330"/>
      <c r="V62" s="330"/>
      <c r="W62" s="330"/>
      <c r="X62" s="330"/>
      <c r="Y62" s="330"/>
      <c r="Z62" s="330"/>
      <c r="AA62" s="330"/>
      <c r="AB62" s="331"/>
      <c r="AC62" s="138">
        <f t="shared" si="36"/>
        <v>0.61915290175341342</v>
      </c>
    </row>
    <row r="63" spans="1:29" ht="33" customHeight="1" x14ac:dyDescent="0.2">
      <c r="A63" s="4">
        <v>18</v>
      </c>
      <c r="B63" s="3" t="s">
        <v>4</v>
      </c>
      <c r="C63" s="5"/>
      <c r="D63" s="5"/>
      <c r="E63" s="208"/>
      <c r="F63" s="208"/>
      <c r="G63" s="208"/>
      <c r="H63" s="208"/>
      <c r="I63" s="208"/>
      <c r="J63" s="208">
        <f t="shared" ref="J63:O63" si="37">3.516/J61</f>
        <v>4.7276044146825393</v>
      </c>
      <c r="K63" s="208">
        <f t="shared" si="37"/>
        <v>5.0427780423280417</v>
      </c>
      <c r="L63" s="208">
        <f t="shared" si="37"/>
        <v>5.4029764739229025</v>
      </c>
      <c r="M63" s="208">
        <f t="shared" si="37"/>
        <v>5.0427780423280417</v>
      </c>
      <c r="N63" s="208">
        <f t="shared" si="37"/>
        <v>4.5159206349206347</v>
      </c>
      <c r="O63" s="208">
        <f t="shared" si="37"/>
        <v>5.3626557539682551</v>
      </c>
      <c r="P63" s="208"/>
      <c r="Q63" s="208"/>
      <c r="R63" s="208"/>
      <c r="S63" s="208"/>
      <c r="T63" s="208"/>
      <c r="U63" s="208">
        <f t="shared" ref="U63:X63" si="38">3.516/U61</f>
        <v>10.499515476190476</v>
      </c>
      <c r="V63" s="208">
        <f t="shared" si="38"/>
        <v>7.6609367913832207</v>
      </c>
      <c r="W63" s="208">
        <f t="shared" si="38"/>
        <v>5.9271458333333333</v>
      </c>
      <c r="X63" s="208">
        <f t="shared" si="38"/>
        <v>6.0481079931972781</v>
      </c>
      <c r="Y63" s="208"/>
      <c r="Z63" s="208"/>
      <c r="AA63" s="208"/>
      <c r="AB63" s="208"/>
      <c r="AC63" s="138">
        <f t="shared" si="36"/>
        <v>6.0230419456254722</v>
      </c>
    </row>
    <row r="64" spans="1:29" ht="33" customHeight="1" x14ac:dyDescent="0.2">
      <c r="A64" s="4">
        <v>19</v>
      </c>
      <c r="B64" s="3" t="s">
        <v>3</v>
      </c>
      <c r="C64" s="5"/>
      <c r="D64" s="5"/>
      <c r="E64" s="208"/>
      <c r="F64" s="208"/>
      <c r="G64" s="208"/>
      <c r="H64" s="208"/>
      <c r="I64" s="208"/>
      <c r="J64" s="208">
        <f t="shared" ref="J64:O64" si="39">3.413*J63</f>
        <v>16.135313867311506</v>
      </c>
      <c r="K64" s="208">
        <f t="shared" si="39"/>
        <v>17.211001458465606</v>
      </c>
      <c r="L64" s="208">
        <f t="shared" si="39"/>
        <v>18.440358705498866</v>
      </c>
      <c r="M64" s="208">
        <f t="shared" si="39"/>
        <v>17.211001458465606</v>
      </c>
      <c r="N64" s="208">
        <f t="shared" si="39"/>
        <v>15.412837126984126</v>
      </c>
      <c r="O64" s="208">
        <f t="shared" si="39"/>
        <v>18.302744088293654</v>
      </c>
      <c r="P64" s="208"/>
      <c r="Q64" s="208"/>
      <c r="R64" s="208"/>
      <c r="S64" s="208"/>
      <c r="T64" s="208"/>
      <c r="U64" s="208">
        <f t="shared" ref="U64:X64" si="40">3.413*U63</f>
        <v>35.834846320238093</v>
      </c>
      <c r="V64" s="208">
        <f t="shared" si="40"/>
        <v>26.146777268990931</v>
      </c>
      <c r="W64" s="208">
        <f t="shared" si="40"/>
        <v>20.229348729166666</v>
      </c>
      <c r="X64" s="208">
        <f t="shared" si="40"/>
        <v>20.642192580782311</v>
      </c>
      <c r="Y64" s="208"/>
      <c r="Z64" s="208"/>
      <c r="AA64" s="208"/>
      <c r="AB64" s="208"/>
      <c r="AC64" s="138">
        <f t="shared" si="36"/>
        <v>20.556642160419734</v>
      </c>
    </row>
    <row r="65" spans="1:29" ht="33" customHeight="1" x14ac:dyDescent="0.2">
      <c r="A65" s="4">
        <v>20</v>
      </c>
      <c r="B65" s="3" t="s">
        <v>2</v>
      </c>
      <c r="C65" s="2" t="s">
        <v>0</v>
      </c>
      <c r="D65" s="5"/>
      <c r="E65" s="208"/>
      <c r="F65" s="208"/>
      <c r="G65" s="208"/>
      <c r="H65" s="208"/>
      <c r="I65" s="208"/>
      <c r="J65" s="208">
        <f t="shared" ref="J65:O65" si="41">(J51-J50)/LN(1+(J51-J50)/J46)</f>
        <v>3.2578110744183038</v>
      </c>
      <c r="K65" s="208">
        <f t="shared" si="41"/>
        <v>3.2578110744183038</v>
      </c>
      <c r="L65" s="208">
        <f t="shared" si="41"/>
        <v>3.2578110744183038</v>
      </c>
      <c r="M65" s="208">
        <f t="shared" si="41"/>
        <v>3.1366322896971424</v>
      </c>
      <c r="N65" s="208">
        <f t="shared" si="41"/>
        <v>3.1366322896971437</v>
      </c>
      <c r="O65" s="208">
        <f t="shared" si="41"/>
        <v>3.5417494321841212</v>
      </c>
      <c r="P65" s="208"/>
      <c r="Q65" s="208"/>
      <c r="R65" s="208"/>
      <c r="S65" s="208"/>
      <c r="T65" s="208"/>
      <c r="U65" s="208">
        <f t="shared" ref="U65:X65" si="42">(U51-U50)/LN(1+(U51-U50)/U46)</f>
        <v>3.5727216035363698</v>
      </c>
      <c r="V65" s="208">
        <f t="shared" si="42"/>
        <v>3.6967073610633236</v>
      </c>
      <c r="W65" s="208">
        <f t="shared" si="42"/>
        <v>3.5727216035363698</v>
      </c>
      <c r="X65" s="208">
        <f t="shared" si="42"/>
        <v>3.446831936518421</v>
      </c>
      <c r="Y65" s="208"/>
      <c r="Z65" s="208"/>
      <c r="AA65" s="208"/>
      <c r="AB65" s="208"/>
      <c r="AC65" s="138">
        <f t="shared" si="36"/>
        <v>3.3877429739487801</v>
      </c>
    </row>
    <row r="66" spans="1:29" ht="33" customHeight="1" x14ac:dyDescent="0.25">
      <c r="A66" s="4">
        <v>21</v>
      </c>
      <c r="B66" s="3" t="s">
        <v>1</v>
      </c>
      <c r="C66" s="2" t="s">
        <v>0</v>
      </c>
      <c r="D66" s="1"/>
      <c r="E66" s="208"/>
      <c r="F66" s="208"/>
      <c r="G66" s="208"/>
      <c r="H66" s="208"/>
      <c r="I66" s="208"/>
      <c r="J66" s="208">
        <f t="shared" ref="J66:O66" si="43">(J48-J49)/LN(1+(J48-J49)/J47)</f>
        <v>4.1937816170364171</v>
      </c>
      <c r="K66" s="208">
        <f t="shared" si="43"/>
        <v>4.1937816170364171</v>
      </c>
      <c r="L66" s="208">
        <f t="shared" si="43"/>
        <v>4.0698510712616978</v>
      </c>
      <c r="M66" s="208">
        <f t="shared" si="43"/>
        <v>4.0698510712616978</v>
      </c>
      <c r="N66" s="208">
        <f t="shared" si="43"/>
        <v>3.8521783118824704</v>
      </c>
      <c r="O66" s="208">
        <f t="shared" si="43"/>
        <v>4.2156427622010888</v>
      </c>
      <c r="P66" s="208"/>
      <c r="Q66" s="208"/>
      <c r="R66" s="208"/>
      <c r="S66" s="208"/>
      <c r="T66" s="208"/>
      <c r="U66" s="208">
        <f t="shared" ref="U66:X66" si="44">(U48-U49)/LN(1+(U48-U49)/U47)</f>
        <v>5.1122539840651129</v>
      </c>
      <c r="V66" s="208">
        <f t="shared" si="44"/>
        <v>5.3020509522368489</v>
      </c>
      <c r="W66" s="208">
        <f t="shared" si="44"/>
        <v>4.9695614095568779</v>
      </c>
      <c r="X66" s="208">
        <f t="shared" si="44"/>
        <v>4.0549767473176219</v>
      </c>
      <c r="Y66" s="208"/>
      <c r="Z66" s="208"/>
      <c r="AA66" s="208"/>
      <c r="AB66" s="208"/>
      <c r="AC66" s="138">
        <f t="shared" si="36"/>
        <v>4.4033929543856258</v>
      </c>
    </row>
    <row r="79" spans="1:29" ht="33.75" customHeight="1" x14ac:dyDescent="0.2"/>
    <row r="80" spans="1:29" ht="33.75" customHeight="1" x14ac:dyDescent="0.2"/>
    <row r="81" ht="33.75" customHeight="1" x14ac:dyDescent="0.2"/>
    <row r="82" ht="33.75" customHeight="1" x14ac:dyDescent="0.2"/>
    <row r="83" ht="33.75" customHeight="1" x14ac:dyDescent="0.2"/>
    <row r="84" ht="33.75" customHeight="1" x14ac:dyDescent="0.2"/>
    <row r="85" ht="33.75" customHeight="1" x14ac:dyDescent="0.2"/>
    <row r="86" ht="33.75" customHeight="1" x14ac:dyDescent="0.2"/>
    <row r="87" ht="33.75" customHeight="1" x14ac:dyDescent="0.2"/>
    <row r="88" ht="33.75" customHeight="1" x14ac:dyDescent="0.2"/>
    <row r="89" ht="33.75" customHeight="1" x14ac:dyDescent="0.2"/>
    <row r="90" ht="33.75" customHeight="1" x14ac:dyDescent="0.2"/>
    <row r="91" ht="33.75" customHeight="1" x14ac:dyDescent="0.2"/>
    <row r="92" ht="33.75" customHeight="1" x14ac:dyDescent="0.2"/>
    <row r="93" ht="33.75" customHeight="1" x14ac:dyDescent="0.2"/>
    <row r="94" ht="33.75" customHeight="1" x14ac:dyDescent="0.2"/>
    <row r="95" ht="33.75" customHeight="1" x14ac:dyDescent="0.2"/>
    <row r="96" ht="33.75" customHeight="1" x14ac:dyDescent="0.2"/>
    <row r="97" ht="33.75" customHeight="1" x14ac:dyDescent="0.2"/>
    <row r="98" ht="33.75" customHeight="1" x14ac:dyDescent="0.2"/>
    <row r="99" ht="33.75" customHeight="1" x14ac:dyDescent="0.2"/>
  </sheetData>
  <mergeCells count="32">
    <mergeCell ref="E29:AB29"/>
    <mergeCell ref="A2:AC2"/>
    <mergeCell ref="A3:AC3"/>
    <mergeCell ref="A4:D4"/>
    <mergeCell ref="E4:AC10"/>
    <mergeCell ref="A5:D5"/>
    <mergeCell ref="A6:D6"/>
    <mergeCell ref="A7:D7"/>
    <mergeCell ref="A8:D8"/>
    <mergeCell ref="A9:D9"/>
    <mergeCell ref="A10:D10"/>
    <mergeCell ref="A11:A12"/>
    <mergeCell ref="B11:B12"/>
    <mergeCell ref="C11:C12"/>
    <mergeCell ref="D11:D12"/>
    <mergeCell ref="E11:AB11"/>
    <mergeCell ref="A44:A45"/>
    <mergeCell ref="B44:B45"/>
    <mergeCell ref="E44:AB44"/>
    <mergeCell ref="E62:AB62"/>
    <mergeCell ref="C44:C45"/>
    <mergeCell ref="D44:D45"/>
    <mergeCell ref="A35:AC35"/>
    <mergeCell ref="A36:AC36"/>
    <mergeCell ref="A37:D37"/>
    <mergeCell ref="E37:AC43"/>
    <mergeCell ref="A38:D38"/>
    <mergeCell ref="A39:D39"/>
    <mergeCell ref="A40:D40"/>
    <mergeCell ref="A41:D41"/>
    <mergeCell ref="A42:D42"/>
    <mergeCell ref="A43:D43"/>
  </mergeCells>
  <conditionalFormatting sqref="E27:V27">
    <cfRule type="cellIs" dxfId="114" priority="21" operator="greaterThan">
      <formula>90</formula>
    </cfRule>
  </conditionalFormatting>
  <conditionalFormatting sqref="W27:AB27">
    <cfRule type="cellIs" dxfId="113" priority="13" operator="greaterThan">
      <formula>90</formula>
    </cfRule>
  </conditionalFormatting>
  <conditionalFormatting sqref="M60:AB60">
    <cfRule type="cellIs" dxfId="112" priority="6" operator="greaterThan">
      <formula>90</formula>
    </cfRule>
  </conditionalFormatting>
  <conditionalFormatting sqref="E60:L60">
    <cfRule type="cellIs" dxfId="111" priority="5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H145"/>
  <sheetViews>
    <sheetView topLeftCell="A33" zoomScale="60" zoomScaleNormal="60" workbookViewId="0">
      <selection activeCell="S73" sqref="S73"/>
    </sheetView>
  </sheetViews>
  <sheetFormatPr defaultColWidth="8.85546875" defaultRowHeight="12.75" x14ac:dyDescent="0.2"/>
  <cols>
    <col min="1" max="1" width="6.5703125" style="16" customWidth="1"/>
    <col min="2" max="2" width="45" style="16" customWidth="1"/>
    <col min="3" max="3" width="11.42578125" style="16" customWidth="1"/>
    <col min="4" max="4" width="17.42578125" style="16" customWidth="1"/>
    <col min="5" max="28" width="11.42578125" style="16" customWidth="1"/>
    <col min="29" max="29" width="13.5703125" style="16" customWidth="1"/>
    <col min="30" max="16384" width="8.85546875" style="16"/>
  </cols>
  <sheetData>
    <row r="1" spans="1:29" ht="15" x14ac:dyDescent="0.2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</row>
    <row r="2" spans="1:29" ht="23.25" x14ac:dyDescent="0.2">
      <c r="A2" s="332" t="s">
        <v>39</v>
      </c>
      <c r="B2" s="333"/>
      <c r="C2" s="333"/>
      <c r="D2" s="333"/>
      <c r="E2" s="333"/>
      <c r="F2" s="333"/>
      <c r="G2" s="333"/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  <c r="Y2" s="333"/>
      <c r="Z2" s="333"/>
      <c r="AA2" s="333"/>
      <c r="AB2" s="333"/>
      <c r="AC2" s="334"/>
    </row>
    <row r="3" spans="1:29" ht="18.75" x14ac:dyDescent="0.2">
      <c r="A3" s="353" t="s">
        <v>151</v>
      </c>
      <c r="B3" s="354"/>
      <c r="C3" s="354"/>
      <c r="D3" s="354"/>
      <c r="E3" s="354"/>
      <c r="F3" s="354"/>
      <c r="G3" s="354"/>
      <c r="H3" s="354"/>
      <c r="I3" s="354"/>
      <c r="J3" s="354"/>
      <c r="K3" s="354"/>
      <c r="L3" s="354"/>
      <c r="M3" s="354"/>
      <c r="N3" s="354"/>
      <c r="O3" s="354"/>
      <c r="P3" s="354"/>
      <c r="Q3" s="354"/>
      <c r="R3" s="354"/>
      <c r="S3" s="354"/>
      <c r="T3" s="354"/>
      <c r="U3" s="354"/>
      <c r="V3" s="354"/>
      <c r="W3" s="354"/>
      <c r="X3" s="354"/>
      <c r="Y3" s="354"/>
      <c r="Z3" s="354"/>
      <c r="AA3" s="354"/>
      <c r="AB3" s="354"/>
      <c r="AC3" s="355"/>
    </row>
    <row r="4" spans="1:29" ht="21" customHeight="1" x14ac:dyDescent="0.35">
      <c r="A4" s="335"/>
      <c r="B4" s="336"/>
      <c r="C4" s="336"/>
      <c r="D4" s="337"/>
      <c r="E4" s="338" t="s">
        <v>73</v>
      </c>
      <c r="F4" s="339"/>
      <c r="G4" s="339"/>
      <c r="H4" s="339"/>
      <c r="I4" s="339"/>
      <c r="J4" s="339"/>
      <c r="K4" s="339"/>
      <c r="L4" s="339"/>
      <c r="M4" s="339"/>
      <c r="N4" s="339"/>
      <c r="O4" s="339"/>
      <c r="P4" s="339"/>
      <c r="Q4" s="339"/>
      <c r="R4" s="339"/>
      <c r="S4" s="339"/>
      <c r="T4" s="339"/>
      <c r="U4" s="339"/>
      <c r="V4" s="339"/>
      <c r="W4" s="339"/>
      <c r="X4" s="339"/>
      <c r="Y4" s="339"/>
      <c r="Z4" s="339"/>
      <c r="AA4" s="339"/>
      <c r="AB4" s="339"/>
      <c r="AC4" s="340"/>
    </row>
    <row r="5" spans="1:29" ht="18" customHeight="1" x14ac:dyDescent="0.2">
      <c r="A5" s="350" t="s">
        <v>77</v>
      </c>
      <c r="B5" s="351"/>
      <c r="C5" s="351"/>
      <c r="D5" s="352"/>
      <c r="E5" s="341"/>
      <c r="F5" s="342"/>
      <c r="G5" s="342"/>
      <c r="H5" s="342"/>
      <c r="I5" s="342"/>
      <c r="J5" s="342"/>
      <c r="K5" s="342"/>
      <c r="L5" s="342"/>
      <c r="M5" s="342"/>
      <c r="N5" s="342"/>
      <c r="O5" s="342"/>
      <c r="P5" s="342"/>
      <c r="Q5" s="342"/>
      <c r="R5" s="342"/>
      <c r="S5" s="342"/>
      <c r="T5" s="342"/>
      <c r="U5" s="342"/>
      <c r="V5" s="342"/>
      <c r="W5" s="342"/>
      <c r="X5" s="342"/>
      <c r="Y5" s="342"/>
      <c r="Z5" s="342"/>
      <c r="AA5" s="342"/>
      <c r="AB5" s="342"/>
      <c r="AC5" s="343"/>
    </row>
    <row r="6" spans="1:29" ht="18" customHeight="1" x14ac:dyDescent="0.2">
      <c r="A6" s="350" t="s">
        <v>78</v>
      </c>
      <c r="B6" s="351"/>
      <c r="C6" s="351"/>
      <c r="D6" s="352"/>
      <c r="E6" s="341"/>
      <c r="F6" s="342"/>
      <c r="G6" s="342"/>
      <c r="H6" s="342"/>
      <c r="I6" s="342"/>
      <c r="J6" s="342"/>
      <c r="K6" s="342"/>
      <c r="L6" s="342"/>
      <c r="M6" s="342"/>
      <c r="N6" s="342"/>
      <c r="O6" s="342"/>
      <c r="P6" s="342"/>
      <c r="Q6" s="342"/>
      <c r="R6" s="342"/>
      <c r="S6" s="342"/>
      <c r="T6" s="342"/>
      <c r="U6" s="342"/>
      <c r="V6" s="342"/>
      <c r="W6" s="342"/>
      <c r="X6" s="342"/>
      <c r="Y6" s="342"/>
      <c r="Z6" s="342"/>
      <c r="AA6" s="342"/>
      <c r="AB6" s="342"/>
      <c r="AC6" s="343"/>
    </row>
    <row r="7" spans="1:29" ht="18" customHeight="1" x14ac:dyDescent="0.2">
      <c r="A7" s="350" t="s">
        <v>79</v>
      </c>
      <c r="B7" s="351"/>
      <c r="C7" s="351"/>
      <c r="D7" s="352"/>
      <c r="E7" s="341"/>
      <c r="F7" s="342"/>
      <c r="G7" s="342"/>
      <c r="H7" s="342"/>
      <c r="I7" s="342"/>
      <c r="J7" s="342"/>
      <c r="K7" s="342"/>
      <c r="L7" s="342"/>
      <c r="M7" s="342"/>
      <c r="N7" s="342"/>
      <c r="O7" s="342"/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2"/>
      <c r="AC7" s="343"/>
    </row>
    <row r="8" spans="1:29" ht="18" customHeight="1" x14ac:dyDescent="0.2">
      <c r="A8" s="350" t="s">
        <v>80</v>
      </c>
      <c r="B8" s="351"/>
      <c r="C8" s="351"/>
      <c r="D8" s="352"/>
      <c r="E8" s="341"/>
      <c r="F8" s="342"/>
      <c r="G8" s="342"/>
      <c r="H8" s="342"/>
      <c r="I8" s="342"/>
      <c r="J8" s="342"/>
      <c r="K8" s="342"/>
      <c r="L8" s="342"/>
      <c r="M8" s="342"/>
      <c r="N8" s="342"/>
      <c r="O8" s="342"/>
      <c r="P8" s="342"/>
      <c r="Q8" s="342"/>
      <c r="R8" s="342"/>
      <c r="S8" s="342"/>
      <c r="T8" s="342"/>
      <c r="U8" s="342"/>
      <c r="V8" s="342"/>
      <c r="W8" s="342"/>
      <c r="X8" s="342"/>
      <c r="Y8" s="342"/>
      <c r="Z8" s="342"/>
      <c r="AA8" s="342"/>
      <c r="AB8" s="342"/>
      <c r="AC8" s="343"/>
    </row>
    <row r="9" spans="1:29" ht="16.899999999999999" customHeight="1" x14ac:dyDescent="0.25">
      <c r="A9" s="347" t="s">
        <v>81</v>
      </c>
      <c r="B9" s="348"/>
      <c r="C9" s="348"/>
      <c r="D9" s="349"/>
      <c r="E9" s="341"/>
      <c r="F9" s="342"/>
      <c r="G9" s="342"/>
      <c r="H9" s="342"/>
      <c r="I9" s="342"/>
      <c r="J9" s="342"/>
      <c r="K9" s="342"/>
      <c r="L9" s="342"/>
      <c r="M9" s="342"/>
      <c r="N9" s="342"/>
      <c r="O9" s="342"/>
      <c r="P9" s="342"/>
      <c r="Q9" s="342"/>
      <c r="R9" s="342"/>
      <c r="S9" s="342"/>
      <c r="T9" s="342"/>
      <c r="U9" s="342"/>
      <c r="V9" s="342"/>
      <c r="W9" s="342"/>
      <c r="X9" s="342"/>
      <c r="Y9" s="342"/>
      <c r="Z9" s="342"/>
      <c r="AA9" s="342"/>
      <c r="AB9" s="342"/>
      <c r="AC9" s="343"/>
    </row>
    <row r="10" spans="1:29" ht="15.6" customHeight="1" x14ac:dyDescent="0.25">
      <c r="A10" s="347" t="s">
        <v>82</v>
      </c>
      <c r="B10" s="348"/>
      <c r="C10" s="348"/>
      <c r="D10" s="349"/>
      <c r="E10" s="344"/>
      <c r="F10" s="345"/>
      <c r="G10" s="345"/>
      <c r="H10" s="345"/>
      <c r="I10" s="345"/>
      <c r="J10" s="345"/>
      <c r="K10" s="345"/>
      <c r="L10" s="345"/>
      <c r="M10" s="345"/>
      <c r="N10" s="345"/>
      <c r="O10" s="345"/>
      <c r="P10" s="345"/>
      <c r="Q10" s="345"/>
      <c r="R10" s="345"/>
      <c r="S10" s="345"/>
      <c r="T10" s="345"/>
      <c r="U10" s="345"/>
      <c r="V10" s="345"/>
      <c r="W10" s="345"/>
      <c r="X10" s="345"/>
      <c r="Y10" s="345"/>
      <c r="Z10" s="345"/>
      <c r="AA10" s="345"/>
      <c r="AB10" s="345"/>
      <c r="AC10" s="346"/>
    </row>
    <row r="11" spans="1:29" ht="34.5" customHeight="1" x14ac:dyDescent="0.2">
      <c r="A11" s="312" t="s">
        <v>32</v>
      </c>
      <c r="B11" s="312" t="s">
        <v>31</v>
      </c>
      <c r="C11" s="312" t="s">
        <v>30</v>
      </c>
      <c r="D11" s="312" t="s">
        <v>29</v>
      </c>
      <c r="E11" s="314" t="s">
        <v>28</v>
      </c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315"/>
      <c r="W11" s="315"/>
      <c r="X11" s="315"/>
      <c r="Y11" s="315"/>
      <c r="Z11" s="315"/>
      <c r="AA11" s="315"/>
      <c r="AB11" s="316"/>
      <c r="AC11" s="113" t="s">
        <v>67</v>
      </c>
    </row>
    <row r="12" spans="1:29" ht="15.75" x14ac:dyDescent="0.25">
      <c r="A12" s="313"/>
      <c r="B12" s="313"/>
      <c r="C12" s="313"/>
      <c r="D12" s="313"/>
      <c r="E12" s="8">
        <v>7</v>
      </c>
      <c r="F12" s="8">
        <v>8</v>
      </c>
      <c r="G12" s="8">
        <v>9</v>
      </c>
      <c r="H12" s="8">
        <v>10</v>
      </c>
      <c r="I12" s="9">
        <v>11</v>
      </c>
      <c r="J12" s="8">
        <v>12</v>
      </c>
      <c r="K12" s="8">
        <v>13</v>
      </c>
      <c r="L12" s="8">
        <v>14</v>
      </c>
      <c r="M12" s="8">
        <v>15</v>
      </c>
      <c r="N12" s="8">
        <v>16</v>
      </c>
      <c r="O12" s="8">
        <v>17</v>
      </c>
      <c r="P12" s="8">
        <v>18</v>
      </c>
      <c r="Q12" s="8">
        <v>19</v>
      </c>
      <c r="R12" s="8">
        <v>20</v>
      </c>
      <c r="S12" s="8">
        <v>21</v>
      </c>
      <c r="T12" s="8">
        <v>22</v>
      </c>
      <c r="U12" s="8">
        <v>23</v>
      </c>
      <c r="V12" s="8">
        <v>0</v>
      </c>
      <c r="W12" s="8">
        <v>1</v>
      </c>
      <c r="X12" s="8">
        <v>2</v>
      </c>
      <c r="Y12" s="8">
        <v>3</v>
      </c>
      <c r="Z12" s="8">
        <v>4</v>
      </c>
      <c r="AA12" s="8">
        <v>5</v>
      </c>
      <c r="AB12" s="8">
        <v>6</v>
      </c>
      <c r="AC12" s="1"/>
    </row>
    <row r="13" spans="1:29" ht="24.95" customHeight="1" x14ac:dyDescent="0.2">
      <c r="A13" s="4">
        <v>1</v>
      </c>
      <c r="B13" s="3" t="s">
        <v>27</v>
      </c>
      <c r="C13" s="2" t="s">
        <v>0</v>
      </c>
      <c r="D13" s="31"/>
      <c r="E13" s="100">
        <v>4.8</v>
      </c>
      <c r="F13" s="100">
        <v>4.9000000000000004</v>
      </c>
      <c r="G13" s="100">
        <v>5</v>
      </c>
      <c r="H13" s="100">
        <v>4.9000000000000004</v>
      </c>
      <c r="I13" s="100">
        <v>4.9000000000000004</v>
      </c>
      <c r="J13" s="100">
        <v>4.8</v>
      </c>
      <c r="K13" s="100">
        <v>4.7</v>
      </c>
      <c r="L13" s="100">
        <v>4.5999999999999996</v>
      </c>
      <c r="M13" s="100">
        <v>4.2</v>
      </c>
      <c r="N13" s="100">
        <v>4.0999999999999996</v>
      </c>
      <c r="O13" s="100">
        <v>4.4000000000000004</v>
      </c>
      <c r="P13" s="100">
        <v>4.5999999999999996</v>
      </c>
      <c r="Q13" s="100">
        <v>4.5999999999999996</v>
      </c>
      <c r="R13" s="100">
        <v>4.8</v>
      </c>
      <c r="S13" s="100">
        <v>4.8</v>
      </c>
      <c r="T13" s="100">
        <v>4.8</v>
      </c>
      <c r="U13" s="100">
        <v>4.9000000000000004</v>
      </c>
      <c r="V13" s="100">
        <v>3.8</v>
      </c>
      <c r="W13" s="100">
        <v>3.6</v>
      </c>
      <c r="X13" s="100">
        <v>4.0999999999999996</v>
      </c>
      <c r="Y13" s="100">
        <v>4.0999999999999996</v>
      </c>
      <c r="Z13" s="100">
        <v>4</v>
      </c>
      <c r="AA13" s="100">
        <v>4</v>
      </c>
      <c r="AB13" s="100">
        <v>4</v>
      </c>
      <c r="AC13" s="139">
        <f>AVERAGE(E13:AB13)</f>
        <v>4.4749999999999996</v>
      </c>
    </row>
    <row r="14" spans="1:29" ht="24.95" customHeight="1" x14ac:dyDescent="0.2">
      <c r="A14" s="4">
        <v>2</v>
      </c>
      <c r="B14" s="3" t="s">
        <v>26</v>
      </c>
      <c r="C14" s="2" t="s">
        <v>0</v>
      </c>
      <c r="D14" s="31"/>
      <c r="E14" s="100">
        <v>0.9</v>
      </c>
      <c r="F14" s="100">
        <v>0.9</v>
      </c>
      <c r="G14" s="100">
        <v>0.9</v>
      </c>
      <c r="H14" s="100">
        <v>1.1000000000000001</v>
      </c>
      <c r="I14" s="100">
        <v>1.1000000000000001</v>
      </c>
      <c r="J14" s="100">
        <v>0.9</v>
      </c>
      <c r="K14" s="100">
        <v>0.9</v>
      </c>
      <c r="L14" s="100">
        <v>0.6</v>
      </c>
      <c r="M14" s="100">
        <v>0.7</v>
      </c>
      <c r="N14" s="100">
        <v>0.6</v>
      </c>
      <c r="O14" s="100">
        <v>0.9</v>
      </c>
      <c r="P14" s="100">
        <v>0.7</v>
      </c>
      <c r="Q14" s="100">
        <v>0.7</v>
      </c>
      <c r="R14" s="100">
        <v>0.8</v>
      </c>
      <c r="S14" s="100">
        <v>0.8</v>
      </c>
      <c r="T14" s="100">
        <v>0.8</v>
      </c>
      <c r="U14" s="100">
        <v>1</v>
      </c>
      <c r="V14" s="100">
        <v>0.5</v>
      </c>
      <c r="W14" s="100">
        <v>0.4</v>
      </c>
      <c r="X14" s="100">
        <v>0.5</v>
      </c>
      <c r="Y14" s="100">
        <v>0.4</v>
      </c>
      <c r="Z14" s="100">
        <v>0.5</v>
      </c>
      <c r="AA14" s="100">
        <v>0.4</v>
      </c>
      <c r="AB14" s="100">
        <v>0.4</v>
      </c>
      <c r="AC14" s="139">
        <f t="shared" ref="AC14:AC25" si="0">AVERAGE(E14:AB14)</f>
        <v>0.72499999999999998</v>
      </c>
    </row>
    <row r="15" spans="1:29" ht="24.95" customHeight="1" x14ac:dyDescent="0.2">
      <c r="A15" s="4">
        <v>3</v>
      </c>
      <c r="B15" s="3" t="s">
        <v>83</v>
      </c>
      <c r="C15" s="2" t="s">
        <v>0</v>
      </c>
      <c r="D15" s="2"/>
      <c r="E15" s="247">
        <v>14</v>
      </c>
      <c r="F15" s="247">
        <v>14.3</v>
      </c>
      <c r="G15" s="247">
        <v>14.8</v>
      </c>
      <c r="H15" s="247">
        <v>15.1</v>
      </c>
      <c r="I15" s="247">
        <v>15.3</v>
      </c>
      <c r="J15" s="247">
        <v>15.7</v>
      </c>
      <c r="K15" s="247">
        <v>15.7</v>
      </c>
      <c r="L15" s="247">
        <v>14.4</v>
      </c>
      <c r="M15" s="247">
        <v>13.7</v>
      </c>
      <c r="N15" s="247">
        <v>13.6</v>
      </c>
      <c r="O15" s="247">
        <v>13.4</v>
      </c>
      <c r="P15" s="247">
        <v>13.2</v>
      </c>
      <c r="Q15" s="247">
        <v>12.9</v>
      </c>
      <c r="R15" s="247">
        <v>13.4</v>
      </c>
      <c r="S15" s="247">
        <v>14.7</v>
      </c>
      <c r="T15" s="247">
        <v>15.4</v>
      </c>
      <c r="U15" s="247">
        <v>15.3</v>
      </c>
      <c r="V15" s="247">
        <v>13.4</v>
      </c>
      <c r="W15" s="247">
        <v>12.7</v>
      </c>
      <c r="X15" s="247">
        <v>12.2</v>
      </c>
      <c r="Y15" s="247">
        <v>12.2</v>
      </c>
      <c r="Z15" s="247">
        <v>13.3</v>
      </c>
      <c r="AA15" s="247">
        <v>13.9</v>
      </c>
      <c r="AB15" s="247">
        <v>14</v>
      </c>
      <c r="AC15" s="139">
        <f t="shared" si="0"/>
        <v>14.024999999999999</v>
      </c>
    </row>
    <row r="16" spans="1:29" ht="24.95" customHeight="1" x14ac:dyDescent="0.2">
      <c r="A16" s="4">
        <v>4</v>
      </c>
      <c r="B16" s="3" t="s">
        <v>84</v>
      </c>
      <c r="C16" s="2" t="s">
        <v>0</v>
      </c>
      <c r="D16" s="2"/>
      <c r="E16" s="247">
        <v>5.8</v>
      </c>
      <c r="F16" s="247">
        <v>6.1</v>
      </c>
      <c r="G16" s="247">
        <v>6.6</v>
      </c>
      <c r="H16" s="247">
        <v>7</v>
      </c>
      <c r="I16" s="247">
        <v>7.1</v>
      </c>
      <c r="J16" s="247">
        <v>7.7</v>
      </c>
      <c r="K16" s="247">
        <v>7.8</v>
      </c>
      <c r="L16" s="247">
        <v>7</v>
      </c>
      <c r="M16" s="247">
        <v>7</v>
      </c>
      <c r="N16" s="247">
        <v>6.9</v>
      </c>
      <c r="O16" s="247">
        <v>5.8</v>
      </c>
      <c r="P16" s="247">
        <v>5.7</v>
      </c>
      <c r="Q16" s="247">
        <v>5.5</v>
      </c>
      <c r="R16" s="247">
        <v>5.7</v>
      </c>
      <c r="S16" s="247">
        <v>6.6</v>
      </c>
      <c r="T16" s="247">
        <v>6.7</v>
      </c>
      <c r="U16" s="247">
        <v>7.6</v>
      </c>
      <c r="V16" s="247">
        <v>6.9</v>
      </c>
      <c r="W16" s="247">
        <v>6.9</v>
      </c>
      <c r="X16" s="247">
        <v>5.4</v>
      </c>
      <c r="Y16" s="247">
        <v>5.7</v>
      </c>
      <c r="Z16" s="247">
        <v>5.6</v>
      </c>
      <c r="AA16" s="247">
        <v>5.6</v>
      </c>
      <c r="AB16" s="247">
        <v>5.9</v>
      </c>
      <c r="AC16" s="139">
        <f t="shared" si="0"/>
        <v>6.4416666666666664</v>
      </c>
    </row>
    <row r="17" spans="1:29" ht="24.95" customHeight="1" x14ac:dyDescent="0.2">
      <c r="A17" s="4">
        <v>5</v>
      </c>
      <c r="B17" s="3" t="s">
        <v>85</v>
      </c>
      <c r="C17" s="2" t="s">
        <v>0</v>
      </c>
      <c r="D17" s="2"/>
      <c r="E17" s="247">
        <v>21</v>
      </c>
      <c r="F17" s="247">
        <v>21.1</v>
      </c>
      <c r="G17" s="247">
        <v>21.2</v>
      </c>
      <c r="H17" s="247">
        <v>21.6</v>
      </c>
      <c r="I17" s="247">
        <v>21.8</v>
      </c>
      <c r="J17" s="247">
        <v>23.2</v>
      </c>
      <c r="K17" s="247">
        <v>22.9</v>
      </c>
      <c r="L17" s="247">
        <v>22.4</v>
      </c>
      <c r="M17" s="247">
        <v>22.9</v>
      </c>
      <c r="N17" s="247">
        <v>22.9</v>
      </c>
      <c r="O17" s="247">
        <v>23.1</v>
      </c>
      <c r="P17" s="247">
        <v>23.3</v>
      </c>
      <c r="Q17" s="247">
        <v>22.4</v>
      </c>
      <c r="R17" s="247">
        <v>21.9</v>
      </c>
      <c r="S17" s="247">
        <v>21.6</v>
      </c>
      <c r="T17" s="247">
        <v>20.7</v>
      </c>
      <c r="U17" s="247">
        <v>20.7</v>
      </c>
      <c r="V17" s="247">
        <v>19.7</v>
      </c>
      <c r="W17" s="247">
        <v>19</v>
      </c>
      <c r="X17" s="247">
        <v>19.3</v>
      </c>
      <c r="Y17" s="247">
        <v>18.899999999999999</v>
      </c>
      <c r="Z17" s="247">
        <v>19.3</v>
      </c>
      <c r="AA17" s="247">
        <v>19.399999999999999</v>
      </c>
      <c r="AB17" s="247">
        <v>19.399999999999999</v>
      </c>
      <c r="AC17" s="139">
        <f t="shared" si="0"/>
        <v>21.237499999999997</v>
      </c>
    </row>
    <row r="18" spans="1:29" ht="24.95" customHeight="1" x14ac:dyDescent="0.2">
      <c r="A18" s="4">
        <v>6</v>
      </c>
      <c r="B18" s="3" t="s">
        <v>86</v>
      </c>
      <c r="C18" s="2" t="s">
        <v>0</v>
      </c>
      <c r="D18" s="2"/>
      <c r="E18" s="247">
        <v>26.1</v>
      </c>
      <c r="F18" s="247">
        <v>26.3</v>
      </c>
      <c r="G18" s="247">
        <v>26.3</v>
      </c>
      <c r="H18" s="247">
        <v>26.7</v>
      </c>
      <c r="I18" s="247">
        <v>27.1</v>
      </c>
      <c r="J18" s="247">
        <v>28.3</v>
      </c>
      <c r="K18" s="247">
        <v>27.6</v>
      </c>
      <c r="L18" s="247">
        <v>27</v>
      </c>
      <c r="M18" s="247">
        <v>26.8</v>
      </c>
      <c r="N18" s="247">
        <v>27</v>
      </c>
      <c r="O18" s="247">
        <v>27.7</v>
      </c>
      <c r="P18" s="247">
        <v>27.8</v>
      </c>
      <c r="Q18" s="247">
        <v>27.1</v>
      </c>
      <c r="R18" s="247">
        <v>26.7</v>
      </c>
      <c r="S18" s="247">
        <v>26.8</v>
      </c>
      <c r="T18" s="247">
        <v>26.1</v>
      </c>
      <c r="U18" s="247">
        <v>25.4</v>
      </c>
      <c r="V18" s="247">
        <v>23.4</v>
      </c>
      <c r="W18" s="247">
        <v>22.4</v>
      </c>
      <c r="X18" s="247">
        <v>23.2</v>
      </c>
      <c r="Y18" s="247">
        <v>22.9</v>
      </c>
      <c r="Z18" s="247">
        <v>24.2</v>
      </c>
      <c r="AA18" s="247">
        <v>24.7</v>
      </c>
      <c r="AB18" s="247">
        <v>24.6</v>
      </c>
      <c r="AC18" s="138">
        <f t="shared" si="0"/>
        <v>25.925000000000008</v>
      </c>
    </row>
    <row r="19" spans="1:29" ht="24.95" customHeight="1" x14ac:dyDescent="0.2">
      <c r="A19" s="4">
        <v>7</v>
      </c>
      <c r="B19" s="3" t="s">
        <v>21</v>
      </c>
      <c r="C19" s="2" t="s">
        <v>87</v>
      </c>
      <c r="D19" s="2"/>
      <c r="E19" s="212">
        <v>4.3</v>
      </c>
      <c r="F19" s="212">
        <v>4.3</v>
      </c>
      <c r="G19" s="212">
        <v>4.3</v>
      </c>
      <c r="H19" s="212">
        <v>4.3</v>
      </c>
      <c r="I19" s="212">
        <v>4.3</v>
      </c>
      <c r="J19" s="212">
        <v>4.3</v>
      </c>
      <c r="K19" s="212">
        <v>4.3</v>
      </c>
      <c r="L19" s="212">
        <v>4.3</v>
      </c>
      <c r="M19" s="212">
        <v>4.3</v>
      </c>
      <c r="N19" s="212">
        <v>4.3</v>
      </c>
      <c r="O19" s="212">
        <v>4.3</v>
      </c>
      <c r="P19" s="212">
        <v>4.3</v>
      </c>
      <c r="Q19" s="212">
        <v>4.3</v>
      </c>
      <c r="R19" s="212">
        <v>4.3</v>
      </c>
      <c r="S19" s="212">
        <v>4.3</v>
      </c>
      <c r="T19" s="212">
        <v>4.3</v>
      </c>
      <c r="U19" s="212">
        <v>4.3</v>
      </c>
      <c r="V19" s="212">
        <v>4.3</v>
      </c>
      <c r="W19" s="212">
        <v>4.3</v>
      </c>
      <c r="X19" s="212">
        <v>4.3</v>
      </c>
      <c r="Y19" s="212">
        <v>4.3</v>
      </c>
      <c r="Z19" s="212">
        <v>4.3</v>
      </c>
      <c r="AA19" s="212">
        <v>4.3</v>
      </c>
      <c r="AB19" s="212">
        <v>4.3</v>
      </c>
      <c r="AC19" s="138">
        <f t="shared" si="0"/>
        <v>4.299999999999998</v>
      </c>
    </row>
    <row r="20" spans="1:29" ht="24.95" customHeight="1" x14ac:dyDescent="0.2">
      <c r="A20" s="4">
        <v>8</v>
      </c>
      <c r="B20" s="3" t="s">
        <v>20</v>
      </c>
      <c r="C20" s="2" t="s">
        <v>87</v>
      </c>
      <c r="D20" s="2"/>
      <c r="E20" s="213">
        <v>3.8</v>
      </c>
      <c r="F20" s="213">
        <v>3.8</v>
      </c>
      <c r="G20" s="213">
        <v>3.8</v>
      </c>
      <c r="H20" s="213">
        <v>3.8</v>
      </c>
      <c r="I20" s="213">
        <v>3.8</v>
      </c>
      <c r="J20" s="213">
        <v>3.8</v>
      </c>
      <c r="K20" s="213">
        <v>3.8</v>
      </c>
      <c r="L20" s="213">
        <v>3.8</v>
      </c>
      <c r="M20" s="213">
        <v>3.8</v>
      </c>
      <c r="N20" s="213">
        <v>3.8</v>
      </c>
      <c r="O20" s="213">
        <v>3.8</v>
      </c>
      <c r="P20" s="213">
        <v>3.8</v>
      </c>
      <c r="Q20" s="213">
        <v>3.8</v>
      </c>
      <c r="R20" s="213">
        <v>3.8</v>
      </c>
      <c r="S20" s="213">
        <v>3.8</v>
      </c>
      <c r="T20" s="213">
        <v>3.8</v>
      </c>
      <c r="U20" s="213">
        <v>3.8</v>
      </c>
      <c r="V20" s="213">
        <v>3.8</v>
      </c>
      <c r="W20" s="213">
        <v>3.8</v>
      </c>
      <c r="X20" s="213">
        <v>3.8</v>
      </c>
      <c r="Y20" s="213">
        <v>3.8</v>
      </c>
      <c r="Z20" s="213">
        <v>3.8</v>
      </c>
      <c r="AA20" s="213">
        <v>3.8</v>
      </c>
      <c r="AB20" s="213">
        <v>3.8</v>
      </c>
      <c r="AC20" s="138">
        <f t="shared" si="0"/>
        <v>3.7999999999999985</v>
      </c>
    </row>
    <row r="21" spans="1:29" ht="24.95" customHeight="1" x14ac:dyDescent="0.2">
      <c r="A21" s="4">
        <v>9</v>
      </c>
      <c r="B21" s="3" t="s">
        <v>19</v>
      </c>
      <c r="C21" s="2" t="s">
        <v>87</v>
      </c>
      <c r="D21" s="2"/>
      <c r="E21" s="213">
        <v>3.8</v>
      </c>
      <c r="F21" s="213">
        <v>3.8</v>
      </c>
      <c r="G21" s="213">
        <v>3.8</v>
      </c>
      <c r="H21" s="213">
        <v>3.8</v>
      </c>
      <c r="I21" s="213">
        <v>3.8</v>
      </c>
      <c r="J21" s="213">
        <v>3.8</v>
      </c>
      <c r="K21" s="213">
        <v>3.8</v>
      </c>
      <c r="L21" s="213">
        <v>3.8</v>
      </c>
      <c r="M21" s="213">
        <v>3.8</v>
      </c>
      <c r="N21" s="213">
        <v>3.8</v>
      </c>
      <c r="O21" s="213">
        <v>3.8</v>
      </c>
      <c r="P21" s="213">
        <v>3.8</v>
      </c>
      <c r="Q21" s="213">
        <v>3.8</v>
      </c>
      <c r="R21" s="213">
        <v>3.8</v>
      </c>
      <c r="S21" s="213">
        <v>3.8</v>
      </c>
      <c r="T21" s="213">
        <v>3.8</v>
      </c>
      <c r="U21" s="213">
        <v>3.8</v>
      </c>
      <c r="V21" s="213">
        <v>3.8</v>
      </c>
      <c r="W21" s="213">
        <v>3.8</v>
      </c>
      <c r="X21" s="213">
        <v>3.8</v>
      </c>
      <c r="Y21" s="213">
        <v>3.8</v>
      </c>
      <c r="Z21" s="213">
        <v>3.8</v>
      </c>
      <c r="AA21" s="213">
        <v>3.8</v>
      </c>
      <c r="AB21" s="213">
        <v>3.8</v>
      </c>
      <c r="AC21" s="138">
        <f t="shared" si="0"/>
        <v>3.7999999999999985</v>
      </c>
    </row>
    <row r="22" spans="1:29" ht="24.95" customHeight="1" x14ac:dyDescent="0.2">
      <c r="A22" s="4">
        <v>10</v>
      </c>
      <c r="B22" s="3" t="s">
        <v>18</v>
      </c>
      <c r="C22" s="2" t="s">
        <v>87</v>
      </c>
      <c r="D22" s="2"/>
      <c r="E22" s="213">
        <v>3</v>
      </c>
      <c r="F22" s="213">
        <v>3</v>
      </c>
      <c r="G22" s="213">
        <v>3</v>
      </c>
      <c r="H22" s="213">
        <v>3</v>
      </c>
      <c r="I22" s="213">
        <v>3</v>
      </c>
      <c r="J22" s="213">
        <v>3</v>
      </c>
      <c r="K22" s="213">
        <v>3</v>
      </c>
      <c r="L22" s="213">
        <v>3</v>
      </c>
      <c r="M22" s="213">
        <v>3</v>
      </c>
      <c r="N22" s="213">
        <v>3</v>
      </c>
      <c r="O22" s="213">
        <v>3</v>
      </c>
      <c r="P22" s="213">
        <v>3</v>
      </c>
      <c r="Q22" s="213">
        <v>3</v>
      </c>
      <c r="R22" s="213">
        <v>3</v>
      </c>
      <c r="S22" s="213">
        <v>3</v>
      </c>
      <c r="T22" s="213">
        <v>3</v>
      </c>
      <c r="U22" s="213">
        <v>3</v>
      </c>
      <c r="V22" s="213">
        <v>3</v>
      </c>
      <c r="W22" s="213">
        <v>3</v>
      </c>
      <c r="X22" s="213">
        <v>3</v>
      </c>
      <c r="Y22" s="213">
        <v>3</v>
      </c>
      <c r="Z22" s="213">
        <v>3</v>
      </c>
      <c r="AA22" s="213">
        <v>3</v>
      </c>
      <c r="AB22" s="213">
        <v>3</v>
      </c>
      <c r="AC22" s="138">
        <f t="shared" si="0"/>
        <v>3</v>
      </c>
    </row>
    <row r="23" spans="1:29" ht="24.95" customHeight="1" x14ac:dyDescent="0.2">
      <c r="A23" s="4">
        <v>11</v>
      </c>
      <c r="B23" s="3" t="s">
        <v>88</v>
      </c>
      <c r="C23" s="2" t="s">
        <v>87</v>
      </c>
      <c r="D23" s="5"/>
      <c r="E23" s="212">
        <f t="shared" ref="E23:K23" si="1">E19-E20</f>
        <v>0.5</v>
      </c>
      <c r="F23" s="212">
        <f t="shared" si="1"/>
        <v>0.5</v>
      </c>
      <c r="G23" s="212">
        <f t="shared" si="1"/>
        <v>0.5</v>
      </c>
      <c r="H23" s="212">
        <f t="shared" si="1"/>
        <v>0.5</v>
      </c>
      <c r="I23" s="212">
        <f t="shared" si="1"/>
        <v>0.5</v>
      </c>
      <c r="J23" s="212">
        <f t="shared" si="1"/>
        <v>0.5</v>
      </c>
      <c r="K23" s="212">
        <f t="shared" si="1"/>
        <v>0.5</v>
      </c>
      <c r="L23" s="212">
        <f t="shared" ref="L23:Q23" si="2">L19-L20</f>
        <v>0.5</v>
      </c>
      <c r="M23" s="212">
        <f t="shared" si="2"/>
        <v>0.5</v>
      </c>
      <c r="N23" s="212">
        <f t="shared" si="2"/>
        <v>0.5</v>
      </c>
      <c r="O23" s="212">
        <f t="shared" si="2"/>
        <v>0.5</v>
      </c>
      <c r="P23" s="212">
        <f t="shared" si="2"/>
        <v>0.5</v>
      </c>
      <c r="Q23" s="212">
        <f t="shared" si="2"/>
        <v>0.5</v>
      </c>
      <c r="R23" s="212">
        <f t="shared" ref="R23:AB23" si="3">R19-R20</f>
        <v>0.5</v>
      </c>
      <c r="S23" s="212">
        <f t="shared" si="3"/>
        <v>0.5</v>
      </c>
      <c r="T23" s="212">
        <f t="shared" si="3"/>
        <v>0.5</v>
      </c>
      <c r="U23" s="212">
        <f t="shared" si="3"/>
        <v>0.5</v>
      </c>
      <c r="V23" s="212">
        <f t="shared" si="3"/>
        <v>0.5</v>
      </c>
      <c r="W23" s="212">
        <f t="shared" si="3"/>
        <v>0.5</v>
      </c>
      <c r="X23" s="212">
        <f t="shared" si="3"/>
        <v>0.5</v>
      </c>
      <c r="Y23" s="212">
        <f t="shared" si="3"/>
        <v>0.5</v>
      </c>
      <c r="Z23" s="212">
        <f t="shared" si="3"/>
        <v>0.5</v>
      </c>
      <c r="AA23" s="212">
        <f t="shared" si="3"/>
        <v>0.5</v>
      </c>
      <c r="AB23" s="212">
        <f t="shared" si="3"/>
        <v>0.5</v>
      </c>
      <c r="AC23" s="138">
        <f t="shared" si="0"/>
        <v>0.5</v>
      </c>
    </row>
    <row r="24" spans="1:29" ht="24.95" customHeight="1" x14ac:dyDescent="0.2">
      <c r="A24" s="4">
        <v>12</v>
      </c>
      <c r="B24" s="3" t="s">
        <v>89</v>
      </c>
      <c r="C24" s="2" t="s">
        <v>87</v>
      </c>
      <c r="D24" s="5"/>
      <c r="E24" s="212">
        <f t="shared" ref="E24:K24" si="4">E21-E22</f>
        <v>0.79999999999999982</v>
      </c>
      <c r="F24" s="212">
        <f t="shared" si="4"/>
        <v>0.79999999999999982</v>
      </c>
      <c r="G24" s="212">
        <f t="shared" si="4"/>
        <v>0.79999999999999982</v>
      </c>
      <c r="H24" s="212">
        <f t="shared" si="4"/>
        <v>0.79999999999999982</v>
      </c>
      <c r="I24" s="212">
        <f t="shared" si="4"/>
        <v>0.79999999999999982</v>
      </c>
      <c r="J24" s="212">
        <f t="shared" si="4"/>
        <v>0.79999999999999982</v>
      </c>
      <c r="K24" s="212">
        <f t="shared" si="4"/>
        <v>0.79999999999999982</v>
      </c>
      <c r="L24" s="212">
        <f t="shared" ref="L24:Q24" si="5">L21-L22</f>
        <v>0.79999999999999982</v>
      </c>
      <c r="M24" s="212">
        <f t="shared" si="5"/>
        <v>0.79999999999999982</v>
      </c>
      <c r="N24" s="212">
        <f t="shared" si="5"/>
        <v>0.79999999999999982</v>
      </c>
      <c r="O24" s="212">
        <f t="shared" si="5"/>
        <v>0.79999999999999982</v>
      </c>
      <c r="P24" s="212">
        <f t="shared" si="5"/>
        <v>0.79999999999999982</v>
      </c>
      <c r="Q24" s="212">
        <f t="shared" si="5"/>
        <v>0.79999999999999982</v>
      </c>
      <c r="R24" s="212">
        <f t="shared" ref="R24:AB24" si="6">R21-R22</f>
        <v>0.79999999999999982</v>
      </c>
      <c r="S24" s="212">
        <f t="shared" si="6"/>
        <v>0.79999999999999982</v>
      </c>
      <c r="T24" s="212">
        <f t="shared" si="6"/>
        <v>0.79999999999999982</v>
      </c>
      <c r="U24" s="212">
        <f t="shared" si="6"/>
        <v>0.79999999999999982</v>
      </c>
      <c r="V24" s="212">
        <f t="shared" si="6"/>
        <v>0.79999999999999982</v>
      </c>
      <c r="W24" s="212">
        <f t="shared" si="6"/>
        <v>0.79999999999999982</v>
      </c>
      <c r="X24" s="212">
        <f t="shared" si="6"/>
        <v>0.79999999999999982</v>
      </c>
      <c r="Y24" s="212">
        <f t="shared" si="6"/>
        <v>0.79999999999999982</v>
      </c>
      <c r="Z24" s="212">
        <f t="shared" si="6"/>
        <v>0.79999999999999982</v>
      </c>
      <c r="AA24" s="212">
        <f t="shared" si="6"/>
        <v>0.79999999999999982</v>
      </c>
      <c r="AB24" s="212">
        <f t="shared" si="6"/>
        <v>0.79999999999999982</v>
      </c>
      <c r="AC24" s="138">
        <f t="shared" si="0"/>
        <v>0.80000000000000027</v>
      </c>
    </row>
    <row r="25" spans="1:29" ht="24.95" customHeight="1" x14ac:dyDescent="0.2">
      <c r="A25" s="4">
        <v>13</v>
      </c>
      <c r="B25" s="3" t="s">
        <v>90</v>
      </c>
      <c r="C25" s="2" t="s">
        <v>91</v>
      </c>
      <c r="D25" s="5"/>
      <c r="E25" s="214">
        <f t="shared" ref="E25:K25" si="7">SQRT(E23/0.5)*971</f>
        <v>971</v>
      </c>
      <c r="F25" s="214">
        <f t="shared" si="7"/>
        <v>971</v>
      </c>
      <c r="G25" s="214">
        <f t="shared" si="7"/>
        <v>971</v>
      </c>
      <c r="H25" s="214">
        <f t="shared" si="7"/>
        <v>971</v>
      </c>
      <c r="I25" s="214">
        <f t="shared" si="7"/>
        <v>971</v>
      </c>
      <c r="J25" s="214">
        <f t="shared" si="7"/>
        <v>971</v>
      </c>
      <c r="K25" s="214">
        <f t="shared" si="7"/>
        <v>971</v>
      </c>
      <c r="L25" s="214">
        <f t="shared" ref="L25:Q25" si="8">SQRT(L23/0.5)*971</f>
        <v>971</v>
      </c>
      <c r="M25" s="214">
        <f t="shared" si="8"/>
        <v>971</v>
      </c>
      <c r="N25" s="214">
        <f t="shared" si="8"/>
        <v>971</v>
      </c>
      <c r="O25" s="214">
        <f t="shared" si="8"/>
        <v>971</v>
      </c>
      <c r="P25" s="214">
        <f t="shared" si="8"/>
        <v>971</v>
      </c>
      <c r="Q25" s="214">
        <f t="shared" si="8"/>
        <v>971</v>
      </c>
      <c r="R25" s="214">
        <f t="shared" ref="R25:AB25" si="9">SQRT(R23/0.5)*971</f>
        <v>971</v>
      </c>
      <c r="S25" s="214">
        <f t="shared" si="9"/>
        <v>971</v>
      </c>
      <c r="T25" s="214">
        <f t="shared" si="9"/>
        <v>971</v>
      </c>
      <c r="U25" s="214">
        <f t="shared" si="9"/>
        <v>971</v>
      </c>
      <c r="V25" s="214">
        <f t="shared" si="9"/>
        <v>971</v>
      </c>
      <c r="W25" s="214">
        <f t="shared" si="9"/>
        <v>971</v>
      </c>
      <c r="X25" s="214">
        <f t="shared" si="9"/>
        <v>971</v>
      </c>
      <c r="Y25" s="214">
        <f t="shared" si="9"/>
        <v>971</v>
      </c>
      <c r="Z25" s="214">
        <f t="shared" si="9"/>
        <v>971</v>
      </c>
      <c r="AA25" s="214">
        <f t="shared" si="9"/>
        <v>971</v>
      </c>
      <c r="AB25" s="214">
        <f t="shared" si="9"/>
        <v>971</v>
      </c>
      <c r="AC25" s="138">
        <f t="shared" si="0"/>
        <v>971</v>
      </c>
    </row>
    <row r="26" spans="1:29" ht="24.95" customHeight="1" x14ac:dyDescent="0.2">
      <c r="A26" s="4">
        <v>14</v>
      </c>
      <c r="B26" s="3" t="s">
        <v>11</v>
      </c>
      <c r="C26" s="2" t="s">
        <v>10</v>
      </c>
      <c r="D26" s="5"/>
      <c r="E26" s="214">
        <f t="shared" ref="E26:K26" si="10">E25*1000*1*(E15-E16)/3024</f>
        <v>2633.002645502645</v>
      </c>
      <c r="F26" s="214">
        <f t="shared" si="10"/>
        <v>2633.0026455026459</v>
      </c>
      <c r="G26" s="214">
        <f t="shared" si="10"/>
        <v>2633.0026455026459</v>
      </c>
      <c r="H26" s="214">
        <f t="shared" si="10"/>
        <v>2600.8928571428573</v>
      </c>
      <c r="I26" s="214">
        <f t="shared" si="10"/>
        <v>2633.0026455026459</v>
      </c>
      <c r="J26" s="214">
        <f t="shared" si="10"/>
        <v>2568.7830687830683</v>
      </c>
      <c r="K26" s="214">
        <f t="shared" si="10"/>
        <v>2536.6732804232802</v>
      </c>
      <c r="L26" s="214">
        <f t="shared" ref="L26:Q26" si="11">L25*1000*1*(L15-L16)/3024</f>
        <v>2376.1243386243386</v>
      </c>
      <c r="M26" s="214">
        <f t="shared" si="11"/>
        <v>2151.3558201058199</v>
      </c>
      <c r="N26" s="214">
        <f t="shared" si="11"/>
        <v>2151.3558201058199</v>
      </c>
      <c r="O26" s="214">
        <f t="shared" si="11"/>
        <v>2440.3439153439158</v>
      </c>
      <c r="P26" s="214">
        <f t="shared" si="11"/>
        <v>2408.2341269841268</v>
      </c>
      <c r="Q26" s="214">
        <f t="shared" si="11"/>
        <v>2376.1243386243386</v>
      </c>
      <c r="R26" s="214">
        <f t="shared" ref="R26:AB26" si="12">R25*1000*1*(R15-R16)/3024</f>
        <v>2472.4537037037039</v>
      </c>
      <c r="S26" s="214">
        <f t="shared" si="12"/>
        <v>2600.8928571428573</v>
      </c>
      <c r="T26" s="214">
        <f t="shared" si="12"/>
        <v>2793.5515873015875</v>
      </c>
      <c r="U26" s="214">
        <f t="shared" si="12"/>
        <v>2472.4537037037039</v>
      </c>
      <c r="V26" s="214">
        <f t="shared" si="12"/>
        <v>2087.1362433862432</v>
      </c>
      <c r="W26" s="214">
        <f t="shared" si="12"/>
        <v>1862.3677248677245</v>
      </c>
      <c r="X26" s="214">
        <f t="shared" si="12"/>
        <v>2183.4656084656081</v>
      </c>
      <c r="Y26" s="214">
        <f t="shared" si="12"/>
        <v>2087.1362433862432</v>
      </c>
      <c r="Z26" s="214">
        <f t="shared" si="12"/>
        <v>2472.4537037037039</v>
      </c>
      <c r="AA26" s="214">
        <f t="shared" si="12"/>
        <v>2665.112433862434</v>
      </c>
      <c r="AB26" s="214">
        <f t="shared" si="12"/>
        <v>2600.8928571428573</v>
      </c>
      <c r="AC26" s="138">
        <f>SUM(E26:AB26)</f>
        <v>58439.81481481481</v>
      </c>
    </row>
    <row r="27" spans="1:29" ht="24.95" customHeight="1" x14ac:dyDescent="0.2">
      <c r="A27" s="4">
        <v>15</v>
      </c>
      <c r="B27" s="3" t="s">
        <v>9</v>
      </c>
      <c r="C27" s="2" t="s">
        <v>8</v>
      </c>
      <c r="D27" s="5"/>
      <c r="E27" s="212">
        <v>1500</v>
      </c>
      <c r="F27" s="212">
        <v>1500</v>
      </c>
      <c r="G27" s="212">
        <v>1500</v>
      </c>
      <c r="H27" s="212">
        <v>1600</v>
      </c>
      <c r="I27" s="212">
        <v>1500</v>
      </c>
      <c r="J27" s="212">
        <v>1400</v>
      </c>
      <c r="K27" s="212">
        <v>1400</v>
      </c>
      <c r="L27" s="212">
        <v>1400</v>
      </c>
      <c r="M27" s="212">
        <v>1300</v>
      </c>
      <c r="N27" s="212">
        <v>1400</v>
      </c>
      <c r="O27" s="212">
        <v>1500</v>
      </c>
      <c r="P27" s="212">
        <v>1400</v>
      </c>
      <c r="Q27" s="212">
        <v>1500</v>
      </c>
      <c r="R27" s="212">
        <v>1500</v>
      </c>
      <c r="S27" s="212">
        <v>1700</v>
      </c>
      <c r="T27" s="212">
        <v>1400</v>
      </c>
      <c r="U27" s="212">
        <v>1100</v>
      </c>
      <c r="V27" s="212">
        <v>1100</v>
      </c>
      <c r="W27" s="212">
        <v>1100</v>
      </c>
      <c r="X27" s="212">
        <v>1200</v>
      </c>
      <c r="Y27" s="212">
        <v>1400</v>
      </c>
      <c r="Z27" s="212">
        <v>1500</v>
      </c>
      <c r="AA27" s="212">
        <v>1500</v>
      </c>
      <c r="AB27" s="212">
        <v>1400</v>
      </c>
      <c r="AC27" s="138">
        <f>SUM(E27:AB27)</f>
        <v>33800</v>
      </c>
    </row>
    <row r="28" spans="1:29" ht="24.95" customHeight="1" x14ac:dyDescent="0.2">
      <c r="A28" s="4">
        <v>16</v>
      </c>
      <c r="B28" s="3" t="s">
        <v>7</v>
      </c>
      <c r="C28" s="2" t="s">
        <v>6</v>
      </c>
      <c r="D28" s="5"/>
      <c r="E28" s="208">
        <f t="shared" ref="E28:K28" si="13">E27/E26</f>
        <v>0.56969179372535239</v>
      </c>
      <c r="F28" s="208">
        <f t="shared" si="13"/>
        <v>0.56969179372535217</v>
      </c>
      <c r="G28" s="208">
        <f t="shared" si="13"/>
        <v>0.56969179372535217</v>
      </c>
      <c r="H28" s="208">
        <f t="shared" si="13"/>
        <v>0.6151733607964297</v>
      </c>
      <c r="I28" s="208">
        <f t="shared" si="13"/>
        <v>0.56969179372535217</v>
      </c>
      <c r="J28" s="208">
        <f t="shared" si="13"/>
        <v>0.54500514933058708</v>
      </c>
      <c r="K28" s="208">
        <f t="shared" si="13"/>
        <v>0.55190394868920212</v>
      </c>
      <c r="L28" s="208">
        <f t="shared" ref="L28:AB28" si="14">L27/L26</f>
        <v>0.58919475603306704</v>
      </c>
      <c r="M28" s="208">
        <f t="shared" si="14"/>
        <v>0.6042701016032096</v>
      </c>
      <c r="N28" s="208">
        <f t="shared" si="14"/>
        <v>0.65075241711114873</v>
      </c>
      <c r="O28" s="208">
        <f t="shared" si="14"/>
        <v>0.61466746165103792</v>
      </c>
      <c r="P28" s="208">
        <f t="shared" si="14"/>
        <v>0.5813388259526262</v>
      </c>
      <c r="Q28" s="208">
        <f t="shared" si="14"/>
        <v>0.63128009574971466</v>
      </c>
      <c r="R28" s="208">
        <f t="shared" si="14"/>
        <v>0.60668476734388166</v>
      </c>
      <c r="S28" s="208">
        <f t="shared" si="14"/>
        <v>0.65362169584620666</v>
      </c>
      <c r="T28" s="208">
        <f t="shared" si="14"/>
        <v>0.50115416030398807</v>
      </c>
      <c r="U28" s="208">
        <f t="shared" si="14"/>
        <v>0.44490216271884653</v>
      </c>
      <c r="V28" s="208">
        <f t="shared" si="14"/>
        <v>0.52703794660540293</v>
      </c>
      <c r="W28" s="208">
        <f t="shared" si="14"/>
        <v>0.59064597464398605</v>
      </c>
      <c r="X28" s="208">
        <f t="shared" si="14"/>
        <v>0.54958502453504587</v>
      </c>
      <c r="Y28" s="208">
        <f t="shared" si="14"/>
        <v>0.67077556840687635</v>
      </c>
      <c r="Z28" s="208">
        <f t="shared" si="14"/>
        <v>0.60668476734388166</v>
      </c>
      <c r="AA28" s="208">
        <f t="shared" si="14"/>
        <v>0.56282803717444441</v>
      </c>
      <c r="AB28" s="208">
        <f t="shared" si="14"/>
        <v>0.538276690696876</v>
      </c>
      <c r="AC28" s="138">
        <f t="shared" ref="AC28:AC33" si="15">AVERAGE(E28:AB28)</f>
        <v>0.57977292030991123</v>
      </c>
    </row>
    <row r="29" spans="1:29" ht="24.95" customHeight="1" x14ac:dyDescent="0.2">
      <c r="A29" s="4">
        <v>17</v>
      </c>
      <c r="B29" s="3" t="s">
        <v>5</v>
      </c>
      <c r="C29" s="5"/>
      <c r="D29" s="5"/>
      <c r="E29" s="329">
        <f>AVERAGE(E28:AB28)</f>
        <v>0.57977292030991123</v>
      </c>
      <c r="F29" s="330"/>
      <c r="G29" s="330"/>
      <c r="H29" s="330"/>
      <c r="I29" s="330"/>
      <c r="J29" s="330"/>
      <c r="K29" s="330"/>
      <c r="L29" s="330"/>
      <c r="M29" s="330"/>
      <c r="N29" s="330"/>
      <c r="O29" s="330"/>
      <c r="P29" s="330"/>
      <c r="Q29" s="330"/>
      <c r="R29" s="330"/>
      <c r="S29" s="330"/>
      <c r="T29" s="330"/>
      <c r="U29" s="330"/>
      <c r="V29" s="330"/>
      <c r="W29" s="330"/>
      <c r="X29" s="330"/>
      <c r="Y29" s="330"/>
      <c r="Z29" s="330"/>
      <c r="AA29" s="330"/>
      <c r="AB29" s="331"/>
      <c r="AC29" s="138">
        <f t="shared" si="15"/>
        <v>0.57977292030991123</v>
      </c>
    </row>
    <row r="30" spans="1:29" ht="24.95" customHeight="1" x14ac:dyDescent="0.2">
      <c r="A30" s="4">
        <v>18</v>
      </c>
      <c r="B30" s="3" t="s">
        <v>4</v>
      </c>
      <c r="C30" s="5"/>
      <c r="D30" s="5"/>
      <c r="E30" s="208">
        <f t="shared" ref="E30:K30" si="16">3.516/E28</f>
        <v>6.1717582010581999</v>
      </c>
      <c r="F30" s="208">
        <f t="shared" si="16"/>
        <v>6.1717582010582026</v>
      </c>
      <c r="G30" s="208">
        <f t="shared" si="16"/>
        <v>6.1717582010582026</v>
      </c>
      <c r="H30" s="208">
        <f t="shared" si="16"/>
        <v>5.7154620535714296</v>
      </c>
      <c r="I30" s="208">
        <f t="shared" si="16"/>
        <v>6.1717582010582026</v>
      </c>
      <c r="J30" s="208">
        <f t="shared" si="16"/>
        <v>6.4513151927437633</v>
      </c>
      <c r="K30" s="208">
        <f t="shared" si="16"/>
        <v>6.3706737528344668</v>
      </c>
      <c r="L30" s="208">
        <f t="shared" ref="L30:AB30" si="17">3.516/L28</f>
        <v>5.9674665532879825</v>
      </c>
      <c r="M30" s="208">
        <f t="shared" si="17"/>
        <v>5.8185900488400479</v>
      </c>
      <c r="N30" s="208">
        <f t="shared" si="17"/>
        <v>5.4029764739229025</v>
      </c>
      <c r="O30" s="208">
        <f t="shared" si="17"/>
        <v>5.7201661375661379</v>
      </c>
      <c r="P30" s="208">
        <f t="shared" si="17"/>
        <v>6.0481079931972781</v>
      </c>
      <c r="Q30" s="208">
        <f t="shared" si="17"/>
        <v>5.5696354497354497</v>
      </c>
      <c r="R30" s="208">
        <f t="shared" si="17"/>
        <v>5.7954314814814811</v>
      </c>
      <c r="S30" s="208">
        <f t="shared" si="17"/>
        <v>5.3792584033613444</v>
      </c>
      <c r="T30" s="208">
        <f t="shared" si="17"/>
        <v>7.0158052721088433</v>
      </c>
      <c r="U30" s="208">
        <f t="shared" si="17"/>
        <v>7.9028611111111111</v>
      </c>
      <c r="V30" s="208">
        <f t="shared" si="17"/>
        <v>6.671246392496391</v>
      </c>
      <c r="W30" s="208">
        <f t="shared" si="17"/>
        <v>5.9528044733044725</v>
      </c>
      <c r="X30" s="208">
        <f t="shared" si="17"/>
        <v>6.3975542328042314</v>
      </c>
      <c r="Y30" s="208">
        <f t="shared" si="17"/>
        <v>5.2416935941043086</v>
      </c>
      <c r="Z30" s="208">
        <f t="shared" si="17"/>
        <v>5.7954314814814811</v>
      </c>
      <c r="AA30" s="208">
        <f t="shared" si="17"/>
        <v>6.247023544973545</v>
      </c>
      <c r="AB30" s="208">
        <f t="shared" si="17"/>
        <v>6.5319566326530625</v>
      </c>
      <c r="AC30" s="138">
        <f t="shared" si="15"/>
        <v>6.1117705449921891</v>
      </c>
    </row>
    <row r="31" spans="1:29" ht="24.95" customHeight="1" x14ac:dyDescent="0.2">
      <c r="A31" s="4">
        <v>19</v>
      </c>
      <c r="B31" s="3" t="s">
        <v>3</v>
      </c>
      <c r="C31" s="5"/>
      <c r="D31" s="5"/>
      <c r="E31" s="208">
        <f t="shared" ref="E31:K31" si="18">3.413*E30</f>
        <v>21.064210740211635</v>
      </c>
      <c r="F31" s="208">
        <f t="shared" si="18"/>
        <v>21.064210740211646</v>
      </c>
      <c r="G31" s="208">
        <f t="shared" si="18"/>
        <v>21.064210740211646</v>
      </c>
      <c r="H31" s="208">
        <f t="shared" si="18"/>
        <v>19.506871988839286</v>
      </c>
      <c r="I31" s="208">
        <f t="shared" si="18"/>
        <v>21.064210740211646</v>
      </c>
      <c r="J31" s="208">
        <f t="shared" si="18"/>
        <v>22.018338752834463</v>
      </c>
      <c r="K31" s="208">
        <f t="shared" si="18"/>
        <v>21.743109518424035</v>
      </c>
      <c r="L31" s="208">
        <f t="shared" ref="L31:AB31" si="19">3.413*L30</f>
        <v>20.366963346371882</v>
      </c>
      <c r="M31" s="208">
        <f t="shared" si="19"/>
        <v>19.858847836691083</v>
      </c>
      <c r="N31" s="208">
        <f t="shared" si="19"/>
        <v>18.440358705498866</v>
      </c>
      <c r="O31" s="208">
        <f t="shared" si="19"/>
        <v>19.522927027513227</v>
      </c>
      <c r="P31" s="208">
        <f t="shared" si="19"/>
        <v>20.642192580782311</v>
      </c>
      <c r="Q31" s="208">
        <f t="shared" si="19"/>
        <v>19.00916578994709</v>
      </c>
      <c r="R31" s="208">
        <f t="shared" si="19"/>
        <v>19.779807646296295</v>
      </c>
      <c r="S31" s="208">
        <f t="shared" si="19"/>
        <v>18.359408930672267</v>
      </c>
      <c r="T31" s="208">
        <f t="shared" si="19"/>
        <v>23.944943393707479</v>
      </c>
      <c r="U31" s="208">
        <f t="shared" si="19"/>
        <v>26.97246497222222</v>
      </c>
      <c r="V31" s="208">
        <f t="shared" si="19"/>
        <v>22.768963937590183</v>
      </c>
      <c r="W31" s="208">
        <f t="shared" si="19"/>
        <v>20.316921667388165</v>
      </c>
      <c r="X31" s="208">
        <f t="shared" si="19"/>
        <v>21.83485259656084</v>
      </c>
      <c r="Y31" s="208">
        <f t="shared" si="19"/>
        <v>17.889900236678002</v>
      </c>
      <c r="Z31" s="208">
        <f t="shared" si="19"/>
        <v>19.779807646296295</v>
      </c>
      <c r="AA31" s="208">
        <f t="shared" si="19"/>
        <v>21.321091358994707</v>
      </c>
      <c r="AB31" s="208">
        <f t="shared" si="19"/>
        <v>22.293567987244902</v>
      </c>
      <c r="AC31" s="138">
        <f t="shared" si="15"/>
        <v>20.859472870058337</v>
      </c>
    </row>
    <row r="32" spans="1:29" ht="24.95" customHeight="1" x14ac:dyDescent="0.2">
      <c r="A32" s="4">
        <v>20</v>
      </c>
      <c r="B32" s="3" t="s">
        <v>2</v>
      </c>
      <c r="C32" s="2" t="s">
        <v>0</v>
      </c>
      <c r="D32" s="5"/>
      <c r="E32" s="208">
        <f t="shared" ref="E32:K32" si="20">(E18-E17)/LN(1+(E18-E17)/E13)</f>
        <v>7.0449886418868406</v>
      </c>
      <c r="F32" s="208">
        <f t="shared" si="20"/>
        <v>7.1892692209133049</v>
      </c>
      <c r="G32" s="208">
        <f t="shared" si="20"/>
        <v>7.25361691260977</v>
      </c>
      <c r="H32" s="208">
        <f t="shared" si="20"/>
        <v>7.1493667927456777</v>
      </c>
      <c r="I32" s="208">
        <f t="shared" si="20"/>
        <v>7.2290551969868302</v>
      </c>
      <c r="J32" s="208">
        <f t="shared" si="20"/>
        <v>7.0449886418868406</v>
      </c>
      <c r="K32" s="208">
        <f t="shared" si="20"/>
        <v>6.7806666921781282</v>
      </c>
      <c r="L32" s="208">
        <f t="shared" ref="L32:AB32" si="21">(L18-L17)/LN(1+(L18-L17)/L13)</f>
        <v>6.6363971880892318</v>
      </c>
      <c r="M32" s="208">
        <f t="shared" si="21"/>
        <v>5.9380656429125933</v>
      </c>
      <c r="N32" s="208">
        <f t="shared" si="21"/>
        <v>5.9150496676447499</v>
      </c>
      <c r="O32" s="208">
        <f t="shared" si="21"/>
        <v>6.4279921829237905</v>
      </c>
      <c r="P32" s="208">
        <f t="shared" si="21"/>
        <v>6.5961309643581929</v>
      </c>
      <c r="Q32" s="208">
        <f t="shared" si="21"/>
        <v>6.6765337628359465</v>
      </c>
      <c r="R32" s="208">
        <f t="shared" si="21"/>
        <v>6.9249361962670255</v>
      </c>
      <c r="S32" s="208">
        <f t="shared" si="21"/>
        <v>7.0847661952994123</v>
      </c>
      <c r="T32" s="208">
        <f t="shared" si="21"/>
        <v>7.1639718850926508</v>
      </c>
      <c r="U32" s="208">
        <f t="shared" si="21"/>
        <v>6.9885577184582583</v>
      </c>
      <c r="V32" s="208">
        <f t="shared" si="21"/>
        <v>5.4419611228744653</v>
      </c>
      <c r="W32" s="208">
        <f t="shared" si="21"/>
        <v>5.1129641486889783</v>
      </c>
      <c r="X32" s="208">
        <f t="shared" si="21"/>
        <v>5.8343531286594725</v>
      </c>
      <c r="Y32" s="208">
        <f t="shared" si="21"/>
        <v>5.8747754487330077</v>
      </c>
      <c r="Z32" s="208">
        <f t="shared" si="21"/>
        <v>6.126861680479939</v>
      </c>
      <c r="AA32" s="208">
        <f t="shared" si="21"/>
        <v>6.281704540329172</v>
      </c>
      <c r="AB32" s="208">
        <f t="shared" si="21"/>
        <v>6.2431781052843123</v>
      </c>
      <c r="AC32" s="138">
        <f t="shared" si="15"/>
        <v>6.5400063199224396</v>
      </c>
    </row>
    <row r="33" spans="1:29" ht="24.95" customHeight="1" x14ac:dyDescent="0.25">
      <c r="A33" s="4">
        <v>21</v>
      </c>
      <c r="B33" s="3" t="s">
        <v>1</v>
      </c>
      <c r="C33" s="2" t="s">
        <v>0</v>
      </c>
      <c r="D33" s="1"/>
      <c r="E33" s="208">
        <f t="shared" ref="E33:K33" si="22">(E15-E16)/LN(1+(E15-E16)/E14)</f>
        <v>3.5442065196102539</v>
      </c>
      <c r="F33" s="208">
        <f t="shared" si="22"/>
        <v>3.5442065196102548</v>
      </c>
      <c r="G33" s="208">
        <f t="shared" si="22"/>
        <v>3.5442065196102548</v>
      </c>
      <c r="H33" s="208">
        <f t="shared" si="22"/>
        <v>3.813750899722224</v>
      </c>
      <c r="I33" s="208">
        <f t="shared" si="22"/>
        <v>3.8412815798138</v>
      </c>
      <c r="J33" s="208">
        <f t="shared" si="22"/>
        <v>3.4912973855454972</v>
      </c>
      <c r="K33" s="208">
        <f t="shared" si="22"/>
        <v>3.4647417224962034</v>
      </c>
      <c r="L33" s="208">
        <f t="shared" ref="L33:AB33" si="23">(L15-L16)/LN(1+(L15-L16)/L14)</f>
        <v>2.8568481655931199</v>
      </c>
      <c r="M33" s="208">
        <f t="shared" si="23"/>
        <v>2.8412043138320042</v>
      </c>
      <c r="N33" s="208">
        <f t="shared" si="23"/>
        <v>2.6813943551817552</v>
      </c>
      <c r="O33" s="208">
        <f t="shared" si="23"/>
        <v>3.3846573885294227</v>
      </c>
      <c r="P33" s="208">
        <f t="shared" si="23"/>
        <v>3.0477780683835869</v>
      </c>
      <c r="Q33" s="208">
        <f t="shared" si="23"/>
        <v>3.0222103805672953</v>
      </c>
      <c r="R33" s="208">
        <f t="shared" si="23"/>
        <v>3.2582804444917866</v>
      </c>
      <c r="S33" s="208">
        <f t="shared" si="23"/>
        <v>3.3621191219924649</v>
      </c>
      <c r="T33" s="208">
        <f t="shared" si="23"/>
        <v>3.5159536499019053</v>
      </c>
      <c r="U33" s="208">
        <f t="shared" si="23"/>
        <v>3.5593389931440873</v>
      </c>
      <c r="V33" s="208">
        <f t="shared" si="23"/>
        <v>2.4630006809846829</v>
      </c>
      <c r="W33" s="208">
        <f t="shared" si="23"/>
        <v>2.1161395591756302</v>
      </c>
      <c r="X33" s="208">
        <f t="shared" si="23"/>
        <v>2.5363466600960134</v>
      </c>
      <c r="Y33" s="208">
        <f t="shared" si="23"/>
        <v>2.2824539234048866</v>
      </c>
      <c r="Z33" s="208">
        <f t="shared" si="23"/>
        <v>2.7526727126528141</v>
      </c>
      <c r="AA33" s="208">
        <f t="shared" si="23"/>
        <v>2.6951431749169599</v>
      </c>
      <c r="AB33" s="208">
        <f t="shared" si="23"/>
        <v>2.6502140546051289</v>
      </c>
      <c r="AC33" s="138">
        <f t="shared" si="15"/>
        <v>3.0945602830775845</v>
      </c>
    </row>
    <row r="34" spans="1:29" ht="15.75" x14ac:dyDescent="0.25">
      <c r="A34" s="20"/>
      <c r="B34" s="151"/>
      <c r="C34" s="22"/>
      <c r="D34"/>
      <c r="E34" s="236"/>
      <c r="F34" s="236"/>
      <c r="G34" s="236"/>
      <c r="H34" s="236"/>
      <c r="I34" s="236"/>
      <c r="J34" s="236"/>
      <c r="K34" s="236"/>
      <c r="L34" s="236"/>
      <c r="M34" s="236"/>
      <c r="N34" s="236"/>
      <c r="O34" s="236"/>
      <c r="P34" s="236"/>
      <c r="Q34" s="236"/>
      <c r="R34" s="236"/>
      <c r="S34" s="236"/>
      <c r="T34" s="236"/>
      <c r="U34" s="236"/>
      <c r="V34" s="236"/>
      <c r="W34" s="236"/>
      <c r="X34" s="236"/>
      <c r="Y34" s="236"/>
      <c r="Z34" s="236"/>
      <c r="AA34" s="236"/>
      <c r="AB34" s="236"/>
      <c r="AC34" s="148"/>
    </row>
    <row r="35" spans="1:29" ht="23.25" x14ac:dyDescent="0.2">
      <c r="A35" s="332" t="s">
        <v>39</v>
      </c>
      <c r="B35" s="333"/>
      <c r="C35" s="333"/>
      <c r="D35" s="333"/>
      <c r="E35" s="333"/>
      <c r="F35" s="333"/>
      <c r="G35" s="333"/>
      <c r="H35" s="333"/>
      <c r="I35" s="333"/>
      <c r="J35" s="333"/>
      <c r="K35" s="333"/>
      <c r="L35" s="333"/>
      <c r="M35" s="333"/>
      <c r="N35" s="333"/>
      <c r="O35" s="333"/>
      <c r="P35" s="333"/>
      <c r="Q35" s="333"/>
      <c r="R35" s="333"/>
      <c r="S35" s="333"/>
      <c r="T35" s="333"/>
      <c r="U35" s="333"/>
      <c r="V35" s="333"/>
      <c r="W35" s="333"/>
      <c r="X35" s="333"/>
      <c r="Y35" s="333"/>
      <c r="Z35" s="333"/>
      <c r="AA35" s="333"/>
      <c r="AB35" s="333"/>
      <c r="AC35" s="334"/>
    </row>
    <row r="36" spans="1:29" ht="18.75" x14ac:dyDescent="0.2">
      <c r="A36" s="353" t="s">
        <v>151</v>
      </c>
      <c r="B36" s="354"/>
      <c r="C36" s="354"/>
      <c r="D36" s="354"/>
      <c r="E36" s="354"/>
      <c r="F36" s="354"/>
      <c r="G36" s="354"/>
      <c r="H36" s="354"/>
      <c r="I36" s="354"/>
      <c r="J36" s="354"/>
      <c r="K36" s="354"/>
      <c r="L36" s="354"/>
      <c r="M36" s="354"/>
      <c r="N36" s="354"/>
      <c r="O36" s="354"/>
      <c r="P36" s="354"/>
      <c r="Q36" s="354"/>
      <c r="R36" s="354"/>
      <c r="S36" s="354"/>
      <c r="T36" s="354"/>
      <c r="U36" s="354"/>
      <c r="V36" s="354"/>
      <c r="W36" s="354"/>
      <c r="X36" s="354"/>
      <c r="Y36" s="354"/>
      <c r="Z36" s="354"/>
      <c r="AA36" s="354"/>
      <c r="AB36" s="354"/>
      <c r="AC36" s="355"/>
    </row>
    <row r="37" spans="1:29" ht="21" customHeight="1" x14ac:dyDescent="0.35">
      <c r="A37" s="335"/>
      <c r="B37" s="336"/>
      <c r="C37" s="336"/>
      <c r="D37" s="337"/>
      <c r="E37" s="338" t="s">
        <v>116</v>
      </c>
      <c r="F37" s="339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40"/>
    </row>
    <row r="38" spans="1:29" ht="15.75" customHeight="1" x14ac:dyDescent="0.2">
      <c r="A38" s="350" t="s">
        <v>77</v>
      </c>
      <c r="B38" s="351"/>
      <c r="C38" s="351"/>
      <c r="D38" s="352"/>
      <c r="E38" s="341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2"/>
      <c r="AC38" s="343"/>
    </row>
    <row r="39" spans="1:29" ht="15.75" customHeight="1" x14ac:dyDescent="0.2">
      <c r="A39" s="350" t="s">
        <v>78</v>
      </c>
      <c r="B39" s="351"/>
      <c r="C39" s="351"/>
      <c r="D39" s="352"/>
      <c r="E39" s="341"/>
      <c r="F39" s="342"/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2"/>
      <c r="AC39" s="343"/>
    </row>
    <row r="40" spans="1:29" ht="15.75" customHeight="1" x14ac:dyDescent="0.2">
      <c r="A40" s="350" t="s">
        <v>79</v>
      </c>
      <c r="B40" s="351"/>
      <c r="C40" s="351"/>
      <c r="D40" s="352"/>
      <c r="E40" s="341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3"/>
    </row>
    <row r="41" spans="1:29" ht="15.75" customHeight="1" x14ac:dyDescent="0.2">
      <c r="A41" s="350" t="s">
        <v>80</v>
      </c>
      <c r="B41" s="351"/>
      <c r="C41" s="351"/>
      <c r="D41" s="352"/>
      <c r="E41" s="341"/>
      <c r="F41" s="342"/>
      <c r="G41" s="342"/>
      <c r="H41" s="342"/>
      <c r="I41" s="342"/>
      <c r="J41" s="342"/>
      <c r="K41" s="342"/>
      <c r="L41" s="342"/>
      <c r="M41" s="342"/>
      <c r="N41" s="342"/>
      <c r="O41" s="342"/>
      <c r="P41" s="342"/>
      <c r="Q41" s="342"/>
      <c r="R41" s="342"/>
      <c r="S41" s="342"/>
      <c r="T41" s="342"/>
      <c r="U41" s="342"/>
      <c r="V41" s="342"/>
      <c r="W41" s="342"/>
      <c r="X41" s="342"/>
      <c r="Y41" s="342"/>
      <c r="Z41" s="342"/>
      <c r="AA41" s="342"/>
      <c r="AB41" s="342"/>
      <c r="AC41" s="343"/>
    </row>
    <row r="42" spans="1:29" ht="15.75" customHeight="1" x14ac:dyDescent="0.25">
      <c r="A42" s="347" t="s">
        <v>81</v>
      </c>
      <c r="B42" s="348"/>
      <c r="C42" s="348"/>
      <c r="D42" s="349"/>
      <c r="E42" s="341"/>
      <c r="F42" s="342"/>
      <c r="G42" s="342"/>
      <c r="H42" s="342"/>
      <c r="I42" s="342"/>
      <c r="J42" s="342"/>
      <c r="K42" s="342"/>
      <c r="L42" s="342"/>
      <c r="M42" s="342"/>
      <c r="N42" s="342"/>
      <c r="O42" s="342"/>
      <c r="P42" s="342"/>
      <c r="Q42" s="342"/>
      <c r="R42" s="342"/>
      <c r="S42" s="342"/>
      <c r="T42" s="342"/>
      <c r="U42" s="342"/>
      <c r="V42" s="342"/>
      <c r="W42" s="342"/>
      <c r="X42" s="342"/>
      <c r="Y42" s="342"/>
      <c r="Z42" s="342"/>
      <c r="AA42" s="342"/>
      <c r="AB42" s="342"/>
      <c r="AC42" s="343"/>
    </row>
    <row r="43" spans="1:29" ht="15.75" customHeight="1" x14ac:dyDescent="0.25">
      <c r="A43" s="347" t="s">
        <v>82</v>
      </c>
      <c r="B43" s="348"/>
      <c r="C43" s="348"/>
      <c r="D43" s="349"/>
      <c r="E43" s="344"/>
      <c r="F43" s="345"/>
      <c r="G43" s="345"/>
      <c r="H43" s="345"/>
      <c r="I43" s="345"/>
      <c r="J43" s="345"/>
      <c r="K43" s="345"/>
      <c r="L43" s="345"/>
      <c r="M43" s="345"/>
      <c r="N43" s="345"/>
      <c r="O43" s="345"/>
      <c r="P43" s="345"/>
      <c r="Q43" s="345"/>
      <c r="R43" s="345"/>
      <c r="S43" s="345"/>
      <c r="T43" s="345"/>
      <c r="U43" s="345"/>
      <c r="V43" s="345"/>
      <c r="W43" s="345"/>
      <c r="X43" s="345"/>
      <c r="Y43" s="345"/>
      <c r="Z43" s="345"/>
      <c r="AA43" s="345"/>
      <c r="AB43" s="345"/>
      <c r="AC43" s="346"/>
    </row>
    <row r="44" spans="1:29" ht="31.5" x14ac:dyDescent="0.2">
      <c r="A44" s="312" t="s">
        <v>32</v>
      </c>
      <c r="B44" s="312" t="s">
        <v>31</v>
      </c>
      <c r="C44" s="312" t="s">
        <v>30</v>
      </c>
      <c r="D44" s="312" t="s">
        <v>29</v>
      </c>
      <c r="E44" s="314" t="s">
        <v>28</v>
      </c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315"/>
      <c r="T44" s="315"/>
      <c r="U44" s="315"/>
      <c r="V44" s="315"/>
      <c r="W44" s="315"/>
      <c r="X44" s="315"/>
      <c r="Y44" s="315"/>
      <c r="Z44" s="315"/>
      <c r="AA44" s="315"/>
      <c r="AB44" s="316"/>
      <c r="AC44" s="113" t="s">
        <v>67</v>
      </c>
    </row>
    <row r="45" spans="1:29" ht="15.75" x14ac:dyDescent="0.25">
      <c r="A45" s="313"/>
      <c r="B45" s="313"/>
      <c r="C45" s="313"/>
      <c r="D45" s="313"/>
      <c r="E45" s="8">
        <v>7</v>
      </c>
      <c r="F45" s="8">
        <v>8</v>
      </c>
      <c r="G45" s="8">
        <v>9</v>
      </c>
      <c r="H45" s="8">
        <v>10</v>
      </c>
      <c r="I45" s="9">
        <v>11</v>
      </c>
      <c r="J45" s="8">
        <v>12</v>
      </c>
      <c r="K45" s="8">
        <v>13</v>
      </c>
      <c r="L45" s="8">
        <v>14</v>
      </c>
      <c r="M45" s="8">
        <v>15</v>
      </c>
      <c r="N45" s="8">
        <v>16</v>
      </c>
      <c r="O45" s="8">
        <v>17</v>
      </c>
      <c r="P45" s="8">
        <v>18</v>
      </c>
      <c r="Q45" s="8">
        <v>19</v>
      </c>
      <c r="R45" s="8">
        <v>20</v>
      </c>
      <c r="S45" s="8">
        <v>21</v>
      </c>
      <c r="T45" s="8">
        <v>22</v>
      </c>
      <c r="U45" s="8">
        <v>23</v>
      </c>
      <c r="V45" s="8">
        <v>0</v>
      </c>
      <c r="W45" s="8">
        <v>1</v>
      </c>
      <c r="X45" s="8">
        <v>2</v>
      </c>
      <c r="Y45" s="8">
        <v>3</v>
      </c>
      <c r="Z45" s="8">
        <v>4</v>
      </c>
      <c r="AA45" s="8">
        <v>5</v>
      </c>
      <c r="AB45" s="8">
        <v>6</v>
      </c>
      <c r="AC45" s="1"/>
    </row>
    <row r="46" spans="1:29" ht="24.95" customHeight="1" x14ac:dyDescent="0.2">
      <c r="A46" s="4">
        <v>1</v>
      </c>
      <c r="B46" s="3" t="s">
        <v>27</v>
      </c>
      <c r="C46" s="2" t="s">
        <v>0</v>
      </c>
      <c r="D46" s="31"/>
      <c r="E46" s="100"/>
      <c r="F46" s="100"/>
      <c r="G46" s="100"/>
      <c r="H46" s="100"/>
      <c r="I46" s="100"/>
      <c r="J46" s="100">
        <v>1.4</v>
      </c>
      <c r="K46" s="100">
        <v>1.4</v>
      </c>
      <c r="L46" s="100">
        <v>1.5</v>
      </c>
      <c r="M46" s="100">
        <v>1.4</v>
      </c>
      <c r="N46" s="100">
        <v>1.3</v>
      </c>
      <c r="O46" s="100">
        <v>1.4</v>
      </c>
      <c r="P46" s="100">
        <v>1.6</v>
      </c>
      <c r="Q46" s="100"/>
      <c r="R46" s="100"/>
      <c r="S46" s="100"/>
      <c r="T46" s="100">
        <v>1.5</v>
      </c>
      <c r="U46" s="100">
        <v>1.3</v>
      </c>
      <c r="V46" s="100">
        <v>1.3</v>
      </c>
      <c r="W46" s="100">
        <v>1.5</v>
      </c>
      <c r="X46" s="100"/>
      <c r="Y46" s="100"/>
      <c r="Z46" s="100"/>
      <c r="AA46" s="100"/>
      <c r="AB46" s="100"/>
      <c r="AC46" s="139">
        <f>AVERAGE(E46:AB46)</f>
        <v>1.4181818181818182</v>
      </c>
    </row>
    <row r="47" spans="1:29" ht="24.95" customHeight="1" x14ac:dyDescent="0.2">
      <c r="A47" s="4">
        <v>2</v>
      </c>
      <c r="B47" s="3" t="s">
        <v>26</v>
      </c>
      <c r="C47" s="2" t="s">
        <v>0</v>
      </c>
      <c r="D47" s="31"/>
      <c r="E47" s="100"/>
      <c r="F47" s="100"/>
      <c r="G47" s="100"/>
      <c r="H47" s="100"/>
      <c r="I47" s="100"/>
      <c r="J47" s="100">
        <v>1.9</v>
      </c>
      <c r="K47" s="100">
        <v>1.8</v>
      </c>
      <c r="L47" s="100">
        <v>1.7</v>
      </c>
      <c r="M47" s="100">
        <v>1.4</v>
      </c>
      <c r="N47" s="100">
        <v>1.5</v>
      </c>
      <c r="O47" s="100">
        <v>1.6</v>
      </c>
      <c r="P47" s="100">
        <v>1.7</v>
      </c>
      <c r="Q47" s="100"/>
      <c r="R47" s="100"/>
      <c r="S47" s="100"/>
      <c r="T47" s="100">
        <v>2.2000000000000002</v>
      </c>
      <c r="U47" s="100">
        <v>2</v>
      </c>
      <c r="V47" s="100">
        <v>1.8</v>
      </c>
      <c r="W47" s="100">
        <v>1.5</v>
      </c>
      <c r="X47" s="100"/>
      <c r="Y47" s="100"/>
      <c r="Z47" s="100"/>
      <c r="AA47" s="100"/>
      <c r="AB47" s="100"/>
      <c r="AC47" s="139">
        <f t="shared" ref="AC47:AC58" si="24">AVERAGE(E47:AB47)</f>
        <v>1.7363636363636366</v>
      </c>
    </row>
    <row r="48" spans="1:29" ht="24.95" customHeight="1" x14ac:dyDescent="0.2">
      <c r="A48" s="4">
        <v>3</v>
      </c>
      <c r="B48" s="3" t="s">
        <v>83</v>
      </c>
      <c r="C48" s="2" t="s">
        <v>0</v>
      </c>
      <c r="D48" s="2"/>
      <c r="E48" s="247"/>
      <c r="F48" s="247"/>
      <c r="G48" s="247"/>
      <c r="H48" s="247"/>
      <c r="I48" s="247"/>
      <c r="J48" s="247">
        <v>13.6</v>
      </c>
      <c r="K48" s="247">
        <v>13.6</v>
      </c>
      <c r="L48" s="247">
        <v>13.6</v>
      </c>
      <c r="M48" s="247">
        <v>13.6</v>
      </c>
      <c r="N48" s="247">
        <v>13.6</v>
      </c>
      <c r="O48" s="247">
        <v>13.5</v>
      </c>
      <c r="P48" s="247">
        <v>13.2</v>
      </c>
      <c r="Q48" s="247"/>
      <c r="R48" s="247"/>
      <c r="S48" s="247"/>
      <c r="T48" s="247">
        <v>13.4</v>
      </c>
      <c r="U48" s="247">
        <v>13.4</v>
      </c>
      <c r="V48" s="247">
        <v>13.4</v>
      </c>
      <c r="W48" s="247">
        <v>12.7</v>
      </c>
      <c r="X48" s="247"/>
      <c r="Y48" s="247"/>
      <c r="Z48" s="247"/>
      <c r="AA48" s="247"/>
      <c r="AB48" s="247"/>
      <c r="AC48" s="139">
        <f t="shared" si="24"/>
        <v>13.418181818181818</v>
      </c>
    </row>
    <row r="49" spans="1:29" ht="24.95" customHeight="1" x14ac:dyDescent="0.2">
      <c r="A49" s="4">
        <v>4</v>
      </c>
      <c r="B49" s="3" t="s">
        <v>84</v>
      </c>
      <c r="C49" s="2" t="s">
        <v>0</v>
      </c>
      <c r="D49" s="2"/>
      <c r="E49" s="247"/>
      <c r="F49" s="247"/>
      <c r="G49" s="247"/>
      <c r="H49" s="247"/>
      <c r="I49" s="247"/>
      <c r="J49" s="247">
        <v>7</v>
      </c>
      <c r="K49" s="247">
        <v>7</v>
      </c>
      <c r="L49" s="247">
        <v>7</v>
      </c>
      <c r="M49" s="247">
        <v>7</v>
      </c>
      <c r="N49" s="247">
        <v>7.1</v>
      </c>
      <c r="O49" s="247">
        <v>5.9</v>
      </c>
      <c r="P49" s="247">
        <v>5.7</v>
      </c>
      <c r="Q49" s="247"/>
      <c r="R49" s="247"/>
      <c r="S49" s="247"/>
      <c r="T49" s="247">
        <v>6.9</v>
      </c>
      <c r="U49" s="247">
        <v>6.9</v>
      </c>
      <c r="V49" s="247">
        <v>6.9</v>
      </c>
      <c r="W49" s="247">
        <v>6.8</v>
      </c>
      <c r="X49" s="247"/>
      <c r="Y49" s="247"/>
      <c r="Z49" s="247"/>
      <c r="AA49" s="247"/>
      <c r="AB49" s="247"/>
      <c r="AC49" s="139">
        <f t="shared" si="24"/>
        <v>6.745454545454546</v>
      </c>
    </row>
    <row r="50" spans="1:29" ht="24.95" customHeight="1" x14ac:dyDescent="0.2">
      <c r="A50" s="4">
        <v>5</v>
      </c>
      <c r="B50" s="3" t="s">
        <v>85</v>
      </c>
      <c r="C50" s="2" t="s">
        <v>0</v>
      </c>
      <c r="D50" s="2"/>
      <c r="E50" s="247"/>
      <c r="F50" s="247"/>
      <c r="G50" s="247"/>
      <c r="H50" s="247"/>
      <c r="I50" s="247"/>
      <c r="J50" s="247">
        <v>22.7</v>
      </c>
      <c r="K50" s="247">
        <v>22.7</v>
      </c>
      <c r="L50" s="247">
        <v>22.7</v>
      </c>
      <c r="M50" s="247">
        <v>22.7</v>
      </c>
      <c r="N50" s="247">
        <v>22.8</v>
      </c>
      <c r="O50" s="247">
        <v>22.9</v>
      </c>
      <c r="P50" s="247">
        <v>23.1</v>
      </c>
      <c r="Q50" s="247"/>
      <c r="R50" s="247"/>
      <c r="S50" s="247"/>
      <c r="T50" s="247">
        <v>19.7</v>
      </c>
      <c r="U50" s="247">
        <v>19.7</v>
      </c>
      <c r="V50" s="247">
        <v>19.7</v>
      </c>
      <c r="W50" s="247">
        <v>19</v>
      </c>
      <c r="X50" s="247"/>
      <c r="Y50" s="247"/>
      <c r="Z50" s="247"/>
      <c r="AA50" s="247"/>
      <c r="AB50" s="247"/>
      <c r="AC50" s="139">
        <f t="shared" si="24"/>
        <v>21.609090909090906</v>
      </c>
    </row>
    <row r="51" spans="1:29" ht="24.95" customHeight="1" x14ac:dyDescent="0.2">
      <c r="A51" s="4">
        <v>6</v>
      </c>
      <c r="B51" s="3" t="s">
        <v>86</v>
      </c>
      <c r="C51" s="2" t="s">
        <v>0</v>
      </c>
      <c r="D51" s="2"/>
      <c r="E51" s="247"/>
      <c r="F51" s="247"/>
      <c r="G51" s="247"/>
      <c r="H51" s="247"/>
      <c r="I51" s="247"/>
      <c r="J51" s="247">
        <v>27.9</v>
      </c>
      <c r="K51" s="247">
        <v>27.9</v>
      </c>
      <c r="L51" s="247">
        <v>27.9</v>
      </c>
      <c r="M51" s="247">
        <v>27.9</v>
      </c>
      <c r="N51" s="247">
        <v>27.9</v>
      </c>
      <c r="O51" s="247">
        <v>28.9</v>
      </c>
      <c r="P51" s="247">
        <v>28.9</v>
      </c>
      <c r="Q51" s="247"/>
      <c r="R51" s="247"/>
      <c r="S51" s="247"/>
      <c r="T51" s="247">
        <v>24.7</v>
      </c>
      <c r="U51" s="247">
        <v>24.7</v>
      </c>
      <c r="V51" s="247">
        <v>24.7</v>
      </c>
      <c r="W51" s="247">
        <v>23.4</v>
      </c>
      <c r="X51" s="247"/>
      <c r="Y51" s="247"/>
      <c r="Z51" s="247"/>
      <c r="AA51" s="247"/>
      <c r="AB51" s="247"/>
      <c r="AC51" s="138">
        <f t="shared" si="24"/>
        <v>26.799999999999997</v>
      </c>
    </row>
    <row r="52" spans="1:29" ht="24.95" customHeight="1" x14ac:dyDescent="0.2">
      <c r="A52" s="4">
        <v>7</v>
      </c>
      <c r="B52" s="3" t="s">
        <v>21</v>
      </c>
      <c r="C52" s="2" t="s">
        <v>87</v>
      </c>
      <c r="D52" s="2"/>
      <c r="E52" s="212"/>
      <c r="F52" s="212"/>
      <c r="G52" s="212"/>
      <c r="H52" s="212"/>
      <c r="I52" s="212"/>
      <c r="J52" s="212">
        <v>4.3</v>
      </c>
      <c r="K52" s="212">
        <v>4.3</v>
      </c>
      <c r="L52" s="212">
        <v>4.3</v>
      </c>
      <c r="M52" s="212">
        <v>4.3</v>
      </c>
      <c r="N52" s="212">
        <v>4.3</v>
      </c>
      <c r="O52" s="212">
        <v>4.3</v>
      </c>
      <c r="P52" s="212">
        <v>4.3</v>
      </c>
      <c r="Q52" s="212"/>
      <c r="R52" s="212"/>
      <c r="S52" s="212"/>
      <c r="T52" s="212">
        <v>4.3</v>
      </c>
      <c r="U52" s="212">
        <v>4.3</v>
      </c>
      <c r="V52" s="212">
        <v>4.3</v>
      </c>
      <c r="W52" s="212">
        <v>4.3</v>
      </c>
      <c r="X52" s="212"/>
      <c r="Y52" s="212"/>
      <c r="Z52" s="212"/>
      <c r="AA52" s="212"/>
      <c r="AB52" s="212"/>
      <c r="AC52" s="138">
        <f t="shared" si="24"/>
        <v>4.2999999999999989</v>
      </c>
    </row>
    <row r="53" spans="1:29" ht="24.95" customHeight="1" x14ac:dyDescent="0.2">
      <c r="A53" s="4">
        <v>8</v>
      </c>
      <c r="B53" s="3" t="s">
        <v>20</v>
      </c>
      <c r="C53" s="2" t="s">
        <v>87</v>
      </c>
      <c r="D53" s="2"/>
      <c r="E53" s="213"/>
      <c r="F53" s="213"/>
      <c r="G53" s="213"/>
      <c r="H53" s="213"/>
      <c r="I53" s="213"/>
      <c r="J53" s="213">
        <v>3.8</v>
      </c>
      <c r="K53" s="213">
        <v>3.8</v>
      </c>
      <c r="L53" s="213">
        <v>3.8</v>
      </c>
      <c r="M53" s="213">
        <v>3.8</v>
      </c>
      <c r="N53" s="213">
        <v>3.8</v>
      </c>
      <c r="O53" s="213">
        <v>3.8</v>
      </c>
      <c r="P53" s="213">
        <v>3.8</v>
      </c>
      <c r="Q53" s="213"/>
      <c r="R53" s="213"/>
      <c r="S53" s="213"/>
      <c r="T53" s="213">
        <v>3.8</v>
      </c>
      <c r="U53" s="213">
        <v>3.8</v>
      </c>
      <c r="V53" s="213">
        <v>3.8</v>
      </c>
      <c r="W53" s="213">
        <v>3.8</v>
      </c>
      <c r="X53" s="213"/>
      <c r="Y53" s="213"/>
      <c r="Z53" s="213"/>
      <c r="AA53" s="213"/>
      <c r="AB53" s="213"/>
      <c r="AC53" s="138">
        <f t="shared" si="24"/>
        <v>3.8</v>
      </c>
    </row>
    <row r="54" spans="1:29" ht="24.95" customHeight="1" x14ac:dyDescent="0.2">
      <c r="A54" s="4">
        <v>9</v>
      </c>
      <c r="B54" s="3" t="s">
        <v>19</v>
      </c>
      <c r="C54" s="2" t="s">
        <v>87</v>
      </c>
      <c r="D54" s="2"/>
      <c r="E54" s="213"/>
      <c r="F54" s="213"/>
      <c r="G54" s="213"/>
      <c r="H54" s="213"/>
      <c r="I54" s="213"/>
      <c r="J54" s="213">
        <v>3.8</v>
      </c>
      <c r="K54" s="213">
        <v>3.8</v>
      </c>
      <c r="L54" s="213">
        <v>3.8</v>
      </c>
      <c r="M54" s="213">
        <v>3.8</v>
      </c>
      <c r="N54" s="213">
        <v>3.8</v>
      </c>
      <c r="O54" s="213">
        <v>3.8</v>
      </c>
      <c r="P54" s="213">
        <v>3.8</v>
      </c>
      <c r="Q54" s="213"/>
      <c r="R54" s="213"/>
      <c r="S54" s="213"/>
      <c r="T54" s="213">
        <v>3.8</v>
      </c>
      <c r="U54" s="213">
        <v>3.8</v>
      </c>
      <c r="V54" s="213">
        <v>3.8</v>
      </c>
      <c r="W54" s="213">
        <v>3.8</v>
      </c>
      <c r="X54" s="213"/>
      <c r="Y54" s="213"/>
      <c r="Z54" s="213"/>
      <c r="AA54" s="213"/>
      <c r="AB54" s="213"/>
      <c r="AC54" s="138">
        <f t="shared" si="24"/>
        <v>3.8</v>
      </c>
    </row>
    <row r="55" spans="1:29" ht="24.95" customHeight="1" x14ac:dyDescent="0.2">
      <c r="A55" s="4">
        <v>10</v>
      </c>
      <c r="B55" s="3" t="s">
        <v>18</v>
      </c>
      <c r="C55" s="2" t="s">
        <v>87</v>
      </c>
      <c r="D55" s="2"/>
      <c r="E55" s="213"/>
      <c r="F55" s="213"/>
      <c r="G55" s="213"/>
      <c r="H55" s="213"/>
      <c r="I55" s="213"/>
      <c r="J55" s="213">
        <v>3</v>
      </c>
      <c r="K55" s="213">
        <v>3</v>
      </c>
      <c r="L55" s="213">
        <v>3</v>
      </c>
      <c r="M55" s="213">
        <v>3</v>
      </c>
      <c r="N55" s="213">
        <v>3</v>
      </c>
      <c r="O55" s="213">
        <v>3</v>
      </c>
      <c r="P55" s="213">
        <v>3</v>
      </c>
      <c r="Q55" s="213"/>
      <c r="R55" s="213"/>
      <c r="S55" s="213"/>
      <c r="T55" s="213">
        <v>3</v>
      </c>
      <c r="U55" s="213">
        <v>3</v>
      </c>
      <c r="V55" s="213">
        <v>3</v>
      </c>
      <c r="W55" s="213">
        <v>3</v>
      </c>
      <c r="X55" s="213"/>
      <c r="Y55" s="213"/>
      <c r="Z55" s="213"/>
      <c r="AA55" s="213"/>
      <c r="AB55" s="213"/>
      <c r="AC55" s="138">
        <f t="shared" si="24"/>
        <v>3</v>
      </c>
    </row>
    <row r="56" spans="1:29" ht="24.95" customHeight="1" x14ac:dyDescent="0.2">
      <c r="A56" s="4">
        <v>11</v>
      </c>
      <c r="B56" s="3" t="s">
        <v>88</v>
      </c>
      <c r="C56" s="2" t="s">
        <v>87</v>
      </c>
      <c r="D56" s="5"/>
      <c r="E56" s="212"/>
      <c r="F56" s="212"/>
      <c r="G56" s="212"/>
      <c r="H56" s="212"/>
      <c r="I56" s="212"/>
      <c r="J56" s="212">
        <f t="shared" ref="J56:M56" si="25">J52-J53</f>
        <v>0.5</v>
      </c>
      <c r="K56" s="212">
        <f t="shared" si="25"/>
        <v>0.5</v>
      </c>
      <c r="L56" s="212">
        <f t="shared" si="25"/>
        <v>0.5</v>
      </c>
      <c r="M56" s="212">
        <f t="shared" si="25"/>
        <v>0.5</v>
      </c>
      <c r="N56" s="212">
        <f t="shared" ref="N56:P56" si="26">N52-N53</f>
        <v>0.5</v>
      </c>
      <c r="O56" s="212">
        <f t="shared" si="26"/>
        <v>0.5</v>
      </c>
      <c r="P56" s="212">
        <f t="shared" si="26"/>
        <v>0.5</v>
      </c>
      <c r="Q56" s="212"/>
      <c r="R56" s="212"/>
      <c r="S56" s="212"/>
      <c r="T56" s="212">
        <f t="shared" ref="T56:W56" si="27">T52-T53</f>
        <v>0.5</v>
      </c>
      <c r="U56" s="212">
        <f t="shared" si="27"/>
        <v>0.5</v>
      </c>
      <c r="V56" s="212">
        <f t="shared" si="27"/>
        <v>0.5</v>
      </c>
      <c r="W56" s="212">
        <f t="shared" si="27"/>
        <v>0.5</v>
      </c>
      <c r="X56" s="212"/>
      <c r="Y56" s="212"/>
      <c r="Z56" s="212"/>
      <c r="AA56" s="212"/>
      <c r="AB56" s="212"/>
      <c r="AC56" s="138">
        <f t="shared" si="24"/>
        <v>0.5</v>
      </c>
    </row>
    <row r="57" spans="1:29" ht="24.95" customHeight="1" x14ac:dyDescent="0.2">
      <c r="A57" s="4">
        <v>12</v>
      </c>
      <c r="B57" s="3" t="s">
        <v>89</v>
      </c>
      <c r="C57" s="2" t="s">
        <v>87</v>
      </c>
      <c r="D57" s="5"/>
      <c r="E57" s="212"/>
      <c r="F57" s="212"/>
      <c r="G57" s="212"/>
      <c r="H57" s="212"/>
      <c r="I57" s="212"/>
      <c r="J57" s="212">
        <f t="shared" ref="J57:M57" si="28">J54-J55</f>
        <v>0.79999999999999982</v>
      </c>
      <c r="K57" s="212">
        <f t="shared" si="28"/>
        <v>0.79999999999999982</v>
      </c>
      <c r="L57" s="212">
        <f t="shared" si="28"/>
        <v>0.79999999999999982</v>
      </c>
      <c r="M57" s="212">
        <f t="shared" si="28"/>
        <v>0.79999999999999982</v>
      </c>
      <c r="N57" s="212">
        <f t="shared" ref="N57:P57" si="29">N54-N55</f>
        <v>0.79999999999999982</v>
      </c>
      <c r="O57" s="212">
        <f t="shared" si="29"/>
        <v>0.79999999999999982</v>
      </c>
      <c r="P57" s="212">
        <f t="shared" si="29"/>
        <v>0.79999999999999982</v>
      </c>
      <c r="Q57" s="212"/>
      <c r="R57" s="212"/>
      <c r="S57" s="212"/>
      <c r="T57" s="212">
        <f t="shared" ref="T57:W57" si="30">T54-T55</f>
        <v>0.79999999999999982</v>
      </c>
      <c r="U57" s="212">
        <f t="shared" si="30"/>
        <v>0.79999999999999982</v>
      </c>
      <c r="V57" s="212">
        <f t="shared" si="30"/>
        <v>0.79999999999999982</v>
      </c>
      <c r="W57" s="212">
        <f t="shared" si="30"/>
        <v>0.79999999999999982</v>
      </c>
      <c r="X57" s="212"/>
      <c r="Y57" s="212"/>
      <c r="Z57" s="212"/>
      <c r="AA57" s="212"/>
      <c r="AB57" s="212"/>
      <c r="AC57" s="138">
        <f t="shared" si="24"/>
        <v>0.79999999999999971</v>
      </c>
    </row>
    <row r="58" spans="1:29" ht="24.95" customHeight="1" x14ac:dyDescent="0.2">
      <c r="A58" s="4">
        <v>13</v>
      </c>
      <c r="B58" s="3" t="s">
        <v>90</v>
      </c>
      <c r="C58" s="2" t="s">
        <v>91</v>
      </c>
      <c r="D58" s="5"/>
      <c r="E58" s="214"/>
      <c r="F58" s="214"/>
      <c r="G58" s="214"/>
      <c r="H58" s="214"/>
      <c r="I58" s="214"/>
      <c r="J58" s="214">
        <f>SQRT(J56/0.5)*971</f>
        <v>971</v>
      </c>
      <c r="K58" s="214">
        <f t="shared" ref="K58:M58" si="31">SQRT(K56/0.5)*971</f>
        <v>971</v>
      </c>
      <c r="L58" s="214">
        <f t="shared" si="31"/>
        <v>971</v>
      </c>
      <c r="M58" s="214">
        <f t="shared" si="31"/>
        <v>971</v>
      </c>
      <c r="N58" s="214">
        <f t="shared" ref="N58:P58" si="32">SQRT(N56/0.5)*971</f>
        <v>971</v>
      </c>
      <c r="O58" s="214">
        <f t="shared" si="32"/>
        <v>971</v>
      </c>
      <c r="P58" s="214">
        <f t="shared" si="32"/>
        <v>971</v>
      </c>
      <c r="Q58" s="214"/>
      <c r="R58" s="214"/>
      <c r="S58" s="214"/>
      <c r="T58" s="214">
        <f t="shared" ref="T58:W58" si="33">SQRT(T56/0.5)*971</f>
        <v>971</v>
      </c>
      <c r="U58" s="214">
        <f t="shared" si="33"/>
        <v>971</v>
      </c>
      <c r="V58" s="214">
        <f t="shared" si="33"/>
        <v>971</v>
      </c>
      <c r="W58" s="214">
        <f t="shared" si="33"/>
        <v>971</v>
      </c>
      <c r="X58" s="214"/>
      <c r="Y58" s="214"/>
      <c r="Z58" s="214"/>
      <c r="AA58" s="214"/>
      <c r="AB58" s="214"/>
      <c r="AC58" s="138">
        <f t="shared" si="24"/>
        <v>971</v>
      </c>
    </row>
    <row r="59" spans="1:29" ht="24.95" customHeight="1" x14ac:dyDescent="0.2">
      <c r="A59" s="4">
        <v>14</v>
      </c>
      <c r="B59" s="3" t="s">
        <v>11</v>
      </c>
      <c r="C59" s="2" t="s">
        <v>10</v>
      </c>
      <c r="D59" s="5"/>
      <c r="E59" s="214"/>
      <c r="F59" s="214"/>
      <c r="G59" s="214"/>
      <c r="H59" s="214"/>
      <c r="I59" s="214"/>
      <c r="J59" s="214">
        <f>J58*1000*1*(J48-J49)/3024</f>
        <v>2119.2460317460318</v>
      </c>
      <c r="K59" s="214">
        <f t="shared" ref="K59:M59" si="34">K58*1000*1*(K48-K49)/3024</f>
        <v>2119.2460317460318</v>
      </c>
      <c r="L59" s="214">
        <f t="shared" si="34"/>
        <v>2119.2460317460318</v>
      </c>
      <c r="M59" s="214">
        <f t="shared" si="34"/>
        <v>2119.2460317460318</v>
      </c>
      <c r="N59" s="214">
        <f t="shared" ref="N59:P59" si="35">N58*1000*1*(N48-N49)/3024</f>
        <v>2087.1362433862432</v>
      </c>
      <c r="O59" s="214">
        <f t="shared" si="35"/>
        <v>2440.3439153439153</v>
      </c>
      <c r="P59" s="214">
        <f t="shared" si="35"/>
        <v>2408.2341269841268</v>
      </c>
      <c r="Q59" s="214"/>
      <c r="R59" s="214"/>
      <c r="S59" s="214"/>
      <c r="T59" s="214">
        <f t="shared" ref="T59:W59" si="36">T58*1000*1*(T48-T49)/3024</f>
        <v>2087.1362433862432</v>
      </c>
      <c r="U59" s="214">
        <f t="shared" si="36"/>
        <v>2087.1362433862432</v>
      </c>
      <c r="V59" s="214">
        <f t="shared" si="36"/>
        <v>2087.1362433862432</v>
      </c>
      <c r="W59" s="214">
        <f t="shared" si="36"/>
        <v>1894.4775132275129</v>
      </c>
      <c r="X59" s="214"/>
      <c r="Y59" s="214"/>
      <c r="Z59" s="214"/>
      <c r="AA59" s="214"/>
      <c r="AB59" s="214"/>
      <c r="AC59" s="138">
        <f>SUM(E59:AB59)</f>
        <v>23568.584656084658</v>
      </c>
    </row>
    <row r="60" spans="1:29" ht="24.95" customHeight="1" x14ac:dyDescent="0.2">
      <c r="A60" s="4">
        <v>15</v>
      </c>
      <c r="B60" s="3" t="s">
        <v>9</v>
      </c>
      <c r="C60" s="2" t="s">
        <v>8</v>
      </c>
      <c r="D60" s="5"/>
      <c r="E60" s="212">
        <v>0</v>
      </c>
      <c r="F60" s="212">
        <v>0</v>
      </c>
      <c r="G60" s="212">
        <v>0</v>
      </c>
      <c r="H60" s="212">
        <v>0</v>
      </c>
      <c r="I60" s="212">
        <v>400</v>
      </c>
      <c r="J60" s="212">
        <v>1600</v>
      </c>
      <c r="K60" s="212">
        <v>1500</v>
      </c>
      <c r="L60" s="212">
        <v>1400</v>
      </c>
      <c r="M60" s="212">
        <v>1500</v>
      </c>
      <c r="N60" s="212">
        <v>1600</v>
      </c>
      <c r="O60" s="212">
        <v>1700</v>
      </c>
      <c r="P60" s="212">
        <v>900</v>
      </c>
      <c r="Q60" s="212">
        <v>0</v>
      </c>
      <c r="R60" s="212">
        <v>0</v>
      </c>
      <c r="S60" s="212">
        <v>100</v>
      </c>
      <c r="T60" s="212">
        <v>1500</v>
      </c>
      <c r="U60" s="212">
        <v>1300</v>
      </c>
      <c r="V60" s="212">
        <v>1300</v>
      </c>
      <c r="W60" s="212">
        <v>900</v>
      </c>
      <c r="X60" s="212">
        <v>0</v>
      </c>
      <c r="Y60" s="212">
        <v>0</v>
      </c>
      <c r="Z60" s="212">
        <v>0</v>
      </c>
      <c r="AA60" s="212">
        <v>0</v>
      </c>
      <c r="AB60" s="212">
        <v>0</v>
      </c>
      <c r="AC60" s="138">
        <f>SUM(E60:AB60)</f>
        <v>15700</v>
      </c>
    </row>
    <row r="61" spans="1:29" ht="24.95" customHeight="1" x14ac:dyDescent="0.2">
      <c r="A61" s="4">
        <v>16</v>
      </c>
      <c r="B61" s="3" t="s">
        <v>7</v>
      </c>
      <c r="C61" s="2" t="s">
        <v>6</v>
      </c>
      <c r="D61" s="5"/>
      <c r="E61" s="208"/>
      <c r="F61" s="208"/>
      <c r="G61" s="208"/>
      <c r="H61" s="208"/>
      <c r="I61" s="208"/>
      <c r="J61" s="208">
        <f t="shared" ref="J61:M61" si="37">J60/J59</f>
        <v>0.75498548825016387</v>
      </c>
      <c r="K61" s="208">
        <f t="shared" si="37"/>
        <v>0.70779889523452855</v>
      </c>
      <c r="L61" s="208">
        <f t="shared" si="37"/>
        <v>0.66061230221889333</v>
      </c>
      <c r="M61" s="208">
        <f t="shared" si="37"/>
        <v>0.70779889523452855</v>
      </c>
      <c r="N61" s="208">
        <f t="shared" ref="N61:P61" si="38">N60/N59</f>
        <v>0.76660064960785879</v>
      </c>
      <c r="O61" s="208">
        <f t="shared" si="38"/>
        <v>0.6966231232045097</v>
      </c>
      <c r="P61" s="208">
        <f t="shared" si="38"/>
        <v>0.37371781668383114</v>
      </c>
      <c r="Q61" s="208"/>
      <c r="R61" s="208"/>
      <c r="S61" s="208"/>
      <c r="T61" s="208">
        <f t="shared" ref="T61:W61" si="39">T60/T59</f>
        <v>0.71868810900736757</v>
      </c>
      <c r="U61" s="208">
        <f t="shared" si="39"/>
        <v>0.62286302780638525</v>
      </c>
      <c r="V61" s="208">
        <f t="shared" si="39"/>
        <v>0.62286302780638525</v>
      </c>
      <c r="W61" s="208">
        <f t="shared" si="39"/>
        <v>0.47506502120825994</v>
      </c>
      <c r="X61" s="208"/>
      <c r="Y61" s="208"/>
      <c r="Z61" s="208"/>
      <c r="AA61" s="208"/>
      <c r="AB61" s="208"/>
      <c r="AC61" s="138">
        <f t="shared" ref="AC61:AC66" si="40">AVERAGE(E61:AB61)</f>
        <v>0.64614694147842833</v>
      </c>
    </row>
    <row r="62" spans="1:29" ht="24.95" customHeight="1" x14ac:dyDescent="0.2">
      <c r="A62" s="4">
        <v>17</v>
      </c>
      <c r="B62" s="3" t="s">
        <v>5</v>
      </c>
      <c r="C62" s="5"/>
      <c r="D62" s="5"/>
      <c r="E62" s="329">
        <f>AVERAGE(E61:AB61)</f>
        <v>0.64614694147842833</v>
      </c>
      <c r="F62" s="330"/>
      <c r="G62" s="330"/>
      <c r="H62" s="330"/>
      <c r="I62" s="330"/>
      <c r="J62" s="330"/>
      <c r="K62" s="330"/>
      <c r="L62" s="330"/>
      <c r="M62" s="330"/>
      <c r="N62" s="330"/>
      <c r="O62" s="330"/>
      <c r="P62" s="330"/>
      <c r="Q62" s="330"/>
      <c r="R62" s="330"/>
      <c r="S62" s="330"/>
      <c r="T62" s="330"/>
      <c r="U62" s="330"/>
      <c r="V62" s="330"/>
      <c r="W62" s="330"/>
      <c r="X62" s="330"/>
      <c r="Y62" s="330"/>
      <c r="Z62" s="330"/>
      <c r="AA62" s="330"/>
      <c r="AB62" s="331"/>
      <c r="AC62" s="138">
        <f t="shared" si="40"/>
        <v>0.64614694147842833</v>
      </c>
    </row>
    <row r="63" spans="1:29" ht="24.95" customHeight="1" x14ac:dyDescent="0.2">
      <c r="A63" s="4">
        <v>18</v>
      </c>
      <c r="B63" s="3" t="s">
        <v>4</v>
      </c>
      <c r="C63" s="5"/>
      <c r="D63" s="5"/>
      <c r="E63" s="208"/>
      <c r="F63" s="208"/>
      <c r="G63" s="208"/>
      <c r="H63" s="208"/>
      <c r="I63" s="208"/>
      <c r="J63" s="208">
        <f t="shared" ref="J63:M63" si="41">3.516/J61</f>
        <v>4.6570431547619044</v>
      </c>
      <c r="K63" s="208">
        <f t="shared" si="41"/>
        <v>4.9675126984126985</v>
      </c>
      <c r="L63" s="208">
        <f t="shared" si="41"/>
        <v>5.322335034013606</v>
      </c>
      <c r="M63" s="208">
        <f t="shared" si="41"/>
        <v>4.9675126984126985</v>
      </c>
      <c r="N63" s="208">
        <f t="shared" ref="N63:P63" si="42">3.516/N61</f>
        <v>4.5864818948412696</v>
      </c>
      <c r="O63" s="208">
        <f t="shared" si="42"/>
        <v>5.0472054154995334</v>
      </c>
      <c r="P63" s="208">
        <f t="shared" si="42"/>
        <v>9.4081679894179882</v>
      </c>
      <c r="Q63" s="208"/>
      <c r="R63" s="208"/>
      <c r="S63" s="208"/>
      <c r="T63" s="208">
        <f t="shared" ref="T63:W63" si="43">3.516/T61</f>
        <v>4.8922473544973544</v>
      </c>
      <c r="U63" s="208">
        <f t="shared" si="43"/>
        <v>5.6449007936507929</v>
      </c>
      <c r="V63" s="208">
        <f t="shared" si="43"/>
        <v>5.6449007936507929</v>
      </c>
      <c r="W63" s="208">
        <f t="shared" si="43"/>
        <v>7.401092151675484</v>
      </c>
      <c r="X63" s="208"/>
      <c r="Y63" s="208"/>
      <c r="Z63" s="208"/>
      <c r="AA63" s="208"/>
      <c r="AB63" s="208"/>
      <c r="AC63" s="138">
        <f t="shared" si="40"/>
        <v>5.6853999980758294</v>
      </c>
    </row>
    <row r="64" spans="1:29" ht="24.95" customHeight="1" x14ac:dyDescent="0.2">
      <c r="A64" s="4">
        <v>19</v>
      </c>
      <c r="B64" s="3" t="s">
        <v>3</v>
      </c>
      <c r="C64" s="5"/>
      <c r="D64" s="5"/>
      <c r="E64" s="208"/>
      <c r="F64" s="208"/>
      <c r="G64" s="208"/>
      <c r="H64" s="208"/>
      <c r="I64" s="208"/>
      <c r="J64" s="208">
        <f t="shared" ref="J64:M64" si="44">3.413*J63</f>
        <v>15.894488287202378</v>
      </c>
      <c r="K64" s="208">
        <f t="shared" si="44"/>
        <v>16.954120839682538</v>
      </c>
      <c r="L64" s="208">
        <f t="shared" si="44"/>
        <v>18.165129471088438</v>
      </c>
      <c r="M64" s="208">
        <f t="shared" si="44"/>
        <v>16.954120839682538</v>
      </c>
      <c r="N64" s="208">
        <f t="shared" ref="N64:P64" si="45">3.413*N63</f>
        <v>15.653662707093252</v>
      </c>
      <c r="O64" s="208">
        <f t="shared" si="45"/>
        <v>17.226112083099906</v>
      </c>
      <c r="P64" s="208">
        <f t="shared" si="45"/>
        <v>32.110077347883589</v>
      </c>
      <c r="Q64" s="208"/>
      <c r="R64" s="208"/>
      <c r="S64" s="208"/>
      <c r="T64" s="208">
        <f t="shared" ref="T64:W64" si="46">3.413*T63</f>
        <v>16.69724022089947</v>
      </c>
      <c r="U64" s="208">
        <f t="shared" si="46"/>
        <v>19.266046408730155</v>
      </c>
      <c r="V64" s="208">
        <f t="shared" si="46"/>
        <v>19.266046408730155</v>
      </c>
      <c r="W64" s="208">
        <f t="shared" si="46"/>
        <v>25.259927513668426</v>
      </c>
      <c r="X64" s="208"/>
      <c r="Y64" s="208"/>
      <c r="Z64" s="208"/>
      <c r="AA64" s="208"/>
      <c r="AB64" s="208"/>
      <c r="AC64" s="138">
        <f t="shared" si="40"/>
        <v>19.404270193432804</v>
      </c>
    </row>
    <row r="65" spans="1:34" ht="24.95" customHeight="1" x14ac:dyDescent="0.2">
      <c r="A65" s="4">
        <v>20</v>
      </c>
      <c r="B65" s="3" t="s">
        <v>2</v>
      </c>
      <c r="C65" s="2" t="s">
        <v>0</v>
      </c>
      <c r="D65" s="5"/>
      <c r="E65" s="208"/>
      <c r="F65" s="208"/>
      <c r="G65" s="208"/>
      <c r="H65" s="208"/>
      <c r="I65" s="208"/>
      <c r="J65" s="208">
        <f t="shared" ref="J65:M65" si="47">(J51-J50)/LN(1+(J51-J50)/J46)</f>
        <v>3.3535461612270074</v>
      </c>
      <c r="K65" s="208">
        <f t="shared" si="47"/>
        <v>3.3535461612270074</v>
      </c>
      <c r="L65" s="208">
        <f t="shared" si="47"/>
        <v>3.474443819349728</v>
      </c>
      <c r="M65" s="208">
        <f t="shared" si="47"/>
        <v>3.3535461612270074</v>
      </c>
      <c r="N65" s="208">
        <f t="shared" ref="N65:P65" si="48">(N51-N50)/LN(1+(N51-N50)/N46)</f>
        <v>3.1996311497369803</v>
      </c>
      <c r="O65" s="208">
        <f t="shared" si="48"/>
        <v>3.6035868007408252</v>
      </c>
      <c r="P65" s="208">
        <f t="shared" si="48"/>
        <v>3.7871952254461956</v>
      </c>
      <c r="Q65" s="208"/>
      <c r="R65" s="208"/>
      <c r="S65" s="208"/>
      <c r="T65" s="208">
        <f t="shared" ref="T65:W65" si="49">(T51-T50)/LN(1+(T51-T50)/T46)</f>
        <v>3.4098571920535576</v>
      </c>
      <c r="U65" s="208">
        <f t="shared" si="49"/>
        <v>3.1681956368598083</v>
      </c>
      <c r="V65" s="208">
        <f t="shared" si="49"/>
        <v>3.1681956368598083</v>
      </c>
      <c r="W65" s="208">
        <f t="shared" si="49"/>
        <v>3.2128813343252882</v>
      </c>
      <c r="X65" s="208"/>
      <c r="Y65" s="208"/>
      <c r="Z65" s="208"/>
      <c r="AA65" s="208"/>
      <c r="AB65" s="208"/>
      <c r="AC65" s="138">
        <f t="shared" si="40"/>
        <v>3.3713295708230193</v>
      </c>
    </row>
    <row r="66" spans="1:34" ht="24.95" customHeight="1" x14ac:dyDescent="0.25">
      <c r="A66" s="4">
        <v>21</v>
      </c>
      <c r="B66" s="3" t="s">
        <v>1</v>
      </c>
      <c r="C66" s="2" t="s">
        <v>0</v>
      </c>
      <c r="D66" s="1"/>
      <c r="E66" s="208"/>
      <c r="F66" s="208"/>
      <c r="G66" s="208"/>
      <c r="H66" s="208"/>
      <c r="I66" s="208"/>
      <c r="J66" s="208">
        <f t="shared" ref="J66:M66" si="50">(J48-J49)/LN(1+(J48-J49)/J47)</f>
        <v>4.4052502438366048</v>
      </c>
      <c r="K66" s="208">
        <f t="shared" si="50"/>
        <v>4.2844761251215839</v>
      </c>
      <c r="L66" s="208">
        <f t="shared" si="50"/>
        <v>4.1623905888393145</v>
      </c>
      <c r="M66" s="208">
        <f t="shared" si="50"/>
        <v>3.7866415552154633</v>
      </c>
      <c r="N66" s="208">
        <f t="shared" ref="N66:P66" si="51">(N48-N49)/LN(1+(N48-N49)/N47)</f>
        <v>3.8829698373538668</v>
      </c>
      <c r="O66" s="208">
        <f t="shared" si="51"/>
        <v>4.3448437176029495</v>
      </c>
      <c r="P66" s="208">
        <f t="shared" si="51"/>
        <v>4.4416143583410426</v>
      </c>
      <c r="Q66" s="208"/>
      <c r="R66" s="208"/>
      <c r="S66" s="208"/>
      <c r="T66" s="208">
        <f t="shared" ref="T66:W66" si="52">(T48-T49)/LN(1+(T48-T49)/T47)</f>
        <v>4.7277346173302863</v>
      </c>
      <c r="U66" s="208">
        <f t="shared" si="52"/>
        <v>4.4923040451160121</v>
      </c>
      <c r="V66" s="208">
        <f t="shared" si="52"/>
        <v>4.2526218315953379</v>
      </c>
      <c r="W66" s="208">
        <f t="shared" si="52"/>
        <v>3.6967073610633228</v>
      </c>
      <c r="X66" s="208"/>
      <c r="Y66" s="208"/>
      <c r="Z66" s="208"/>
      <c r="AA66" s="208"/>
      <c r="AB66" s="208"/>
      <c r="AC66" s="138">
        <f t="shared" si="40"/>
        <v>4.2252322074014348</v>
      </c>
    </row>
    <row r="69" spans="1:34" x14ac:dyDescent="0.2">
      <c r="AH69" s="16">
        <v>1.51</v>
      </c>
    </row>
    <row r="71" spans="1:34" ht="21" customHeight="1" x14ac:dyDescent="0.2"/>
    <row r="72" spans="1:34" ht="18" customHeight="1" x14ac:dyDescent="0.2"/>
    <row r="73" spans="1:34" ht="18" customHeight="1" x14ac:dyDescent="0.2"/>
    <row r="74" spans="1:34" ht="18" customHeight="1" x14ac:dyDescent="0.2"/>
    <row r="75" spans="1:34" ht="18" customHeight="1" x14ac:dyDescent="0.2"/>
    <row r="76" spans="1:34" ht="18.600000000000001" customHeight="1" x14ac:dyDescent="0.2"/>
    <row r="77" spans="1:34" ht="18" customHeight="1" x14ac:dyDescent="0.2"/>
    <row r="78" spans="1:34" ht="39.75" customHeight="1" x14ac:dyDescent="0.2"/>
    <row r="80" spans="1:34" ht="24.95" customHeight="1" x14ac:dyDescent="0.2"/>
    <row r="81" ht="24.95" customHeight="1" x14ac:dyDescent="0.2"/>
    <row r="82" ht="24.95" customHeight="1" x14ac:dyDescent="0.2"/>
    <row r="83" ht="24.95" customHeight="1" x14ac:dyDescent="0.2"/>
    <row r="84" ht="24.95" customHeight="1" x14ac:dyDescent="0.2"/>
    <row r="85" ht="24.95" customHeight="1" x14ac:dyDescent="0.2"/>
    <row r="86" ht="24.95" customHeight="1" x14ac:dyDescent="0.2"/>
    <row r="87" ht="24.95" customHeight="1" x14ac:dyDescent="0.2"/>
    <row r="88" ht="24.95" customHeight="1" x14ac:dyDescent="0.2"/>
    <row r="89" ht="24.95" customHeight="1" x14ac:dyDescent="0.2"/>
    <row r="90" ht="24.95" customHeight="1" x14ac:dyDescent="0.2"/>
    <row r="91" ht="24.95" customHeight="1" x14ac:dyDescent="0.2"/>
    <row r="92" ht="24.95" customHeight="1" x14ac:dyDescent="0.2"/>
    <row r="93" ht="24.95" customHeight="1" x14ac:dyDescent="0.2"/>
    <row r="94" ht="24.95" customHeight="1" x14ac:dyDescent="0.2"/>
    <row r="95" ht="24.95" customHeight="1" x14ac:dyDescent="0.2"/>
    <row r="96" ht="24.95" customHeight="1" x14ac:dyDescent="0.2"/>
    <row r="97" ht="24.95" customHeight="1" x14ac:dyDescent="0.2"/>
    <row r="98" ht="24.95" customHeight="1" x14ac:dyDescent="0.2"/>
    <row r="99" ht="24.95" customHeight="1" x14ac:dyDescent="0.2"/>
    <row r="100" ht="24.95" customHeight="1" x14ac:dyDescent="0.2"/>
    <row r="103" ht="21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3" ht="24.95" customHeight="1" x14ac:dyDescent="0.2"/>
    <row r="114" ht="24.95" customHeight="1" x14ac:dyDescent="0.2"/>
    <row r="115" ht="24.95" customHeight="1" x14ac:dyDescent="0.2"/>
    <row r="116" ht="24.95" customHeight="1" x14ac:dyDescent="0.2"/>
    <row r="117" ht="24.95" customHeight="1" x14ac:dyDescent="0.2"/>
    <row r="118" ht="24.95" customHeight="1" x14ac:dyDescent="0.2"/>
    <row r="119" ht="24.95" customHeight="1" x14ac:dyDescent="0.2"/>
    <row r="120" ht="24.95" customHeight="1" x14ac:dyDescent="0.2"/>
    <row r="121" ht="24.95" customHeight="1" x14ac:dyDescent="0.2"/>
    <row r="122" ht="24.95" customHeight="1" x14ac:dyDescent="0.2"/>
    <row r="123" ht="24.95" customHeight="1" x14ac:dyDescent="0.2"/>
    <row r="124" ht="24.95" customHeight="1" x14ac:dyDescent="0.2"/>
    <row r="125" ht="24.95" customHeight="1" x14ac:dyDescent="0.2"/>
    <row r="126" ht="24.95" customHeight="1" x14ac:dyDescent="0.2"/>
    <row r="127" ht="24.95" customHeight="1" x14ac:dyDescent="0.2"/>
    <row r="128" ht="24.95" customHeight="1" x14ac:dyDescent="0.2"/>
    <row r="129" ht="24.95" customHeight="1" x14ac:dyDescent="0.2"/>
    <row r="130" ht="24.95" customHeight="1" x14ac:dyDescent="0.2"/>
    <row r="131" ht="24.95" customHeight="1" x14ac:dyDescent="0.2"/>
    <row r="132" ht="24.95" customHeight="1" x14ac:dyDescent="0.2"/>
    <row r="133" ht="24.95" customHeight="1" x14ac:dyDescent="0.2"/>
    <row r="138" ht="21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</sheetData>
  <mergeCells count="32">
    <mergeCell ref="E62:AB62"/>
    <mergeCell ref="A44:A45"/>
    <mergeCell ref="B44:B45"/>
    <mergeCell ref="C44:C45"/>
    <mergeCell ref="D44:D45"/>
    <mergeCell ref="E44:AB44"/>
    <mergeCell ref="A35:AC35"/>
    <mergeCell ref="A36:AC36"/>
    <mergeCell ref="A37:D37"/>
    <mergeCell ref="E37:AC43"/>
    <mergeCell ref="A38:D38"/>
    <mergeCell ref="A39:D39"/>
    <mergeCell ref="A40:D40"/>
    <mergeCell ref="A41:D41"/>
    <mergeCell ref="A42:D42"/>
    <mergeCell ref="A43:D43"/>
    <mergeCell ref="E29:AB29"/>
    <mergeCell ref="A2:AC2"/>
    <mergeCell ref="A4:D4"/>
    <mergeCell ref="E4:AC10"/>
    <mergeCell ref="A11:A12"/>
    <mergeCell ref="B11:B12"/>
    <mergeCell ref="C11:C12"/>
    <mergeCell ref="D11:D12"/>
    <mergeCell ref="E11:AB11"/>
    <mergeCell ref="A9:D9"/>
    <mergeCell ref="A10:D10"/>
    <mergeCell ref="A5:D5"/>
    <mergeCell ref="A6:D6"/>
    <mergeCell ref="A7:D7"/>
    <mergeCell ref="A8:D8"/>
    <mergeCell ref="A3:AC3"/>
  </mergeCells>
  <conditionalFormatting sqref="E27:AB27">
    <cfRule type="cellIs" dxfId="110" priority="4" operator="greaterThan">
      <formula>90</formula>
    </cfRule>
  </conditionalFormatting>
  <conditionalFormatting sqref="E60:AB60">
    <cfRule type="cellIs" dxfId="109" priority="2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115"/>
  <sheetViews>
    <sheetView topLeftCell="A37" zoomScale="60" zoomScaleNormal="60" workbookViewId="0">
      <selection activeCell="V76" sqref="V76"/>
    </sheetView>
  </sheetViews>
  <sheetFormatPr defaultColWidth="8.85546875" defaultRowHeight="12.75" x14ac:dyDescent="0.2"/>
  <cols>
    <col min="1" max="1" width="6.5703125" style="16" customWidth="1"/>
    <col min="2" max="2" width="45" style="16" customWidth="1"/>
    <col min="3" max="3" width="11.42578125" style="16" customWidth="1"/>
    <col min="4" max="4" width="17.42578125" style="16" customWidth="1"/>
    <col min="5" max="28" width="10.7109375" style="16" customWidth="1"/>
    <col min="29" max="29" width="13.5703125" style="16" customWidth="1"/>
    <col min="30" max="16384" width="8.85546875" style="16"/>
  </cols>
  <sheetData>
    <row r="1" spans="1:29" ht="15" x14ac:dyDescent="0.2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</row>
    <row r="3" spans="1:29" ht="23.25" x14ac:dyDescent="0.2">
      <c r="A3" s="317" t="s">
        <v>39</v>
      </c>
      <c r="B3" s="317"/>
      <c r="C3" s="317"/>
      <c r="D3" s="317"/>
      <c r="E3" s="317"/>
      <c r="F3" s="317"/>
      <c r="G3" s="317"/>
      <c r="H3" s="317"/>
      <c r="I3" s="317"/>
      <c r="J3" s="317"/>
      <c r="K3" s="317"/>
      <c r="L3" s="317"/>
      <c r="M3" s="317"/>
      <c r="N3" s="317"/>
      <c r="O3" s="317"/>
      <c r="P3" s="317"/>
      <c r="Q3" s="317"/>
      <c r="R3" s="317"/>
      <c r="S3" s="317"/>
      <c r="T3" s="317"/>
      <c r="U3" s="317"/>
      <c r="V3" s="317"/>
      <c r="W3" s="317"/>
      <c r="X3" s="317"/>
      <c r="Y3" s="317"/>
      <c r="Z3" s="317"/>
      <c r="AA3" s="317"/>
      <c r="AB3" s="317"/>
      <c r="AC3" s="317"/>
    </row>
    <row r="4" spans="1:29" ht="21" customHeight="1" x14ac:dyDescent="0.2">
      <c r="A4" s="323" t="s">
        <v>152</v>
      </c>
      <c r="B4" s="323"/>
      <c r="C4" s="323"/>
      <c r="D4" s="323"/>
      <c r="E4" s="323"/>
      <c r="F4" s="323"/>
      <c r="G4" s="323"/>
      <c r="H4" s="323"/>
      <c r="I4" s="323"/>
      <c r="J4" s="323"/>
      <c r="K4" s="323"/>
      <c r="L4" s="323"/>
      <c r="M4" s="323"/>
      <c r="N4" s="323"/>
      <c r="O4" s="323"/>
      <c r="P4" s="323"/>
      <c r="Q4" s="323"/>
      <c r="R4" s="323"/>
      <c r="S4" s="323"/>
      <c r="T4" s="323"/>
      <c r="U4" s="323"/>
      <c r="V4" s="323"/>
      <c r="W4" s="323"/>
      <c r="X4" s="323"/>
      <c r="Y4" s="323"/>
      <c r="Z4" s="323"/>
      <c r="AA4" s="323"/>
      <c r="AB4" s="323"/>
      <c r="AC4" s="323"/>
    </row>
    <row r="5" spans="1:29" ht="18" customHeight="1" x14ac:dyDescent="0.35">
      <c r="A5" s="319"/>
      <c r="B5" s="319"/>
      <c r="C5" s="319"/>
      <c r="D5" s="319"/>
      <c r="E5" s="320" t="s">
        <v>73</v>
      </c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29" ht="18" customHeight="1" x14ac:dyDescent="0.2">
      <c r="A6" s="324" t="s">
        <v>77</v>
      </c>
      <c r="B6" s="324"/>
      <c r="C6" s="324"/>
      <c r="D6" s="324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29" ht="18" customHeight="1" x14ac:dyDescent="0.2">
      <c r="A7" s="324" t="s">
        <v>78</v>
      </c>
      <c r="B7" s="324"/>
      <c r="C7" s="324"/>
      <c r="D7" s="324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29" ht="18" customHeight="1" x14ac:dyDescent="0.2">
      <c r="A8" s="324" t="s">
        <v>79</v>
      </c>
      <c r="B8" s="324"/>
      <c r="C8" s="324"/>
      <c r="D8" s="324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29" ht="16.899999999999999" customHeight="1" x14ac:dyDescent="0.2">
      <c r="A9" s="324" t="s">
        <v>80</v>
      </c>
      <c r="B9" s="324"/>
      <c r="C9" s="324"/>
      <c r="D9" s="324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29" ht="15.6" customHeight="1" x14ac:dyDescent="0.25">
      <c r="A10" s="325" t="s">
        <v>81</v>
      </c>
      <c r="B10" s="325"/>
      <c r="C10" s="325"/>
      <c r="D10" s="325"/>
      <c r="E10" s="320"/>
      <c r="F10" s="320"/>
      <c r="G10" s="320"/>
      <c r="H10" s="320"/>
      <c r="I10" s="320"/>
      <c r="J10" s="320"/>
      <c r="K10" s="320"/>
      <c r="L10" s="320"/>
      <c r="M10" s="320"/>
      <c r="N10" s="320"/>
      <c r="O10" s="320"/>
      <c r="P10" s="320"/>
      <c r="Q10" s="320"/>
      <c r="R10" s="320"/>
      <c r="S10" s="320"/>
      <c r="T10" s="320"/>
      <c r="U10" s="320"/>
      <c r="V10" s="320"/>
      <c r="W10" s="320"/>
      <c r="X10" s="320"/>
      <c r="Y10" s="320"/>
      <c r="Z10" s="320"/>
      <c r="AA10" s="320"/>
      <c r="AB10" s="320"/>
      <c r="AC10" s="320"/>
    </row>
    <row r="11" spans="1:29" ht="34.5" customHeight="1" x14ac:dyDescent="0.25">
      <c r="A11" s="325" t="s">
        <v>82</v>
      </c>
      <c r="B11" s="325"/>
      <c r="C11" s="325"/>
      <c r="D11" s="325"/>
      <c r="E11" s="320"/>
      <c r="F11" s="320"/>
      <c r="G11" s="320"/>
      <c r="H11" s="320"/>
      <c r="I11" s="320"/>
      <c r="J11" s="320"/>
      <c r="K11" s="320"/>
      <c r="L11" s="320"/>
      <c r="M11" s="320"/>
      <c r="N11" s="320"/>
      <c r="O11" s="320"/>
      <c r="P11" s="320"/>
      <c r="Q11" s="320"/>
      <c r="R11" s="320"/>
      <c r="S11" s="320"/>
      <c r="T11" s="320"/>
      <c r="U11" s="320"/>
      <c r="V11" s="320"/>
      <c r="W11" s="320"/>
      <c r="X11" s="320"/>
      <c r="Y11" s="320"/>
      <c r="Z11" s="320"/>
      <c r="AA11" s="320"/>
      <c r="AB11" s="320"/>
      <c r="AC11" s="320"/>
    </row>
    <row r="12" spans="1:29" ht="31.5" x14ac:dyDescent="0.2">
      <c r="A12" s="312" t="s">
        <v>32</v>
      </c>
      <c r="B12" s="312" t="s">
        <v>31</v>
      </c>
      <c r="C12" s="312" t="s">
        <v>30</v>
      </c>
      <c r="D12" s="312" t="s">
        <v>29</v>
      </c>
      <c r="E12" s="314" t="s">
        <v>28</v>
      </c>
      <c r="F12" s="315"/>
      <c r="G12" s="315"/>
      <c r="H12" s="315"/>
      <c r="I12" s="315"/>
      <c r="J12" s="315"/>
      <c r="K12" s="315"/>
      <c r="L12" s="315"/>
      <c r="M12" s="315"/>
      <c r="N12" s="315"/>
      <c r="O12" s="315"/>
      <c r="P12" s="315"/>
      <c r="Q12" s="315"/>
      <c r="R12" s="315"/>
      <c r="S12" s="315"/>
      <c r="T12" s="315"/>
      <c r="U12" s="315"/>
      <c r="V12" s="315"/>
      <c r="W12" s="315"/>
      <c r="X12" s="315"/>
      <c r="Y12" s="315"/>
      <c r="Z12" s="315"/>
      <c r="AA12" s="315"/>
      <c r="AB12" s="316"/>
      <c r="AC12" s="113" t="s">
        <v>67</v>
      </c>
    </row>
    <row r="13" spans="1:29" ht="24.95" customHeight="1" x14ac:dyDescent="0.25">
      <c r="A13" s="313"/>
      <c r="B13" s="313"/>
      <c r="C13" s="313"/>
      <c r="D13" s="313"/>
      <c r="E13" s="8">
        <v>7</v>
      </c>
      <c r="F13" s="8">
        <v>8</v>
      </c>
      <c r="G13" s="8">
        <v>9</v>
      </c>
      <c r="H13" s="8">
        <v>10</v>
      </c>
      <c r="I13" s="9">
        <v>11</v>
      </c>
      <c r="J13" s="8">
        <v>12</v>
      </c>
      <c r="K13" s="8">
        <v>13</v>
      </c>
      <c r="L13" s="8">
        <v>14</v>
      </c>
      <c r="M13" s="8">
        <v>15</v>
      </c>
      <c r="N13" s="8">
        <v>16</v>
      </c>
      <c r="O13" s="8">
        <v>17</v>
      </c>
      <c r="P13" s="8">
        <v>18</v>
      </c>
      <c r="Q13" s="8">
        <v>19</v>
      </c>
      <c r="R13" s="8">
        <v>20</v>
      </c>
      <c r="S13" s="8">
        <v>21</v>
      </c>
      <c r="T13" s="8">
        <v>22</v>
      </c>
      <c r="U13" s="8">
        <v>23</v>
      </c>
      <c r="V13" s="8">
        <v>0</v>
      </c>
      <c r="W13" s="8">
        <v>1</v>
      </c>
      <c r="X13" s="8">
        <v>2</v>
      </c>
      <c r="Y13" s="8">
        <v>3</v>
      </c>
      <c r="Z13" s="8">
        <v>4</v>
      </c>
      <c r="AA13" s="8">
        <v>5</v>
      </c>
      <c r="AB13" s="8">
        <v>6</v>
      </c>
      <c r="AC13" s="1"/>
    </row>
    <row r="14" spans="1:29" ht="24.95" customHeight="1" x14ac:dyDescent="0.2">
      <c r="A14" s="4">
        <v>1</v>
      </c>
      <c r="B14" s="3" t="s">
        <v>27</v>
      </c>
      <c r="C14" s="2" t="s">
        <v>0</v>
      </c>
      <c r="D14" s="31"/>
      <c r="E14" s="100">
        <v>5.2</v>
      </c>
      <c r="F14" s="100">
        <v>5.2</v>
      </c>
      <c r="G14" s="100">
        <v>5.3</v>
      </c>
      <c r="H14" s="100">
        <v>5.2</v>
      </c>
      <c r="I14" s="100">
        <v>4.7</v>
      </c>
      <c r="J14" s="100">
        <v>4.5999999999999996</v>
      </c>
      <c r="K14" s="100">
        <v>4.4000000000000004</v>
      </c>
      <c r="L14" s="100">
        <v>4.0999999999999996</v>
      </c>
      <c r="M14" s="100">
        <v>4.0999999999999996</v>
      </c>
      <c r="N14" s="100">
        <v>4.0999999999999996</v>
      </c>
      <c r="O14" s="100">
        <v>4.9000000000000004</v>
      </c>
      <c r="P14" s="100">
        <v>4.5</v>
      </c>
      <c r="Q14" s="100">
        <v>4.3</v>
      </c>
      <c r="R14" s="100">
        <v>5.0999999999999996</v>
      </c>
      <c r="S14" s="100">
        <v>5.3</v>
      </c>
      <c r="T14" s="100">
        <v>5.4</v>
      </c>
      <c r="U14" s="100">
        <v>5</v>
      </c>
      <c r="V14" s="100">
        <v>4</v>
      </c>
      <c r="W14" s="100">
        <v>4.5999999999999996</v>
      </c>
      <c r="X14" s="100">
        <v>4.0999999999999996</v>
      </c>
      <c r="Y14" s="100">
        <v>4.2</v>
      </c>
      <c r="Z14" s="100">
        <v>4.4000000000000004</v>
      </c>
      <c r="AA14" s="100">
        <v>4.5999999999999996</v>
      </c>
      <c r="AB14" s="100">
        <v>5.0999999999999996</v>
      </c>
      <c r="AC14" s="139">
        <f t="shared" ref="AC14:AC19" si="0">AVERAGE(E14:AB14)</f>
        <v>4.6833333333333327</v>
      </c>
    </row>
    <row r="15" spans="1:29" ht="24.95" customHeight="1" x14ac:dyDescent="0.2">
      <c r="A15" s="4">
        <v>2</v>
      </c>
      <c r="B15" s="3" t="s">
        <v>26</v>
      </c>
      <c r="C15" s="2" t="s">
        <v>0</v>
      </c>
      <c r="D15" s="31"/>
      <c r="E15" s="100">
        <v>1.1000000000000001</v>
      </c>
      <c r="F15" s="100">
        <v>1.1000000000000001</v>
      </c>
      <c r="G15" s="100">
        <v>1</v>
      </c>
      <c r="H15" s="100">
        <v>1</v>
      </c>
      <c r="I15" s="100">
        <v>1.1000000000000001</v>
      </c>
      <c r="J15" s="100">
        <v>1</v>
      </c>
      <c r="K15" s="100">
        <v>0.6</v>
      </c>
      <c r="L15" s="100">
        <v>0.4</v>
      </c>
      <c r="M15" s="100">
        <v>0.5</v>
      </c>
      <c r="N15" s="100">
        <v>0.5</v>
      </c>
      <c r="O15" s="100">
        <v>0.8</v>
      </c>
      <c r="P15" s="100">
        <v>0.5</v>
      </c>
      <c r="Q15" s="100">
        <v>0.5</v>
      </c>
      <c r="R15" s="100">
        <v>0.7</v>
      </c>
      <c r="S15" s="100">
        <v>1</v>
      </c>
      <c r="T15" s="100">
        <v>1.1000000000000001</v>
      </c>
      <c r="U15" s="100">
        <v>1</v>
      </c>
      <c r="V15" s="100">
        <v>0.5</v>
      </c>
      <c r="W15" s="100">
        <v>0.6</v>
      </c>
      <c r="X15" s="100">
        <v>0.4</v>
      </c>
      <c r="Y15" s="100">
        <v>0.5</v>
      </c>
      <c r="Z15" s="100">
        <v>0.7</v>
      </c>
      <c r="AA15" s="100">
        <v>0.8</v>
      </c>
      <c r="AB15" s="100">
        <v>0.7</v>
      </c>
      <c r="AC15" s="139">
        <f t="shared" si="0"/>
        <v>0.75416666666666676</v>
      </c>
    </row>
    <row r="16" spans="1:29" ht="24.95" customHeight="1" x14ac:dyDescent="0.2">
      <c r="A16" s="4">
        <v>3</v>
      </c>
      <c r="B16" s="3" t="s">
        <v>83</v>
      </c>
      <c r="C16" s="2" t="s">
        <v>0</v>
      </c>
      <c r="D16" s="2"/>
      <c r="E16" s="247">
        <v>14.4</v>
      </c>
      <c r="F16" s="247">
        <v>14.7</v>
      </c>
      <c r="G16" s="247">
        <v>15</v>
      </c>
      <c r="H16" s="247">
        <v>15.4</v>
      </c>
      <c r="I16" s="247">
        <v>15.8</v>
      </c>
      <c r="J16" s="247">
        <v>15.3</v>
      </c>
      <c r="K16" s="247">
        <v>13.9</v>
      </c>
      <c r="L16" s="247">
        <v>13.4</v>
      </c>
      <c r="M16" s="247">
        <v>13.4</v>
      </c>
      <c r="N16" s="247">
        <v>13.5</v>
      </c>
      <c r="O16" s="247">
        <v>13.3</v>
      </c>
      <c r="P16" s="247">
        <v>12.7</v>
      </c>
      <c r="Q16" s="247">
        <v>12.4</v>
      </c>
      <c r="R16" s="247">
        <v>13.3</v>
      </c>
      <c r="S16" s="247">
        <v>14.3</v>
      </c>
      <c r="T16" s="247">
        <v>14.9</v>
      </c>
      <c r="U16" s="247">
        <v>15.2</v>
      </c>
      <c r="V16" s="247">
        <v>13.3</v>
      </c>
      <c r="W16" s="247">
        <v>12.6</v>
      </c>
      <c r="X16" s="247">
        <v>11.9</v>
      </c>
      <c r="Y16" s="247">
        <v>12.5</v>
      </c>
      <c r="Z16" s="247">
        <v>13.6</v>
      </c>
      <c r="AA16" s="247">
        <v>14.2</v>
      </c>
      <c r="AB16" s="247">
        <v>14.4</v>
      </c>
      <c r="AC16" s="139">
        <f t="shared" si="0"/>
        <v>13.891666666666667</v>
      </c>
    </row>
    <row r="17" spans="1:29" ht="24.95" customHeight="1" x14ac:dyDescent="0.2">
      <c r="A17" s="4">
        <v>4</v>
      </c>
      <c r="B17" s="3" t="s">
        <v>84</v>
      </c>
      <c r="C17" s="2" t="s">
        <v>0</v>
      </c>
      <c r="D17" s="2"/>
      <c r="E17" s="247">
        <v>6.2</v>
      </c>
      <c r="F17" s="247">
        <v>6.4</v>
      </c>
      <c r="G17" s="247">
        <v>6.7</v>
      </c>
      <c r="H17" s="247">
        <v>6.9</v>
      </c>
      <c r="I17" s="247">
        <v>7.3</v>
      </c>
      <c r="J17" s="247">
        <v>7.2</v>
      </c>
      <c r="K17" s="247">
        <v>6.9</v>
      </c>
      <c r="L17" s="247">
        <v>7</v>
      </c>
      <c r="M17" s="247">
        <v>7</v>
      </c>
      <c r="N17" s="247">
        <v>6.9</v>
      </c>
      <c r="O17" s="247">
        <v>5.4</v>
      </c>
      <c r="P17" s="247">
        <v>5.6</v>
      </c>
      <c r="Q17" s="247">
        <v>5.6</v>
      </c>
      <c r="R17" s="247">
        <v>5.7</v>
      </c>
      <c r="S17" s="247">
        <v>6.2</v>
      </c>
      <c r="T17" s="247">
        <v>6.6</v>
      </c>
      <c r="U17" s="247">
        <v>7</v>
      </c>
      <c r="V17" s="247">
        <v>6.8</v>
      </c>
      <c r="W17" s="247">
        <v>5.4</v>
      </c>
      <c r="X17" s="247">
        <v>5.4</v>
      </c>
      <c r="Y17" s="247">
        <v>5.6</v>
      </c>
      <c r="Z17" s="247">
        <v>5.7</v>
      </c>
      <c r="AA17" s="247">
        <v>5.9</v>
      </c>
      <c r="AB17" s="247">
        <v>6.2</v>
      </c>
      <c r="AC17" s="139">
        <f t="shared" si="0"/>
        <v>6.3166666666666655</v>
      </c>
    </row>
    <row r="18" spans="1:29" ht="24.95" customHeight="1" x14ac:dyDescent="0.2">
      <c r="A18" s="4">
        <v>5</v>
      </c>
      <c r="B18" s="3" t="s">
        <v>85</v>
      </c>
      <c r="C18" s="2" t="s">
        <v>0</v>
      </c>
      <c r="D18" s="2"/>
      <c r="E18" s="247">
        <v>19.399999999999999</v>
      </c>
      <c r="F18" s="247">
        <v>19.3</v>
      </c>
      <c r="G18" s="247">
        <v>19.600000000000001</v>
      </c>
      <c r="H18" s="247">
        <v>20.3</v>
      </c>
      <c r="I18" s="247">
        <v>20.9</v>
      </c>
      <c r="J18" s="247">
        <v>21.6</v>
      </c>
      <c r="K18" s="247">
        <v>21.9</v>
      </c>
      <c r="L18" s="247">
        <v>21.9</v>
      </c>
      <c r="M18" s="247">
        <v>22.2</v>
      </c>
      <c r="N18" s="247">
        <v>22</v>
      </c>
      <c r="O18" s="247">
        <v>22.2</v>
      </c>
      <c r="P18" s="247">
        <v>21.3</v>
      </c>
      <c r="Q18" s="247">
        <v>21.3</v>
      </c>
      <c r="R18" s="247">
        <v>22.1</v>
      </c>
      <c r="S18" s="247">
        <v>21.2</v>
      </c>
      <c r="T18" s="247">
        <v>21</v>
      </c>
      <c r="U18" s="247">
        <v>21.2</v>
      </c>
      <c r="V18" s="247">
        <v>20.8</v>
      </c>
      <c r="W18" s="247">
        <v>21.3</v>
      </c>
      <c r="X18" s="247">
        <v>21.3</v>
      </c>
      <c r="Y18" s="247">
        <v>20.399999999999999</v>
      </c>
      <c r="Z18" s="247">
        <v>20.7</v>
      </c>
      <c r="AA18" s="247">
        <v>20.6</v>
      </c>
      <c r="AB18" s="247">
        <v>20.8</v>
      </c>
      <c r="AC18" s="139">
        <f t="shared" si="0"/>
        <v>21.054166666666667</v>
      </c>
    </row>
    <row r="19" spans="1:29" ht="24.95" customHeight="1" x14ac:dyDescent="0.2">
      <c r="A19" s="4">
        <v>6</v>
      </c>
      <c r="B19" s="3" t="s">
        <v>86</v>
      </c>
      <c r="C19" s="2" t="s">
        <v>0</v>
      </c>
      <c r="D19" s="2"/>
      <c r="E19" s="247">
        <v>24.6</v>
      </c>
      <c r="F19" s="247">
        <v>24.5</v>
      </c>
      <c r="G19" s="247">
        <v>25</v>
      </c>
      <c r="H19" s="247">
        <v>25.7</v>
      </c>
      <c r="I19" s="247">
        <v>27.8</v>
      </c>
      <c r="J19" s="247">
        <v>26.8</v>
      </c>
      <c r="K19" s="247">
        <v>26.2</v>
      </c>
      <c r="L19" s="247">
        <v>25.8</v>
      </c>
      <c r="M19" s="247">
        <v>26</v>
      </c>
      <c r="N19" s="247">
        <v>25.7</v>
      </c>
      <c r="O19" s="247">
        <v>26.8</v>
      </c>
      <c r="P19" s="247">
        <v>25.7</v>
      </c>
      <c r="Q19" s="247">
        <v>25.5</v>
      </c>
      <c r="R19" s="247">
        <v>26.7</v>
      </c>
      <c r="S19" s="247">
        <v>26.4</v>
      </c>
      <c r="T19" s="247">
        <v>26</v>
      </c>
      <c r="U19" s="247">
        <v>26.2</v>
      </c>
      <c r="V19" s="247">
        <v>24.5</v>
      </c>
      <c r="W19" s="247">
        <v>25.6</v>
      </c>
      <c r="X19" s="247">
        <v>25.2</v>
      </c>
      <c r="Y19" s="247">
        <v>24.7</v>
      </c>
      <c r="Z19" s="247">
        <v>25.6</v>
      </c>
      <c r="AA19" s="247">
        <v>25.8</v>
      </c>
      <c r="AB19" s="247">
        <v>26</v>
      </c>
      <c r="AC19" s="138">
        <f t="shared" si="0"/>
        <v>25.783333333333335</v>
      </c>
    </row>
    <row r="20" spans="1:29" ht="24.95" customHeight="1" x14ac:dyDescent="0.2">
      <c r="A20" s="4">
        <v>7</v>
      </c>
      <c r="B20" s="3" t="s">
        <v>21</v>
      </c>
      <c r="C20" s="2" t="s">
        <v>87</v>
      </c>
      <c r="D20" s="2"/>
      <c r="E20" s="212">
        <v>4.3</v>
      </c>
      <c r="F20" s="212">
        <v>4.3</v>
      </c>
      <c r="G20" s="212">
        <v>4.3</v>
      </c>
      <c r="H20" s="212">
        <v>4.3</v>
      </c>
      <c r="I20" s="212">
        <v>4.3</v>
      </c>
      <c r="J20" s="212">
        <v>4.3</v>
      </c>
      <c r="K20" s="212">
        <v>4.3</v>
      </c>
      <c r="L20" s="212">
        <v>4.3</v>
      </c>
      <c r="M20" s="212">
        <v>4.3</v>
      </c>
      <c r="N20" s="212">
        <v>4.3</v>
      </c>
      <c r="O20" s="212">
        <v>4.3</v>
      </c>
      <c r="P20" s="212">
        <v>4.3</v>
      </c>
      <c r="Q20" s="212">
        <v>4.3</v>
      </c>
      <c r="R20" s="212">
        <v>4.3</v>
      </c>
      <c r="S20" s="212">
        <v>4.3</v>
      </c>
      <c r="T20" s="212">
        <v>4.3</v>
      </c>
      <c r="U20" s="212">
        <v>4.3</v>
      </c>
      <c r="V20" s="212">
        <v>4.3</v>
      </c>
      <c r="W20" s="212">
        <v>4.3</v>
      </c>
      <c r="X20" s="212">
        <v>4.3</v>
      </c>
      <c r="Y20" s="212">
        <v>4.3</v>
      </c>
      <c r="Z20" s="212">
        <v>4.3</v>
      </c>
      <c r="AA20" s="212">
        <v>4.3</v>
      </c>
      <c r="AB20" s="212">
        <v>4.3</v>
      </c>
      <c r="AC20" s="138">
        <f t="shared" ref="AC20:AC26" si="1">AVERAGE(E20:AB20)</f>
        <v>4.299999999999998</v>
      </c>
    </row>
    <row r="21" spans="1:29" ht="24.95" customHeight="1" x14ac:dyDescent="0.2">
      <c r="A21" s="4">
        <v>8</v>
      </c>
      <c r="B21" s="3" t="s">
        <v>20</v>
      </c>
      <c r="C21" s="2" t="s">
        <v>87</v>
      </c>
      <c r="D21" s="2"/>
      <c r="E21" s="213">
        <v>3.8</v>
      </c>
      <c r="F21" s="213">
        <v>3.8</v>
      </c>
      <c r="G21" s="213">
        <v>3.8</v>
      </c>
      <c r="H21" s="213">
        <v>3.8</v>
      </c>
      <c r="I21" s="213">
        <v>3.8</v>
      </c>
      <c r="J21" s="213">
        <v>3.8</v>
      </c>
      <c r="K21" s="213">
        <v>3.8</v>
      </c>
      <c r="L21" s="213">
        <v>3.8</v>
      </c>
      <c r="M21" s="213">
        <v>3.8</v>
      </c>
      <c r="N21" s="213">
        <v>3.8</v>
      </c>
      <c r="O21" s="213">
        <v>3.8</v>
      </c>
      <c r="P21" s="213">
        <v>3.8</v>
      </c>
      <c r="Q21" s="213">
        <v>3.8</v>
      </c>
      <c r="R21" s="213">
        <v>3.8</v>
      </c>
      <c r="S21" s="213">
        <v>3.8</v>
      </c>
      <c r="T21" s="213">
        <v>3.8</v>
      </c>
      <c r="U21" s="213">
        <v>3.8</v>
      </c>
      <c r="V21" s="213">
        <v>3.8</v>
      </c>
      <c r="W21" s="213">
        <v>3.8</v>
      </c>
      <c r="X21" s="213">
        <v>3.8</v>
      </c>
      <c r="Y21" s="213">
        <v>3.8</v>
      </c>
      <c r="Z21" s="213">
        <v>3.8</v>
      </c>
      <c r="AA21" s="213">
        <v>3.8</v>
      </c>
      <c r="AB21" s="213">
        <v>3.8</v>
      </c>
      <c r="AC21" s="138">
        <f t="shared" si="1"/>
        <v>3.7999999999999985</v>
      </c>
    </row>
    <row r="22" spans="1:29" ht="24.95" customHeight="1" x14ac:dyDescent="0.2">
      <c r="A22" s="4">
        <v>9</v>
      </c>
      <c r="B22" s="3" t="s">
        <v>19</v>
      </c>
      <c r="C22" s="2" t="s">
        <v>87</v>
      </c>
      <c r="D22" s="2"/>
      <c r="E22" s="213">
        <v>3.8</v>
      </c>
      <c r="F22" s="213">
        <v>3.8</v>
      </c>
      <c r="G22" s="213">
        <v>3.8</v>
      </c>
      <c r="H22" s="213">
        <v>3.8</v>
      </c>
      <c r="I22" s="213">
        <v>3.8</v>
      </c>
      <c r="J22" s="213">
        <v>3.8</v>
      </c>
      <c r="K22" s="213">
        <v>3.8</v>
      </c>
      <c r="L22" s="213">
        <v>3.8</v>
      </c>
      <c r="M22" s="213">
        <v>3.8</v>
      </c>
      <c r="N22" s="213">
        <v>3.8</v>
      </c>
      <c r="O22" s="213">
        <v>3.8</v>
      </c>
      <c r="P22" s="213">
        <v>3.8</v>
      </c>
      <c r="Q22" s="213">
        <v>3.8</v>
      </c>
      <c r="R22" s="213">
        <v>3.8</v>
      </c>
      <c r="S22" s="213">
        <v>3.8</v>
      </c>
      <c r="T22" s="213">
        <v>3.8</v>
      </c>
      <c r="U22" s="213">
        <v>3.8</v>
      </c>
      <c r="V22" s="213">
        <v>3.8</v>
      </c>
      <c r="W22" s="213">
        <v>3.8</v>
      </c>
      <c r="X22" s="213">
        <v>3.8</v>
      </c>
      <c r="Y22" s="213">
        <v>3.8</v>
      </c>
      <c r="Z22" s="213">
        <v>3.8</v>
      </c>
      <c r="AA22" s="213">
        <v>3.8</v>
      </c>
      <c r="AB22" s="213">
        <v>3.8</v>
      </c>
      <c r="AC22" s="138">
        <f t="shared" si="1"/>
        <v>3.7999999999999985</v>
      </c>
    </row>
    <row r="23" spans="1:29" ht="24.95" customHeight="1" x14ac:dyDescent="0.2">
      <c r="A23" s="4">
        <v>10</v>
      </c>
      <c r="B23" s="3" t="s">
        <v>18</v>
      </c>
      <c r="C23" s="2" t="s">
        <v>87</v>
      </c>
      <c r="D23" s="2"/>
      <c r="E23" s="213">
        <v>3</v>
      </c>
      <c r="F23" s="213">
        <v>3</v>
      </c>
      <c r="G23" s="213">
        <v>3</v>
      </c>
      <c r="H23" s="213">
        <v>3</v>
      </c>
      <c r="I23" s="213">
        <v>3</v>
      </c>
      <c r="J23" s="213">
        <v>3</v>
      </c>
      <c r="K23" s="213">
        <v>3</v>
      </c>
      <c r="L23" s="213">
        <v>3</v>
      </c>
      <c r="M23" s="213">
        <v>3</v>
      </c>
      <c r="N23" s="213">
        <v>3</v>
      </c>
      <c r="O23" s="213">
        <v>3</v>
      </c>
      <c r="P23" s="213">
        <v>3</v>
      </c>
      <c r="Q23" s="213">
        <v>3</v>
      </c>
      <c r="R23" s="213">
        <v>3</v>
      </c>
      <c r="S23" s="213">
        <v>3</v>
      </c>
      <c r="T23" s="213">
        <v>3</v>
      </c>
      <c r="U23" s="213">
        <v>3</v>
      </c>
      <c r="V23" s="213">
        <v>3</v>
      </c>
      <c r="W23" s="213">
        <v>3</v>
      </c>
      <c r="X23" s="213">
        <v>3</v>
      </c>
      <c r="Y23" s="213">
        <v>3</v>
      </c>
      <c r="Z23" s="213">
        <v>3</v>
      </c>
      <c r="AA23" s="213">
        <v>3</v>
      </c>
      <c r="AB23" s="213">
        <v>3</v>
      </c>
      <c r="AC23" s="138">
        <f t="shared" si="1"/>
        <v>3</v>
      </c>
    </row>
    <row r="24" spans="1:29" ht="24.95" customHeight="1" x14ac:dyDescent="0.2">
      <c r="A24" s="4">
        <v>11</v>
      </c>
      <c r="B24" s="3" t="s">
        <v>88</v>
      </c>
      <c r="C24" s="2" t="s">
        <v>87</v>
      </c>
      <c r="D24" s="5"/>
      <c r="E24" s="212">
        <f t="shared" ref="E24:G24" si="2">E20-E21</f>
        <v>0.5</v>
      </c>
      <c r="F24" s="212">
        <f t="shared" si="2"/>
        <v>0.5</v>
      </c>
      <c r="G24" s="212">
        <f t="shared" si="2"/>
        <v>0.5</v>
      </c>
      <c r="H24" s="212">
        <f t="shared" ref="H24:AB24" si="3">H20-H21</f>
        <v>0.5</v>
      </c>
      <c r="I24" s="212">
        <f t="shared" si="3"/>
        <v>0.5</v>
      </c>
      <c r="J24" s="212">
        <f t="shared" si="3"/>
        <v>0.5</v>
      </c>
      <c r="K24" s="212">
        <f t="shared" si="3"/>
        <v>0.5</v>
      </c>
      <c r="L24" s="212">
        <f t="shared" si="3"/>
        <v>0.5</v>
      </c>
      <c r="M24" s="212">
        <f t="shared" si="3"/>
        <v>0.5</v>
      </c>
      <c r="N24" s="212">
        <f t="shared" si="3"/>
        <v>0.5</v>
      </c>
      <c r="O24" s="212">
        <f t="shared" si="3"/>
        <v>0.5</v>
      </c>
      <c r="P24" s="212">
        <f t="shared" si="3"/>
        <v>0.5</v>
      </c>
      <c r="Q24" s="212">
        <f t="shared" si="3"/>
        <v>0.5</v>
      </c>
      <c r="R24" s="212">
        <f t="shared" si="3"/>
        <v>0.5</v>
      </c>
      <c r="S24" s="212">
        <f t="shared" si="3"/>
        <v>0.5</v>
      </c>
      <c r="T24" s="212">
        <f t="shared" si="3"/>
        <v>0.5</v>
      </c>
      <c r="U24" s="212">
        <f t="shared" si="3"/>
        <v>0.5</v>
      </c>
      <c r="V24" s="212">
        <f t="shared" si="3"/>
        <v>0.5</v>
      </c>
      <c r="W24" s="212">
        <f t="shared" si="3"/>
        <v>0.5</v>
      </c>
      <c r="X24" s="212">
        <f t="shared" si="3"/>
        <v>0.5</v>
      </c>
      <c r="Y24" s="212">
        <f t="shared" si="3"/>
        <v>0.5</v>
      </c>
      <c r="Z24" s="212">
        <f t="shared" si="3"/>
        <v>0.5</v>
      </c>
      <c r="AA24" s="212">
        <f t="shared" si="3"/>
        <v>0.5</v>
      </c>
      <c r="AB24" s="212">
        <f t="shared" si="3"/>
        <v>0.5</v>
      </c>
      <c r="AC24" s="138">
        <f t="shared" si="1"/>
        <v>0.5</v>
      </c>
    </row>
    <row r="25" spans="1:29" ht="24.95" customHeight="1" x14ac:dyDescent="0.2">
      <c r="A25" s="4">
        <v>12</v>
      </c>
      <c r="B25" s="3" t="s">
        <v>89</v>
      </c>
      <c r="C25" s="2" t="s">
        <v>87</v>
      </c>
      <c r="D25" s="5"/>
      <c r="E25" s="212">
        <f t="shared" ref="E25:G25" si="4">E22-E23</f>
        <v>0.79999999999999982</v>
      </c>
      <c r="F25" s="212">
        <f t="shared" si="4"/>
        <v>0.79999999999999982</v>
      </c>
      <c r="G25" s="212">
        <f t="shared" si="4"/>
        <v>0.79999999999999982</v>
      </c>
      <c r="H25" s="212">
        <f t="shared" ref="H25:AB25" si="5">H22-H23</f>
        <v>0.79999999999999982</v>
      </c>
      <c r="I25" s="212">
        <f t="shared" si="5"/>
        <v>0.79999999999999982</v>
      </c>
      <c r="J25" s="212">
        <f t="shared" si="5"/>
        <v>0.79999999999999982</v>
      </c>
      <c r="K25" s="212">
        <f t="shared" si="5"/>
        <v>0.79999999999999982</v>
      </c>
      <c r="L25" s="212">
        <f t="shared" si="5"/>
        <v>0.79999999999999982</v>
      </c>
      <c r="M25" s="212">
        <f t="shared" si="5"/>
        <v>0.79999999999999982</v>
      </c>
      <c r="N25" s="212">
        <f t="shared" si="5"/>
        <v>0.79999999999999982</v>
      </c>
      <c r="O25" s="212">
        <f t="shared" si="5"/>
        <v>0.79999999999999982</v>
      </c>
      <c r="P25" s="212">
        <f t="shared" si="5"/>
        <v>0.79999999999999982</v>
      </c>
      <c r="Q25" s="212">
        <f t="shared" si="5"/>
        <v>0.79999999999999982</v>
      </c>
      <c r="R25" s="212">
        <f t="shared" si="5"/>
        <v>0.79999999999999982</v>
      </c>
      <c r="S25" s="212">
        <f t="shared" si="5"/>
        <v>0.79999999999999982</v>
      </c>
      <c r="T25" s="212">
        <f t="shared" si="5"/>
        <v>0.79999999999999982</v>
      </c>
      <c r="U25" s="212">
        <f t="shared" si="5"/>
        <v>0.79999999999999982</v>
      </c>
      <c r="V25" s="212">
        <f t="shared" si="5"/>
        <v>0.79999999999999982</v>
      </c>
      <c r="W25" s="212">
        <f t="shared" si="5"/>
        <v>0.79999999999999982</v>
      </c>
      <c r="X25" s="212">
        <f t="shared" si="5"/>
        <v>0.79999999999999982</v>
      </c>
      <c r="Y25" s="212">
        <f t="shared" si="5"/>
        <v>0.79999999999999982</v>
      </c>
      <c r="Z25" s="212">
        <f t="shared" si="5"/>
        <v>0.79999999999999982</v>
      </c>
      <c r="AA25" s="212">
        <f t="shared" si="5"/>
        <v>0.79999999999999982</v>
      </c>
      <c r="AB25" s="212">
        <f t="shared" si="5"/>
        <v>0.79999999999999982</v>
      </c>
      <c r="AC25" s="138">
        <f t="shared" si="1"/>
        <v>0.80000000000000027</v>
      </c>
    </row>
    <row r="26" spans="1:29" ht="24.95" customHeight="1" x14ac:dyDescent="0.2">
      <c r="A26" s="4">
        <v>13</v>
      </c>
      <c r="B26" s="3" t="s">
        <v>90</v>
      </c>
      <c r="C26" s="2" t="s">
        <v>91</v>
      </c>
      <c r="D26" s="5"/>
      <c r="E26" s="214">
        <f t="shared" ref="E26:G26" si="6">SQRT(E24/0.5)*971</f>
        <v>971</v>
      </c>
      <c r="F26" s="214">
        <f t="shared" si="6"/>
        <v>971</v>
      </c>
      <c r="G26" s="214">
        <f t="shared" si="6"/>
        <v>971</v>
      </c>
      <c r="H26" s="214">
        <f t="shared" ref="H26:AB26" si="7">SQRT(H24/0.5)*971</f>
        <v>971</v>
      </c>
      <c r="I26" s="214">
        <f t="shared" si="7"/>
        <v>971</v>
      </c>
      <c r="J26" s="214">
        <f t="shared" si="7"/>
        <v>971</v>
      </c>
      <c r="K26" s="214">
        <f t="shared" si="7"/>
        <v>971</v>
      </c>
      <c r="L26" s="214">
        <f t="shared" si="7"/>
        <v>971</v>
      </c>
      <c r="M26" s="214">
        <f t="shared" si="7"/>
        <v>971</v>
      </c>
      <c r="N26" s="214">
        <f t="shared" si="7"/>
        <v>971</v>
      </c>
      <c r="O26" s="214">
        <f t="shared" si="7"/>
        <v>971</v>
      </c>
      <c r="P26" s="214">
        <f t="shared" si="7"/>
        <v>971</v>
      </c>
      <c r="Q26" s="214">
        <f t="shared" si="7"/>
        <v>971</v>
      </c>
      <c r="R26" s="214">
        <f t="shared" si="7"/>
        <v>971</v>
      </c>
      <c r="S26" s="214">
        <f t="shared" si="7"/>
        <v>971</v>
      </c>
      <c r="T26" s="214">
        <f t="shared" si="7"/>
        <v>971</v>
      </c>
      <c r="U26" s="214">
        <f t="shared" si="7"/>
        <v>971</v>
      </c>
      <c r="V26" s="214">
        <f t="shared" si="7"/>
        <v>971</v>
      </c>
      <c r="W26" s="214">
        <f t="shared" si="7"/>
        <v>971</v>
      </c>
      <c r="X26" s="214">
        <f t="shared" si="7"/>
        <v>971</v>
      </c>
      <c r="Y26" s="214">
        <f t="shared" si="7"/>
        <v>971</v>
      </c>
      <c r="Z26" s="214">
        <f t="shared" si="7"/>
        <v>971</v>
      </c>
      <c r="AA26" s="214">
        <f t="shared" si="7"/>
        <v>971</v>
      </c>
      <c r="AB26" s="214">
        <f t="shared" si="7"/>
        <v>971</v>
      </c>
      <c r="AC26" s="138">
        <f t="shared" si="1"/>
        <v>971</v>
      </c>
    </row>
    <row r="27" spans="1:29" ht="24.95" customHeight="1" x14ac:dyDescent="0.2">
      <c r="A27" s="4">
        <v>14</v>
      </c>
      <c r="B27" s="3" t="s">
        <v>11</v>
      </c>
      <c r="C27" s="2" t="s">
        <v>10</v>
      </c>
      <c r="D27" s="5"/>
      <c r="E27" s="214">
        <f t="shared" ref="E27:G27" si="8">E26*1000*1*(E16-E17)/3024</f>
        <v>2633.002645502645</v>
      </c>
      <c r="F27" s="214">
        <f t="shared" si="8"/>
        <v>2665.1124338624336</v>
      </c>
      <c r="G27" s="214">
        <f t="shared" si="8"/>
        <v>2665.112433862434</v>
      </c>
      <c r="H27" s="214">
        <f t="shared" ref="H27:AB27" si="9">H26*1000*1*(H16-H17)/3024</f>
        <v>2729.3320105820108</v>
      </c>
      <c r="I27" s="214">
        <f t="shared" si="9"/>
        <v>2729.3320105820108</v>
      </c>
      <c r="J27" s="214">
        <f t="shared" si="9"/>
        <v>2600.8928571428573</v>
      </c>
      <c r="K27" s="214">
        <f t="shared" si="9"/>
        <v>2247.6851851851852</v>
      </c>
      <c r="L27" s="214">
        <f t="shared" si="9"/>
        <v>2055.0264550264551</v>
      </c>
      <c r="M27" s="214">
        <f t="shared" si="9"/>
        <v>2055.0264550264551</v>
      </c>
      <c r="N27" s="214">
        <f t="shared" si="9"/>
        <v>2119.2460317460318</v>
      </c>
      <c r="O27" s="214">
        <f t="shared" si="9"/>
        <v>2536.6732804232806</v>
      </c>
      <c r="P27" s="214">
        <f t="shared" si="9"/>
        <v>2279.7949735449733</v>
      </c>
      <c r="Q27" s="214">
        <f t="shared" si="9"/>
        <v>2183.465608465609</v>
      </c>
      <c r="R27" s="214">
        <f t="shared" si="9"/>
        <v>2440.3439153439158</v>
      </c>
      <c r="S27" s="214">
        <f t="shared" si="9"/>
        <v>2600.8928571428573</v>
      </c>
      <c r="T27" s="214">
        <f t="shared" si="9"/>
        <v>2665.112433862434</v>
      </c>
      <c r="U27" s="214">
        <f t="shared" si="9"/>
        <v>2633.002645502645</v>
      </c>
      <c r="V27" s="214">
        <f t="shared" si="9"/>
        <v>2087.1362433862437</v>
      </c>
      <c r="W27" s="214">
        <f t="shared" si="9"/>
        <v>2311.9047619047615</v>
      </c>
      <c r="X27" s="214">
        <f t="shared" si="9"/>
        <v>2087.1362433862432</v>
      </c>
      <c r="Y27" s="214">
        <f t="shared" si="9"/>
        <v>2215.5753968253966</v>
      </c>
      <c r="Z27" s="214">
        <f t="shared" si="9"/>
        <v>2536.6732804232802</v>
      </c>
      <c r="AA27" s="214">
        <f t="shared" si="9"/>
        <v>2665.1124338624336</v>
      </c>
      <c r="AB27" s="214">
        <f t="shared" si="9"/>
        <v>2633.002645502645</v>
      </c>
      <c r="AC27" s="138">
        <f>SUM(E27:AB27)</f>
        <v>58375.595238095251</v>
      </c>
    </row>
    <row r="28" spans="1:29" ht="24.95" customHeight="1" x14ac:dyDescent="0.2">
      <c r="A28" s="4">
        <v>15</v>
      </c>
      <c r="B28" s="3" t="s">
        <v>9</v>
      </c>
      <c r="C28" s="2" t="s">
        <v>8</v>
      </c>
      <c r="D28" s="5"/>
      <c r="E28" s="212">
        <v>1700</v>
      </c>
      <c r="F28" s="212">
        <v>1400</v>
      </c>
      <c r="G28" s="212">
        <v>1700</v>
      </c>
      <c r="H28" s="212">
        <v>1500</v>
      </c>
      <c r="I28" s="212">
        <v>1600</v>
      </c>
      <c r="J28" s="212">
        <v>1200</v>
      </c>
      <c r="K28" s="212">
        <v>1200</v>
      </c>
      <c r="L28" s="212">
        <v>1200</v>
      </c>
      <c r="M28" s="212">
        <v>1300</v>
      </c>
      <c r="N28" s="212">
        <v>1400</v>
      </c>
      <c r="O28" s="212">
        <v>1300</v>
      </c>
      <c r="P28" s="212">
        <v>1400</v>
      </c>
      <c r="Q28" s="212">
        <v>1400</v>
      </c>
      <c r="R28" s="212">
        <v>1500</v>
      </c>
      <c r="S28" s="212">
        <v>1500</v>
      </c>
      <c r="T28" s="212">
        <v>1500</v>
      </c>
      <c r="U28" s="212">
        <v>1300</v>
      </c>
      <c r="V28" s="212">
        <v>1300</v>
      </c>
      <c r="W28" s="212">
        <v>1200</v>
      </c>
      <c r="X28" s="212">
        <v>1200</v>
      </c>
      <c r="Y28" s="212">
        <v>1400</v>
      </c>
      <c r="Z28" s="212">
        <v>1600</v>
      </c>
      <c r="AA28" s="212">
        <v>1600</v>
      </c>
      <c r="AB28" s="212">
        <v>1500</v>
      </c>
      <c r="AC28" s="138">
        <f>SUM(E28:AB28)</f>
        <v>33900</v>
      </c>
    </row>
    <row r="29" spans="1:29" ht="24.95" customHeight="1" x14ac:dyDescent="0.2">
      <c r="A29" s="4">
        <v>16</v>
      </c>
      <c r="B29" s="3" t="s">
        <v>7</v>
      </c>
      <c r="C29" s="2" t="s">
        <v>6</v>
      </c>
      <c r="D29" s="5"/>
      <c r="E29" s="208">
        <f t="shared" ref="E29:G29" si="10">E28/E27</f>
        <v>0.64565069955539933</v>
      </c>
      <c r="F29" s="208">
        <f t="shared" si="10"/>
        <v>0.52530616802948149</v>
      </c>
      <c r="G29" s="208">
        <f t="shared" si="10"/>
        <v>0.63787177546437035</v>
      </c>
      <c r="H29" s="208">
        <f t="shared" ref="H29:AB29" si="11">H28/H27</f>
        <v>0.54958502453504565</v>
      </c>
      <c r="I29" s="208">
        <f t="shared" si="11"/>
        <v>0.58622402617071545</v>
      </c>
      <c r="J29" s="208">
        <f t="shared" si="11"/>
        <v>0.4613800205973223</v>
      </c>
      <c r="K29" s="208">
        <f t="shared" si="11"/>
        <v>0.53388259526261583</v>
      </c>
      <c r="L29" s="208">
        <f t="shared" si="11"/>
        <v>0.58393408856848605</v>
      </c>
      <c r="M29" s="208">
        <f t="shared" si="11"/>
        <v>0.63259526261585997</v>
      </c>
      <c r="N29" s="208">
        <f t="shared" si="11"/>
        <v>0.66061230221889333</v>
      </c>
      <c r="O29" s="208">
        <f t="shared" si="11"/>
        <v>0.51248223806854476</v>
      </c>
      <c r="P29" s="208">
        <f t="shared" si="11"/>
        <v>0.61409030910488682</v>
      </c>
      <c r="Q29" s="208">
        <f t="shared" si="11"/>
        <v>0.64118252862421987</v>
      </c>
      <c r="R29" s="208">
        <f t="shared" si="11"/>
        <v>0.61466746165103792</v>
      </c>
      <c r="S29" s="208">
        <f t="shared" si="11"/>
        <v>0.57672502574665285</v>
      </c>
      <c r="T29" s="208">
        <f t="shared" si="11"/>
        <v>0.56282803717444441</v>
      </c>
      <c r="U29" s="208">
        <f t="shared" si="11"/>
        <v>0.49373288789530539</v>
      </c>
      <c r="V29" s="208">
        <f t="shared" si="11"/>
        <v>0.62286302780638503</v>
      </c>
      <c r="W29" s="208">
        <f t="shared" si="11"/>
        <v>0.51905252317198769</v>
      </c>
      <c r="X29" s="208">
        <f t="shared" si="11"/>
        <v>0.57495048720589403</v>
      </c>
      <c r="Y29" s="208">
        <f t="shared" si="11"/>
        <v>0.63189002820937634</v>
      </c>
      <c r="Z29" s="208">
        <f t="shared" si="11"/>
        <v>0.63074736993051672</v>
      </c>
      <c r="AA29" s="208">
        <f t="shared" si="11"/>
        <v>0.60034990631940743</v>
      </c>
      <c r="AB29" s="208">
        <f t="shared" si="11"/>
        <v>0.56969179372535239</v>
      </c>
      <c r="AC29" s="138">
        <f t="shared" ref="AC29:AC34" si="12">AVERAGE(E29:AB29)</f>
        <v>0.58259564948550835</v>
      </c>
    </row>
    <row r="30" spans="1:29" ht="24.95" customHeight="1" x14ac:dyDescent="0.2">
      <c r="A30" s="4">
        <v>17</v>
      </c>
      <c r="B30" s="3" t="s">
        <v>5</v>
      </c>
      <c r="C30" s="5"/>
      <c r="D30" s="5"/>
      <c r="E30" s="329">
        <f>AVERAGE(E29:AB29)</f>
        <v>0.58259564948550835</v>
      </c>
      <c r="F30" s="330"/>
      <c r="G30" s="330"/>
      <c r="H30" s="330"/>
      <c r="I30" s="330"/>
      <c r="J30" s="330"/>
      <c r="K30" s="330"/>
      <c r="L30" s="330"/>
      <c r="M30" s="330"/>
      <c r="N30" s="330"/>
      <c r="O30" s="330"/>
      <c r="P30" s="330"/>
      <c r="Q30" s="330"/>
      <c r="R30" s="330"/>
      <c r="S30" s="330"/>
      <c r="T30" s="330"/>
      <c r="U30" s="330"/>
      <c r="V30" s="330"/>
      <c r="W30" s="330"/>
      <c r="X30" s="330"/>
      <c r="Y30" s="330"/>
      <c r="Z30" s="330"/>
      <c r="AA30" s="330"/>
      <c r="AB30" s="331"/>
      <c r="AC30" s="138">
        <f t="shared" si="12"/>
        <v>0.58259564948550835</v>
      </c>
    </row>
    <row r="31" spans="1:29" ht="24.95" customHeight="1" x14ac:dyDescent="0.2">
      <c r="A31" s="4">
        <v>18</v>
      </c>
      <c r="B31" s="3" t="s">
        <v>4</v>
      </c>
      <c r="C31" s="5"/>
      <c r="D31" s="5"/>
      <c r="E31" s="208">
        <f t="shared" ref="E31:G31" si="13">3.516/E29</f>
        <v>5.4456690009337061</v>
      </c>
      <c r="F31" s="208">
        <f t="shared" si="13"/>
        <v>6.6932395124716555</v>
      </c>
      <c r="G31" s="208">
        <f t="shared" si="13"/>
        <v>5.5120795985060695</v>
      </c>
      <c r="H31" s="208">
        <f t="shared" ref="H31:AB31" si="14">3.516/H29</f>
        <v>6.3975542328042341</v>
      </c>
      <c r="I31" s="208">
        <f t="shared" si="14"/>
        <v>5.9977070932539682</v>
      </c>
      <c r="J31" s="208">
        <f t="shared" si="14"/>
        <v>7.6206160714285724</v>
      </c>
      <c r="K31" s="208">
        <f t="shared" si="14"/>
        <v>6.5857175925925926</v>
      </c>
      <c r="L31" s="208">
        <f t="shared" si="14"/>
        <v>6.0212275132275135</v>
      </c>
      <c r="M31" s="208">
        <f t="shared" si="14"/>
        <v>5.5580561660561658</v>
      </c>
      <c r="N31" s="208">
        <f t="shared" si="14"/>
        <v>5.322335034013606</v>
      </c>
      <c r="O31" s="208">
        <f t="shared" si="14"/>
        <v>6.86072557997558</v>
      </c>
      <c r="P31" s="208">
        <f t="shared" si="14"/>
        <v>5.7255422335600903</v>
      </c>
      <c r="Q31" s="208">
        <f t="shared" si="14"/>
        <v>5.4836179138322008</v>
      </c>
      <c r="R31" s="208">
        <f t="shared" si="14"/>
        <v>5.7201661375661379</v>
      </c>
      <c r="S31" s="208">
        <f t="shared" si="14"/>
        <v>6.0964928571428576</v>
      </c>
      <c r="T31" s="208">
        <f t="shared" si="14"/>
        <v>6.247023544973545</v>
      </c>
      <c r="U31" s="208">
        <f t="shared" si="14"/>
        <v>7.1212594627594621</v>
      </c>
      <c r="V31" s="208">
        <f t="shared" si="14"/>
        <v>5.6449007936507947</v>
      </c>
      <c r="W31" s="208">
        <f t="shared" si="14"/>
        <v>6.773880952380952</v>
      </c>
      <c r="X31" s="208">
        <f t="shared" si="14"/>
        <v>6.1153091931216927</v>
      </c>
      <c r="Y31" s="208">
        <f t="shared" si="14"/>
        <v>5.5642593537414955</v>
      </c>
      <c r="Z31" s="208">
        <f t="shared" si="14"/>
        <v>5.574339533730158</v>
      </c>
      <c r="AA31" s="208">
        <f t="shared" si="14"/>
        <v>5.8565845734126984</v>
      </c>
      <c r="AB31" s="208">
        <f t="shared" si="14"/>
        <v>6.1717582010581999</v>
      </c>
      <c r="AC31" s="138">
        <f t="shared" si="12"/>
        <v>6.087919256091415</v>
      </c>
    </row>
    <row r="32" spans="1:29" ht="24.95" customHeight="1" x14ac:dyDescent="0.2">
      <c r="A32" s="4">
        <v>19</v>
      </c>
      <c r="B32" s="3" t="s">
        <v>3</v>
      </c>
      <c r="C32" s="5"/>
      <c r="D32" s="5"/>
      <c r="E32" s="208">
        <f t="shared" ref="E32:G32" si="15">3.413*E31</f>
        <v>18.586068300186739</v>
      </c>
      <c r="F32" s="208">
        <f t="shared" si="15"/>
        <v>22.844026456065759</v>
      </c>
      <c r="G32" s="208">
        <f t="shared" si="15"/>
        <v>18.812727669701214</v>
      </c>
      <c r="H32" s="208">
        <f t="shared" ref="H32:AB32" si="16">3.413*H31</f>
        <v>21.83485259656085</v>
      </c>
      <c r="I32" s="208">
        <f t="shared" si="16"/>
        <v>20.470174309275791</v>
      </c>
      <c r="J32" s="208">
        <f t="shared" si="16"/>
        <v>26.009162651785715</v>
      </c>
      <c r="K32" s="208">
        <f t="shared" si="16"/>
        <v>22.477054143518519</v>
      </c>
      <c r="L32" s="208">
        <f t="shared" si="16"/>
        <v>20.550449502645503</v>
      </c>
      <c r="M32" s="208">
        <f t="shared" si="16"/>
        <v>18.969645694749694</v>
      </c>
      <c r="N32" s="208">
        <f t="shared" si="16"/>
        <v>18.165129471088438</v>
      </c>
      <c r="O32" s="208">
        <f t="shared" si="16"/>
        <v>23.415656404456652</v>
      </c>
      <c r="P32" s="208">
        <f t="shared" si="16"/>
        <v>19.541275643140587</v>
      </c>
      <c r="Q32" s="208">
        <f t="shared" si="16"/>
        <v>18.715587939909302</v>
      </c>
      <c r="R32" s="208">
        <f t="shared" si="16"/>
        <v>19.522927027513227</v>
      </c>
      <c r="S32" s="208">
        <f t="shared" si="16"/>
        <v>20.807330121428571</v>
      </c>
      <c r="T32" s="208">
        <f t="shared" si="16"/>
        <v>21.321091358994707</v>
      </c>
      <c r="U32" s="208">
        <f t="shared" si="16"/>
        <v>24.304858546398044</v>
      </c>
      <c r="V32" s="208">
        <f t="shared" si="16"/>
        <v>19.266046408730162</v>
      </c>
      <c r="W32" s="208">
        <f t="shared" si="16"/>
        <v>23.119255690476187</v>
      </c>
      <c r="X32" s="208">
        <f t="shared" si="16"/>
        <v>20.871550276124335</v>
      </c>
      <c r="Y32" s="208">
        <f t="shared" si="16"/>
        <v>18.990817174319723</v>
      </c>
      <c r="Z32" s="208">
        <f t="shared" si="16"/>
        <v>19.025220828621027</v>
      </c>
      <c r="AA32" s="208">
        <f t="shared" si="16"/>
        <v>19.988523149057539</v>
      </c>
      <c r="AB32" s="208">
        <f t="shared" si="16"/>
        <v>21.064210740211635</v>
      </c>
      <c r="AC32" s="138">
        <f t="shared" si="12"/>
        <v>20.778068421039993</v>
      </c>
    </row>
    <row r="33" spans="1:29" ht="24.95" customHeight="1" x14ac:dyDescent="0.2">
      <c r="A33" s="4">
        <v>20</v>
      </c>
      <c r="B33" s="3" t="s">
        <v>2</v>
      </c>
      <c r="C33" s="2" t="s">
        <v>0</v>
      </c>
      <c r="D33" s="5"/>
      <c r="E33" s="208">
        <f t="shared" ref="E33:G33" si="17">(E19-E18)/LN(1+(E19-E18)/E14)</f>
        <v>7.5020142126226119</v>
      </c>
      <c r="F33" s="208">
        <f t="shared" si="17"/>
        <v>7.5020142126226101</v>
      </c>
      <c r="G33" s="208">
        <f t="shared" si="17"/>
        <v>7.6864287687642188</v>
      </c>
      <c r="H33" s="208">
        <f t="shared" ref="H33:AB33" si="18">(H19-H18)/LN(1+(H19-H18)/H14)</f>
        <v>7.5821890811585062</v>
      </c>
      <c r="I33" s="208">
        <f t="shared" si="18"/>
        <v>7.6374526516518157</v>
      </c>
      <c r="J33" s="208">
        <f t="shared" si="18"/>
        <v>6.8753413673128945</v>
      </c>
      <c r="K33" s="208">
        <f t="shared" si="18"/>
        <v>6.3075889773814318</v>
      </c>
      <c r="L33" s="208">
        <f t="shared" si="18"/>
        <v>5.8343531286594743</v>
      </c>
      <c r="M33" s="208">
        <f t="shared" si="18"/>
        <v>5.7937799846978715</v>
      </c>
      <c r="N33" s="208">
        <f t="shared" si="18"/>
        <v>5.7530532076640464</v>
      </c>
      <c r="O33" s="208">
        <f t="shared" si="18"/>
        <v>6.9480465042299704</v>
      </c>
      <c r="P33" s="208">
        <f t="shared" si="18"/>
        <v>6.4518600041490313</v>
      </c>
      <c r="Q33" s="208">
        <f t="shared" si="18"/>
        <v>6.1633178793850885</v>
      </c>
      <c r="R33" s="208">
        <f t="shared" si="18"/>
        <v>7.1552416464333275</v>
      </c>
      <c r="S33" s="208">
        <f t="shared" si="18"/>
        <v>7.6060261401263523</v>
      </c>
      <c r="T33" s="208">
        <f t="shared" si="18"/>
        <v>7.6288491344570275</v>
      </c>
      <c r="U33" s="208">
        <f t="shared" si="18"/>
        <v>7.2134752044448174</v>
      </c>
      <c r="V33" s="208">
        <f t="shared" si="18"/>
        <v>5.6494935034707536</v>
      </c>
      <c r="W33" s="208">
        <f t="shared" si="18"/>
        <v>6.5152011368676206</v>
      </c>
      <c r="X33" s="208">
        <f t="shared" si="18"/>
        <v>5.8343531286594725</v>
      </c>
      <c r="Y33" s="208">
        <f t="shared" si="18"/>
        <v>6.0994496408965064</v>
      </c>
      <c r="Z33" s="208">
        <f t="shared" si="18"/>
        <v>6.5472146572316055</v>
      </c>
      <c r="AA33" s="208">
        <f t="shared" si="18"/>
        <v>6.8753413673128945</v>
      </c>
      <c r="AB33" s="208">
        <f t="shared" si="18"/>
        <v>7.3978875748313557</v>
      </c>
      <c r="AC33" s="138">
        <f t="shared" si="12"/>
        <v>6.7733322131263023</v>
      </c>
    </row>
    <row r="34" spans="1:29" ht="21" x14ac:dyDescent="0.25">
      <c r="A34" s="4">
        <v>21</v>
      </c>
      <c r="B34" s="3" t="s">
        <v>1</v>
      </c>
      <c r="C34" s="2" t="s">
        <v>0</v>
      </c>
      <c r="D34" s="1"/>
      <c r="E34" s="208">
        <f t="shared" ref="E34:G34" si="19">(E16-E17)/LN(1+(E16-E17)/E15)</f>
        <v>3.8412815798138</v>
      </c>
      <c r="F34" s="208">
        <f t="shared" si="19"/>
        <v>3.8687433102117725</v>
      </c>
      <c r="G34" s="208">
        <f t="shared" si="19"/>
        <v>3.7219490597941554</v>
      </c>
      <c r="H34" s="208">
        <f t="shared" ref="H34:AB34" si="20">(H16-H17)/LN(1+(H16-H17)/H15)</f>
        <v>3.7756100765175491</v>
      </c>
      <c r="I34" s="208">
        <f t="shared" si="20"/>
        <v>3.9234639842624897</v>
      </c>
      <c r="J34" s="208">
        <f t="shared" si="20"/>
        <v>3.6680223935929579</v>
      </c>
      <c r="K34" s="208">
        <f t="shared" si="20"/>
        <v>2.7570193139019237</v>
      </c>
      <c r="L34" s="208">
        <f t="shared" si="20"/>
        <v>2.2589191927344716</v>
      </c>
      <c r="M34" s="208">
        <f t="shared" si="20"/>
        <v>2.4384030879591339</v>
      </c>
      <c r="N34" s="208">
        <f t="shared" si="20"/>
        <v>2.4875228448970583</v>
      </c>
      <c r="O34" s="208">
        <f t="shared" si="20"/>
        <v>3.310333392565084</v>
      </c>
      <c r="P34" s="208">
        <f t="shared" si="20"/>
        <v>2.6090515301396882</v>
      </c>
      <c r="Q34" s="208">
        <f t="shared" si="20"/>
        <v>2.5363466600960138</v>
      </c>
      <c r="R34" s="208">
        <f t="shared" si="20"/>
        <v>3.0732768781004789</v>
      </c>
      <c r="S34" s="208">
        <f t="shared" si="20"/>
        <v>3.6680223935929579</v>
      </c>
      <c r="T34" s="208">
        <f t="shared" si="20"/>
        <v>3.8687433102117725</v>
      </c>
      <c r="U34" s="208">
        <f t="shared" si="20"/>
        <v>3.6950194332863591</v>
      </c>
      <c r="V34" s="208">
        <f t="shared" si="20"/>
        <v>2.4630006809846829</v>
      </c>
      <c r="W34" s="208">
        <f t="shared" si="20"/>
        <v>2.8070729658092159</v>
      </c>
      <c r="X34" s="208">
        <f t="shared" si="20"/>
        <v>2.2824539234048866</v>
      </c>
      <c r="Y34" s="208">
        <f t="shared" si="20"/>
        <v>2.5606510797638884</v>
      </c>
      <c r="Z34" s="208">
        <f t="shared" si="20"/>
        <v>3.1493713162492134</v>
      </c>
      <c r="AA34" s="208">
        <f t="shared" si="20"/>
        <v>3.4136459136331072</v>
      </c>
      <c r="AB34" s="208">
        <f t="shared" si="20"/>
        <v>3.2248851383682635</v>
      </c>
      <c r="AC34" s="138">
        <f t="shared" si="12"/>
        <v>3.1417837274954556</v>
      </c>
    </row>
    <row r="35" spans="1:29" ht="15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7" spans="1:29" ht="21" customHeight="1" x14ac:dyDescent="0.2">
      <c r="A37" s="317" t="s">
        <v>39</v>
      </c>
      <c r="B37" s="317"/>
      <c r="C37" s="317"/>
      <c r="D37" s="317"/>
      <c r="E37" s="317"/>
      <c r="F37" s="317"/>
      <c r="G37" s="317"/>
      <c r="H37" s="317"/>
      <c r="I37" s="317"/>
      <c r="J37" s="317"/>
      <c r="K37" s="317"/>
      <c r="L37" s="317"/>
      <c r="M37" s="317"/>
      <c r="N37" s="317"/>
      <c r="O37" s="317"/>
      <c r="P37" s="317"/>
      <c r="Q37" s="317"/>
      <c r="R37" s="317"/>
      <c r="S37" s="317"/>
      <c r="T37" s="317"/>
      <c r="U37" s="317"/>
      <c r="V37" s="317"/>
      <c r="W37" s="317"/>
      <c r="X37" s="317"/>
      <c r="Y37" s="317"/>
      <c r="Z37" s="317"/>
      <c r="AA37" s="317"/>
      <c r="AB37" s="317"/>
      <c r="AC37" s="317"/>
    </row>
    <row r="38" spans="1:29" ht="18" customHeight="1" x14ac:dyDescent="0.2">
      <c r="A38" s="323" t="s">
        <v>152</v>
      </c>
      <c r="B38" s="323"/>
      <c r="C38" s="323"/>
      <c r="D38" s="323"/>
      <c r="E38" s="323"/>
      <c r="F38" s="323"/>
      <c r="G38" s="323"/>
      <c r="H38" s="323"/>
      <c r="I38" s="323"/>
      <c r="J38" s="323"/>
      <c r="K38" s="323"/>
      <c r="L38" s="323"/>
      <c r="M38" s="323"/>
      <c r="N38" s="323"/>
      <c r="O38" s="323"/>
      <c r="P38" s="323"/>
      <c r="Q38" s="323"/>
      <c r="R38" s="323"/>
      <c r="S38" s="323"/>
      <c r="T38" s="323"/>
      <c r="U38" s="323"/>
      <c r="V38" s="323"/>
      <c r="W38" s="323"/>
      <c r="X38" s="323"/>
      <c r="Y38" s="323"/>
      <c r="Z38" s="323"/>
      <c r="AA38" s="323"/>
      <c r="AB38" s="323"/>
      <c r="AC38" s="323"/>
    </row>
    <row r="39" spans="1:29" ht="18" customHeight="1" x14ac:dyDescent="0.35">
      <c r="A39" s="319"/>
      <c r="B39" s="319"/>
      <c r="C39" s="319"/>
      <c r="D39" s="319"/>
      <c r="E39" s="320" t="s">
        <v>116</v>
      </c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29" ht="18" customHeight="1" x14ac:dyDescent="0.2">
      <c r="A40" s="324" t="s">
        <v>77</v>
      </c>
      <c r="B40" s="324"/>
      <c r="C40" s="324"/>
      <c r="D40" s="324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29" ht="18" customHeight="1" x14ac:dyDescent="0.2">
      <c r="A41" s="324" t="s">
        <v>78</v>
      </c>
      <c r="B41" s="324"/>
      <c r="C41" s="324"/>
      <c r="D41" s="324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29" ht="18.600000000000001" customHeight="1" x14ac:dyDescent="0.2">
      <c r="A42" s="324" t="s">
        <v>79</v>
      </c>
      <c r="B42" s="324"/>
      <c r="C42" s="324"/>
      <c r="D42" s="324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</row>
    <row r="43" spans="1:29" ht="18" customHeight="1" x14ac:dyDescent="0.2">
      <c r="A43" s="324" t="s">
        <v>80</v>
      </c>
      <c r="B43" s="324"/>
      <c r="C43" s="324"/>
      <c r="D43" s="324"/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</row>
    <row r="44" spans="1:29" ht="39.75" customHeight="1" x14ac:dyDescent="0.25">
      <c r="A44" s="325" t="s">
        <v>81</v>
      </c>
      <c r="B44" s="325"/>
      <c r="C44" s="325"/>
      <c r="D44" s="325"/>
      <c r="E44" s="320"/>
      <c r="F44" s="320"/>
      <c r="G44" s="320"/>
      <c r="H44" s="320"/>
      <c r="I44" s="320"/>
      <c r="J44" s="320"/>
      <c r="K44" s="320"/>
      <c r="L44" s="320"/>
      <c r="M44" s="320"/>
      <c r="N44" s="320"/>
      <c r="O44" s="320"/>
      <c r="P44" s="320"/>
      <c r="Q44" s="320"/>
      <c r="R44" s="320"/>
      <c r="S44" s="320"/>
      <c r="T44" s="320"/>
      <c r="U44" s="320"/>
      <c r="V44" s="320"/>
      <c r="W44" s="320"/>
      <c r="X44" s="320"/>
      <c r="Y44" s="320"/>
      <c r="Z44" s="320"/>
      <c r="AA44" s="320"/>
      <c r="AB44" s="320"/>
      <c r="AC44" s="320"/>
    </row>
    <row r="45" spans="1:29" ht="15.75" customHeight="1" x14ac:dyDescent="0.25">
      <c r="A45" s="325" t="s">
        <v>82</v>
      </c>
      <c r="B45" s="325"/>
      <c r="C45" s="325"/>
      <c r="D45" s="325"/>
      <c r="E45" s="320"/>
      <c r="F45" s="320"/>
      <c r="G45" s="320"/>
      <c r="H45" s="320"/>
      <c r="I45" s="320"/>
      <c r="J45" s="320"/>
      <c r="K45" s="320"/>
      <c r="L45" s="320"/>
      <c r="M45" s="320"/>
      <c r="N45" s="320"/>
      <c r="O45" s="320"/>
      <c r="P45" s="320"/>
      <c r="Q45" s="320"/>
      <c r="R45" s="320"/>
      <c r="S45" s="320"/>
      <c r="T45" s="320"/>
      <c r="U45" s="320"/>
      <c r="V45" s="320"/>
      <c r="W45" s="320"/>
      <c r="X45" s="320"/>
      <c r="Y45" s="320"/>
      <c r="Z45" s="320"/>
      <c r="AA45" s="320"/>
      <c r="AB45" s="320"/>
      <c r="AC45" s="320"/>
    </row>
    <row r="46" spans="1:29" ht="24.95" customHeight="1" x14ac:dyDescent="0.2">
      <c r="A46" s="312" t="s">
        <v>32</v>
      </c>
      <c r="B46" s="312" t="s">
        <v>31</v>
      </c>
      <c r="C46" s="312" t="s">
        <v>30</v>
      </c>
      <c r="D46" s="312" t="s">
        <v>29</v>
      </c>
      <c r="E46" s="314" t="s">
        <v>28</v>
      </c>
      <c r="F46" s="315"/>
      <c r="G46" s="315"/>
      <c r="H46" s="315"/>
      <c r="I46" s="315"/>
      <c r="J46" s="315"/>
      <c r="K46" s="315"/>
      <c r="L46" s="315"/>
      <c r="M46" s="315"/>
      <c r="N46" s="315"/>
      <c r="O46" s="315"/>
      <c r="P46" s="315"/>
      <c r="Q46" s="315"/>
      <c r="R46" s="315"/>
      <c r="S46" s="315"/>
      <c r="T46" s="315"/>
      <c r="U46" s="315"/>
      <c r="V46" s="315"/>
      <c r="W46" s="315"/>
      <c r="X46" s="315"/>
      <c r="Y46" s="315"/>
      <c r="Z46" s="315"/>
      <c r="AA46" s="315"/>
      <c r="AB46" s="316"/>
      <c r="AC46" s="113" t="s">
        <v>67</v>
      </c>
    </row>
    <row r="47" spans="1:29" ht="24.95" customHeight="1" x14ac:dyDescent="0.25">
      <c r="A47" s="313"/>
      <c r="B47" s="313"/>
      <c r="C47" s="313"/>
      <c r="D47" s="313"/>
      <c r="E47" s="8">
        <v>7</v>
      </c>
      <c r="F47" s="8">
        <v>8</v>
      </c>
      <c r="G47" s="8">
        <v>9</v>
      </c>
      <c r="H47" s="8">
        <v>10</v>
      </c>
      <c r="I47" s="9">
        <v>11</v>
      </c>
      <c r="J47" s="8">
        <v>12</v>
      </c>
      <c r="K47" s="8">
        <v>13</v>
      </c>
      <c r="L47" s="8">
        <v>14</v>
      </c>
      <c r="M47" s="8">
        <v>15</v>
      </c>
      <c r="N47" s="8">
        <v>16</v>
      </c>
      <c r="O47" s="8">
        <v>17</v>
      </c>
      <c r="P47" s="8">
        <v>18</v>
      </c>
      <c r="Q47" s="8">
        <v>19</v>
      </c>
      <c r="R47" s="8">
        <v>20</v>
      </c>
      <c r="S47" s="8">
        <v>21</v>
      </c>
      <c r="T47" s="8">
        <v>22</v>
      </c>
      <c r="U47" s="8">
        <v>23</v>
      </c>
      <c r="V47" s="8">
        <v>0</v>
      </c>
      <c r="W47" s="8">
        <v>1</v>
      </c>
      <c r="X47" s="8">
        <v>2</v>
      </c>
      <c r="Y47" s="8">
        <v>3</v>
      </c>
      <c r="Z47" s="8">
        <v>4</v>
      </c>
      <c r="AA47" s="8">
        <v>5</v>
      </c>
      <c r="AB47" s="8">
        <v>6</v>
      </c>
      <c r="AC47" s="1"/>
    </row>
    <row r="48" spans="1:29" ht="24.95" customHeight="1" x14ac:dyDescent="0.2">
      <c r="A48" s="4">
        <v>1</v>
      </c>
      <c r="B48" s="3" t="s">
        <v>27</v>
      </c>
      <c r="C48" s="2" t="s">
        <v>0</v>
      </c>
      <c r="D48" s="31"/>
      <c r="E48" s="100"/>
      <c r="F48" s="100"/>
      <c r="G48" s="100"/>
      <c r="H48" s="100"/>
      <c r="I48" s="100">
        <v>1.5</v>
      </c>
      <c r="J48" s="100">
        <v>1.5</v>
      </c>
      <c r="K48" s="100">
        <v>1.3</v>
      </c>
      <c r="L48" s="100">
        <v>1.4</v>
      </c>
      <c r="M48" s="100">
        <v>1.4</v>
      </c>
      <c r="N48" s="100">
        <v>1.7</v>
      </c>
      <c r="O48" s="100">
        <v>1.6</v>
      </c>
      <c r="P48" s="100">
        <v>1.6</v>
      </c>
      <c r="Q48" s="100"/>
      <c r="R48" s="100"/>
      <c r="S48" s="100"/>
      <c r="T48" s="100">
        <v>1.7</v>
      </c>
      <c r="U48" s="100">
        <v>1.4</v>
      </c>
      <c r="V48" s="100">
        <v>1.7</v>
      </c>
      <c r="W48" s="100">
        <v>1.6</v>
      </c>
      <c r="X48" s="100"/>
      <c r="Y48" s="100"/>
      <c r="Z48" s="100"/>
      <c r="AA48" s="100"/>
      <c r="AB48" s="100"/>
      <c r="AC48" s="139">
        <f t="shared" ref="AC48:AC60" si="21">AVERAGE(E48:AB48)</f>
        <v>1.5333333333333332</v>
      </c>
    </row>
    <row r="49" spans="1:29" ht="24.95" customHeight="1" x14ac:dyDescent="0.2">
      <c r="A49" s="4">
        <v>2</v>
      </c>
      <c r="B49" s="3" t="s">
        <v>26</v>
      </c>
      <c r="C49" s="2" t="s">
        <v>0</v>
      </c>
      <c r="D49" s="31"/>
      <c r="E49" s="100"/>
      <c r="F49" s="100"/>
      <c r="G49" s="100"/>
      <c r="H49" s="100"/>
      <c r="I49" s="100">
        <v>1.8</v>
      </c>
      <c r="J49" s="100">
        <v>1.8</v>
      </c>
      <c r="K49" s="100">
        <v>1.4</v>
      </c>
      <c r="L49" s="100">
        <v>1.6</v>
      </c>
      <c r="M49" s="100">
        <v>1.7</v>
      </c>
      <c r="N49" s="100">
        <v>1.7</v>
      </c>
      <c r="O49" s="100">
        <v>1.6</v>
      </c>
      <c r="P49" s="100">
        <v>1.6</v>
      </c>
      <c r="Q49" s="100"/>
      <c r="R49" s="100"/>
      <c r="S49" s="100"/>
      <c r="T49" s="100">
        <v>2.1</v>
      </c>
      <c r="U49" s="100">
        <v>1.7</v>
      </c>
      <c r="V49" s="100">
        <v>1.7</v>
      </c>
      <c r="W49" s="100">
        <v>1.4</v>
      </c>
      <c r="X49" s="100"/>
      <c r="Y49" s="100"/>
      <c r="Z49" s="100"/>
      <c r="AA49" s="100"/>
      <c r="AB49" s="100"/>
      <c r="AC49" s="139">
        <f t="shared" si="21"/>
        <v>1.6749999999999996</v>
      </c>
    </row>
    <row r="50" spans="1:29" ht="24.95" customHeight="1" x14ac:dyDescent="0.2">
      <c r="A50" s="4">
        <v>3</v>
      </c>
      <c r="B50" s="3" t="s">
        <v>83</v>
      </c>
      <c r="C50" s="2" t="s">
        <v>0</v>
      </c>
      <c r="D50" s="2"/>
      <c r="E50" s="247"/>
      <c r="F50" s="247"/>
      <c r="G50" s="247"/>
      <c r="H50" s="247"/>
      <c r="I50" s="247">
        <v>13.5</v>
      </c>
      <c r="J50" s="247">
        <v>13.5</v>
      </c>
      <c r="K50" s="247">
        <v>13.5</v>
      </c>
      <c r="L50" s="247">
        <v>13.5</v>
      </c>
      <c r="M50" s="247">
        <v>13.3</v>
      </c>
      <c r="N50" s="247">
        <v>13.4</v>
      </c>
      <c r="O50" s="247">
        <v>13.2</v>
      </c>
      <c r="P50" s="247">
        <v>12.7</v>
      </c>
      <c r="Q50" s="247"/>
      <c r="R50" s="247"/>
      <c r="S50" s="247"/>
      <c r="T50" s="247">
        <v>13.3</v>
      </c>
      <c r="U50" s="247">
        <v>13.3</v>
      </c>
      <c r="V50" s="247">
        <v>13.3</v>
      </c>
      <c r="W50" s="247">
        <v>12.6</v>
      </c>
      <c r="X50" s="247"/>
      <c r="Y50" s="247"/>
      <c r="Z50" s="247"/>
      <c r="AA50" s="247"/>
      <c r="AB50" s="247"/>
      <c r="AC50" s="139">
        <f t="shared" si="21"/>
        <v>13.258333333333335</v>
      </c>
    </row>
    <row r="51" spans="1:29" ht="24.95" customHeight="1" x14ac:dyDescent="0.2">
      <c r="A51" s="4">
        <v>4</v>
      </c>
      <c r="B51" s="3" t="s">
        <v>84</v>
      </c>
      <c r="C51" s="2" t="s">
        <v>0</v>
      </c>
      <c r="D51" s="2"/>
      <c r="E51" s="247"/>
      <c r="F51" s="247"/>
      <c r="G51" s="247"/>
      <c r="H51" s="247"/>
      <c r="I51" s="247">
        <v>6.9</v>
      </c>
      <c r="J51" s="247">
        <v>6.9</v>
      </c>
      <c r="K51" s="247">
        <v>6.9</v>
      </c>
      <c r="L51" s="247">
        <v>6.9</v>
      </c>
      <c r="M51" s="247">
        <v>7.1</v>
      </c>
      <c r="N51" s="247">
        <v>7.1</v>
      </c>
      <c r="O51" s="247">
        <v>5.8</v>
      </c>
      <c r="P51" s="247">
        <v>5.4</v>
      </c>
      <c r="Q51" s="247"/>
      <c r="R51" s="247"/>
      <c r="S51" s="247"/>
      <c r="T51" s="247">
        <v>7</v>
      </c>
      <c r="U51" s="247">
        <v>7</v>
      </c>
      <c r="V51" s="247">
        <v>7</v>
      </c>
      <c r="W51" s="247">
        <v>5.4</v>
      </c>
      <c r="X51" s="247"/>
      <c r="Y51" s="247"/>
      <c r="Z51" s="247"/>
      <c r="AA51" s="247"/>
      <c r="AB51" s="247"/>
      <c r="AC51" s="139">
        <f t="shared" si="21"/>
        <v>6.6166666666666671</v>
      </c>
    </row>
    <row r="52" spans="1:29" ht="24.95" customHeight="1" x14ac:dyDescent="0.2">
      <c r="A52" s="4">
        <v>5</v>
      </c>
      <c r="B52" s="3" t="s">
        <v>85</v>
      </c>
      <c r="C52" s="2" t="s">
        <v>0</v>
      </c>
      <c r="D52" s="2"/>
      <c r="E52" s="247"/>
      <c r="F52" s="247"/>
      <c r="G52" s="247"/>
      <c r="H52" s="247"/>
      <c r="I52" s="247">
        <v>21.9</v>
      </c>
      <c r="J52" s="247">
        <v>21.9</v>
      </c>
      <c r="K52" s="247">
        <v>21.9</v>
      </c>
      <c r="L52" s="247">
        <v>21.9</v>
      </c>
      <c r="M52" s="247">
        <v>22.1</v>
      </c>
      <c r="N52" s="247">
        <v>21.9</v>
      </c>
      <c r="O52" s="247">
        <v>22.1</v>
      </c>
      <c r="P52" s="247">
        <v>21.2</v>
      </c>
      <c r="Q52" s="247"/>
      <c r="R52" s="247"/>
      <c r="S52" s="247"/>
      <c r="T52" s="247">
        <v>20.7</v>
      </c>
      <c r="U52" s="247">
        <v>20.7</v>
      </c>
      <c r="V52" s="247">
        <v>20.7</v>
      </c>
      <c r="W52" s="247">
        <v>21.1</v>
      </c>
      <c r="X52" s="247"/>
      <c r="Y52" s="247"/>
      <c r="Z52" s="247"/>
      <c r="AA52" s="247"/>
      <c r="AB52" s="247"/>
      <c r="AC52" s="139">
        <f t="shared" si="21"/>
        <v>21.508333333333329</v>
      </c>
    </row>
    <row r="53" spans="1:29" ht="24.95" customHeight="1" x14ac:dyDescent="0.2">
      <c r="A53" s="4">
        <v>6</v>
      </c>
      <c r="B53" s="3" t="s">
        <v>86</v>
      </c>
      <c r="C53" s="2" t="s">
        <v>0</v>
      </c>
      <c r="D53" s="2"/>
      <c r="E53" s="247"/>
      <c r="F53" s="247"/>
      <c r="G53" s="247"/>
      <c r="H53" s="247"/>
      <c r="I53" s="247">
        <v>26.8</v>
      </c>
      <c r="J53" s="247">
        <v>26.8</v>
      </c>
      <c r="K53" s="247">
        <v>26.8</v>
      </c>
      <c r="L53" s="247">
        <v>26.8</v>
      </c>
      <c r="M53" s="247">
        <v>26.9</v>
      </c>
      <c r="N53" s="247">
        <v>26.7</v>
      </c>
      <c r="O53" s="247">
        <v>27.8</v>
      </c>
      <c r="P53" s="247">
        <v>26.8</v>
      </c>
      <c r="Q53" s="247"/>
      <c r="R53" s="247"/>
      <c r="S53" s="247"/>
      <c r="T53" s="247">
        <v>25.6</v>
      </c>
      <c r="U53" s="247">
        <v>25.6</v>
      </c>
      <c r="V53" s="247">
        <v>25.6</v>
      </c>
      <c r="W53" s="247">
        <v>26.8</v>
      </c>
      <c r="X53" s="247"/>
      <c r="Y53" s="247"/>
      <c r="Z53" s="247"/>
      <c r="AA53" s="247"/>
      <c r="AB53" s="247"/>
      <c r="AC53" s="138">
        <f t="shared" si="21"/>
        <v>26.583333333333339</v>
      </c>
    </row>
    <row r="54" spans="1:29" ht="24.95" customHeight="1" x14ac:dyDescent="0.2">
      <c r="A54" s="4">
        <v>7</v>
      </c>
      <c r="B54" s="3" t="s">
        <v>21</v>
      </c>
      <c r="C54" s="2" t="s">
        <v>87</v>
      </c>
      <c r="D54" s="2"/>
      <c r="E54" s="212"/>
      <c r="F54" s="212"/>
      <c r="G54" s="212"/>
      <c r="H54" s="212"/>
      <c r="I54" s="212">
        <v>4.3</v>
      </c>
      <c r="J54" s="212">
        <v>4.3</v>
      </c>
      <c r="K54" s="212">
        <v>4.3</v>
      </c>
      <c r="L54" s="212">
        <v>4.3</v>
      </c>
      <c r="M54" s="212">
        <v>4.3</v>
      </c>
      <c r="N54" s="212">
        <v>4.3</v>
      </c>
      <c r="O54" s="212">
        <v>4.3</v>
      </c>
      <c r="P54" s="212">
        <v>4.3</v>
      </c>
      <c r="Q54" s="212"/>
      <c r="R54" s="212"/>
      <c r="S54" s="212"/>
      <c r="T54" s="212">
        <v>4.3</v>
      </c>
      <c r="U54" s="212">
        <v>4.3</v>
      </c>
      <c r="V54" s="212">
        <v>4.3</v>
      </c>
      <c r="W54" s="212">
        <v>4.3</v>
      </c>
      <c r="X54" s="212"/>
      <c r="Y54" s="212"/>
      <c r="Z54" s="212"/>
      <c r="AA54" s="212"/>
      <c r="AB54" s="212"/>
      <c r="AC54" s="138">
        <f t="shared" si="21"/>
        <v>4.2999999999999989</v>
      </c>
    </row>
    <row r="55" spans="1:29" ht="24.95" customHeight="1" x14ac:dyDescent="0.2">
      <c r="A55" s="4">
        <v>8</v>
      </c>
      <c r="B55" s="3" t="s">
        <v>20</v>
      </c>
      <c r="C55" s="2" t="s">
        <v>87</v>
      </c>
      <c r="D55" s="2"/>
      <c r="E55" s="213"/>
      <c r="F55" s="213"/>
      <c r="G55" s="213"/>
      <c r="H55" s="213"/>
      <c r="I55" s="213">
        <v>3.8</v>
      </c>
      <c r="J55" s="213">
        <v>3.8</v>
      </c>
      <c r="K55" s="213">
        <v>3.8</v>
      </c>
      <c r="L55" s="213">
        <v>3.8</v>
      </c>
      <c r="M55" s="213">
        <v>3.8</v>
      </c>
      <c r="N55" s="213">
        <v>3.8</v>
      </c>
      <c r="O55" s="213">
        <v>3.8</v>
      </c>
      <c r="P55" s="213">
        <v>3.8</v>
      </c>
      <c r="Q55" s="213"/>
      <c r="R55" s="213"/>
      <c r="S55" s="213"/>
      <c r="T55" s="213">
        <v>3.8</v>
      </c>
      <c r="U55" s="213">
        <v>3.8</v>
      </c>
      <c r="V55" s="213">
        <v>3.8</v>
      </c>
      <c r="W55" s="213">
        <v>3.8</v>
      </c>
      <c r="X55" s="213"/>
      <c r="Y55" s="213"/>
      <c r="Z55" s="213"/>
      <c r="AA55" s="213"/>
      <c r="AB55" s="213"/>
      <c r="AC55" s="138">
        <f t="shared" si="21"/>
        <v>3.7999999999999994</v>
      </c>
    </row>
    <row r="56" spans="1:29" ht="24.95" customHeight="1" x14ac:dyDescent="0.2">
      <c r="A56" s="4">
        <v>9</v>
      </c>
      <c r="B56" s="3" t="s">
        <v>19</v>
      </c>
      <c r="C56" s="2" t="s">
        <v>87</v>
      </c>
      <c r="D56" s="2"/>
      <c r="E56" s="213"/>
      <c r="F56" s="213"/>
      <c r="G56" s="213"/>
      <c r="H56" s="213"/>
      <c r="I56" s="213">
        <v>3.8</v>
      </c>
      <c r="J56" s="213">
        <v>3.8</v>
      </c>
      <c r="K56" s="213">
        <v>3.8</v>
      </c>
      <c r="L56" s="213">
        <v>3.8</v>
      </c>
      <c r="M56" s="213">
        <v>3.8</v>
      </c>
      <c r="N56" s="213">
        <v>3.8</v>
      </c>
      <c r="O56" s="213">
        <v>3.8</v>
      </c>
      <c r="P56" s="213">
        <v>3.8</v>
      </c>
      <c r="Q56" s="213"/>
      <c r="R56" s="213"/>
      <c r="S56" s="213"/>
      <c r="T56" s="213">
        <v>3.8</v>
      </c>
      <c r="U56" s="213">
        <v>3.8</v>
      </c>
      <c r="V56" s="213">
        <v>3.8</v>
      </c>
      <c r="W56" s="213">
        <v>3.8</v>
      </c>
      <c r="X56" s="213"/>
      <c r="Y56" s="213"/>
      <c r="Z56" s="213"/>
      <c r="AA56" s="213"/>
      <c r="AB56" s="213"/>
      <c r="AC56" s="138">
        <f t="shared" si="21"/>
        <v>3.7999999999999994</v>
      </c>
    </row>
    <row r="57" spans="1:29" ht="24.95" customHeight="1" x14ac:dyDescent="0.2">
      <c r="A57" s="4">
        <v>10</v>
      </c>
      <c r="B57" s="3" t="s">
        <v>18</v>
      </c>
      <c r="C57" s="2" t="s">
        <v>87</v>
      </c>
      <c r="D57" s="2"/>
      <c r="E57" s="213"/>
      <c r="F57" s="213"/>
      <c r="G57" s="213"/>
      <c r="H57" s="213"/>
      <c r="I57" s="213">
        <v>3</v>
      </c>
      <c r="J57" s="213">
        <v>3</v>
      </c>
      <c r="K57" s="213">
        <v>3</v>
      </c>
      <c r="L57" s="213">
        <v>3</v>
      </c>
      <c r="M57" s="213">
        <v>3</v>
      </c>
      <c r="N57" s="213">
        <v>3</v>
      </c>
      <c r="O57" s="213">
        <v>3</v>
      </c>
      <c r="P57" s="213">
        <v>3</v>
      </c>
      <c r="Q57" s="213"/>
      <c r="R57" s="213"/>
      <c r="S57" s="213"/>
      <c r="T57" s="213">
        <v>3</v>
      </c>
      <c r="U57" s="213">
        <v>3</v>
      </c>
      <c r="V57" s="213">
        <v>3</v>
      </c>
      <c r="W57" s="213">
        <v>3</v>
      </c>
      <c r="X57" s="213"/>
      <c r="Y57" s="213"/>
      <c r="Z57" s="213"/>
      <c r="AA57" s="213"/>
      <c r="AB57" s="213"/>
      <c r="AC57" s="138">
        <f t="shared" si="21"/>
        <v>3</v>
      </c>
    </row>
    <row r="58" spans="1:29" ht="24.95" customHeight="1" x14ac:dyDescent="0.2">
      <c r="A58" s="4">
        <v>11</v>
      </c>
      <c r="B58" s="3" t="s">
        <v>88</v>
      </c>
      <c r="C58" s="2" t="s">
        <v>87</v>
      </c>
      <c r="D58" s="5"/>
      <c r="E58" s="212"/>
      <c r="F58" s="212"/>
      <c r="G58" s="212"/>
      <c r="H58" s="212"/>
      <c r="I58" s="212">
        <f t="shared" ref="I58:W58" si="22">I54-I55</f>
        <v>0.5</v>
      </c>
      <c r="J58" s="212">
        <f t="shared" si="22"/>
        <v>0.5</v>
      </c>
      <c r="K58" s="212">
        <f t="shared" si="22"/>
        <v>0.5</v>
      </c>
      <c r="L58" s="212">
        <f t="shared" si="22"/>
        <v>0.5</v>
      </c>
      <c r="M58" s="212">
        <f t="shared" si="22"/>
        <v>0.5</v>
      </c>
      <c r="N58" s="212">
        <f t="shared" si="22"/>
        <v>0.5</v>
      </c>
      <c r="O58" s="212">
        <f t="shared" si="22"/>
        <v>0.5</v>
      </c>
      <c r="P58" s="212">
        <f t="shared" si="22"/>
        <v>0.5</v>
      </c>
      <c r="Q58" s="212"/>
      <c r="R58" s="212"/>
      <c r="S58" s="212"/>
      <c r="T58" s="212">
        <f t="shared" si="22"/>
        <v>0.5</v>
      </c>
      <c r="U58" s="212">
        <f t="shared" si="22"/>
        <v>0.5</v>
      </c>
      <c r="V58" s="212">
        <f t="shared" si="22"/>
        <v>0.5</v>
      </c>
      <c r="W58" s="212">
        <f t="shared" si="22"/>
        <v>0.5</v>
      </c>
      <c r="X58" s="212"/>
      <c r="Y58" s="212"/>
      <c r="Z58" s="212"/>
      <c r="AA58" s="212"/>
      <c r="AB58" s="212"/>
      <c r="AC58" s="138">
        <f t="shared" si="21"/>
        <v>0.5</v>
      </c>
    </row>
    <row r="59" spans="1:29" ht="24.95" customHeight="1" x14ac:dyDescent="0.2">
      <c r="A59" s="4">
        <v>12</v>
      </c>
      <c r="B59" s="3" t="s">
        <v>89</v>
      </c>
      <c r="C59" s="2" t="s">
        <v>87</v>
      </c>
      <c r="D59" s="5"/>
      <c r="E59" s="212"/>
      <c r="F59" s="212"/>
      <c r="G59" s="212"/>
      <c r="H59" s="212"/>
      <c r="I59" s="212">
        <f t="shared" ref="I59:W59" si="23">I56-I57</f>
        <v>0.79999999999999982</v>
      </c>
      <c r="J59" s="212">
        <f t="shared" si="23"/>
        <v>0.79999999999999982</v>
      </c>
      <c r="K59" s="212">
        <f t="shared" si="23"/>
        <v>0.79999999999999982</v>
      </c>
      <c r="L59" s="212">
        <f t="shared" si="23"/>
        <v>0.79999999999999982</v>
      </c>
      <c r="M59" s="212">
        <f t="shared" si="23"/>
        <v>0.79999999999999982</v>
      </c>
      <c r="N59" s="212">
        <f t="shared" si="23"/>
        <v>0.79999999999999982</v>
      </c>
      <c r="O59" s="212">
        <f t="shared" si="23"/>
        <v>0.79999999999999982</v>
      </c>
      <c r="P59" s="212">
        <f t="shared" si="23"/>
        <v>0.79999999999999982</v>
      </c>
      <c r="Q59" s="212"/>
      <c r="R59" s="212"/>
      <c r="S59" s="212"/>
      <c r="T59" s="212">
        <f t="shared" si="23"/>
        <v>0.79999999999999982</v>
      </c>
      <c r="U59" s="212">
        <f t="shared" si="23"/>
        <v>0.79999999999999982</v>
      </c>
      <c r="V59" s="212">
        <f t="shared" si="23"/>
        <v>0.79999999999999982</v>
      </c>
      <c r="W59" s="212">
        <f t="shared" si="23"/>
        <v>0.79999999999999982</v>
      </c>
      <c r="X59" s="212"/>
      <c r="Y59" s="212"/>
      <c r="Z59" s="212"/>
      <c r="AA59" s="212"/>
      <c r="AB59" s="212"/>
      <c r="AC59" s="138">
        <f t="shared" si="21"/>
        <v>0.79999999999999982</v>
      </c>
    </row>
    <row r="60" spans="1:29" ht="24.95" customHeight="1" x14ac:dyDescent="0.2">
      <c r="A60" s="4">
        <v>13</v>
      </c>
      <c r="B60" s="3" t="s">
        <v>90</v>
      </c>
      <c r="C60" s="2" t="s">
        <v>91</v>
      </c>
      <c r="D60" s="5"/>
      <c r="E60" s="214"/>
      <c r="F60" s="214"/>
      <c r="G60" s="214"/>
      <c r="H60" s="214"/>
      <c r="I60" s="214">
        <f t="shared" ref="I60:W60" si="24">SQRT(I58/0.5)*971</f>
        <v>971</v>
      </c>
      <c r="J60" s="214">
        <f t="shared" si="24"/>
        <v>971</v>
      </c>
      <c r="K60" s="214">
        <f t="shared" si="24"/>
        <v>971</v>
      </c>
      <c r="L60" s="214">
        <f t="shared" si="24"/>
        <v>971</v>
      </c>
      <c r="M60" s="214">
        <f t="shared" si="24"/>
        <v>971</v>
      </c>
      <c r="N60" s="214">
        <f t="shared" si="24"/>
        <v>971</v>
      </c>
      <c r="O60" s="214">
        <f t="shared" si="24"/>
        <v>971</v>
      </c>
      <c r="P60" s="214">
        <f t="shared" si="24"/>
        <v>971</v>
      </c>
      <c r="Q60" s="214"/>
      <c r="R60" s="214"/>
      <c r="S60" s="214"/>
      <c r="T60" s="214">
        <f t="shared" si="24"/>
        <v>971</v>
      </c>
      <c r="U60" s="214">
        <f t="shared" si="24"/>
        <v>971</v>
      </c>
      <c r="V60" s="214">
        <f t="shared" si="24"/>
        <v>971</v>
      </c>
      <c r="W60" s="214">
        <f t="shared" si="24"/>
        <v>971</v>
      </c>
      <c r="X60" s="214"/>
      <c r="Y60" s="214"/>
      <c r="Z60" s="214"/>
      <c r="AA60" s="214"/>
      <c r="AB60" s="214"/>
      <c r="AC60" s="138">
        <f t="shared" si="21"/>
        <v>971</v>
      </c>
    </row>
    <row r="61" spans="1:29" ht="24.95" customHeight="1" x14ac:dyDescent="0.2">
      <c r="A61" s="4">
        <v>14</v>
      </c>
      <c r="B61" s="3" t="s">
        <v>11</v>
      </c>
      <c r="C61" s="2" t="s">
        <v>10</v>
      </c>
      <c r="D61" s="5"/>
      <c r="E61" s="214"/>
      <c r="F61" s="214"/>
      <c r="G61" s="214"/>
      <c r="H61" s="214"/>
      <c r="I61" s="214">
        <f t="shared" ref="I61:W61" si="25">I60*1000*1*(I50-I51)/3024</f>
        <v>2119.2460317460318</v>
      </c>
      <c r="J61" s="214">
        <f t="shared" si="25"/>
        <v>2119.2460317460318</v>
      </c>
      <c r="K61" s="214">
        <f t="shared" si="25"/>
        <v>2119.2460317460318</v>
      </c>
      <c r="L61" s="214">
        <f t="shared" si="25"/>
        <v>2119.2460317460318</v>
      </c>
      <c r="M61" s="214">
        <f t="shared" si="25"/>
        <v>1990.8068783068786</v>
      </c>
      <c r="N61" s="214">
        <f t="shared" si="25"/>
        <v>2022.916666666667</v>
      </c>
      <c r="O61" s="214">
        <f t="shared" si="25"/>
        <v>2376.1243386243382</v>
      </c>
      <c r="P61" s="214">
        <f t="shared" si="25"/>
        <v>2344.0145502645501</v>
      </c>
      <c r="Q61" s="214"/>
      <c r="R61" s="214"/>
      <c r="S61" s="214"/>
      <c r="T61" s="214">
        <f t="shared" si="25"/>
        <v>2022.916666666667</v>
      </c>
      <c r="U61" s="214">
        <f t="shared" si="25"/>
        <v>2022.916666666667</v>
      </c>
      <c r="V61" s="214">
        <f t="shared" si="25"/>
        <v>2022.916666666667</v>
      </c>
      <c r="W61" s="214">
        <f t="shared" si="25"/>
        <v>2311.9047619047615</v>
      </c>
      <c r="X61" s="214"/>
      <c r="Y61" s="214"/>
      <c r="Z61" s="214"/>
      <c r="AA61" s="214"/>
      <c r="AB61" s="214"/>
      <c r="AC61" s="138">
        <f>SUM(E61:AB61)</f>
        <v>25591.501322751326</v>
      </c>
    </row>
    <row r="62" spans="1:29" ht="24.95" customHeight="1" x14ac:dyDescent="0.2">
      <c r="A62" s="4">
        <v>15</v>
      </c>
      <c r="B62" s="3" t="s">
        <v>9</v>
      </c>
      <c r="C62" s="2" t="s">
        <v>8</v>
      </c>
      <c r="D62" s="5"/>
      <c r="E62" s="212">
        <v>0</v>
      </c>
      <c r="F62" s="212">
        <v>0</v>
      </c>
      <c r="G62" s="212">
        <v>0</v>
      </c>
      <c r="H62" s="212">
        <v>300</v>
      </c>
      <c r="I62" s="212">
        <v>1500</v>
      </c>
      <c r="J62" s="212">
        <v>1500</v>
      </c>
      <c r="K62" s="212">
        <v>1300</v>
      </c>
      <c r="L62" s="212">
        <v>1300</v>
      </c>
      <c r="M62" s="212">
        <v>1400</v>
      </c>
      <c r="N62" s="212">
        <v>1600</v>
      </c>
      <c r="O62" s="212">
        <v>1400</v>
      </c>
      <c r="P62" s="212">
        <v>1000</v>
      </c>
      <c r="Q62" s="212">
        <v>0</v>
      </c>
      <c r="R62" s="212">
        <v>0</v>
      </c>
      <c r="S62" s="212">
        <v>0</v>
      </c>
      <c r="T62" s="212">
        <v>1600</v>
      </c>
      <c r="U62" s="212">
        <v>1500</v>
      </c>
      <c r="V62" s="212">
        <v>1400</v>
      </c>
      <c r="W62" s="212">
        <v>800</v>
      </c>
      <c r="X62" s="212">
        <v>0</v>
      </c>
      <c r="Y62" s="212">
        <v>0</v>
      </c>
      <c r="Z62" s="212">
        <v>0</v>
      </c>
      <c r="AA62" s="212">
        <v>0</v>
      </c>
      <c r="AB62" s="212">
        <v>500</v>
      </c>
      <c r="AC62" s="138">
        <f>SUM(E62:AB62)</f>
        <v>17100</v>
      </c>
    </row>
    <row r="63" spans="1:29" ht="24.95" customHeight="1" x14ac:dyDescent="0.2">
      <c r="A63" s="4">
        <v>16</v>
      </c>
      <c r="B63" s="3" t="s">
        <v>7</v>
      </c>
      <c r="C63" s="2" t="s">
        <v>6</v>
      </c>
      <c r="D63" s="5"/>
      <c r="E63" s="208"/>
      <c r="F63" s="208"/>
      <c r="G63" s="208"/>
      <c r="H63" s="208"/>
      <c r="I63" s="208">
        <f t="shared" ref="I63:W63" si="26">I62/I61</f>
        <v>0.70779889523452855</v>
      </c>
      <c r="J63" s="208">
        <f t="shared" si="26"/>
        <v>0.70779889523452855</v>
      </c>
      <c r="K63" s="208">
        <f t="shared" si="26"/>
        <v>0.61342570920325812</v>
      </c>
      <c r="L63" s="208">
        <f t="shared" si="26"/>
        <v>0.61342570920325812</v>
      </c>
      <c r="M63" s="208">
        <f t="shared" si="26"/>
        <v>0.70323245074914442</v>
      </c>
      <c r="N63" s="208">
        <f t="shared" si="26"/>
        <v>0.79093717816683817</v>
      </c>
      <c r="O63" s="208">
        <f t="shared" si="26"/>
        <v>0.58919475603306715</v>
      </c>
      <c r="P63" s="208">
        <f t="shared" si="26"/>
        <v>0.42661851219615426</v>
      </c>
      <c r="Q63" s="208"/>
      <c r="R63" s="208"/>
      <c r="S63" s="208"/>
      <c r="T63" s="208">
        <f t="shared" si="26"/>
        <v>0.79093717816683817</v>
      </c>
      <c r="U63" s="208">
        <f t="shared" si="26"/>
        <v>0.74150360453141084</v>
      </c>
      <c r="V63" s="208">
        <f t="shared" si="26"/>
        <v>0.6920700308959834</v>
      </c>
      <c r="W63" s="208">
        <f t="shared" si="26"/>
        <v>0.34603501544799181</v>
      </c>
      <c r="X63" s="208"/>
      <c r="Y63" s="208"/>
      <c r="Z63" s="208"/>
      <c r="AA63" s="208"/>
      <c r="AB63" s="208"/>
      <c r="AC63" s="138">
        <f t="shared" ref="AC63:AC68" si="27">AVERAGE(E63:AB63)</f>
        <v>0.64358149458858349</v>
      </c>
    </row>
    <row r="64" spans="1:29" ht="24.95" customHeight="1" x14ac:dyDescent="0.2">
      <c r="A64" s="4">
        <v>17</v>
      </c>
      <c r="B64" s="3" t="s">
        <v>5</v>
      </c>
      <c r="C64" s="5"/>
      <c r="D64" s="5"/>
      <c r="E64" s="329">
        <f>AVERAGE(E63:AB63)</f>
        <v>0.64358149458858349</v>
      </c>
      <c r="F64" s="330"/>
      <c r="G64" s="330"/>
      <c r="H64" s="330"/>
      <c r="I64" s="330"/>
      <c r="J64" s="330"/>
      <c r="K64" s="330"/>
      <c r="L64" s="330"/>
      <c r="M64" s="330"/>
      <c r="N64" s="330"/>
      <c r="O64" s="330"/>
      <c r="P64" s="330"/>
      <c r="Q64" s="330"/>
      <c r="R64" s="330"/>
      <c r="S64" s="330"/>
      <c r="T64" s="330"/>
      <c r="U64" s="330"/>
      <c r="V64" s="330"/>
      <c r="W64" s="330"/>
      <c r="X64" s="330"/>
      <c r="Y64" s="330"/>
      <c r="Z64" s="330"/>
      <c r="AA64" s="330"/>
      <c r="AB64" s="331"/>
      <c r="AC64" s="138">
        <f t="shared" si="27"/>
        <v>0.64358149458858349</v>
      </c>
    </row>
    <row r="65" spans="1:29" ht="24.95" customHeight="1" x14ac:dyDescent="0.2">
      <c r="A65" s="4">
        <v>18</v>
      </c>
      <c r="B65" s="3" t="s">
        <v>4</v>
      </c>
      <c r="C65" s="5"/>
      <c r="D65" s="5"/>
      <c r="E65" s="208"/>
      <c r="F65" s="208"/>
      <c r="G65" s="208"/>
      <c r="H65" s="208"/>
      <c r="I65" s="208">
        <f t="shared" ref="I65:W65" si="28">3.516/I63</f>
        <v>4.9675126984126985</v>
      </c>
      <c r="J65" s="208">
        <f t="shared" si="28"/>
        <v>4.9675126984126985</v>
      </c>
      <c r="K65" s="208">
        <f t="shared" si="28"/>
        <v>5.7317454212454217</v>
      </c>
      <c r="L65" s="208">
        <f t="shared" si="28"/>
        <v>5.7317454212454217</v>
      </c>
      <c r="M65" s="208">
        <f t="shared" si="28"/>
        <v>4.9997692743764182</v>
      </c>
      <c r="N65" s="208">
        <f t="shared" si="28"/>
        <v>4.4453593750000007</v>
      </c>
      <c r="O65" s="208">
        <f t="shared" si="28"/>
        <v>5.9674665532879807</v>
      </c>
      <c r="P65" s="208">
        <f t="shared" si="28"/>
        <v>8.2415551587301579</v>
      </c>
      <c r="Q65" s="208"/>
      <c r="R65" s="208"/>
      <c r="S65" s="208"/>
      <c r="T65" s="208">
        <f t="shared" si="28"/>
        <v>4.4453593750000007</v>
      </c>
      <c r="U65" s="208">
        <f t="shared" si="28"/>
        <v>4.741716666666667</v>
      </c>
      <c r="V65" s="208">
        <f t="shared" si="28"/>
        <v>5.0804107142857156</v>
      </c>
      <c r="W65" s="208">
        <f t="shared" si="28"/>
        <v>10.160821428571428</v>
      </c>
      <c r="X65" s="208"/>
      <c r="Y65" s="208"/>
      <c r="Z65" s="208"/>
      <c r="AA65" s="208"/>
      <c r="AB65" s="208"/>
      <c r="AC65" s="138">
        <f t="shared" si="27"/>
        <v>5.7900812321028843</v>
      </c>
    </row>
    <row r="66" spans="1:29" ht="24.95" customHeight="1" x14ac:dyDescent="0.2">
      <c r="A66" s="4">
        <v>19</v>
      </c>
      <c r="B66" s="3" t="s">
        <v>3</v>
      </c>
      <c r="C66" s="5"/>
      <c r="D66" s="5"/>
      <c r="E66" s="208"/>
      <c r="F66" s="208"/>
      <c r="G66" s="208"/>
      <c r="H66" s="208"/>
      <c r="I66" s="208">
        <f t="shared" ref="I66:W66" si="29">3.413*I65</f>
        <v>16.954120839682538</v>
      </c>
      <c r="J66" s="208">
        <f t="shared" si="29"/>
        <v>16.954120839682538</v>
      </c>
      <c r="K66" s="208">
        <f t="shared" si="29"/>
        <v>19.562447122710623</v>
      </c>
      <c r="L66" s="208">
        <f t="shared" si="29"/>
        <v>19.562447122710623</v>
      </c>
      <c r="M66" s="208">
        <f t="shared" si="29"/>
        <v>17.064212533446714</v>
      </c>
      <c r="N66" s="208">
        <f t="shared" si="29"/>
        <v>15.172011546875002</v>
      </c>
      <c r="O66" s="208">
        <f t="shared" si="29"/>
        <v>20.366963346371875</v>
      </c>
      <c r="P66" s="208">
        <f t="shared" si="29"/>
        <v>28.128427756746028</v>
      </c>
      <c r="Q66" s="208"/>
      <c r="R66" s="208"/>
      <c r="S66" s="208"/>
      <c r="T66" s="208">
        <f t="shared" si="29"/>
        <v>15.172011546875002</v>
      </c>
      <c r="U66" s="208">
        <f t="shared" si="29"/>
        <v>16.183478983333334</v>
      </c>
      <c r="V66" s="208">
        <f t="shared" si="29"/>
        <v>17.339441767857146</v>
      </c>
      <c r="W66" s="208">
        <f t="shared" si="29"/>
        <v>34.678883535714277</v>
      </c>
      <c r="X66" s="208"/>
      <c r="Y66" s="208"/>
      <c r="Z66" s="208"/>
      <c r="AA66" s="208"/>
      <c r="AB66" s="208"/>
      <c r="AC66" s="138">
        <f t="shared" si="27"/>
        <v>19.761547245167144</v>
      </c>
    </row>
    <row r="67" spans="1:29" ht="21" x14ac:dyDescent="0.2">
      <c r="A67" s="4">
        <v>20</v>
      </c>
      <c r="B67" s="3" t="s">
        <v>2</v>
      </c>
      <c r="C67" s="2" t="s">
        <v>0</v>
      </c>
      <c r="D67" s="5"/>
      <c r="E67" s="208"/>
      <c r="F67" s="208"/>
      <c r="G67" s="208"/>
      <c r="H67" s="208"/>
      <c r="I67" s="208">
        <f t="shared" ref="I67:W67" si="30">(I53-I52)/LN(1+(I53-I52)/I48)</f>
        <v>3.3773703780243229</v>
      </c>
      <c r="J67" s="208">
        <f t="shared" si="30"/>
        <v>3.3773703780243229</v>
      </c>
      <c r="K67" s="208">
        <f t="shared" si="30"/>
        <v>3.1366322896971437</v>
      </c>
      <c r="L67" s="208">
        <f t="shared" si="30"/>
        <v>3.2578110744183051</v>
      </c>
      <c r="M67" s="208">
        <f t="shared" si="30"/>
        <v>3.2256394132852968</v>
      </c>
      <c r="N67" s="208">
        <f t="shared" si="30"/>
        <v>3.5789541591302187</v>
      </c>
      <c r="O67" s="208">
        <f t="shared" si="30"/>
        <v>3.7552605297626758</v>
      </c>
      <c r="P67" s="208">
        <f t="shared" si="30"/>
        <v>3.7232126564780632</v>
      </c>
      <c r="Q67" s="208"/>
      <c r="R67" s="208"/>
      <c r="S67" s="208"/>
      <c r="T67" s="208">
        <f t="shared" si="30"/>
        <v>3.6123934342702917</v>
      </c>
      <c r="U67" s="208">
        <f t="shared" si="30"/>
        <v>3.2578110744183051</v>
      </c>
      <c r="V67" s="208">
        <f t="shared" si="30"/>
        <v>3.6123934342702917</v>
      </c>
      <c r="W67" s="208">
        <f t="shared" si="30"/>
        <v>3.7552605297626758</v>
      </c>
      <c r="X67" s="208"/>
      <c r="Y67" s="208"/>
      <c r="Z67" s="208"/>
      <c r="AA67" s="208"/>
      <c r="AB67" s="208"/>
      <c r="AC67" s="138">
        <f t="shared" si="27"/>
        <v>3.4725091126284919</v>
      </c>
    </row>
    <row r="68" spans="1:29" ht="21" x14ac:dyDescent="0.25">
      <c r="A68" s="4">
        <v>21</v>
      </c>
      <c r="B68" s="3" t="s">
        <v>1</v>
      </c>
      <c r="C68" s="2" t="s">
        <v>0</v>
      </c>
      <c r="D68" s="1"/>
      <c r="E68" s="208"/>
      <c r="F68" s="208"/>
      <c r="G68" s="208"/>
      <c r="H68" s="208"/>
      <c r="I68" s="208">
        <f t="shared" ref="I68:W68" si="31">(I50-I51)/LN(1+(I50-I51)/I49)</f>
        <v>4.2844761251215839</v>
      </c>
      <c r="J68" s="208">
        <f t="shared" si="31"/>
        <v>4.2844761251215839</v>
      </c>
      <c r="K68" s="208">
        <f t="shared" si="31"/>
        <v>3.7866415552154633</v>
      </c>
      <c r="L68" s="208">
        <f t="shared" si="31"/>
        <v>4.0388450609850528</v>
      </c>
      <c r="M68" s="208">
        <f t="shared" si="31"/>
        <v>4.0358421621538358</v>
      </c>
      <c r="N68" s="208">
        <f t="shared" si="31"/>
        <v>4.0676303839616228</v>
      </c>
      <c r="O68" s="208">
        <f t="shared" si="31"/>
        <v>4.284338959749773</v>
      </c>
      <c r="P68" s="208">
        <f t="shared" si="31"/>
        <v>4.2539611360252199</v>
      </c>
      <c r="Q68" s="208"/>
      <c r="R68" s="208"/>
      <c r="S68" s="208"/>
      <c r="T68" s="208">
        <f t="shared" si="31"/>
        <v>4.5444893788002352</v>
      </c>
      <c r="U68" s="208">
        <f t="shared" si="31"/>
        <v>4.0676303839616228</v>
      </c>
      <c r="V68" s="208">
        <f t="shared" si="31"/>
        <v>4.0676303839616228</v>
      </c>
      <c r="W68" s="208">
        <f t="shared" si="31"/>
        <v>3.9663084864253069</v>
      </c>
      <c r="X68" s="208"/>
      <c r="Y68" s="208"/>
      <c r="Z68" s="208"/>
      <c r="AA68" s="208"/>
      <c r="AB68" s="208"/>
      <c r="AC68" s="138">
        <f t="shared" si="27"/>
        <v>4.14018917845691</v>
      </c>
    </row>
    <row r="69" spans="1:29" ht="21" customHeight="1" x14ac:dyDescent="0.2"/>
    <row r="70" spans="1:29" ht="15.75" customHeight="1" x14ac:dyDescent="0.2"/>
    <row r="71" spans="1:29" ht="15.75" customHeight="1" x14ac:dyDescent="0.2"/>
    <row r="72" spans="1:29" ht="15.75" customHeight="1" x14ac:dyDescent="0.2"/>
    <row r="73" spans="1:29" ht="15.75" customHeight="1" x14ac:dyDescent="0.2"/>
    <row r="74" spans="1:29" ht="15.75" customHeight="1" x14ac:dyDescent="0.2"/>
    <row r="75" spans="1:29" ht="15.75" customHeight="1" x14ac:dyDescent="0.2"/>
    <row r="76" spans="1:29" ht="15.75" customHeight="1" x14ac:dyDescent="0.2"/>
    <row r="79" spans="1:29" ht="24.95" customHeight="1" x14ac:dyDescent="0.2"/>
    <row r="80" spans="1:29" ht="24.95" customHeight="1" x14ac:dyDescent="0.2"/>
    <row r="81" ht="24.95" customHeight="1" x14ac:dyDescent="0.2"/>
    <row r="82" ht="24.95" customHeight="1" x14ac:dyDescent="0.2"/>
    <row r="83" ht="24.95" customHeight="1" x14ac:dyDescent="0.2"/>
    <row r="84" ht="24.95" customHeight="1" x14ac:dyDescent="0.2"/>
    <row r="85" ht="24.95" customHeight="1" x14ac:dyDescent="0.2"/>
    <row r="86" ht="24.95" customHeight="1" x14ac:dyDescent="0.2"/>
    <row r="87" ht="24.95" customHeight="1" x14ac:dyDescent="0.2"/>
    <row r="88" ht="24.95" customHeight="1" x14ac:dyDescent="0.2"/>
    <row r="89" ht="24.95" customHeight="1" x14ac:dyDescent="0.2"/>
    <row r="90" ht="24.95" customHeight="1" x14ac:dyDescent="0.2"/>
    <row r="91" ht="24.95" customHeight="1" x14ac:dyDescent="0.2"/>
    <row r="92" ht="24.95" customHeight="1" x14ac:dyDescent="0.2"/>
    <row r="93" ht="24.95" customHeight="1" x14ac:dyDescent="0.2"/>
    <row r="94" ht="24.95" customHeight="1" x14ac:dyDescent="0.2"/>
    <row r="95" ht="24.95" customHeight="1" x14ac:dyDescent="0.2"/>
    <row r="96" ht="24.95" customHeight="1" x14ac:dyDescent="0.2"/>
    <row r="97" ht="24.95" customHeight="1" x14ac:dyDescent="0.2"/>
    <row r="98" ht="24.95" customHeight="1" x14ac:dyDescent="0.2"/>
    <row r="99" ht="24.95" customHeight="1" x14ac:dyDescent="0.2"/>
    <row r="103" ht="21" customHeight="1" x14ac:dyDescent="0.2"/>
    <row r="104" ht="21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4" ht="21" customHeight="1" x14ac:dyDescent="0.2"/>
    <row r="115" ht="24" customHeight="1" x14ac:dyDescent="0.2"/>
  </sheetData>
  <mergeCells count="32">
    <mergeCell ref="A3:AC3"/>
    <mergeCell ref="A4:AC4"/>
    <mergeCell ref="E30:AB30"/>
    <mergeCell ref="A12:A13"/>
    <mergeCell ref="B12:B13"/>
    <mergeCell ref="C12:C13"/>
    <mergeCell ref="D12:D13"/>
    <mergeCell ref="E12:AB12"/>
    <mergeCell ref="A5:D5"/>
    <mergeCell ref="E5:AC11"/>
    <mergeCell ref="A6:D6"/>
    <mergeCell ref="A7:D7"/>
    <mergeCell ref="A8:D8"/>
    <mergeCell ref="A9:D9"/>
    <mergeCell ref="A10:D10"/>
    <mergeCell ref="A11:D11"/>
    <mergeCell ref="A37:AC37"/>
    <mergeCell ref="A38:AC38"/>
    <mergeCell ref="A39:D39"/>
    <mergeCell ref="E39:AC45"/>
    <mergeCell ref="A40:D40"/>
    <mergeCell ref="A41:D41"/>
    <mergeCell ref="A42:D42"/>
    <mergeCell ref="A43:D43"/>
    <mergeCell ref="A44:D44"/>
    <mergeCell ref="A45:D45"/>
    <mergeCell ref="E64:AB64"/>
    <mergeCell ref="A46:A47"/>
    <mergeCell ref="B46:B47"/>
    <mergeCell ref="C46:C47"/>
    <mergeCell ref="D46:D47"/>
    <mergeCell ref="E46:AB46"/>
  </mergeCells>
  <conditionalFormatting sqref="E28:AB28">
    <cfRule type="cellIs" dxfId="108" priority="6" operator="greaterThan">
      <formula>90</formula>
    </cfRule>
  </conditionalFormatting>
  <conditionalFormatting sqref="E62:AB62">
    <cfRule type="cellIs" dxfId="107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AI72"/>
  <sheetViews>
    <sheetView topLeftCell="A30" zoomScale="70" zoomScaleNormal="70" workbookViewId="0">
      <selection activeCell="E60" sqref="E60:F60"/>
    </sheetView>
  </sheetViews>
  <sheetFormatPr defaultColWidth="8.85546875" defaultRowHeight="12.75" x14ac:dyDescent="0.2"/>
  <cols>
    <col min="1" max="1" width="6.5703125" style="16" customWidth="1"/>
    <col min="2" max="2" width="45" style="16" customWidth="1"/>
    <col min="3" max="3" width="11.42578125" style="16" customWidth="1"/>
    <col min="4" max="4" width="17.42578125" style="16" customWidth="1"/>
    <col min="5" max="28" width="8.7109375" style="16" customWidth="1"/>
    <col min="29" max="29" width="13.5703125" style="16" customWidth="1"/>
    <col min="30" max="16384" width="8.85546875" style="16"/>
  </cols>
  <sheetData>
    <row r="3" spans="1:29" ht="23.25" x14ac:dyDescent="0.2">
      <c r="A3" s="317" t="s">
        <v>39</v>
      </c>
      <c r="B3" s="317"/>
      <c r="C3" s="317"/>
      <c r="D3" s="317"/>
      <c r="E3" s="317"/>
      <c r="F3" s="317"/>
      <c r="G3" s="317"/>
      <c r="H3" s="317"/>
      <c r="I3" s="317"/>
      <c r="J3" s="317"/>
      <c r="K3" s="317"/>
      <c r="L3" s="317"/>
      <c r="M3" s="317"/>
      <c r="N3" s="317"/>
      <c r="O3" s="317"/>
      <c r="P3" s="317"/>
      <c r="Q3" s="317"/>
      <c r="R3" s="317"/>
      <c r="S3" s="317"/>
      <c r="T3" s="317"/>
      <c r="U3" s="317"/>
      <c r="V3" s="317"/>
      <c r="W3" s="317"/>
      <c r="X3" s="317"/>
      <c r="Y3" s="317"/>
      <c r="Z3" s="317"/>
      <c r="AA3" s="317"/>
      <c r="AB3" s="317"/>
      <c r="AC3" s="317"/>
    </row>
    <row r="4" spans="1:29" ht="21" customHeight="1" x14ac:dyDescent="0.2">
      <c r="A4" s="323" t="s">
        <v>153</v>
      </c>
      <c r="B4" s="323"/>
      <c r="C4" s="323"/>
      <c r="D4" s="323"/>
      <c r="E4" s="323"/>
      <c r="F4" s="323"/>
      <c r="G4" s="323"/>
      <c r="H4" s="323"/>
      <c r="I4" s="323"/>
      <c r="J4" s="323"/>
      <c r="K4" s="323"/>
      <c r="L4" s="323"/>
      <c r="M4" s="323"/>
      <c r="N4" s="323"/>
      <c r="O4" s="323"/>
      <c r="P4" s="323"/>
      <c r="Q4" s="323"/>
      <c r="R4" s="323"/>
      <c r="S4" s="323"/>
      <c r="T4" s="323"/>
      <c r="U4" s="323"/>
      <c r="V4" s="323"/>
      <c r="W4" s="323"/>
      <c r="X4" s="323"/>
      <c r="Y4" s="323"/>
      <c r="Z4" s="323"/>
      <c r="AA4" s="323"/>
      <c r="AB4" s="323"/>
      <c r="AC4" s="323"/>
    </row>
    <row r="5" spans="1:29" ht="18" customHeight="1" x14ac:dyDescent="0.35">
      <c r="A5" s="319"/>
      <c r="B5" s="319"/>
      <c r="C5" s="319"/>
      <c r="D5" s="319"/>
      <c r="E5" s="320" t="s">
        <v>103</v>
      </c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29" ht="18" customHeight="1" x14ac:dyDescent="0.2">
      <c r="A6" s="324" t="s">
        <v>77</v>
      </c>
      <c r="B6" s="324"/>
      <c r="C6" s="324"/>
      <c r="D6" s="324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29" ht="18" customHeight="1" x14ac:dyDescent="0.2">
      <c r="A7" s="324" t="s">
        <v>78</v>
      </c>
      <c r="B7" s="324"/>
      <c r="C7" s="324"/>
      <c r="D7" s="324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29" ht="18" customHeight="1" x14ac:dyDescent="0.2">
      <c r="A8" s="324" t="s">
        <v>79</v>
      </c>
      <c r="B8" s="324"/>
      <c r="C8" s="324"/>
      <c r="D8" s="324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29" ht="18.600000000000001" customHeight="1" x14ac:dyDescent="0.2">
      <c r="A9" s="324" t="s">
        <v>80</v>
      </c>
      <c r="B9" s="324"/>
      <c r="C9" s="324"/>
      <c r="D9" s="324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29" ht="18" customHeight="1" x14ac:dyDescent="0.25">
      <c r="A10" s="325" t="s">
        <v>81</v>
      </c>
      <c r="B10" s="325"/>
      <c r="C10" s="325"/>
      <c r="D10" s="325"/>
      <c r="E10" s="320"/>
      <c r="F10" s="320"/>
      <c r="G10" s="320"/>
      <c r="H10" s="320"/>
      <c r="I10" s="320"/>
      <c r="J10" s="320"/>
      <c r="K10" s="320"/>
      <c r="L10" s="320"/>
      <c r="M10" s="320"/>
      <c r="N10" s="320"/>
      <c r="O10" s="320"/>
      <c r="P10" s="320"/>
      <c r="Q10" s="320"/>
      <c r="R10" s="320"/>
      <c r="S10" s="320"/>
      <c r="T10" s="320"/>
      <c r="U10" s="320"/>
      <c r="V10" s="320"/>
      <c r="W10" s="320"/>
      <c r="X10" s="320"/>
      <c r="Y10" s="320"/>
      <c r="Z10" s="320"/>
      <c r="AA10" s="320"/>
      <c r="AB10" s="320"/>
      <c r="AC10" s="320"/>
    </row>
    <row r="11" spans="1:29" ht="39.75" customHeight="1" x14ac:dyDescent="0.25">
      <c r="A11" s="325" t="s">
        <v>82</v>
      </c>
      <c r="B11" s="325"/>
      <c r="C11" s="325"/>
      <c r="D11" s="325"/>
      <c r="E11" s="320"/>
      <c r="F11" s="320"/>
      <c r="G11" s="320"/>
      <c r="H11" s="320"/>
      <c r="I11" s="320"/>
      <c r="J11" s="320"/>
      <c r="K11" s="320"/>
      <c r="L11" s="320"/>
      <c r="M11" s="320"/>
      <c r="N11" s="320"/>
      <c r="O11" s="320"/>
      <c r="P11" s="320"/>
      <c r="Q11" s="320"/>
      <c r="R11" s="320"/>
      <c r="S11" s="320"/>
      <c r="T11" s="320"/>
      <c r="U11" s="320"/>
      <c r="V11" s="320"/>
      <c r="W11" s="320"/>
      <c r="X11" s="320"/>
      <c r="Y11" s="320"/>
      <c r="Z11" s="320"/>
      <c r="AA11" s="320"/>
      <c r="AB11" s="320"/>
      <c r="AC11" s="320"/>
    </row>
    <row r="12" spans="1:29" ht="15.75" customHeight="1" x14ac:dyDescent="0.2">
      <c r="A12" s="312" t="s">
        <v>32</v>
      </c>
      <c r="B12" s="312" t="s">
        <v>31</v>
      </c>
      <c r="C12" s="312" t="s">
        <v>30</v>
      </c>
      <c r="D12" s="312" t="s">
        <v>29</v>
      </c>
      <c r="E12" s="314" t="s">
        <v>28</v>
      </c>
      <c r="F12" s="315"/>
      <c r="G12" s="315"/>
      <c r="H12" s="315"/>
      <c r="I12" s="315"/>
      <c r="J12" s="315"/>
      <c r="K12" s="315"/>
      <c r="L12" s="315"/>
      <c r="M12" s="315"/>
      <c r="N12" s="315"/>
      <c r="O12" s="315"/>
      <c r="P12" s="315"/>
      <c r="Q12" s="315"/>
      <c r="R12" s="315"/>
      <c r="S12" s="315"/>
      <c r="T12" s="315"/>
      <c r="U12" s="315"/>
      <c r="V12" s="315"/>
      <c r="W12" s="315"/>
      <c r="X12" s="315"/>
      <c r="Y12" s="315"/>
      <c r="Z12" s="315"/>
      <c r="AA12" s="315"/>
      <c r="AB12" s="316"/>
      <c r="AC12" s="113" t="s">
        <v>67</v>
      </c>
    </row>
    <row r="13" spans="1:29" ht="24.95" customHeight="1" x14ac:dyDescent="0.25">
      <c r="A13" s="313"/>
      <c r="B13" s="313"/>
      <c r="C13" s="313"/>
      <c r="D13" s="313"/>
      <c r="E13" s="8">
        <v>7</v>
      </c>
      <c r="F13" s="8">
        <v>8</v>
      </c>
      <c r="G13" s="8">
        <v>9</v>
      </c>
      <c r="H13" s="8">
        <v>10</v>
      </c>
      <c r="I13" s="9">
        <v>11</v>
      </c>
      <c r="J13" s="8">
        <v>12</v>
      </c>
      <c r="K13" s="8">
        <v>13</v>
      </c>
      <c r="L13" s="8">
        <v>14</v>
      </c>
      <c r="M13" s="8">
        <v>15</v>
      </c>
      <c r="N13" s="8">
        <v>16</v>
      </c>
      <c r="O13" s="8">
        <v>17</v>
      </c>
      <c r="P13" s="8">
        <v>18</v>
      </c>
      <c r="Q13" s="8">
        <v>19</v>
      </c>
      <c r="R13" s="8">
        <v>20</v>
      </c>
      <c r="S13" s="8">
        <v>21</v>
      </c>
      <c r="T13" s="8">
        <v>22</v>
      </c>
      <c r="U13" s="8">
        <v>23</v>
      </c>
      <c r="V13" s="8">
        <v>0</v>
      </c>
      <c r="W13" s="8">
        <v>1</v>
      </c>
      <c r="X13" s="8">
        <v>2</v>
      </c>
      <c r="Y13" s="8">
        <v>3</v>
      </c>
      <c r="Z13" s="8">
        <v>4</v>
      </c>
      <c r="AA13" s="8">
        <v>5</v>
      </c>
      <c r="AB13" s="8">
        <v>6</v>
      </c>
      <c r="AC13" s="1"/>
    </row>
    <row r="14" spans="1:29" ht="24.95" customHeight="1" x14ac:dyDescent="0.2">
      <c r="A14" s="4">
        <v>1</v>
      </c>
      <c r="B14" s="3" t="s">
        <v>27</v>
      </c>
      <c r="C14" s="2" t="s">
        <v>0</v>
      </c>
      <c r="D14" s="31"/>
      <c r="E14" s="7"/>
      <c r="F14" s="7"/>
      <c r="G14" s="7"/>
      <c r="H14" s="7"/>
      <c r="I14" s="7"/>
      <c r="J14" s="7"/>
      <c r="K14" s="7"/>
      <c r="L14" s="7"/>
      <c r="M14" s="7">
        <v>4.8</v>
      </c>
      <c r="N14" s="7">
        <v>4.5</v>
      </c>
      <c r="O14" s="7">
        <v>4.5999999999999996</v>
      </c>
      <c r="P14" s="7">
        <v>4.4000000000000004</v>
      </c>
      <c r="Q14" s="7">
        <v>4.5999999999999996</v>
      </c>
      <c r="R14" s="7">
        <v>4.4000000000000004</v>
      </c>
      <c r="S14" s="7">
        <v>4.9000000000000004</v>
      </c>
      <c r="T14" s="7">
        <v>4</v>
      </c>
      <c r="U14" s="7">
        <v>3.9</v>
      </c>
      <c r="V14" s="7">
        <v>3.9</v>
      </c>
      <c r="W14" s="7">
        <v>3.7</v>
      </c>
      <c r="X14" s="7">
        <v>3.7</v>
      </c>
      <c r="Y14" s="7">
        <v>4</v>
      </c>
      <c r="Z14" s="7">
        <v>4</v>
      </c>
      <c r="AA14" s="7">
        <v>4.4000000000000004</v>
      </c>
      <c r="AB14" s="7">
        <v>5.0999999999999996</v>
      </c>
      <c r="AC14" s="139">
        <f>AVERAGE(E14:AB14)</f>
        <v>4.3062499999999995</v>
      </c>
    </row>
    <row r="15" spans="1:29" ht="24.95" customHeight="1" x14ac:dyDescent="0.2">
      <c r="A15" s="4">
        <v>2</v>
      </c>
      <c r="B15" s="3" t="s">
        <v>26</v>
      </c>
      <c r="C15" s="2" t="s">
        <v>0</v>
      </c>
      <c r="D15" s="31"/>
      <c r="E15" s="7"/>
      <c r="F15" s="7"/>
      <c r="G15" s="7"/>
      <c r="H15" s="7"/>
      <c r="I15" s="7"/>
      <c r="J15" s="7"/>
      <c r="K15" s="7"/>
      <c r="L15" s="7"/>
      <c r="M15" s="7">
        <v>0.8</v>
      </c>
      <c r="N15" s="7">
        <v>0.8</v>
      </c>
      <c r="O15" s="7">
        <v>0.6</v>
      </c>
      <c r="P15" s="7">
        <v>0.6</v>
      </c>
      <c r="Q15" s="7">
        <v>0.7</v>
      </c>
      <c r="R15" s="7">
        <v>0.9</v>
      </c>
      <c r="S15" s="7">
        <v>0.7</v>
      </c>
      <c r="T15" s="7">
        <v>1.5</v>
      </c>
      <c r="U15" s="7">
        <v>1.6</v>
      </c>
      <c r="V15" s="7">
        <v>2.2000000000000002</v>
      </c>
      <c r="W15" s="7">
        <v>1.3</v>
      </c>
      <c r="X15" s="7">
        <v>1.5</v>
      </c>
      <c r="Y15" s="7">
        <v>2.1</v>
      </c>
      <c r="Z15" s="7">
        <v>1.3</v>
      </c>
      <c r="AA15" s="7">
        <v>1.3</v>
      </c>
      <c r="AB15" s="7">
        <v>1.1000000000000001</v>
      </c>
      <c r="AC15" s="139">
        <f t="shared" ref="AC15:AC26" si="0">AVERAGE(E15:AB15)</f>
        <v>1.1875000000000002</v>
      </c>
    </row>
    <row r="16" spans="1:29" ht="24.95" customHeight="1" x14ac:dyDescent="0.2">
      <c r="A16" s="4">
        <v>3</v>
      </c>
      <c r="B16" s="3" t="s">
        <v>83</v>
      </c>
      <c r="C16" s="2" t="s">
        <v>0</v>
      </c>
      <c r="D16" s="2"/>
      <c r="E16" s="36"/>
      <c r="F16" s="36"/>
      <c r="G16" s="36"/>
      <c r="H16" s="36"/>
      <c r="I16" s="36"/>
      <c r="J16" s="36"/>
      <c r="K16" s="265"/>
      <c r="L16" s="93"/>
      <c r="M16" s="93">
        <v>16</v>
      </c>
      <c r="N16" s="93">
        <v>14.8</v>
      </c>
      <c r="O16" s="93">
        <v>14.1</v>
      </c>
      <c r="P16" s="93">
        <v>13.8</v>
      </c>
      <c r="Q16" s="93">
        <v>13.6</v>
      </c>
      <c r="R16" s="93">
        <v>13.2</v>
      </c>
      <c r="S16" s="93">
        <v>12.9</v>
      </c>
      <c r="T16" s="93">
        <v>12.7</v>
      </c>
      <c r="U16" s="93">
        <v>13.1</v>
      </c>
      <c r="V16" s="93">
        <v>13.1</v>
      </c>
      <c r="W16" s="93">
        <v>12.6</v>
      </c>
      <c r="X16" s="93">
        <v>12.2</v>
      </c>
      <c r="Y16" s="93">
        <v>11.6</v>
      </c>
      <c r="Z16" s="93">
        <v>12.1</v>
      </c>
      <c r="AA16" s="93">
        <v>13.1</v>
      </c>
      <c r="AB16" s="93">
        <v>13.8</v>
      </c>
      <c r="AC16" s="139">
        <f t="shared" si="0"/>
        <v>13.293749999999999</v>
      </c>
    </row>
    <row r="17" spans="1:29" ht="24.95" customHeight="1" x14ac:dyDescent="0.2">
      <c r="A17" s="4">
        <v>4</v>
      </c>
      <c r="B17" s="3" t="s">
        <v>84</v>
      </c>
      <c r="C17" s="2" t="s">
        <v>0</v>
      </c>
      <c r="D17" s="2"/>
      <c r="E17" s="36"/>
      <c r="F17" s="36"/>
      <c r="G17" s="36"/>
      <c r="H17" s="36"/>
      <c r="I17" s="36"/>
      <c r="J17" s="36"/>
      <c r="K17" s="265"/>
      <c r="L17" s="93"/>
      <c r="M17" s="93">
        <v>8.1</v>
      </c>
      <c r="N17" s="93">
        <v>7.2</v>
      </c>
      <c r="O17" s="93">
        <v>6.5</v>
      </c>
      <c r="P17" s="93">
        <v>6.2</v>
      </c>
      <c r="Q17" s="93">
        <v>5.9</v>
      </c>
      <c r="R17" s="93">
        <v>5.7</v>
      </c>
      <c r="S17" s="93">
        <v>5.5</v>
      </c>
      <c r="T17" s="93">
        <v>6.9</v>
      </c>
      <c r="U17" s="93">
        <v>6.7</v>
      </c>
      <c r="V17" s="93">
        <v>7</v>
      </c>
      <c r="W17" s="93">
        <v>7</v>
      </c>
      <c r="X17" s="93">
        <v>5.5</v>
      </c>
      <c r="Y17" s="93">
        <v>5.4</v>
      </c>
      <c r="Z17" s="93">
        <v>5.7</v>
      </c>
      <c r="AA17" s="93">
        <v>5.6</v>
      </c>
      <c r="AB17" s="93">
        <v>5.6</v>
      </c>
      <c r="AC17" s="139">
        <f t="shared" si="0"/>
        <v>6.28125</v>
      </c>
    </row>
    <row r="18" spans="1:29" ht="24.95" customHeight="1" x14ac:dyDescent="0.2">
      <c r="A18" s="4">
        <v>5</v>
      </c>
      <c r="B18" s="3" t="s">
        <v>85</v>
      </c>
      <c r="C18" s="2" t="s">
        <v>0</v>
      </c>
      <c r="D18" s="2"/>
      <c r="E18" s="265"/>
      <c r="F18" s="265"/>
      <c r="G18" s="265"/>
      <c r="H18" s="265"/>
      <c r="I18" s="265"/>
      <c r="J18" s="265"/>
      <c r="K18" s="265"/>
      <c r="L18" s="93"/>
      <c r="M18" s="93">
        <v>23.9</v>
      </c>
      <c r="N18" s="93">
        <v>24.2</v>
      </c>
      <c r="O18" s="93">
        <v>24.2</v>
      </c>
      <c r="P18" s="93">
        <v>23.3</v>
      </c>
      <c r="Q18" s="93">
        <v>23.2</v>
      </c>
      <c r="R18" s="93">
        <v>22.4</v>
      </c>
      <c r="S18" s="93">
        <v>21.7</v>
      </c>
      <c r="T18" s="93">
        <v>21.6</v>
      </c>
      <c r="U18" s="93">
        <v>21.9</v>
      </c>
      <c r="V18" s="93">
        <v>21.8</v>
      </c>
      <c r="W18" s="93">
        <v>22.3</v>
      </c>
      <c r="X18" s="93">
        <v>22.3</v>
      </c>
      <c r="Y18" s="93">
        <v>22.1</v>
      </c>
      <c r="Z18" s="93">
        <v>21.3</v>
      </c>
      <c r="AA18" s="93">
        <v>21.1</v>
      </c>
      <c r="AB18" s="93">
        <v>21.7</v>
      </c>
      <c r="AC18" s="139">
        <f t="shared" si="0"/>
        <v>22.437500000000004</v>
      </c>
    </row>
    <row r="19" spans="1:29" ht="24.95" customHeight="1" x14ac:dyDescent="0.2">
      <c r="A19" s="4">
        <v>6</v>
      </c>
      <c r="B19" s="3" t="s">
        <v>86</v>
      </c>
      <c r="C19" s="2" t="s">
        <v>0</v>
      </c>
      <c r="D19" s="2"/>
      <c r="E19" s="265"/>
      <c r="F19" s="265"/>
      <c r="G19" s="265"/>
      <c r="H19" s="265"/>
      <c r="I19" s="265"/>
      <c r="J19" s="265"/>
      <c r="K19" s="265"/>
      <c r="L19" s="93"/>
      <c r="M19" s="93">
        <v>29.6</v>
      </c>
      <c r="N19" s="93">
        <v>29.9</v>
      </c>
      <c r="O19" s="93">
        <v>29.9</v>
      </c>
      <c r="P19" s="93">
        <v>29.1</v>
      </c>
      <c r="Q19" s="93">
        <v>28.9</v>
      </c>
      <c r="R19" s="93">
        <v>27.8</v>
      </c>
      <c r="S19" s="93">
        <v>26.2</v>
      </c>
      <c r="T19" s="93">
        <v>26.4</v>
      </c>
      <c r="U19" s="93">
        <v>26.5</v>
      </c>
      <c r="V19" s="93">
        <v>26.3</v>
      </c>
      <c r="W19" s="93">
        <v>27.4</v>
      </c>
      <c r="X19" s="93">
        <v>26.9</v>
      </c>
      <c r="Y19" s="93">
        <v>27</v>
      </c>
      <c r="Z19" s="93">
        <v>27</v>
      </c>
      <c r="AA19" s="93">
        <v>27.1</v>
      </c>
      <c r="AB19" s="93">
        <v>27.9</v>
      </c>
      <c r="AC19" s="139">
        <f t="shared" si="0"/>
        <v>27.743749999999999</v>
      </c>
    </row>
    <row r="20" spans="1:29" ht="24.95" customHeight="1" x14ac:dyDescent="0.2">
      <c r="A20" s="4">
        <v>7</v>
      </c>
      <c r="B20" s="3" t="s">
        <v>21</v>
      </c>
      <c r="C20" s="2" t="s">
        <v>87</v>
      </c>
      <c r="D20" s="2"/>
      <c r="E20" s="58"/>
      <c r="F20" s="58"/>
      <c r="G20" s="58"/>
      <c r="H20" s="58"/>
      <c r="I20" s="58"/>
      <c r="J20" s="58"/>
      <c r="K20" s="58"/>
      <c r="L20" s="58"/>
      <c r="M20" s="58">
        <v>4.3</v>
      </c>
      <c r="N20" s="58">
        <v>4.3</v>
      </c>
      <c r="O20" s="58">
        <v>4.3</v>
      </c>
      <c r="P20" s="58">
        <v>4.3</v>
      </c>
      <c r="Q20" s="58">
        <v>4.3</v>
      </c>
      <c r="R20" s="58">
        <v>4.3</v>
      </c>
      <c r="S20" s="58">
        <v>4.3</v>
      </c>
      <c r="T20" s="58">
        <v>4.3</v>
      </c>
      <c r="U20" s="58">
        <v>4.3</v>
      </c>
      <c r="V20" s="58">
        <v>4.3</v>
      </c>
      <c r="W20" s="58">
        <v>4.3</v>
      </c>
      <c r="X20" s="58">
        <v>4.3</v>
      </c>
      <c r="Y20" s="58">
        <v>4.3</v>
      </c>
      <c r="Z20" s="58">
        <v>4.3</v>
      </c>
      <c r="AA20" s="58">
        <v>4.3</v>
      </c>
      <c r="AB20" s="58">
        <v>4.3</v>
      </c>
      <c r="AC20" s="138">
        <f t="shared" si="0"/>
        <v>4.2999999999999989</v>
      </c>
    </row>
    <row r="21" spans="1:29" ht="24.95" customHeight="1" x14ac:dyDescent="0.2">
      <c r="A21" s="4">
        <v>8</v>
      </c>
      <c r="B21" s="3" t="s">
        <v>20</v>
      </c>
      <c r="C21" s="2" t="s">
        <v>87</v>
      </c>
      <c r="D21" s="2"/>
      <c r="E21" s="59"/>
      <c r="F21" s="59"/>
      <c r="G21" s="59"/>
      <c r="H21" s="59"/>
      <c r="I21" s="59"/>
      <c r="J21" s="59"/>
      <c r="K21" s="59"/>
      <c r="L21" s="59"/>
      <c r="M21" s="59">
        <v>3.8</v>
      </c>
      <c r="N21" s="59">
        <v>3.8</v>
      </c>
      <c r="O21" s="59">
        <v>3.8</v>
      </c>
      <c r="P21" s="59">
        <v>3.8</v>
      </c>
      <c r="Q21" s="59">
        <v>3.8</v>
      </c>
      <c r="R21" s="59">
        <v>3.8</v>
      </c>
      <c r="S21" s="59">
        <v>3.8</v>
      </c>
      <c r="T21" s="59">
        <v>3.8</v>
      </c>
      <c r="U21" s="59">
        <v>3.8</v>
      </c>
      <c r="V21" s="59">
        <v>3.8</v>
      </c>
      <c r="W21" s="59">
        <v>3.8</v>
      </c>
      <c r="X21" s="59">
        <v>3.8</v>
      </c>
      <c r="Y21" s="59">
        <v>3.8</v>
      </c>
      <c r="Z21" s="59">
        <v>3.8</v>
      </c>
      <c r="AA21" s="59">
        <v>3.8</v>
      </c>
      <c r="AB21" s="59">
        <v>3.8</v>
      </c>
      <c r="AC21" s="138">
        <f t="shared" si="0"/>
        <v>3.7999999999999989</v>
      </c>
    </row>
    <row r="22" spans="1:29" ht="24.95" customHeight="1" x14ac:dyDescent="0.2">
      <c r="A22" s="4">
        <v>9</v>
      </c>
      <c r="B22" s="3" t="s">
        <v>19</v>
      </c>
      <c r="C22" s="2" t="s">
        <v>87</v>
      </c>
      <c r="D22" s="2"/>
      <c r="E22" s="59"/>
      <c r="F22" s="59"/>
      <c r="G22" s="59"/>
      <c r="H22" s="59"/>
      <c r="I22" s="59"/>
      <c r="J22" s="59"/>
      <c r="K22" s="59"/>
      <c r="L22" s="59"/>
      <c r="M22" s="59">
        <v>3.8</v>
      </c>
      <c r="N22" s="59">
        <v>3.8</v>
      </c>
      <c r="O22" s="59">
        <v>3.8</v>
      </c>
      <c r="P22" s="59">
        <v>3.8</v>
      </c>
      <c r="Q22" s="59">
        <v>3.8</v>
      </c>
      <c r="R22" s="59">
        <v>3.8</v>
      </c>
      <c r="S22" s="59">
        <v>3.8</v>
      </c>
      <c r="T22" s="59">
        <v>3.8</v>
      </c>
      <c r="U22" s="59">
        <v>3.8</v>
      </c>
      <c r="V22" s="59">
        <v>3.8</v>
      </c>
      <c r="W22" s="59">
        <v>3.8</v>
      </c>
      <c r="X22" s="59">
        <v>3.8</v>
      </c>
      <c r="Y22" s="59">
        <v>3.8</v>
      </c>
      <c r="Z22" s="59">
        <v>3.8</v>
      </c>
      <c r="AA22" s="59">
        <v>3.8</v>
      </c>
      <c r="AB22" s="59">
        <v>3.8</v>
      </c>
      <c r="AC22" s="138">
        <f t="shared" si="0"/>
        <v>3.7999999999999989</v>
      </c>
    </row>
    <row r="23" spans="1:29" ht="24.95" customHeight="1" x14ac:dyDescent="0.2">
      <c r="A23" s="4">
        <v>10</v>
      </c>
      <c r="B23" s="3" t="s">
        <v>18</v>
      </c>
      <c r="C23" s="2" t="s">
        <v>87</v>
      </c>
      <c r="D23" s="2"/>
      <c r="E23" s="59"/>
      <c r="F23" s="59"/>
      <c r="G23" s="59"/>
      <c r="H23" s="59"/>
      <c r="I23" s="59"/>
      <c r="J23" s="59"/>
      <c r="K23" s="59"/>
      <c r="L23" s="59"/>
      <c r="M23" s="59">
        <v>3</v>
      </c>
      <c r="N23" s="59">
        <v>3</v>
      </c>
      <c r="O23" s="59">
        <v>3</v>
      </c>
      <c r="P23" s="59">
        <v>3</v>
      </c>
      <c r="Q23" s="59">
        <v>3</v>
      </c>
      <c r="R23" s="59">
        <v>3</v>
      </c>
      <c r="S23" s="59">
        <v>3</v>
      </c>
      <c r="T23" s="59">
        <v>3</v>
      </c>
      <c r="U23" s="59">
        <v>3</v>
      </c>
      <c r="V23" s="59">
        <v>3</v>
      </c>
      <c r="W23" s="59">
        <v>3</v>
      </c>
      <c r="X23" s="59">
        <v>3</v>
      </c>
      <c r="Y23" s="59">
        <v>3</v>
      </c>
      <c r="Z23" s="59">
        <v>3</v>
      </c>
      <c r="AA23" s="59">
        <v>3</v>
      </c>
      <c r="AB23" s="59">
        <v>3</v>
      </c>
      <c r="AC23" s="138">
        <f t="shared" si="0"/>
        <v>3</v>
      </c>
    </row>
    <row r="24" spans="1:29" ht="24.95" customHeight="1" x14ac:dyDescent="0.2">
      <c r="A24" s="4">
        <v>11</v>
      </c>
      <c r="B24" s="3" t="s">
        <v>88</v>
      </c>
      <c r="C24" s="2" t="s">
        <v>87</v>
      </c>
      <c r="D24" s="5"/>
      <c r="E24" s="58"/>
      <c r="F24" s="58"/>
      <c r="G24" s="58"/>
      <c r="H24" s="58"/>
      <c r="I24" s="58"/>
      <c r="J24" s="58"/>
      <c r="K24" s="58"/>
      <c r="L24" s="58"/>
      <c r="M24" s="58">
        <f t="shared" ref="M24:U24" si="1">M20-M21</f>
        <v>0.5</v>
      </c>
      <c r="N24" s="58">
        <f t="shared" si="1"/>
        <v>0.5</v>
      </c>
      <c r="O24" s="58">
        <f t="shared" si="1"/>
        <v>0.5</v>
      </c>
      <c r="P24" s="58">
        <f t="shared" si="1"/>
        <v>0.5</v>
      </c>
      <c r="Q24" s="58">
        <f t="shared" si="1"/>
        <v>0.5</v>
      </c>
      <c r="R24" s="58">
        <f t="shared" si="1"/>
        <v>0.5</v>
      </c>
      <c r="S24" s="58">
        <f t="shared" si="1"/>
        <v>0.5</v>
      </c>
      <c r="T24" s="58">
        <f t="shared" si="1"/>
        <v>0.5</v>
      </c>
      <c r="U24" s="58">
        <f t="shared" si="1"/>
        <v>0.5</v>
      </c>
      <c r="V24" s="58">
        <f t="shared" ref="V24:AB24" si="2">V20-V21</f>
        <v>0.5</v>
      </c>
      <c r="W24" s="58">
        <f t="shared" si="2"/>
        <v>0.5</v>
      </c>
      <c r="X24" s="58">
        <f t="shared" si="2"/>
        <v>0.5</v>
      </c>
      <c r="Y24" s="58">
        <f t="shared" si="2"/>
        <v>0.5</v>
      </c>
      <c r="Z24" s="58">
        <f t="shared" si="2"/>
        <v>0.5</v>
      </c>
      <c r="AA24" s="58">
        <f t="shared" si="2"/>
        <v>0.5</v>
      </c>
      <c r="AB24" s="58">
        <f t="shared" si="2"/>
        <v>0.5</v>
      </c>
      <c r="AC24" s="138">
        <f t="shared" si="0"/>
        <v>0.5</v>
      </c>
    </row>
    <row r="25" spans="1:29" ht="24.95" customHeight="1" x14ac:dyDescent="0.2">
      <c r="A25" s="4">
        <v>12</v>
      </c>
      <c r="B25" s="3" t="s">
        <v>89</v>
      </c>
      <c r="C25" s="2" t="s">
        <v>87</v>
      </c>
      <c r="D25" s="5"/>
      <c r="E25" s="58"/>
      <c r="F25" s="58"/>
      <c r="G25" s="58"/>
      <c r="H25" s="58"/>
      <c r="I25" s="58"/>
      <c r="J25" s="58"/>
      <c r="K25" s="58"/>
      <c r="L25" s="58"/>
      <c r="M25" s="58">
        <f t="shared" ref="M25:U25" si="3">M22-M23</f>
        <v>0.79999999999999982</v>
      </c>
      <c r="N25" s="58">
        <f t="shared" si="3"/>
        <v>0.79999999999999982</v>
      </c>
      <c r="O25" s="58">
        <f t="shared" si="3"/>
        <v>0.79999999999999982</v>
      </c>
      <c r="P25" s="58">
        <f t="shared" si="3"/>
        <v>0.79999999999999982</v>
      </c>
      <c r="Q25" s="58">
        <f t="shared" si="3"/>
        <v>0.79999999999999982</v>
      </c>
      <c r="R25" s="58">
        <f t="shared" si="3"/>
        <v>0.79999999999999982</v>
      </c>
      <c r="S25" s="58">
        <f t="shared" si="3"/>
        <v>0.79999999999999982</v>
      </c>
      <c r="T25" s="58">
        <f t="shared" si="3"/>
        <v>0.79999999999999982</v>
      </c>
      <c r="U25" s="58">
        <f t="shared" si="3"/>
        <v>0.79999999999999982</v>
      </c>
      <c r="V25" s="58">
        <f t="shared" ref="V25:AB25" si="4">V22-V23</f>
        <v>0.79999999999999982</v>
      </c>
      <c r="W25" s="58">
        <f t="shared" si="4"/>
        <v>0.79999999999999982</v>
      </c>
      <c r="X25" s="58">
        <f t="shared" si="4"/>
        <v>0.79999999999999982</v>
      </c>
      <c r="Y25" s="58">
        <f t="shared" si="4"/>
        <v>0.79999999999999982</v>
      </c>
      <c r="Z25" s="58">
        <f t="shared" si="4"/>
        <v>0.79999999999999982</v>
      </c>
      <c r="AA25" s="58">
        <f t="shared" si="4"/>
        <v>0.79999999999999982</v>
      </c>
      <c r="AB25" s="58">
        <f t="shared" si="4"/>
        <v>0.79999999999999982</v>
      </c>
      <c r="AC25" s="138">
        <f t="shared" si="0"/>
        <v>0.8</v>
      </c>
    </row>
    <row r="26" spans="1:29" ht="24.95" customHeight="1" x14ac:dyDescent="0.2">
      <c r="A26" s="4">
        <v>13</v>
      </c>
      <c r="B26" s="3" t="s">
        <v>90</v>
      </c>
      <c r="C26" s="2" t="s">
        <v>91</v>
      </c>
      <c r="D26" s="5"/>
      <c r="E26" s="60"/>
      <c r="F26" s="60"/>
      <c r="G26" s="60"/>
      <c r="H26" s="60"/>
      <c r="I26" s="60"/>
      <c r="J26" s="60"/>
      <c r="K26" s="60"/>
      <c r="L26" s="60"/>
      <c r="M26" s="60">
        <f t="shared" ref="M26:U26" si="5">SQRT(M24/0.5)*971</f>
        <v>971</v>
      </c>
      <c r="N26" s="60">
        <f t="shared" si="5"/>
        <v>971</v>
      </c>
      <c r="O26" s="60">
        <f t="shared" si="5"/>
        <v>971</v>
      </c>
      <c r="P26" s="60">
        <f t="shared" si="5"/>
        <v>971</v>
      </c>
      <c r="Q26" s="60">
        <f t="shared" si="5"/>
        <v>971</v>
      </c>
      <c r="R26" s="60">
        <f t="shared" si="5"/>
        <v>971</v>
      </c>
      <c r="S26" s="60">
        <f t="shared" si="5"/>
        <v>971</v>
      </c>
      <c r="T26" s="60">
        <f t="shared" si="5"/>
        <v>971</v>
      </c>
      <c r="U26" s="60">
        <f t="shared" si="5"/>
        <v>971</v>
      </c>
      <c r="V26" s="60">
        <f t="shared" ref="V26:AB26" si="6">SQRT(V24/0.5)*971</f>
        <v>971</v>
      </c>
      <c r="W26" s="60">
        <f t="shared" si="6"/>
        <v>971</v>
      </c>
      <c r="X26" s="60">
        <f t="shared" si="6"/>
        <v>971</v>
      </c>
      <c r="Y26" s="60">
        <f t="shared" si="6"/>
        <v>971</v>
      </c>
      <c r="Z26" s="60">
        <f t="shared" si="6"/>
        <v>971</v>
      </c>
      <c r="AA26" s="60">
        <f t="shared" si="6"/>
        <v>971</v>
      </c>
      <c r="AB26" s="60">
        <f t="shared" si="6"/>
        <v>971</v>
      </c>
      <c r="AC26" s="138">
        <f t="shared" si="0"/>
        <v>971</v>
      </c>
    </row>
    <row r="27" spans="1:29" ht="24.95" customHeight="1" x14ac:dyDescent="0.2">
      <c r="A27" s="4">
        <v>14</v>
      </c>
      <c r="B27" s="3" t="s">
        <v>11</v>
      </c>
      <c r="C27" s="2" t="s">
        <v>10</v>
      </c>
      <c r="D27" s="5"/>
      <c r="E27" s="56"/>
      <c r="F27" s="56"/>
      <c r="G27" s="56"/>
      <c r="H27" s="56"/>
      <c r="I27" s="56"/>
      <c r="J27" s="56"/>
      <c r="K27" s="56"/>
      <c r="L27" s="56"/>
      <c r="M27" s="56">
        <f t="shared" ref="M27:U27" si="7">M26*1000*1*(M16-M17)/3024</f>
        <v>2536.6732804232806</v>
      </c>
      <c r="N27" s="56">
        <f t="shared" si="7"/>
        <v>2440.3439153439158</v>
      </c>
      <c r="O27" s="56">
        <f t="shared" si="7"/>
        <v>2440.3439153439153</v>
      </c>
      <c r="P27" s="56">
        <f t="shared" si="7"/>
        <v>2440.3439153439158</v>
      </c>
      <c r="Q27" s="56">
        <f t="shared" si="7"/>
        <v>2472.4537037037035</v>
      </c>
      <c r="R27" s="56">
        <f t="shared" si="7"/>
        <v>2408.2341269841268</v>
      </c>
      <c r="S27" s="56">
        <f t="shared" si="7"/>
        <v>2376.1243386243386</v>
      </c>
      <c r="T27" s="56">
        <f t="shared" si="7"/>
        <v>1862.3677248677245</v>
      </c>
      <c r="U27" s="56">
        <f t="shared" si="7"/>
        <v>2055.0264550264546</v>
      </c>
      <c r="V27" s="56">
        <f t="shared" ref="V27:AB27" si="8">V26*1000*1*(V16-V17)/3024</f>
        <v>1958.69708994709</v>
      </c>
      <c r="W27" s="56">
        <f t="shared" si="8"/>
        <v>1798.148148148148</v>
      </c>
      <c r="X27" s="56">
        <f t="shared" si="8"/>
        <v>2151.3558201058199</v>
      </c>
      <c r="Y27" s="56">
        <f t="shared" si="8"/>
        <v>1990.8068783068779</v>
      </c>
      <c r="Z27" s="56">
        <f t="shared" si="8"/>
        <v>2055.0264550264546</v>
      </c>
      <c r="AA27" s="56">
        <f t="shared" si="8"/>
        <v>2408.2341269841268</v>
      </c>
      <c r="AB27" s="56">
        <f t="shared" si="8"/>
        <v>2633.0026455026459</v>
      </c>
      <c r="AC27" s="138">
        <f>SUM(E27:AB27)</f>
        <v>36027.182539682537</v>
      </c>
    </row>
    <row r="28" spans="1:29" ht="24.95" customHeight="1" x14ac:dyDescent="0.2">
      <c r="A28" s="4">
        <v>15</v>
      </c>
      <c r="B28" s="3" t="s">
        <v>9</v>
      </c>
      <c r="C28" s="2" t="s">
        <v>8</v>
      </c>
      <c r="D28" s="5"/>
      <c r="E28" s="58">
        <v>0</v>
      </c>
      <c r="F28" s="58">
        <v>0</v>
      </c>
      <c r="G28" s="58">
        <v>0</v>
      </c>
      <c r="H28" s="58">
        <v>0</v>
      </c>
      <c r="I28" s="58">
        <v>0</v>
      </c>
      <c r="J28" s="58">
        <v>0</v>
      </c>
      <c r="K28" s="58">
        <v>0</v>
      </c>
      <c r="L28" s="58">
        <v>400</v>
      </c>
      <c r="M28" s="58">
        <v>1500</v>
      </c>
      <c r="N28" s="58">
        <v>1400</v>
      </c>
      <c r="O28" s="58">
        <v>1400</v>
      </c>
      <c r="P28" s="58">
        <v>1400</v>
      </c>
      <c r="Q28" s="58">
        <v>1500</v>
      </c>
      <c r="R28" s="58">
        <v>1500</v>
      </c>
      <c r="S28" s="58">
        <v>1200</v>
      </c>
      <c r="T28" s="58">
        <v>1100</v>
      </c>
      <c r="U28" s="58">
        <v>1100</v>
      </c>
      <c r="V28" s="58">
        <v>1200</v>
      </c>
      <c r="W28" s="58">
        <v>1100</v>
      </c>
      <c r="X28" s="58">
        <v>1200</v>
      </c>
      <c r="Y28" s="58">
        <v>1200</v>
      </c>
      <c r="Z28" s="58">
        <v>1200</v>
      </c>
      <c r="AA28" s="58">
        <v>1300</v>
      </c>
      <c r="AB28" s="58">
        <v>1500</v>
      </c>
      <c r="AC28" s="138">
        <f>SUM(E28:AB28)</f>
        <v>21200</v>
      </c>
    </row>
    <row r="29" spans="1:29" ht="24.95" customHeight="1" x14ac:dyDescent="0.2">
      <c r="A29" s="4">
        <v>16</v>
      </c>
      <c r="B29" s="3" t="s">
        <v>7</v>
      </c>
      <c r="C29" s="2" t="s">
        <v>6</v>
      </c>
      <c r="D29" s="5"/>
      <c r="E29" s="62"/>
      <c r="F29" s="62"/>
      <c r="G29" s="62"/>
      <c r="H29" s="62"/>
      <c r="I29" s="62"/>
      <c r="J29" s="62"/>
      <c r="K29" s="62"/>
      <c r="L29" s="62"/>
      <c r="M29" s="62">
        <f t="shared" ref="M29:U29" si="9">M28/M27</f>
        <v>0.59132565930985925</v>
      </c>
      <c r="N29" s="62">
        <f t="shared" si="9"/>
        <v>0.57368963087430203</v>
      </c>
      <c r="O29" s="62">
        <f t="shared" si="9"/>
        <v>0.57368963087430214</v>
      </c>
      <c r="P29" s="62">
        <f t="shared" si="9"/>
        <v>0.57368963087430203</v>
      </c>
      <c r="Q29" s="62">
        <f t="shared" si="9"/>
        <v>0.60668476734388177</v>
      </c>
      <c r="R29" s="62">
        <f t="shared" si="9"/>
        <v>0.62286302780638525</v>
      </c>
      <c r="S29" s="62">
        <f t="shared" si="9"/>
        <v>0.50502407659977178</v>
      </c>
      <c r="T29" s="62">
        <f t="shared" si="9"/>
        <v>0.59064597464398605</v>
      </c>
      <c r="U29" s="62">
        <f t="shared" si="9"/>
        <v>0.53527291452111236</v>
      </c>
      <c r="V29" s="62">
        <f t="shared" ref="V29:AB29" si="10">V28/V27</f>
        <v>0.61265215849808374</v>
      </c>
      <c r="W29" s="62">
        <f t="shared" si="10"/>
        <v>0.611740473738414</v>
      </c>
      <c r="X29" s="62">
        <f t="shared" si="10"/>
        <v>0.55778778609527035</v>
      </c>
      <c r="Y29" s="62">
        <f t="shared" si="10"/>
        <v>0.60277067207069546</v>
      </c>
      <c r="Z29" s="62">
        <f t="shared" si="10"/>
        <v>0.58393408856848616</v>
      </c>
      <c r="AA29" s="62">
        <f t="shared" si="10"/>
        <v>0.53981462409886716</v>
      </c>
      <c r="AB29" s="62">
        <f t="shared" si="10"/>
        <v>0.56969179372535217</v>
      </c>
      <c r="AC29" s="138">
        <f t="shared" ref="AC29:AC34" si="11">AVERAGE(E29:AB29)</f>
        <v>0.57820480685269204</v>
      </c>
    </row>
    <row r="30" spans="1:29" ht="24.95" customHeight="1" x14ac:dyDescent="0.2">
      <c r="A30" s="4">
        <v>17</v>
      </c>
      <c r="B30" s="3" t="s">
        <v>5</v>
      </c>
      <c r="C30" s="5"/>
      <c r="D30" s="5"/>
      <c r="E30" s="326">
        <f>AVERAGE(E29:AB29)</f>
        <v>0.57820480685269204</v>
      </c>
      <c r="F30" s="327"/>
      <c r="G30" s="327"/>
      <c r="H30" s="327"/>
      <c r="I30" s="327"/>
      <c r="J30" s="327"/>
      <c r="K30" s="327"/>
      <c r="L30" s="327"/>
      <c r="M30" s="327"/>
      <c r="N30" s="327"/>
      <c r="O30" s="327"/>
      <c r="P30" s="327"/>
      <c r="Q30" s="327"/>
      <c r="R30" s="327"/>
      <c r="S30" s="327"/>
      <c r="T30" s="327"/>
      <c r="U30" s="327"/>
      <c r="V30" s="327"/>
      <c r="W30" s="327"/>
      <c r="X30" s="327"/>
      <c r="Y30" s="327"/>
      <c r="Z30" s="327"/>
      <c r="AA30" s="327"/>
      <c r="AB30" s="328"/>
      <c r="AC30" s="138">
        <f t="shared" si="11"/>
        <v>0.57820480685269204</v>
      </c>
    </row>
    <row r="31" spans="1:29" ht="24.95" customHeight="1" x14ac:dyDescent="0.2">
      <c r="A31" s="4">
        <v>18</v>
      </c>
      <c r="B31" s="3" t="s">
        <v>4</v>
      </c>
      <c r="C31" s="5"/>
      <c r="D31" s="5"/>
      <c r="E31" s="62"/>
      <c r="F31" s="62"/>
      <c r="G31" s="62"/>
      <c r="H31" s="62"/>
      <c r="I31" s="62"/>
      <c r="J31" s="62"/>
      <c r="K31" s="62"/>
      <c r="L31" s="62"/>
      <c r="M31" s="62">
        <f t="shared" ref="M31:U31" si="12">3.516/M29</f>
        <v>5.9459621693121703</v>
      </c>
      <c r="N31" s="62">
        <f t="shared" si="12"/>
        <v>6.1287494331065773</v>
      </c>
      <c r="O31" s="62">
        <f t="shared" si="12"/>
        <v>6.1287494331065755</v>
      </c>
      <c r="P31" s="62">
        <f t="shared" si="12"/>
        <v>6.1287494331065773</v>
      </c>
      <c r="Q31" s="62">
        <f t="shared" si="12"/>
        <v>5.7954314814814802</v>
      </c>
      <c r="R31" s="62">
        <f t="shared" si="12"/>
        <v>5.6449007936507929</v>
      </c>
      <c r="S31" s="62">
        <f t="shared" si="12"/>
        <v>6.9620443121693123</v>
      </c>
      <c r="T31" s="62">
        <f t="shared" si="12"/>
        <v>5.9528044733044725</v>
      </c>
      <c r="U31" s="62">
        <f t="shared" si="12"/>
        <v>6.5686118326118317</v>
      </c>
      <c r="V31" s="62">
        <f t="shared" ref="V31:AB31" si="13">3.516/V29</f>
        <v>5.7389824735449739</v>
      </c>
      <c r="W31" s="62">
        <f t="shared" si="13"/>
        <v>5.7475353535353539</v>
      </c>
      <c r="X31" s="62">
        <f t="shared" si="13"/>
        <v>6.3034725529100522</v>
      </c>
      <c r="Y31" s="62">
        <f t="shared" si="13"/>
        <v>5.8330641534391523</v>
      </c>
      <c r="Z31" s="62">
        <f t="shared" si="13"/>
        <v>6.0212275132275126</v>
      </c>
      <c r="AA31" s="62">
        <f t="shared" si="13"/>
        <v>6.5133470695970699</v>
      </c>
      <c r="AB31" s="62">
        <f t="shared" si="13"/>
        <v>6.1717582010582026</v>
      </c>
      <c r="AC31" s="138">
        <f t="shared" si="11"/>
        <v>6.0990869174476314</v>
      </c>
    </row>
    <row r="32" spans="1:29" ht="24.95" customHeight="1" x14ac:dyDescent="0.2">
      <c r="A32" s="4">
        <v>19</v>
      </c>
      <c r="B32" s="3" t="s">
        <v>3</v>
      </c>
      <c r="C32" s="5"/>
      <c r="D32" s="5"/>
      <c r="E32" s="62"/>
      <c r="F32" s="62"/>
      <c r="G32" s="62"/>
      <c r="H32" s="62"/>
      <c r="I32" s="62"/>
      <c r="J32" s="62"/>
      <c r="K32" s="62"/>
      <c r="L32" s="62"/>
      <c r="M32" s="62">
        <f t="shared" ref="M32:U32" si="14">3.413*M31</f>
        <v>20.293568883862434</v>
      </c>
      <c r="N32" s="62">
        <f t="shared" si="14"/>
        <v>20.917421815192746</v>
      </c>
      <c r="O32" s="62">
        <f t="shared" si="14"/>
        <v>20.917421815192743</v>
      </c>
      <c r="P32" s="62">
        <f t="shared" si="14"/>
        <v>20.917421815192746</v>
      </c>
      <c r="Q32" s="62">
        <f t="shared" si="14"/>
        <v>19.779807646296291</v>
      </c>
      <c r="R32" s="62">
        <f t="shared" si="14"/>
        <v>19.266046408730155</v>
      </c>
      <c r="S32" s="62">
        <f t="shared" si="14"/>
        <v>23.761457237433863</v>
      </c>
      <c r="T32" s="62">
        <f t="shared" si="14"/>
        <v>20.316921667388165</v>
      </c>
      <c r="U32" s="62">
        <f t="shared" si="14"/>
        <v>22.418672184704182</v>
      </c>
      <c r="V32" s="62">
        <f t="shared" ref="V32:AB32" si="15">3.413*V31</f>
        <v>19.587147182208994</v>
      </c>
      <c r="W32" s="62">
        <f t="shared" si="15"/>
        <v>19.616338161616163</v>
      </c>
      <c r="X32" s="62">
        <f t="shared" si="15"/>
        <v>21.513751823082007</v>
      </c>
      <c r="Y32" s="62">
        <f t="shared" si="15"/>
        <v>19.908247955687827</v>
      </c>
      <c r="Z32" s="62">
        <f t="shared" si="15"/>
        <v>20.550449502645499</v>
      </c>
      <c r="AA32" s="62">
        <f t="shared" si="15"/>
        <v>22.230053548534798</v>
      </c>
      <c r="AB32" s="62">
        <f t="shared" si="15"/>
        <v>21.064210740211646</v>
      </c>
      <c r="AC32" s="138">
        <f t="shared" si="11"/>
        <v>20.816183649248764</v>
      </c>
    </row>
    <row r="33" spans="1:35" ht="24.95" customHeight="1" x14ac:dyDescent="0.2">
      <c r="A33" s="4">
        <v>20</v>
      </c>
      <c r="B33" s="3" t="s">
        <v>2</v>
      </c>
      <c r="C33" s="2" t="s">
        <v>0</v>
      </c>
      <c r="D33" s="5"/>
      <c r="E33" s="62"/>
      <c r="F33" s="62"/>
      <c r="G33" s="62"/>
      <c r="H33" s="62"/>
      <c r="I33" s="62"/>
      <c r="J33" s="62"/>
      <c r="K33" s="62"/>
      <c r="L33" s="62"/>
      <c r="M33" s="62">
        <f t="shared" ref="M33:U33" si="16">(M19-M18)/LN(1+(M19-M18)/M14)</f>
        <v>7.2819316412936388</v>
      </c>
      <c r="N33" s="62">
        <f t="shared" si="16"/>
        <v>6.965572639391028</v>
      </c>
      <c r="O33" s="62">
        <f t="shared" si="16"/>
        <v>7.0711918387086223</v>
      </c>
      <c r="P33" s="62">
        <f t="shared" si="16"/>
        <v>6.8983302025303042</v>
      </c>
      <c r="Q33" s="62">
        <f t="shared" si="16"/>
        <v>7.0711918387086223</v>
      </c>
      <c r="R33" s="62">
        <f t="shared" si="16"/>
        <v>6.7434433100110054</v>
      </c>
      <c r="S33" s="62">
        <f t="shared" si="16"/>
        <v>6.9074079022550272</v>
      </c>
      <c r="T33" s="62">
        <f t="shared" si="16"/>
        <v>6.0878371378033451</v>
      </c>
      <c r="U33" s="62">
        <f t="shared" si="16"/>
        <v>5.9043272286361086</v>
      </c>
      <c r="V33" s="62">
        <f t="shared" ref="V33:AB33" si="17">(V19-V18)/LN(1+(V19-V18)/V14)</f>
        <v>5.8650632505812039</v>
      </c>
      <c r="W33" s="62">
        <f t="shared" si="17"/>
        <v>5.8862981742487772</v>
      </c>
      <c r="X33" s="62">
        <f t="shared" si="17"/>
        <v>5.6936140395615995</v>
      </c>
      <c r="Y33" s="62">
        <f t="shared" si="17"/>
        <v>6.126861680479939</v>
      </c>
      <c r="Z33" s="62">
        <f t="shared" si="17"/>
        <v>6.434632142865639</v>
      </c>
      <c r="AA33" s="62">
        <f t="shared" si="17"/>
        <v>6.9751118053096253</v>
      </c>
      <c r="AB33" s="62">
        <f t="shared" si="17"/>
        <v>7.7932311379281698</v>
      </c>
      <c r="AC33" s="138">
        <f t="shared" si="11"/>
        <v>6.6066278731445403</v>
      </c>
    </row>
    <row r="34" spans="1:35" ht="15.75" x14ac:dyDescent="0.25">
      <c r="A34" s="4">
        <v>21</v>
      </c>
      <c r="B34" s="3" t="s">
        <v>1</v>
      </c>
      <c r="C34" s="2" t="s">
        <v>0</v>
      </c>
      <c r="D34" s="1"/>
      <c r="E34" s="62"/>
      <c r="F34" s="62"/>
      <c r="G34" s="62"/>
      <c r="H34" s="62"/>
      <c r="I34" s="62"/>
      <c r="J34" s="62"/>
      <c r="K34" s="62"/>
      <c r="L34" s="62"/>
      <c r="M34" s="62">
        <f t="shared" ref="M34:U34" si="18">(M16-M17)/LN(1+(M16-M17)/M15)</f>
        <v>3.310333392565084</v>
      </c>
      <c r="N34" s="62">
        <f t="shared" si="18"/>
        <v>3.2321510472845874</v>
      </c>
      <c r="O34" s="62">
        <f t="shared" si="18"/>
        <v>2.9063544547929929</v>
      </c>
      <c r="P34" s="62">
        <f t="shared" si="18"/>
        <v>2.9063544547929925</v>
      </c>
      <c r="Q34" s="62">
        <f t="shared" si="18"/>
        <v>3.0987079537402038</v>
      </c>
      <c r="R34" s="62">
        <f t="shared" si="18"/>
        <v>3.3578197165010937</v>
      </c>
      <c r="S34" s="62">
        <f t="shared" si="18"/>
        <v>3.0222103805672953</v>
      </c>
      <c r="T34" s="62">
        <f t="shared" si="18"/>
        <v>3.6652971009134983</v>
      </c>
      <c r="U34" s="62">
        <f t="shared" si="18"/>
        <v>3.9765435811815153</v>
      </c>
      <c r="V34" s="62">
        <f t="shared" ref="V34:AB34" si="19">(V16-V17)/LN(1+(V16-V17)/V15)</f>
        <v>4.5940717567728298</v>
      </c>
      <c r="W34" s="62">
        <f t="shared" si="19"/>
        <v>3.3549866827156523</v>
      </c>
      <c r="X34" s="62">
        <f t="shared" si="19"/>
        <v>3.9442644905656681</v>
      </c>
      <c r="Y34" s="62">
        <f t="shared" si="19"/>
        <v>4.5113279697596402</v>
      </c>
      <c r="Z34" s="62">
        <f t="shared" si="19"/>
        <v>3.597817793193371</v>
      </c>
      <c r="AA34" s="62">
        <f t="shared" si="19"/>
        <v>3.9217994096761246</v>
      </c>
      <c r="AB34" s="62">
        <f t="shared" si="19"/>
        <v>3.8412815798138</v>
      </c>
      <c r="AC34" s="138">
        <f t="shared" si="11"/>
        <v>3.5775826103022723</v>
      </c>
    </row>
    <row r="36" spans="1:35" ht="21" customHeight="1" x14ac:dyDescent="0.2">
      <c r="A36" s="317" t="s">
        <v>39</v>
      </c>
      <c r="B36" s="317"/>
      <c r="C36" s="317"/>
      <c r="D36" s="317"/>
      <c r="E36" s="317"/>
      <c r="F36" s="317"/>
      <c r="G36" s="317"/>
      <c r="H36" s="317"/>
      <c r="I36" s="317"/>
      <c r="J36" s="317"/>
      <c r="K36" s="317"/>
      <c r="L36" s="317"/>
      <c r="M36" s="317"/>
      <c r="N36" s="317"/>
      <c r="O36" s="317"/>
      <c r="P36" s="317"/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317"/>
      <c r="AC36" s="317"/>
    </row>
    <row r="37" spans="1:35" ht="26.25" customHeight="1" x14ac:dyDescent="0.2">
      <c r="A37" s="323" t="s">
        <v>153</v>
      </c>
      <c r="B37" s="323"/>
      <c r="C37" s="323"/>
      <c r="D37" s="323"/>
      <c r="E37" s="323"/>
      <c r="F37" s="323"/>
      <c r="G37" s="323"/>
      <c r="H37" s="323"/>
      <c r="I37" s="323"/>
      <c r="J37" s="323"/>
      <c r="K37" s="323"/>
      <c r="L37" s="323"/>
      <c r="M37" s="323"/>
      <c r="N37" s="323"/>
      <c r="O37" s="323"/>
      <c r="P37" s="323"/>
      <c r="Q37" s="323"/>
      <c r="R37" s="323"/>
      <c r="S37" s="323"/>
      <c r="T37" s="323"/>
      <c r="U37" s="323"/>
      <c r="V37" s="323"/>
      <c r="W37" s="323"/>
      <c r="X37" s="323"/>
      <c r="Y37" s="323"/>
      <c r="Z37" s="323"/>
      <c r="AA37" s="323"/>
      <c r="AB37" s="323"/>
      <c r="AC37" s="323"/>
    </row>
    <row r="38" spans="1:35" ht="21.75" customHeight="1" x14ac:dyDescent="0.35">
      <c r="A38" s="319"/>
      <c r="B38" s="319"/>
      <c r="C38" s="319"/>
      <c r="D38" s="319"/>
      <c r="E38" s="320" t="s">
        <v>73</v>
      </c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</row>
    <row r="39" spans="1:35" ht="15.75" x14ac:dyDescent="0.2">
      <c r="A39" s="324" t="s">
        <v>77</v>
      </c>
      <c r="B39" s="324"/>
      <c r="C39" s="324"/>
      <c r="D39" s="324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35" ht="15.75" x14ac:dyDescent="0.2">
      <c r="A40" s="324" t="s">
        <v>78</v>
      </c>
      <c r="B40" s="324"/>
      <c r="C40" s="324"/>
      <c r="D40" s="324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35" ht="15.75" x14ac:dyDescent="0.2">
      <c r="A41" s="324" t="s">
        <v>79</v>
      </c>
      <c r="B41" s="324"/>
      <c r="C41" s="324"/>
      <c r="D41" s="324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35" ht="15.75" x14ac:dyDescent="0.2">
      <c r="A42" s="324" t="s">
        <v>80</v>
      </c>
      <c r="B42" s="324"/>
      <c r="C42" s="324"/>
      <c r="D42" s="324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</row>
    <row r="43" spans="1:35" ht="15.75" x14ac:dyDescent="0.25">
      <c r="A43" s="325" t="s">
        <v>81</v>
      </c>
      <c r="B43" s="325"/>
      <c r="C43" s="325"/>
      <c r="D43" s="325"/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</row>
    <row r="44" spans="1:35" ht="15.75" x14ac:dyDescent="0.25">
      <c r="A44" s="325" t="s">
        <v>82</v>
      </c>
      <c r="B44" s="325"/>
      <c r="C44" s="325"/>
      <c r="D44" s="325"/>
      <c r="E44" s="320"/>
      <c r="F44" s="320"/>
      <c r="G44" s="320"/>
      <c r="H44" s="320"/>
      <c r="I44" s="320"/>
      <c r="J44" s="320"/>
      <c r="K44" s="320"/>
      <c r="L44" s="320"/>
      <c r="M44" s="320"/>
      <c r="N44" s="320"/>
      <c r="O44" s="320"/>
      <c r="P44" s="320"/>
      <c r="Q44" s="320"/>
      <c r="R44" s="320"/>
      <c r="S44" s="320"/>
      <c r="T44" s="320"/>
      <c r="U44" s="320"/>
      <c r="V44" s="320"/>
      <c r="W44" s="320"/>
      <c r="X44" s="320"/>
      <c r="Y44" s="320"/>
      <c r="Z44" s="320"/>
      <c r="AA44" s="320"/>
      <c r="AB44" s="320"/>
      <c r="AC44" s="320"/>
    </row>
    <row r="45" spans="1:35" ht="31.5" x14ac:dyDescent="0.2">
      <c r="A45" s="312" t="s">
        <v>32</v>
      </c>
      <c r="B45" s="312" t="s">
        <v>31</v>
      </c>
      <c r="C45" s="312" t="s">
        <v>30</v>
      </c>
      <c r="D45" s="312" t="s">
        <v>29</v>
      </c>
      <c r="E45" s="314" t="s">
        <v>28</v>
      </c>
      <c r="F45" s="315"/>
      <c r="G45" s="315"/>
      <c r="H45" s="315"/>
      <c r="I45" s="315"/>
      <c r="J45" s="315"/>
      <c r="K45" s="315"/>
      <c r="L45" s="315"/>
      <c r="M45" s="315"/>
      <c r="N45" s="315"/>
      <c r="O45" s="315"/>
      <c r="P45" s="315"/>
      <c r="Q45" s="315"/>
      <c r="R45" s="315"/>
      <c r="S45" s="315"/>
      <c r="T45" s="315"/>
      <c r="U45" s="315"/>
      <c r="V45" s="315"/>
      <c r="W45" s="315"/>
      <c r="X45" s="315"/>
      <c r="Y45" s="315"/>
      <c r="Z45" s="315"/>
      <c r="AA45" s="315"/>
      <c r="AB45" s="316"/>
      <c r="AC45" s="113" t="s">
        <v>67</v>
      </c>
    </row>
    <row r="46" spans="1:35" ht="15.75" x14ac:dyDescent="0.25">
      <c r="A46" s="313"/>
      <c r="B46" s="313"/>
      <c r="C46" s="313"/>
      <c r="D46" s="313"/>
      <c r="E46" s="8">
        <v>7</v>
      </c>
      <c r="F46" s="8">
        <v>8</v>
      </c>
      <c r="G46" s="8">
        <v>9</v>
      </c>
      <c r="H46" s="8">
        <v>10</v>
      </c>
      <c r="I46" s="9">
        <v>11</v>
      </c>
      <c r="J46" s="8">
        <v>12</v>
      </c>
      <c r="K46" s="8">
        <v>13</v>
      </c>
      <c r="L46" s="8">
        <v>14</v>
      </c>
      <c r="M46" s="8">
        <v>15</v>
      </c>
      <c r="N46" s="8">
        <v>16</v>
      </c>
      <c r="O46" s="8">
        <v>17</v>
      </c>
      <c r="P46" s="8">
        <v>18</v>
      </c>
      <c r="Q46" s="8">
        <v>19</v>
      </c>
      <c r="R46" s="8">
        <v>20</v>
      </c>
      <c r="S46" s="8">
        <v>21</v>
      </c>
      <c r="T46" s="8">
        <v>22</v>
      </c>
      <c r="U46" s="8">
        <v>23</v>
      </c>
      <c r="V46" s="8">
        <v>0</v>
      </c>
      <c r="W46" s="8">
        <v>1</v>
      </c>
      <c r="X46" s="8">
        <v>2</v>
      </c>
      <c r="Y46" s="8">
        <v>3</v>
      </c>
      <c r="Z46" s="8">
        <v>4</v>
      </c>
      <c r="AA46" s="8">
        <v>5</v>
      </c>
      <c r="AB46" s="8">
        <v>6</v>
      </c>
      <c r="AC46" s="1"/>
    </row>
    <row r="47" spans="1:35" ht="28.5" customHeight="1" x14ac:dyDescent="0.2">
      <c r="A47" s="4">
        <v>1</v>
      </c>
      <c r="B47" s="3" t="s">
        <v>27</v>
      </c>
      <c r="C47" s="2" t="s">
        <v>0</v>
      </c>
      <c r="D47" s="31"/>
      <c r="E47" s="7">
        <v>5.4</v>
      </c>
      <c r="F47" s="7">
        <v>5.2</v>
      </c>
      <c r="G47" s="7">
        <v>4.7</v>
      </c>
      <c r="H47" s="7">
        <v>4.9000000000000004</v>
      </c>
      <c r="I47" s="7">
        <v>5.3</v>
      </c>
      <c r="J47" s="7">
        <v>5.3</v>
      </c>
      <c r="K47" s="7">
        <v>5.6</v>
      </c>
      <c r="L47" s="7">
        <v>5.3</v>
      </c>
      <c r="M47" s="7">
        <v>5.3</v>
      </c>
      <c r="N47" s="7">
        <v>5.2</v>
      </c>
      <c r="O47" s="7">
        <v>5.0999999999999996</v>
      </c>
      <c r="P47" s="7">
        <v>5</v>
      </c>
      <c r="Q47" s="7">
        <v>4.9000000000000004</v>
      </c>
      <c r="R47" s="7">
        <v>4.9000000000000004</v>
      </c>
      <c r="S47" s="7">
        <v>4.9000000000000004</v>
      </c>
      <c r="T47" s="7">
        <v>4.1399999999999997</v>
      </c>
      <c r="U47" s="7">
        <v>3.4</v>
      </c>
      <c r="V47" s="7">
        <v>4.0999999999999996</v>
      </c>
      <c r="W47" s="7">
        <v>3.8</v>
      </c>
      <c r="X47" s="7">
        <v>3.4</v>
      </c>
      <c r="Y47" s="7">
        <v>4.0999999999999996</v>
      </c>
      <c r="Z47" s="7"/>
      <c r="AA47" s="7"/>
      <c r="AB47" s="7"/>
      <c r="AC47" s="139">
        <f>AVERAGE(E47:AB47)</f>
        <v>4.7590476190476192</v>
      </c>
      <c r="AF47" s="264"/>
      <c r="AG47" s="264"/>
      <c r="AH47" s="264"/>
      <c r="AI47" s="264"/>
    </row>
    <row r="48" spans="1:35" ht="21.75" customHeight="1" x14ac:dyDescent="0.2">
      <c r="A48" s="4">
        <v>2</v>
      </c>
      <c r="B48" s="3" t="s">
        <v>26</v>
      </c>
      <c r="C48" s="2" t="s">
        <v>0</v>
      </c>
      <c r="D48" s="31"/>
      <c r="E48" s="7">
        <v>1.1000000000000001</v>
      </c>
      <c r="F48" s="7">
        <v>0.9</v>
      </c>
      <c r="G48" s="7">
        <v>0.6</v>
      </c>
      <c r="H48" s="7">
        <v>0.7</v>
      </c>
      <c r="I48" s="7">
        <v>0.9</v>
      </c>
      <c r="J48" s="7">
        <v>0.9</v>
      </c>
      <c r="K48" s="7">
        <v>0.9</v>
      </c>
      <c r="L48" s="7">
        <v>0.9</v>
      </c>
      <c r="M48" s="7">
        <v>0.8</v>
      </c>
      <c r="N48" s="7">
        <v>0.6</v>
      </c>
      <c r="O48" s="7">
        <v>0.6</v>
      </c>
      <c r="P48" s="7">
        <v>0.7</v>
      </c>
      <c r="Q48" s="7">
        <v>0.7</v>
      </c>
      <c r="R48" s="7">
        <v>0.7</v>
      </c>
      <c r="S48" s="7">
        <v>0.7</v>
      </c>
      <c r="T48" s="7">
        <v>0.6</v>
      </c>
      <c r="U48" s="7">
        <v>0.5</v>
      </c>
      <c r="V48" s="7">
        <v>0.4</v>
      </c>
      <c r="W48" s="7">
        <v>0.4</v>
      </c>
      <c r="X48" s="7">
        <v>0.5</v>
      </c>
      <c r="Y48" s="7">
        <v>0.4</v>
      </c>
      <c r="Z48" s="7"/>
      <c r="AA48" s="7"/>
      <c r="AB48" s="7"/>
      <c r="AC48" s="139">
        <f t="shared" ref="AC48:AC59" si="20">AVERAGE(E48:AB48)</f>
        <v>0.69047619047619035</v>
      </c>
      <c r="AF48" s="264"/>
      <c r="AG48" s="264"/>
      <c r="AH48" s="264"/>
      <c r="AI48" s="264"/>
    </row>
    <row r="49" spans="1:35" ht="21.75" customHeight="1" x14ac:dyDescent="0.2">
      <c r="A49" s="4">
        <v>3</v>
      </c>
      <c r="B49" s="3" t="s">
        <v>83</v>
      </c>
      <c r="C49" s="2" t="s">
        <v>0</v>
      </c>
      <c r="D49" s="2"/>
      <c r="E49" s="265">
        <v>14.8</v>
      </c>
      <c r="F49" s="265">
        <v>13.9</v>
      </c>
      <c r="G49" s="265">
        <v>12.6</v>
      </c>
      <c r="H49" s="265">
        <v>13.2</v>
      </c>
      <c r="I49" s="265">
        <v>13.9</v>
      </c>
      <c r="J49" s="265">
        <v>14.6</v>
      </c>
      <c r="K49" s="265">
        <v>15.2</v>
      </c>
      <c r="L49" s="265">
        <v>16</v>
      </c>
      <c r="M49" s="265">
        <v>16.3</v>
      </c>
      <c r="N49" s="265">
        <v>14.8</v>
      </c>
      <c r="O49" s="265">
        <v>14.4</v>
      </c>
      <c r="P49" s="265">
        <v>14.1</v>
      </c>
      <c r="Q49" s="265">
        <v>13.9</v>
      </c>
      <c r="R49" s="265">
        <v>13.5</v>
      </c>
      <c r="S49" s="265">
        <v>13.2</v>
      </c>
      <c r="T49" s="265">
        <v>13.1</v>
      </c>
      <c r="U49" s="265">
        <v>13.4</v>
      </c>
      <c r="V49" s="265">
        <v>13.4</v>
      </c>
      <c r="W49" s="265">
        <v>12.9</v>
      </c>
      <c r="X49" s="265">
        <v>12.5</v>
      </c>
      <c r="Y49" s="265">
        <v>11.9</v>
      </c>
      <c r="Z49" s="265"/>
      <c r="AA49" s="265"/>
      <c r="AB49" s="265"/>
      <c r="AC49" s="139">
        <f t="shared" si="20"/>
        <v>13.885714285714284</v>
      </c>
      <c r="AF49" s="264"/>
      <c r="AG49" s="264"/>
      <c r="AH49" s="264"/>
      <c r="AI49" s="264"/>
    </row>
    <row r="50" spans="1:35" ht="15.75" x14ac:dyDescent="0.2">
      <c r="A50" s="4">
        <v>4</v>
      </c>
      <c r="B50" s="3" t="s">
        <v>84</v>
      </c>
      <c r="C50" s="2" t="s">
        <v>0</v>
      </c>
      <c r="D50" s="2"/>
      <c r="E50" s="265">
        <v>6.3</v>
      </c>
      <c r="F50" s="265">
        <v>6</v>
      </c>
      <c r="G50" s="265">
        <v>5.3</v>
      </c>
      <c r="H50" s="265">
        <v>5.7</v>
      </c>
      <c r="I50" s="265">
        <v>6</v>
      </c>
      <c r="J50" s="265">
        <v>6.6</v>
      </c>
      <c r="K50" s="265">
        <v>7</v>
      </c>
      <c r="L50" s="265">
        <v>7.9</v>
      </c>
      <c r="M50" s="265">
        <v>8.4</v>
      </c>
      <c r="N50" s="265">
        <v>7.3</v>
      </c>
      <c r="O50" s="265">
        <v>6.5</v>
      </c>
      <c r="P50" s="265">
        <v>6.3</v>
      </c>
      <c r="Q50" s="265">
        <v>6.2</v>
      </c>
      <c r="R50" s="265">
        <v>5.8</v>
      </c>
      <c r="S50" s="265">
        <v>5.4</v>
      </c>
      <c r="T50" s="265">
        <v>6.9</v>
      </c>
      <c r="U50" s="265">
        <v>7.1</v>
      </c>
      <c r="V50" s="265">
        <v>7</v>
      </c>
      <c r="W50" s="265">
        <v>6.9</v>
      </c>
      <c r="X50" s="265">
        <v>5.6</v>
      </c>
      <c r="Y50" s="265">
        <v>5.5</v>
      </c>
      <c r="Z50" s="265"/>
      <c r="AA50" s="265"/>
      <c r="AB50" s="265"/>
      <c r="AC50" s="139">
        <f t="shared" si="20"/>
        <v>6.4619047619047629</v>
      </c>
      <c r="AF50" s="264"/>
      <c r="AG50" s="264"/>
      <c r="AH50" s="264"/>
      <c r="AI50" s="264"/>
    </row>
    <row r="51" spans="1:35" ht="21" customHeight="1" x14ac:dyDescent="0.2">
      <c r="A51" s="4">
        <v>5</v>
      </c>
      <c r="B51" s="3" t="s">
        <v>85</v>
      </c>
      <c r="C51" s="2" t="s">
        <v>0</v>
      </c>
      <c r="D51" s="2"/>
      <c r="E51" s="265">
        <v>21.1</v>
      </c>
      <c r="F51" s="265">
        <v>21.2</v>
      </c>
      <c r="G51" s="265">
        <v>21.6</v>
      </c>
      <c r="H51" s="265">
        <v>21.3</v>
      </c>
      <c r="I51" s="265">
        <v>21.8</v>
      </c>
      <c r="J51" s="265">
        <v>22.2</v>
      </c>
      <c r="K51" s="265">
        <v>22.6</v>
      </c>
      <c r="L51" s="265">
        <v>23.1</v>
      </c>
      <c r="M51" s="265">
        <v>24.6</v>
      </c>
      <c r="N51" s="265">
        <v>24.3</v>
      </c>
      <c r="O51" s="265">
        <v>24.7</v>
      </c>
      <c r="P51" s="265">
        <v>24.4</v>
      </c>
      <c r="Q51" s="265">
        <v>23.7</v>
      </c>
      <c r="R51" s="265">
        <v>23.6</v>
      </c>
      <c r="S51" s="265">
        <v>22.7</v>
      </c>
      <c r="T51" s="265">
        <v>22.2</v>
      </c>
      <c r="U51" s="265">
        <v>22</v>
      </c>
      <c r="V51" s="265">
        <v>22.2</v>
      </c>
      <c r="W51" s="265">
        <v>22</v>
      </c>
      <c r="X51" s="265">
        <v>22.7</v>
      </c>
      <c r="Y51" s="265">
        <v>22.6</v>
      </c>
      <c r="Z51" s="265"/>
      <c r="AA51" s="265"/>
      <c r="AB51" s="265"/>
      <c r="AC51" s="139">
        <f t="shared" si="20"/>
        <v>22.695238095238093</v>
      </c>
      <c r="AF51" s="264"/>
      <c r="AG51" s="264"/>
      <c r="AH51" s="264"/>
      <c r="AI51" s="264"/>
    </row>
    <row r="52" spans="1:35" ht="15.75" customHeight="1" x14ac:dyDescent="0.2">
      <c r="A52" s="4">
        <v>6</v>
      </c>
      <c r="B52" s="3" t="s">
        <v>86</v>
      </c>
      <c r="C52" s="2" t="s">
        <v>0</v>
      </c>
      <c r="D52" s="2"/>
      <c r="E52" s="265">
        <v>26.4</v>
      </c>
      <c r="F52" s="265">
        <v>26.3</v>
      </c>
      <c r="G52" s="265">
        <v>25.9</v>
      </c>
      <c r="H52" s="265">
        <v>25.8</v>
      </c>
      <c r="I52" s="265">
        <v>26.8</v>
      </c>
      <c r="J52" s="265">
        <v>27.3</v>
      </c>
      <c r="K52" s="265">
        <v>27.8</v>
      </c>
      <c r="L52" s="265">
        <v>28.2</v>
      </c>
      <c r="M52" s="265">
        <v>29.3</v>
      </c>
      <c r="N52" s="265">
        <v>29.1</v>
      </c>
      <c r="O52" s="265">
        <v>29.3</v>
      </c>
      <c r="P52" s="265">
        <v>29.2</v>
      </c>
      <c r="Q52" s="265">
        <v>28.4</v>
      </c>
      <c r="R52" s="265">
        <v>28.3</v>
      </c>
      <c r="S52" s="265">
        <v>27.4</v>
      </c>
      <c r="T52" s="265">
        <v>25.7</v>
      </c>
      <c r="U52" s="265">
        <v>25.6</v>
      </c>
      <c r="V52" s="265">
        <v>26.1</v>
      </c>
      <c r="W52" s="265">
        <v>25.7</v>
      </c>
      <c r="X52" s="265">
        <v>26.8</v>
      </c>
      <c r="Y52" s="265">
        <v>26.6</v>
      </c>
      <c r="Z52" s="265"/>
      <c r="AA52" s="265"/>
      <c r="AB52" s="265"/>
      <c r="AC52" s="138">
        <f t="shared" si="20"/>
        <v>27.238095238095237</v>
      </c>
      <c r="AF52" s="264"/>
      <c r="AG52" s="264"/>
      <c r="AH52" s="264"/>
      <c r="AI52" s="264"/>
    </row>
    <row r="53" spans="1:35" ht="15.75" customHeight="1" x14ac:dyDescent="0.2">
      <c r="A53" s="4">
        <v>7</v>
      </c>
      <c r="B53" s="3" t="s">
        <v>21</v>
      </c>
      <c r="C53" s="2" t="s">
        <v>87</v>
      </c>
      <c r="D53" s="2"/>
      <c r="E53" s="58">
        <v>4.3</v>
      </c>
      <c r="F53" s="58">
        <v>4.3</v>
      </c>
      <c r="G53" s="58">
        <v>4.3</v>
      </c>
      <c r="H53" s="58">
        <v>4.3</v>
      </c>
      <c r="I53" s="58">
        <v>4.3</v>
      </c>
      <c r="J53" s="58">
        <v>4.3</v>
      </c>
      <c r="K53" s="58">
        <v>4.3</v>
      </c>
      <c r="L53" s="58">
        <v>4.3</v>
      </c>
      <c r="M53" s="58">
        <v>4.3</v>
      </c>
      <c r="N53" s="58">
        <v>4.3</v>
      </c>
      <c r="O53" s="58">
        <v>4.3</v>
      </c>
      <c r="P53" s="58">
        <v>4.3</v>
      </c>
      <c r="Q53" s="58">
        <v>4.3</v>
      </c>
      <c r="R53" s="58">
        <v>4.3</v>
      </c>
      <c r="S53" s="58">
        <v>4.3</v>
      </c>
      <c r="T53" s="58">
        <v>4.3</v>
      </c>
      <c r="U53" s="58">
        <v>4.3</v>
      </c>
      <c r="V53" s="58">
        <v>4.3</v>
      </c>
      <c r="W53" s="58">
        <v>4.3</v>
      </c>
      <c r="X53" s="58">
        <v>4.3</v>
      </c>
      <c r="Y53" s="58">
        <v>4.3</v>
      </c>
      <c r="Z53" s="58"/>
      <c r="AA53" s="58"/>
      <c r="AB53" s="58"/>
      <c r="AC53" s="138">
        <f t="shared" si="20"/>
        <v>4.2999999999999989</v>
      </c>
      <c r="AF53" s="264"/>
      <c r="AG53" s="264"/>
      <c r="AH53" s="264"/>
      <c r="AI53" s="264"/>
    </row>
    <row r="54" spans="1:35" ht="15.75" customHeight="1" x14ac:dyDescent="0.2">
      <c r="A54" s="4">
        <v>8</v>
      </c>
      <c r="B54" s="3" t="s">
        <v>20</v>
      </c>
      <c r="C54" s="2" t="s">
        <v>87</v>
      </c>
      <c r="D54" s="2"/>
      <c r="E54" s="59">
        <v>3.8</v>
      </c>
      <c r="F54" s="59">
        <v>3.8</v>
      </c>
      <c r="G54" s="59">
        <v>3.8</v>
      </c>
      <c r="H54" s="59">
        <v>3.8</v>
      </c>
      <c r="I54" s="59">
        <v>3.8</v>
      </c>
      <c r="J54" s="59">
        <v>3.8</v>
      </c>
      <c r="K54" s="59">
        <v>3.8</v>
      </c>
      <c r="L54" s="59">
        <v>3.8</v>
      </c>
      <c r="M54" s="59">
        <v>3.8</v>
      </c>
      <c r="N54" s="59">
        <v>3.8</v>
      </c>
      <c r="O54" s="59">
        <v>3.8</v>
      </c>
      <c r="P54" s="59">
        <v>3.8</v>
      </c>
      <c r="Q54" s="59">
        <v>3.8</v>
      </c>
      <c r="R54" s="59">
        <v>3.8</v>
      </c>
      <c r="S54" s="59">
        <v>3.8</v>
      </c>
      <c r="T54" s="59">
        <v>3.8</v>
      </c>
      <c r="U54" s="59">
        <v>3.8</v>
      </c>
      <c r="V54" s="59">
        <v>3.8</v>
      </c>
      <c r="W54" s="59">
        <v>3.8</v>
      </c>
      <c r="X54" s="59">
        <v>3.8</v>
      </c>
      <c r="Y54" s="59">
        <v>3.8</v>
      </c>
      <c r="Z54" s="59"/>
      <c r="AA54" s="59"/>
      <c r="AB54" s="59"/>
      <c r="AC54" s="138">
        <f t="shared" si="20"/>
        <v>3.7999999999999985</v>
      </c>
      <c r="AF54" s="264"/>
      <c r="AG54" s="264"/>
      <c r="AH54" s="264"/>
      <c r="AI54" s="264"/>
    </row>
    <row r="55" spans="1:35" ht="15.75" customHeight="1" x14ac:dyDescent="0.2">
      <c r="A55" s="4">
        <v>9</v>
      </c>
      <c r="B55" s="3" t="s">
        <v>19</v>
      </c>
      <c r="C55" s="2" t="s">
        <v>87</v>
      </c>
      <c r="D55" s="2"/>
      <c r="E55" s="59">
        <v>3.8</v>
      </c>
      <c r="F55" s="59">
        <v>3.8</v>
      </c>
      <c r="G55" s="59">
        <v>3.8</v>
      </c>
      <c r="H55" s="59">
        <v>3.8</v>
      </c>
      <c r="I55" s="59">
        <v>3.8</v>
      </c>
      <c r="J55" s="59">
        <v>3.8</v>
      </c>
      <c r="K55" s="59">
        <v>3.8</v>
      </c>
      <c r="L55" s="59">
        <v>3.8</v>
      </c>
      <c r="M55" s="59">
        <v>3.8</v>
      </c>
      <c r="N55" s="59">
        <v>3.8</v>
      </c>
      <c r="O55" s="59">
        <v>3.8</v>
      </c>
      <c r="P55" s="59">
        <v>3.8</v>
      </c>
      <c r="Q55" s="59">
        <v>3.8</v>
      </c>
      <c r="R55" s="59">
        <v>3.8</v>
      </c>
      <c r="S55" s="59">
        <v>3.8</v>
      </c>
      <c r="T55" s="59">
        <v>3.8</v>
      </c>
      <c r="U55" s="59">
        <v>3.8</v>
      </c>
      <c r="V55" s="59">
        <v>3.8</v>
      </c>
      <c r="W55" s="59">
        <v>3.8</v>
      </c>
      <c r="X55" s="59">
        <v>3.8</v>
      </c>
      <c r="Y55" s="59">
        <v>3.8</v>
      </c>
      <c r="Z55" s="59"/>
      <c r="AA55" s="59"/>
      <c r="AB55" s="59"/>
      <c r="AC55" s="138">
        <f t="shared" si="20"/>
        <v>3.7999999999999985</v>
      </c>
      <c r="AF55" s="264"/>
      <c r="AG55" s="264"/>
      <c r="AH55" s="264"/>
      <c r="AI55" s="264"/>
    </row>
    <row r="56" spans="1:35" ht="15.75" customHeight="1" x14ac:dyDescent="0.2">
      <c r="A56" s="4">
        <v>10</v>
      </c>
      <c r="B56" s="3" t="s">
        <v>18</v>
      </c>
      <c r="C56" s="2" t="s">
        <v>87</v>
      </c>
      <c r="D56" s="2"/>
      <c r="E56" s="59">
        <v>3</v>
      </c>
      <c r="F56" s="59">
        <v>3</v>
      </c>
      <c r="G56" s="59">
        <v>3</v>
      </c>
      <c r="H56" s="59">
        <v>3</v>
      </c>
      <c r="I56" s="59">
        <v>3</v>
      </c>
      <c r="J56" s="59">
        <v>3</v>
      </c>
      <c r="K56" s="59">
        <v>3</v>
      </c>
      <c r="L56" s="59">
        <v>3</v>
      </c>
      <c r="M56" s="59">
        <v>3</v>
      </c>
      <c r="N56" s="59">
        <v>3</v>
      </c>
      <c r="O56" s="59">
        <v>3</v>
      </c>
      <c r="P56" s="59">
        <v>3</v>
      </c>
      <c r="Q56" s="59">
        <v>3</v>
      </c>
      <c r="R56" s="59">
        <v>3</v>
      </c>
      <c r="S56" s="59">
        <v>3</v>
      </c>
      <c r="T56" s="59">
        <v>3</v>
      </c>
      <c r="U56" s="59">
        <v>3</v>
      </c>
      <c r="V56" s="59">
        <v>3</v>
      </c>
      <c r="W56" s="59">
        <v>3</v>
      </c>
      <c r="X56" s="59">
        <v>3</v>
      </c>
      <c r="Y56" s="59">
        <v>3</v>
      </c>
      <c r="Z56" s="59"/>
      <c r="AA56" s="59"/>
      <c r="AB56" s="59"/>
      <c r="AC56" s="138">
        <f t="shared" si="20"/>
        <v>3</v>
      </c>
      <c r="AF56" s="264"/>
      <c r="AG56" s="264"/>
      <c r="AH56" s="264"/>
      <c r="AI56" s="264"/>
    </row>
    <row r="57" spans="1:35" ht="15.75" customHeight="1" x14ac:dyDescent="0.2">
      <c r="A57" s="4">
        <v>11</v>
      </c>
      <c r="B57" s="3" t="s">
        <v>88</v>
      </c>
      <c r="C57" s="2" t="s">
        <v>87</v>
      </c>
      <c r="D57" s="5"/>
      <c r="E57" s="58">
        <f t="shared" ref="E57:L57" si="21">E53-E54</f>
        <v>0.5</v>
      </c>
      <c r="F57" s="58">
        <f t="shared" si="21"/>
        <v>0.5</v>
      </c>
      <c r="G57" s="58">
        <f t="shared" si="21"/>
        <v>0.5</v>
      </c>
      <c r="H57" s="58">
        <f t="shared" si="21"/>
        <v>0.5</v>
      </c>
      <c r="I57" s="58">
        <f t="shared" si="21"/>
        <v>0.5</v>
      </c>
      <c r="J57" s="58">
        <f t="shared" si="21"/>
        <v>0.5</v>
      </c>
      <c r="K57" s="58">
        <f t="shared" si="21"/>
        <v>0.5</v>
      </c>
      <c r="L57" s="58">
        <f t="shared" si="21"/>
        <v>0.5</v>
      </c>
      <c r="M57" s="58">
        <f t="shared" ref="M57:U57" si="22">M53-M54</f>
        <v>0.5</v>
      </c>
      <c r="N57" s="58">
        <f t="shared" si="22"/>
        <v>0.5</v>
      </c>
      <c r="O57" s="58">
        <f t="shared" si="22"/>
        <v>0.5</v>
      </c>
      <c r="P57" s="58">
        <f t="shared" si="22"/>
        <v>0.5</v>
      </c>
      <c r="Q57" s="58">
        <f t="shared" si="22"/>
        <v>0.5</v>
      </c>
      <c r="R57" s="58">
        <f t="shared" si="22"/>
        <v>0.5</v>
      </c>
      <c r="S57" s="58">
        <f t="shared" si="22"/>
        <v>0.5</v>
      </c>
      <c r="T57" s="58">
        <f t="shared" si="22"/>
        <v>0.5</v>
      </c>
      <c r="U57" s="58">
        <f t="shared" si="22"/>
        <v>0.5</v>
      </c>
      <c r="V57" s="58">
        <f t="shared" ref="V57:Y57" si="23">V53-V54</f>
        <v>0.5</v>
      </c>
      <c r="W57" s="58">
        <f t="shared" si="23"/>
        <v>0.5</v>
      </c>
      <c r="X57" s="58">
        <f t="shared" si="23"/>
        <v>0.5</v>
      </c>
      <c r="Y57" s="58">
        <f t="shared" si="23"/>
        <v>0.5</v>
      </c>
      <c r="Z57" s="58"/>
      <c r="AA57" s="58"/>
      <c r="AB57" s="58"/>
      <c r="AC57" s="138">
        <f t="shared" si="20"/>
        <v>0.5</v>
      </c>
      <c r="AF57" s="264"/>
      <c r="AG57" s="264"/>
      <c r="AH57" s="264"/>
      <c r="AI57" s="264"/>
    </row>
    <row r="58" spans="1:35" ht="31.5" x14ac:dyDescent="0.2">
      <c r="A58" s="4">
        <v>12</v>
      </c>
      <c r="B58" s="3" t="s">
        <v>89</v>
      </c>
      <c r="C58" s="2" t="s">
        <v>87</v>
      </c>
      <c r="D58" s="5"/>
      <c r="E58" s="58">
        <f t="shared" ref="E58:L58" si="24">E55-E56</f>
        <v>0.79999999999999982</v>
      </c>
      <c r="F58" s="58">
        <f t="shared" si="24"/>
        <v>0.79999999999999982</v>
      </c>
      <c r="G58" s="58">
        <f t="shared" si="24"/>
        <v>0.79999999999999982</v>
      </c>
      <c r="H58" s="58">
        <f t="shared" si="24"/>
        <v>0.79999999999999982</v>
      </c>
      <c r="I58" s="58">
        <f t="shared" si="24"/>
        <v>0.79999999999999982</v>
      </c>
      <c r="J58" s="58">
        <f t="shared" si="24"/>
        <v>0.79999999999999982</v>
      </c>
      <c r="K58" s="58">
        <f t="shared" si="24"/>
        <v>0.79999999999999982</v>
      </c>
      <c r="L58" s="58">
        <f t="shared" si="24"/>
        <v>0.79999999999999982</v>
      </c>
      <c r="M58" s="58">
        <f t="shared" ref="M58:U58" si="25">M55-M56</f>
        <v>0.79999999999999982</v>
      </c>
      <c r="N58" s="58">
        <f t="shared" si="25"/>
        <v>0.79999999999999982</v>
      </c>
      <c r="O58" s="58">
        <f t="shared" si="25"/>
        <v>0.79999999999999982</v>
      </c>
      <c r="P58" s="58">
        <f t="shared" si="25"/>
        <v>0.79999999999999982</v>
      </c>
      <c r="Q58" s="58">
        <f t="shared" si="25"/>
        <v>0.79999999999999982</v>
      </c>
      <c r="R58" s="58">
        <f t="shared" si="25"/>
        <v>0.79999999999999982</v>
      </c>
      <c r="S58" s="58">
        <f t="shared" si="25"/>
        <v>0.79999999999999982</v>
      </c>
      <c r="T58" s="58">
        <f t="shared" si="25"/>
        <v>0.79999999999999982</v>
      </c>
      <c r="U58" s="58">
        <f t="shared" si="25"/>
        <v>0.79999999999999982</v>
      </c>
      <c r="V58" s="58">
        <f t="shared" ref="V58:Y58" si="26">V55-V56</f>
        <v>0.79999999999999982</v>
      </c>
      <c r="W58" s="58">
        <f t="shared" si="26"/>
        <v>0.79999999999999982</v>
      </c>
      <c r="X58" s="58">
        <f t="shared" si="26"/>
        <v>0.79999999999999982</v>
      </c>
      <c r="Y58" s="58">
        <f t="shared" si="26"/>
        <v>0.79999999999999982</v>
      </c>
      <c r="Z58" s="58"/>
      <c r="AA58" s="58"/>
      <c r="AB58" s="58"/>
      <c r="AC58" s="138">
        <f t="shared" si="20"/>
        <v>0.80000000000000016</v>
      </c>
      <c r="AF58" s="264"/>
      <c r="AG58" s="264"/>
      <c r="AH58" s="264"/>
      <c r="AI58" s="264"/>
    </row>
    <row r="59" spans="1:35" ht="31.5" x14ac:dyDescent="0.2">
      <c r="A59" s="4">
        <v>13</v>
      </c>
      <c r="B59" s="3" t="s">
        <v>90</v>
      </c>
      <c r="C59" s="2" t="s">
        <v>91</v>
      </c>
      <c r="D59" s="5"/>
      <c r="E59" s="60">
        <f t="shared" ref="E59:L59" si="27">SQRT(E57/0.5)*971</f>
        <v>971</v>
      </c>
      <c r="F59" s="60">
        <f t="shared" si="27"/>
        <v>971</v>
      </c>
      <c r="G59" s="60">
        <f t="shared" si="27"/>
        <v>971</v>
      </c>
      <c r="H59" s="60">
        <f t="shared" si="27"/>
        <v>971</v>
      </c>
      <c r="I59" s="60">
        <f t="shared" si="27"/>
        <v>971</v>
      </c>
      <c r="J59" s="60">
        <f t="shared" si="27"/>
        <v>971</v>
      </c>
      <c r="K59" s="60">
        <f t="shared" si="27"/>
        <v>971</v>
      </c>
      <c r="L59" s="60">
        <f t="shared" si="27"/>
        <v>971</v>
      </c>
      <c r="M59" s="60">
        <f t="shared" ref="M59:U59" si="28">SQRT(M57/0.5)*971</f>
        <v>971</v>
      </c>
      <c r="N59" s="60">
        <f t="shared" si="28"/>
        <v>971</v>
      </c>
      <c r="O59" s="60">
        <f t="shared" si="28"/>
        <v>971</v>
      </c>
      <c r="P59" s="60">
        <f t="shared" si="28"/>
        <v>971</v>
      </c>
      <c r="Q59" s="60">
        <f t="shared" si="28"/>
        <v>971</v>
      </c>
      <c r="R59" s="60">
        <f t="shared" si="28"/>
        <v>971</v>
      </c>
      <c r="S59" s="60">
        <f t="shared" si="28"/>
        <v>971</v>
      </c>
      <c r="T59" s="60">
        <f t="shared" si="28"/>
        <v>971</v>
      </c>
      <c r="U59" s="60">
        <f t="shared" si="28"/>
        <v>971</v>
      </c>
      <c r="V59" s="60">
        <f t="shared" ref="V59:Y59" si="29">SQRT(V57/0.5)*971</f>
        <v>971</v>
      </c>
      <c r="W59" s="60">
        <f t="shared" si="29"/>
        <v>971</v>
      </c>
      <c r="X59" s="60">
        <f t="shared" si="29"/>
        <v>971</v>
      </c>
      <c r="Y59" s="60">
        <f t="shared" si="29"/>
        <v>971</v>
      </c>
      <c r="Z59" s="60"/>
      <c r="AA59" s="60"/>
      <c r="AB59" s="60"/>
      <c r="AC59" s="138">
        <f t="shared" si="20"/>
        <v>971</v>
      </c>
      <c r="AF59" s="264"/>
      <c r="AG59" s="264"/>
      <c r="AH59" s="264"/>
      <c r="AI59" s="264"/>
    </row>
    <row r="60" spans="1:35" ht="15.75" x14ac:dyDescent="0.2">
      <c r="A60" s="4">
        <v>14</v>
      </c>
      <c r="B60" s="3" t="s">
        <v>11</v>
      </c>
      <c r="C60" s="2" t="s">
        <v>10</v>
      </c>
      <c r="D60" s="5"/>
      <c r="E60" s="56">
        <f t="shared" ref="E60:L60" si="30">E59*1000*1*(E49-E50)/3024</f>
        <v>2729.3320105820108</v>
      </c>
      <c r="F60" s="56">
        <f t="shared" si="30"/>
        <v>2536.6732804232806</v>
      </c>
      <c r="G60" s="56">
        <f t="shared" si="30"/>
        <v>2344.0145502645501</v>
      </c>
      <c r="H60" s="56">
        <f t="shared" si="30"/>
        <v>2408.2341269841268</v>
      </c>
      <c r="I60" s="56">
        <f t="shared" si="30"/>
        <v>2536.6732804232806</v>
      </c>
      <c r="J60" s="56">
        <f t="shared" si="30"/>
        <v>2568.7830687830688</v>
      </c>
      <c r="K60" s="56">
        <f t="shared" si="30"/>
        <v>2633.002645502645</v>
      </c>
      <c r="L60" s="56">
        <f t="shared" si="30"/>
        <v>2600.8928571428573</v>
      </c>
      <c r="M60" s="56">
        <f t="shared" ref="M60:U60" si="31">M59*1000*1*(M49-M50)/3024</f>
        <v>2536.6732804232806</v>
      </c>
      <c r="N60" s="56">
        <f t="shared" si="31"/>
        <v>2408.2341269841272</v>
      </c>
      <c r="O60" s="56">
        <f t="shared" si="31"/>
        <v>2536.6732804232806</v>
      </c>
      <c r="P60" s="56">
        <f t="shared" si="31"/>
        <v>2504.563492063492</v>
      </c>
      <c r="Q60" s="56">
        <f t="shared" si="31"/>
        <v>2472.4537037037039</v>
      </c>
      <c r="R60" s="56">
        <f t="shared" si="31"/>
        <v>2472.4537037037039</v>
      </c>
      <c r="S60" s="56">
        <f t="shared" si="31"/>
        <v>2504.5634920634916</v>
      </c>
      <c r="T60" s="56">
        <f t="shared" si="31"/>
        <v>1990.8068783068779</v>
      </c>
      <c r="U60" s="56">
        <f t="shared" si="31"/>
        <v>2022.916666666667</v>
      </c>
      <c r="V60" s="56">
        <f t="shared" ref="V60:Y60" si="32">V59*1000*1*(V49-V50)/3024</f>
        <v>2055.0264550264551</v>
      </c>
      <c r="W60" s="56">
        <f t="shared" si="32"/>
        <v>1926.5873015873017</v>
      </c>
      <c r="X60" s="56">
        <f t="shared" si="32"/>
        <v>2215.5753968253966</v>
      </c>
      <c r="Y60" s="56">
        <f t="shared" si="32"/>
        <v>2055.0264550264551</v>
      </c>
      <c r="Z60" s="56"/>
      <c r="AA60" s="56"/>
      <c r="AB60" s="56"/>
      <c r="AC60" s="138">
        <f>SUM(E60:AB60)</f>
        <v>50059.160052910054</v>
      </c>
      <c r="AF60" s="264"/>
      <c r="AG60" s="264"/>
      <c r="AH60" s="264"/>
      <c r="AI60" s="264"/>
    </row>
    <row r="61" spans="1:35" ht="15.75" x14ac:dyDescent="0.2">
      <c r="A61" s="4">
        <v>15</v>
      </c>
      <c r="B61" s="3" t="s">
        <v>9</v>
      </c>
      <c r="C61" s="2" t="s">
        <v>8</v>
      </c>
      <c r="D61" s="5"/>
      <c r="E61" s="58">
        <v>1500</v>
      </c>
      <c r="F61" s="58">
        <v>1500</v>
      </c>
      <c r="G61" s="58">
        <v>1400</v>
      </c>
      <c r="H61" s="58">
        <v>1500</v>
      </c>
      <c r="I61" s="58">
        <v>1500</v>
      </c>
      <c r="J61" s="58">
        <v>1700</v>
      </c>
      <c r="K61" s="58">
        <v>1500</v>
      </c>
      <c r="L61" s="58">
        <v>1500</v>
      </c>
      <c r="M61" s="58">
        <v>1500</v>
      </c>
      <c r="N61" s="58">
        <v>1500</v>
      </c>
      <c r="O61" s="58">
        <v>1500</v>
      </c>
      <c r="P61" s="58">
        <v>1600</v>
      </c>
      <c r="Q61" s="58">
        <v>1600</v>
      </c>
      <c r="R61" s="58">
        <v>1300</v>
      </c>
      <c r="S61" s="58">
        <v>1100</v>
      </c>
      <c r="T61" s="58">
        <v>1200</v>
      </c>
      <c r="U61" s="58">
        <v>1200</v>
      </c>
      <c r="V61" s="58">
        <v>1200</v>
      </c>
      <c r="W61" s="58">
        <v>1300</v>
      </c>
      <c r="X61" s="58">
        <v>800</v>
      </c>
      <c r="Y61" s="58"/>
      <c r="Z61" s="58"/>
      <c r="AA61" s="58"/>
      <c r="AB61" s="58"/>
      <c r="AC61" s="138">
        <f>SUM(E61:AB61)</f>
        <v>27900</v>
      </c>
      <c r="AF61" s="264"/>
      <c r="AG61" s="264"/>
      <c r="AH61" s="264"/>
      <c r="AI61" s="264"/>
    </row>
    <row r="62" spans="1:35" ht="15.75" x14ac:dyDescent="0.2">
      <c r="A62" s="4">
        <v>16</v>
      </c>
      <c r="B62" s="3" t="s">
        <v>7</v>
      </c>
      <c r="C62" s="2" t="s">
        <v>6</v>
      </c>
      <c r="D62" s="5"/>
      <c r="E62" s="62">
        <f t="shared" ref="E62:L62" si="33">E61/E60</f>
        <v>0.54958502453504565</v>
      </c>
      <c r="F62" s="62">
        <f t="shared" si="33"/>
        <v>0.59132565930985925</v>
      </c>
      <c r="G62" s="62">
        <f t="shared" si="33"/>
        <v>0.59726591707461596</v>
      </c>
      <c r="H62" s="62">
        <f t="shared" si="33"/>
        <v>0.62286302780638525</v>
      </c>
      <c r="I62" s="62">
        <f t="shared" si="33"/>
        <v>0.59132565930985925</v>
      </c>
      <c r="J62" s="62">
        <f t="shared" si="33"/>
        <v>0.66179196704428422</v>
      </c>
      <c r="K62" s="62">
        <f t="shared" si="33"/>
        <v>0.56969179372535239</v>
      </c>
      <c r="L62" s="62">
        <f t="shared" si="33"/>
        <v>0.57672502574665285</v>
      </c>
      <c r="M62" s="62">
        <f t="shared" ref="M62:U62" si="34">M61/M60</f>
        <v>0.59132565930985925</v>
      </c>
      <c r="N62" s="62">
        <f t="shared" si="34"/>
        <v>0.62286302780638514</v>
      </c>
      <c r="O62" s="62">
        <f t="shared" si="34"/>
        <v>0.59132565930985925</v>
      </c>
      <c r="P62" s="62">
        <f t="shared" si="34"/>
        <v>0.63883387467321551</v>
      </c>
      <c r="Q62" s="62">
        <f t="shared" si="34"/>
        <v>0.64713041850014041</v>
      </c>
      <c r="R62" s="62">
        <f t="shared" si="34"/>
        <v>0.52579346503136404</v>
      </c>
      <c r="S62" s="62">
        <f t="shared" si="34"/>
        <v>0.43919828883783579</v>
      </c>
      <c r="T62" s="62">
        <f t="shared" si="34"/>
        <v>0.60277067207069546</v>
      </c>
      <c r="U62" s="62">
        <f t="shared" si="34"/>
        <v>0.59320288362512863</v>
      </c>
      <c r="V62" s="62">
        <f t="shared" ref="V62:Y62" si="35">V61/V60</f>
        <v>0.58393408856848605</v>
      </c>
      <c r="W62" s="62">
        <f t="shared" si="35"/>
        <v>0.67476828012358392</v>
      </c>
      <c r="X62" s="62">
        <f t="shared" si="35"/>
        <v>0.36108001611964363</v>
      </c>
      <c r="Y62" s="62">
        <f t="shared" si="35"/>
        <v>0</v>
      </c>
      <c r="Z62" s="62"/>
      <c r="AA62" s="62"/>
      <c r="AB62" s="62"/>
      <c r="AC62" s="138">
        <f t="shared" ref="AC62:AC67" si="36">AVERAGE(E62:AB62)</f>
        <v>0.55394287659658337</v>
      </c>
      <c r="AF62" s="264"/>
      <c r="AG62" s="264"/>
      <c r="AH62" s="264"/>
      <c r="AI62" s="264"/>
    </row>
    <row r="63" spans="1:35" ht="15.75" x14ac:dyDescent="0.2">
      <c r="A63" s="4">
        <v>17</v>
      </c>
      <c r="B63" s="3" t="s">
        <v>5</v>
      </c>
      <c r="C63" s="5"/>
      <c r="D63" s="5"/>
      <c r="E63" s="326">
        <f>AVERAGE(E62:AB62)</f>
        <v>0.55394287659658337</v>
      </c>
      <c r="F63" s="327"/>
      <c r="G63" s="327"/>
      <c r="H63" s="327"/>
      <c r="I63" s="327"/>
      <c r="J63" s="327"/>
      <c r="K63" s="327"/>
      <c r="L63" s="327"/>
      <c r="M63" s="327"/>
      <c r="N63" s="327"/>
      <c r="O63" s="327"/>
      <c r="P63" s="327"/>
      <c r="Q63" s="327"/>
      <c r="R63" s="327"/>
      <c r="S63" s="327"/>
      <c r="T63" s="327"/>
      <c r="U63" s="327"/>
      <c r="V63" s="327"/>
      <c r="W63" s="327"/>
      <c r="X63" s="327"/>
      <c r="Y63" s="327"/>
      <c r="Z63" s="327"/>
      <c r="AA63" s="327"/>
      <c r="AB63" s="328"/>
      <c r="AC63" s="138">
        <f t="shared" si="36"/>
        <v>0.55394287659658337</v>
      </c>
      <c r="AF63" s="264"/>
      <c r="AG63" s="264"/>
      <c r="AH63" s="264"/>
      <c r="AI63" s="264"/>
    </row>
    <row r="64" spans="1:35" ht="15.75" x14ac:dyDescent="0.2">
      <c r="A64" s="4">
        <v>18</v>
      </c>
      <c r="B64" s="3" t="s">
        <v>4</v>
      </c>
      <c r="C64" s="5"/>
      <c r="D64" s="5"/>
      <c r="E64" s="62">
        <f t="shared" ref="E64:L64" si="37">3.516/E62</f>
        <v>6.3975542328042341</v>
      </c>
      <c r="F64" s="62">
        <f t="shared" si="37"/>
        <v>5.9459621693121703</v>
      </c>
      <c r="G64" s="62">
        <f t="shared" si="37"/>
        <v>5.8868251133786842</v>
      </c>
      <c r="H64" s="62">
        <f t="shared" si="37"/>
        <v>5.6449007936507929</v>
      </c>
      <c r="I64" s="62">
        <f t="shared" si="37"/>
        <v>5.9459621693121703</v>
      </c>
      <c r="J64" s="62">
        <f t="shared" si="37"/>
        <v>5.3128478057889827</v>
      </c>
      <c r="K64" s="62">
        <f t="shared" si="37"/>
        <v>6.1717582010581999</v>
      </c>
      <c r="L64" s="62">
        <f t="shared" si="37"/>
        <v>6.0964928571428576</v>
      </c>
      <c r="M64" s="62">
        <f t="shared" ref="M64:N64" si="38">3.516/M62</f>
        <v>5.9459621693121703</v>
      </c>
      <c r="N64" s="62">
        <f t="shared" si="38"/>
        <v>5.6449007936507938</v>
      </c>
      <c r="O64" s="62">
        <f t="shared" ref="O64:X64" si="39">3.516/O62</f>
        <v>5.9459621693121703</v>
      </c>
      <c r="P64" s="62">
        <f t="shared" si="39"/>
        <v>5.503778273809524</v>
      </c>
      <c r="Q64" s="62">
        <f t="shared" si="39"/>
        <v>5.4332170138888891</v>
      </c>
      <c r="R64" s="62">
        <f t="shared" si="39"/>
        <v>6.6870363247863258</v>
      </c>
      <c r="S64" s="62">
        <f t="shared" si="39"/>
        <v>8.0054956709956695</v>
      </c>
      <c r="T64" s="62">
        <f t="shared" si="39"/>
        <v>5.8330641534391523</v>
      </c>
      <c r="U64" s="62">
        <f t="shared" si="39"/>
        <v>5.9271458333333342</v>
      </c>
      <c r="V64" s="62">
        <f t="shared" si="39"/>
        <v>6.0212275132275135</v>
      </c>
      <c r="W64" s="62">
        <f t="shared" si="39"/>
        <v>5.2106776556776557</v>
      </c>
      <c r="X64" s="62">
        <f t="shared" si="39"/>
        <v>9.7374538690476182</v>
      </c>
      <c r="Y64" s="62"/>
      <c r="Z64" s="62"/>
      <c r="AA64" s="62"/>
      <c r="AB64" s="62"/>
      <c r="AC64" s="138">
        <f t="shared" si="36"/>
        <v>6.1649112391464458</v>
      </c>
      <c r="AF64" s="264"/>
      <c r="AG64" s="264"/>
      <c r="AH64" s="264"/>
      <c r="AI64" s="264"/>
    </row>
    <row r="65" spans="1:35" ht="15.75" x14ac:dyDescent="0.2">
      <c r="A65" s="4">
        <v>19</v>
      </c>
      <c r="B65" s="3" t="s">
        <v>3</v>
      </c>
      <c r="C65" s="5"/>
      <c r="D65" s="5"/>
      <c r="E65" s="62">
        <f t="shared" ref="E65:L65" si="40">3.413*E64</f>
        <v>21.83485259656085</v>
      </c>
      <c r="F65" s="62">
        <f t="shared" si="40"/>
        <v>20.293568883862434</v>
      </c>
      <c r="G65" s="62">
        <f t="shared" si="40"/>
        <v>20.091734111961447</v>
      </c>
      <c r="H65" s="62">
        <f t="shared" si="40"/>
        <v>19.266046408730155</v>
      </c>
      <c r="I65" s="62">
        <f t="shared" si="40"/>
        <v>20.293568883862434</v>
      </c>
      <c r="J65" s="62">
        <f t="shared" si="40"/>
        <v>18.132749561157798</v>
      </c>
      <c r="K65" s="62">
        <f t="shared" si="40"/>
        <v>21.064210740211635</v>
      </c>
      <c r="L65" s="62">
        <f t="shared" si="40"/>
        <v>20.807330121428571</v>
      </c>
      <c r="M65" s="62">
        <f t="shared" ref="M65:N65" si="41">3.413*M64</f>
        <v>20.293568883862434</v>
      </c>
      <c r="N65" s="62">
        <f t="shared" si="41"/>
        <v>19.266046408730158</v>
      </c>
      <c r="O65" s="62">
        <f t="shared" ref="O65:X65" si="42">3.413*O64</f>
        <v>20.293568883862434</v>
      </c>
      <c r="P65" s="62">
        <f t="shared" si="42"/>
        <v>18.784395248511906</v>
      </c>
      <c r="Q65" s="62">
        <f t="shared" si="42"/>
        <v>18.543569668402778</v>
      </c>
      <c r="R65" s="62">
        <f t="shared" si="42"/>
        <v>22.82285497649573</v>
      </c>
      <c r="S65" s="62">
        <f t="shared" si="42"/>
        <v>27.322756725108217</v>
      </c>
      <c r="T65" s="62">
        <f t="shared" si="42"/>
        <v>19.908247955687827</v>
      </c>
      <c r="U65" s="62">
        <f t="shared" si="42"/>
        <v>20.22934872916667</v>
      </c>
      <c r="V65" s="62">
        <f t="shared" si="42"/>
        <v>20.550449502645503</v>
      </c>
      <c r="W65" s="62">
        <f t="shared" si="42"/>
        <v>17.784042838827837</v>
      </c>
      <c r="X65" s="62">
        <f t="shared" si="42"/>
        <v>33.233930055059517</v>
      </c>
      <c r="Y65" s="62"/>
      <c r="Z65" s="62"/>
      <c r="AA65" s="62"/>
      <c r="AB65" s="62"/>
      <c r="AC65" s="138">
        <f t="shared" si="36"/>
        <v>21.040842059206813</v>
      </c>
      <c r="AF65" s="264"/>
      <c r="AG65" s="264"/>
      <c r="AH65" s="264"/>
      <c r="AI65" s="264"/>
    </row>
    <row r="66" spans="1:35" ht="23.25" customHeight="1" x14ac:dyDescent="0.2">
      <c r="A66" s="4">
        <v>20</v>
      </c>
      <c r="B66" s="3" t="s">
        <v>2</v>
      </c>
      <c r="C66" s="2" t="s">
        <v>0</v>
      </c>
      <c r="D66" s="5"/>
      <c r="E66" s="62">
        <f t="shared" ref="E66:L66" si="43">(E52-E51)/LN(1+(E52-E51)/E47)</f>
        <v>7.7502966956785277</v>
      </c>
      <c r="F66" s="62">
        <f t="shared" si="43"/>
        <v>7.4617555439416909</v>
      </c>
      <c r="G66" s="62">
        <f t="shared" si="43"/>
        <v>6.6188257060052962</v>
      </c>
      <c r="H66" s="62">
        <f t="shared" si="43"/>
        <v>6.9074079022550272</v>
      </c>
      <c r="I66" s="62">
        <f t="shared" si="43"/>
        <v>7.5251670783523963</v>
      </c>
      <c r="J66" s="62">
        <f t="shared" si="43"/>
        <v>7.5656544647399686</v>
      </c>
      <c r="K66" s="62">
        <f t="shared" si="43"/>
        <v>7.9174208572167899</v>
      </c>
      <c r="L66" s="62">
        <f t="shared" si="43"/>
        <v>7.5656544647399686</v>
      </c>
      <c r="M66" s="62">
        <f t="shared" ref="M66:N66" si="44">(M52-M51)/LN(1+(M52-M51)/M47)</f>
        <v>7.4029939345168199</v>
      </c>
      <c r="N66" s="62">
        <f t="shared" si="44"/>
        <v>7.3402748462465501</v>
      </c>
      <c r="O66" s="62">
        <f t="shared" ref="O66:Y66" si="45">(O52-O51)/LN(1+(O52-O51)/O47)</f>
        <v>7.1552416464333293</v>
      </c>
      <c r="P66" s="62">
        <f t="shared" si="45"/>
        <v>7.1328321887723067</v>
      </c>
      <c r="Q66" s="62">
        <f t="shared" si="45"/>
        <v>6.9885577184582583</v>
      </c>
      <c r="R66" s="62">
        <f t="shared" si="45"/>
        <v>6.9885577184582583</v>
      </c>
      <c r="S66" s="62">
        <f t="shared" si="45"/>
        <v>6.9885577184582583</v>
      </c>
      <c r="T66" s="62">
        <f t="shared" si="45"/>
        <v>5.7124035091211409</v>
      </c>
      <c r="U66" s="62">
        <f t="shared" si="45"/>
        <v>4.9852193961759284</v>
      </c>
      <c r="V66" s="62">
        <f t="shared" si="45"/>
        <v>5.8343531286594743</v>
      </c>
      <c r="W66" s="62">
        <f t="shared" si="45"/>
        <v>5.4419611228744653</v>
      </c>
      <c r="X66" s="62">
        <f t="shared" si="45"/>
        <v>5.1824763254638899</v>
      </c>
      <c r="Y66" s="62">
        <f t="shared" si="45"/>
        <v>5.8747754487330077</v>
      </c>
      <c r="Z66" s="62"/>
      <c r="AA66" s="62"/>
      <c r="AB66" s="62"/>
      <c r="AC66" s="138">
        <f t="shared" si="36"/>
        <v>6.7781136864429206</v>
      </c>
      <c r="AF66" s="264"/>
      <c r="AG66" s="264"/>
      <c r="AH66" s="264"/>
      <c r="AI66" s="264"/>
    </row>
    <row r="67" spans="1:35" ht="15.75" x14ac:dyDescent="0.25">
      <c r="A67" s="4">
        <v>21</v>
      </c>
      <c r="B67" s="3" t="s">
        <v>1</v>
      </c>
      <c r="C67" s="2" t="s">
        <v>0</v>
      </c>
      <c r="D67" s="1"/>
      <c r="E67" s="62">
        <f t="shared" ref="E67:L67" si="46">(E49-E50)/LN(1+(E49-E50)/E48)</f>
        <v>3.9234639842624897</v>
      </c>
      <c r="F67" s="62">
        <f t="shared" si="46"/>
        <v>3.4647417224962034</v>
      </c>
      <c r="G67" s="62">
        <f t="shared" si="46"/>
        <v>2.831994762232378</v>
      </c>
      <c r="H67" s="62">
        <f t="shared" si="46"/>
        <v>3.0477780683835869</v>
      </c>
      <c r="I67" s="62">
        <f t="shared" si="46"/>
        <v>3.4647417224962034</v>
      </c>
      <c r="J67" s="62">
        <f t="shared" si="46"/>
        <v>3.4912973855454976</v>
      </c>
      <c r="K67" s="62">
        <f t="shared" si="46"/>
        <v>3.5442065196102539</v>
      </c>
      <c r="L67" s="62">
        <f t="shared" si="46"/>
        <v>3.5177853034163391</v>
      </c>
      <c r="M67" s="62">
        <f t="shared" ref="M67:N67" si="47">(M49-M50)/LN(1+(M49-M50)/M48)</f>
        <v>3.310333392565084</v>
      </c>
      <c r="N67" s="62">
        <f t="shared" si="47"/>
        <v>2.8816343500125905</v>
      </c>
      <c r="O67" s="62">
        <f t="shared" ref="O67:Y67" si="48">(O49-O50)/LN(1+(O49-O50)/O48)</f>
        <v>2.980129191979886</v>
      </c>
      <c r="P67" s="62">
        <f t="shared" si="48"/>
        <v>3.1240724065352676</v>
      </c>
      <c r="Q67" s="62">
        <f t="shared" si="48"/>
        <v>3.0987079537402038</v>
      </c>
      <c r="R67" s="62">
        <f t="shared" si="48"/>
        <v>3.0987079537402038</v>
      </c>
      <c r="S67" s="62">
        <f t="shared" si="48"/>
        <v>3.1240724065352672</v>
      </c>
      <c r="T67" s="62">
        <f t="shared" si="48"/>
        <v>2.5538068190908843</v>
      </c>
      <c r="U67" s="62">
        <f t="shared" si="48"/>
        <v>2.4137285591055178</v>
      </c>
      <c r="V67" s="62">
        <f t="shared" si="48"/>
        <v>2.2589191927344716</v>
      </c>
      <c r="W67" s="62">
        <f t="shared" si="48"/>
        <v>2.1640425613334453</v>
      </c>
      <c r="X67" s="62">
        <f t="shared" si="48"/>
        <v>2.5606510797638884</v>
      </c>
      <c r="Y67" s="62">
        <f t="shared" si="48"/>
        <v>2.2589191927344716</v>
      </c>
      <c r="Z67" s="62"/>
      <c r="AA67" s="62"/>
      <c r="AB67" s="62"/>
      <c r="AC67" s="138">
        <f t="shared" si="36"/>
        <v>3.005415929919721</v>
      </c>
      <c r="AF67" s="264"/>
      <c r="AG67" s="264"/>
      <c r="AH67" s="264"/>
      <c r="AI67" s="264"/>
    </row>
    <row r="68" spans="1:35" x14ac:dyDescent="0.2">
      <c r="AF68" s="264"/>
      <c r="AG68" s="264"/>
      <c r="AH68" s="264"/>
      <c r="AI68" s="264"/>
    </row>
    <row r="69" spans="1:35" x14ac:dyDescent="0.2">
      <c r="AF69" s="264"/>
      <c r="AG69" s="264"/>
      <c r="AH69" s="264"/>
      <c r="AI69" s="264"/>
    </row>
    <row r="70" spans="1:35" ht="27" customHeight="1" x14ac:dyDescent="0.2">
      <c r="AF70" s="264"/>
      <c r="AG70" s="264"/>
      <c r="AH70" s="264"/>
      <c r="AI70" s="264"/>
    </row>
    <row r="71" spans="1:35" ht="26.25" customHeight="1" x14ac:dyDescent="0.2"/>
    <row r="72" spans="1:35" ht="21" customHeight="1" x14ac:dyDescent="0.2"/>
  </sheetData>
  <mergeCells count="32">
    <mergeCell ref="E63:AB63"/>
    <mergeCell ref="A45:A46"/>
    <mergeCell ref="B45:B46"/>
    <mergeCell ref="C45:C46"/>
    <mergeCell ref="D45:D46"/>
    <mergeCell ref="E45:AB45"/>
    <mergeCell ref="A36:AC36"/>
    <mergeCell ref="A37:AC37"/>
    <mergeCell ref="A38:D38"/>
    <mergeCell ref="E38:AC44"/>
    <mergeCell ref="A39:D39"/>
    <mergeCell ref="A40:D40"/>
    <mergeCell ref="A41:D41"/>
    <mergeCell ref="A42:D42"/>
    <mergeCell ref="A43:D43"/>
    <mergeCell ref="A44:D44"/>
    <mergeCell ref="A3:AC3"/>
    <mergeCell ref="A4:AC4"/>
    <mergeCell ref="E30:AB30"/>
    <mergeCell ref="E5:AC11"/>
    <mergeCell ref="A8:D8"/>
    <mergeCell ref="A9:D9"/>
    <mergeCell ref="A10:D10"/>
    <mergeCell ref="A11:D11"/>
    <mergeCell ref="A12:A13"/>
    <mergeCell ref="B12:B13"/>
    <mergeCell ref="C12:C13"/>
    <mergeCell ref="D12:D13"/>
    <mergeCell ref="E12:AB12"/>
    <mergeCell ref="A5:D5"/>
    <mergeCell ref="A6:D6"/>
    <mergeCell ref="A7:D7"/>
  </mergeCells>
  <conditionalFormatting sqref="E28:AB28">
    <cfRule type="cellIs" dxfId="106" priority="2" operator="greaterThan">
      <formula>90</formula>
    </cfRule>
  </conditionalFormatting>
  <conditionalFormatting sqref="E61:AB61">
    <cfRule type="cellIs" dxfId="105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3:AK112"/>
  <sheetViews>
    <sheetView topLeftCell="A9" zoomScale="60" zoomScaleNormal="60" workbookViewId="0">
      <selection activeCell="AC31" activeCellId="1" sqref="AC27:AC29 AC31:AC34"/>
    </sheetView>
  </sheetViews>
  <sheetFormatPr defaultColWidth="8.85546875" defaultRowHeight="12.75" x14ac:dyDescent="0.2"/>
  <cols>
    <col min="1" max="1" width="6.5703125" style="16" customWidth="1"/>
    <col min="2" max="2" width="45" style="16" customWidth="1"/>
    <col min="3" max="3" width="11.42578125" style="16" customWidth="1"/>
    <col min="4" max="4" width="17.42578125" style="16" customWidth="1"/>
    <col min="5" max="5" width="11.5703125" style="16" customWidth="1"/>
    <col min="6" max="6" width="10.28515625" style="16" customWidth="1"/>
    <col min="7" max="8" width="8.7109375" style="16" customWidth="1"/>
    <col min="9" max="9" width="9.7109375" style="16" customWidth="1"/>
    <col min="10" max="11" width="9.140625" style="16" customWidth="1"/>
    <col min="12" max="13" width="8.7109375" style="16" customWidth="1"/>
    <col min="14" max="14" width="9" style="16" customWidth="1"/>
    <col min="15" max="15" width="8.7109375" style="16" customWidth="1"/>
    <col min="16" max="16" width="9.140625" style="16" customWidth="1"/>
    <col min="17" max="17" width="10.140625" style="16" customWidth="1"/>
    <col min="18" max="18" width="9.42578125" style="16" customWidth="1"/>
    <col min="19" max="19" width="8.7109375" style="16" customWidth="1"/>
    <col min="20" max="20" width="9.140625" style="16" customWidth="1"/>
    <col min="21" max="21" width="9.85546875" style="16" customWidth="1"/>
    <col min="22" max="22" width="10.140625" style="16" customWidth="1"/>
    <col min="23" max="23" width="9.85546875" style="16" customWidth="1"/>
    <col min="24" max="25" width="10.140625" style="16" customWidth="1"/>
    <col min="26" max="28" width="8.7109375" style="16" customWidth="1"/>
    <col min="29" max="29" width="13.5703125" style="16" customWidth="1"/>
    <col min="30" max="16384" width="8.85546875" style="16"/>
  </cols>
  <sheetData>
    <row r="3" spans="1:36" ht="23.25" x14ac:dyDescent="0.2">
      <c r="A3" s="317" t="s">
        <v>39</v>
      </c>
      <c r="B3" s="317"/>
      <c r="C3" s="317"/>
      <c r="D3" s="317"/>
      <c r="E3" s="317"/>
      <c r="F3" s="317"/>
      <c r="G3" s="317"/>
      <c r="H3" s="317"/>
      <c r="I3" s="317"/>
      <c r="J3" s="317"/>
      <c r="K3" s="317"/>
      <c r="L3" s="317"/>
      <c r="M3" s="317"/>
      <c r="N3" s="317"/>
      <c r="O3" s="317"/>
      <c r="P3" s="317"/>
      <c r="Q3" s="317"/>
      <c r="R3" s="317"/>
      <c r="S3" s="317"/>
      <c r="T3" s="317"/>
      <c r="U3" s="317"/>
      <c r="V3" s="317"/>
      <c r="W3" s="317"/>
      <c r="X3" s="317"/>
      <c r="Y3" s="317"/>
      <c r="Z3" s="317"/>
      <c r="AA3" s="317"/>
      <c r="AB3" s="317"/>
      <c r="AC3" s="317"/>
    </row>
    <row r="4" spans="1:36" ht="21" customHeight="1" x14ac:dyDescent="0.2">
      <c r="A4" s="323" t="s">
        <v>154</v>
      </c>
      <c r="B4" s="323"/>
      <c r="C4" s="323"/>
      <c r="D4" s="323"/>
      <c r="E4" s="323"/>
      <c r="F4" s="323"/>
      <c r="G4" s="323"/>
      <c r="H4" s="323"/>
      <c r="I4" s="323"/>
      <c r="J4" s="323"/>
      <c r="K4" s="323"/>
      <c r="L4" s="323"/>
      <c r="M4" s="323"/>
      <c r="N4" s="323"/>
      <c r="O4" s="323"/>
      <c r="P4" s="323"/>
      <c r="Q4" s="323"/>
      <c r="R4" s="323"/>
      <c r="S4" s="323"/>
      <c r="T4" s="323"/>
      <c r="U4" s="323"/>
      <c r="V4" s="323"/>
      <c r="W4" s="323"/>
      <c r="X4" s="323"/>
      <c r="Y4" s="323"/>
      <c r="Z4" s="323"/>
      <c r="AA4" s="323"/>
      <c r="AB4" s="323"/>
      <c r="AC4" s="323"/>
    </row>
    <row r="5" spans="1:36" ht="18" customHeight="1" x14ac:dyDescent="0.35">
      <c r="A5" s="319"/>
      <c r="B5" s="319"/>
      <c r="C5" s="319"/>
      <c r="D5" s="319"/>
      <c r="E5" s="320" t="s">
        <v>103</v>
      </c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36" ht="18" customHeight="1" x14ac:dyDescent="0.2">
      <c r="A6" s="324" t="s">
        <v>77</v>
      </c>
      <c r="B6" s="324"/>
      <c r="C6" s="324"/>
      <c r="D6" s="324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36" ht="18" customHeight="1" x14ac:dyDescent="0.2">
      <c r="A7" s="324" t="s">
        <v>78</v>
      </c>
      <c r="B7" s="324"/>
      <c r="C7" s="324"/>
      <c r="D7" s="324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36" ht="18" customHeight="1" x14ac:dyDescent="0.2">
      <c r="A8" s="324" t="s">
        <v>79</v>
      </c>
      <c r="B8" s="324"/>
      <c r="C8" s="324"/>
      <c r="D8" s="324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36" ht="16.899999999999999" customHeight="1" x14ac:dyDescent="0.2">
      <c r="A9" s="324" t="s">
        <v>80</v>
      </c>
      <c r="B9" s="324"/>
      <c r="C9" s="324"/>
      <c r="D9" s="324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36" ht="15.6" customHeight="1" x14ac:dyDescent="0.25">
      <c r="A10" s="325" t="s">
        <v>81</v>
      </c>
      <c r="B10" s="325"/>
      <c r="C10" s="325"/>
      <c r="D10" s="325"/>
      <c r="E10" s="320"/>
      <c r="F10" s="320"/>
      <c r="G10" s="320"/>
      <c r="H10" s="320"/>
      <c r="I10" s="320"/>
      <c r="J10" s="320"/>
      <c r="K10" s="320"/>
      <c r="L10" s="320"/>
      <c r="M10" s="320"/>
      <c r="N10" s="320"/>
      <c r="O10" s="320"/>
      <c r="P10" s="320"/>
      <c r="Q10" s="320"/>
      <c r="R10" s="320"/>
      <c r="S10" s="320"/>
      <c r="T10" s="320"/>
      <c r="U10" s="320"/>
      <c r="V10" s="320"/>
      <c r="W10" s="320"/>
      <c r="X10" s="320"/>
      <c r="Y10" s="320"/>
      <c r="Z10" s="320"/>
      <c r="AA10" s="320"/>
      <c r="AB10" s="320"/>
      <c r="AC10" s="320"/>
    </row>
    <row r="11" spans="1:36" ht="34.5" customHeight="1" x14ac:dyDescent="0.25">
      <c r="A11" s="325" t="s">
        <v>82</v>
      </c>
      <c r="B11" s="325"/>
      <c r="C11" s="325"/>
      <c r="D11" s="325"/>
      <c r="E11" s="320"/>
      <c r="F11" s="320"/>
      <c r="G11" s="320"/>
      <c r="H11" s="320"/>
      <c r="I11" s="320"/>
      <c r="J11" s="320"/>
      <c r="K11" s="320"/>
      <c r="L11" s="320"/>
      <c r="M11" s="320"/>
      <c r="N11" s="320"/>
      <c r="O11" s="320"/>
      <c r="P11" s="320"/>
      <c r="Q11" s="320"/>
      <c r="R11" s="320"/>
      <c r="S11" s="320"/>
      <c r="T11" s="320"/>
      <c r="U11" s="320"/>
      <c r="V11" s="320"/>
      <c r="W11" s="320"/>
      <c r="X11" s="320"/>
      <c r="Y11" s="320"/>
      <c r="Z11" s="320"/>
      <c r="AA11" s="320"/>
      <c r="AB11" s="320"/>
      <c r="AC11" s="320"/>
    </row>
    <row r="12" spans="1:36" ht="15.75" customHeight="1" x14ac:dyDescent="0.2">
      <c r="A12" s="312" t="s">
        <v>32</v>
      </c>
      <c r="B12" s="312" t="s">
        <v>31</v>
      </c>
      <c r="C12" s="312" t="s">
        <v>30</v>
      </c>
      <c r="D12" s="312" t="s">
        <v>29</v>
      </c>
      <c r="E12" s="314" t="s">
        <v>28</v>
      </c>
      <c r="F12" s="315"/>
      <c r="G12" s="315"/>
      <c r="H12" s="315"/>
      <c r="I12" s="315"/>
      <c r="J12" s="315"/>
      <c r="K12" s="315"/>
      <c r="L12" s="315"/>
      <c r="M12" s="315"/>
      <c r="N12" s="315"/>
      <c r="O12" s="315"/>
      <c r="P12" s="315"/>
      <c r="Q12" s="315"/>
      <c r="R12" s="315"/>
      <c r="S12" s="315"/>
      <c r="T12" s="315"/>
      <c r="U12" s="315"/>
      <c r="V12" s="315"/>
      <c r="W12" s="315"/>
      <c r="X12" s="315"/>
      <c r="Y12" s="315"/>
      <c r="Z12" s="315"/>
      <c r="AA12" s="315"/>
      <c r="AB12" s="316"/>
      <c r="AC12" s="113" t="s">
        <v>67</v>
      </c>
    </row>
    <row r="13" spans="1:36" ht="24.95" customHeight="1" x14ac:dyDescent="0.3">
      <c r="A13" s="313"/>
      <c r="B13" s="313"/>
      <c r="C13" s="313"/>
      <c r="D13" s="313"/>
      <c r="E13" s="8">
        <v>7</v>
      </c>
      <c r="F13" s="8">
        <v>8</v>
      </c>
      <c r="G13" s="8">
        <v>9</v>
      </c>
      <c r="H13" s="8">
        <v>10</v>
      </c>
      <c r="I13" s="9">
        <v>11</v>
      </c>
      <c r="J13" s="8">
        <v>12</v>
      </c>
      <c r="K13" s="8">
        <v>13</v>
      </c>
      <c r="L13" s="8">
        <v>14</v>
      </c>
      <c r="M13" s="8">
        <v>15</v>
      </c>
      <c r="N13" s="8">
        <v>16</v>
      </c>
      <c r="O13" s="8">
        <v>17</v>
      </c>
      <c r="P13" s="8">
        <v>18</v>
      </c>
      <c r="Q13" s="8">
        <v>19</v>
      </c>
      <c r="R13" s="8">
        <v>20</v>
      </c>
      <c r="S13" s="8">
        <v>21</v>
      </c>
      <c r="T13" s="8">
        <v>22</v>
      </c>
      <c r="U13" s="8">
        <v>23</v>
      </c>
      <c r="V13" s="8">
        <v>0</v>
      </c>
      <c r="W13" s="8">
        <v>1</v>
      </c>
      <c r="X13" s="8">
        <v>2</v>
      </c>
      <c r="Y13" s="8">
        <v>3</v>
      </c>
      <c r="Z13" s="8">
        <v>4</v>
      </c>
      <c r="AA13" s="8">
        <v>5</v>
      </c>
      <c r="AB13" s="8">
        <v>6</v>
      </c>
      <c r="AC13" s="1"/>
      <c r="AF13" s="267"/>
    </row>
    <row r="14" spans="1:36" ht="24.95" customHeight="1" x14ac:dyDescent="0.3">
      <c r="A14" s="4">
        <v>1</v>
      </c>
      <c r="B14" s="3" t="s">
        <v>27</v>
      </c>
      <c r="C14" s="2" t="s">
        <v>0</v>
      </c>
      <c r="D14" s="31"/>
      <c r="E14" s="7">
        <v>4.9000000000000004</v>
      </c>
      <c r="F14" s="7">
        <v>5.0999999999999996</v>
      </c>
      <c r="G14" s="7">
        <v>4.9000000000000004</v>
      </c>
      <c r="H14" s="7">
        <v>4.9000000000000004</v>
      </c>
      <c r="I14" s="7">
        <v>4.5999999999999996</v>
      </c>
      <c r="J14" s="7">
        <v>4</v>
      </c>
      <c r="K14" s="7">
        <v>4</v>
      </c>
      <c r="L14" s="7">
        <v>3.8</v>
      </c>
      <c r="M14" s="7">
        <v>3.9</v>
      </c>
      <c r="N14" s="7">
        <v>3.9</v>
      </c>
      <c r="O14" s="7">
        <v>4.3</v>
      </c>
      <c r="P14" s="7">
        <v>4.4000000000000004</v>
      </c>
      <c r="Q14" s="7">
        <v>4.3</v>
      </c>
      <c r="R14" s="7">
        <v>4.0999999999999996</v>
      </c>
      <c r="S14" s="7">
        <v>4.4000000000000004</v>
      </c>
      <c r="T14" s="7">
        <v>4.8</v>
      </c>
      <c r="U14" s="7">
        <v>4.9000000000000004</v>
      </c>
      <c r="V14" s="7">
        <v>4.7</v>
      </c>
      <c r="W14" s="7">
        <v>4.4000000000000004</v>
      </c>
      <c r="X14" s="7">
        <v>4.0999999999999996</v>
      </c>
      <c r="Y14" s="7">
        <v>4.9000000000000004</v>
      </c>
      <c r="Z14" s="7">
        <v>5</v>
      </c>
      <c r="AA14" s="7">
        <v>5</v>
      </c>
      <c r="AB14" s="7">
        <v>5.4</v>
      </c>
      <c r="AC14" s="139">
        <f>AVERAGE(E14:AB14)</f>
        <v>4.5291666666666668</v>
      </c>
      <c r="AF14" s="267"/>
      <c r="AG14" s="264"/>
      <c r="AH14" s="264"/>
      <c r="AI14" s="264"/>
      <c r="AJ14" s="264"/>
    </row>
    <row r="15" spans="1:36" ht="24.95" customHeight="1" x14ac:dyDescent="0.3">
      <c r="A15" s="4">
        <v>2</v>
      </c>
      <c r="B15" s="3" t="s">
        <v>26</v>
      </c>
      <c r="C15" s="2" t="s">
        <v>0</v>
      </c>
      <c r="D15" s="31"/>
      <c r="E15" s="7">
        <v>1</v>
      </c>
      <c r="F15" s="7">
        <v>0.9</v>
      </c>
      <c r="G15" s="7">
        <v>0.8</v>
      </c>
      <c r="H15" s="7">
        <v>0.9</v>
      </c>
      <c r="I15" s="7">
        <v>0.9</v>
      </c>
      <c r="J15" s="7">
        <v>0.9</v>
      </c>
      <c r="K15" s="7">
        <v>0.9</v>
      </c>
      <c r="L15" s="7">
        <v>0.6</v>
      </c>
      <c r="M15" s="7">
        <v>1.7</v>
      </c>
      <c r="N15" s="7">
        <v>1.1000000000000001</v>
      </c>
      <c r="O15" s="7">
        <v>0.6</v>
      </c>
      <c r="P15" s="7">
        <v>0.7</v>
      </c>
      <c r="Q15" s="7">
        <v>0.6</v>
      </c>
      <c r="R15" s="7">
        <v>0.5</v>
      </c>
      <c r="S15" s="7">
        <v>0.9</v>
      </c>
      <c r="T15" s="7">
        <v>0.8</v>
      </c>
      <c r="U15" s="7">
        <v>0.6</v>
      </c>
      <c r="V15" s="7">
        <v>0.7</v>
      </c>
      <c r="W15" s="7">
        <v>0.8</v>
      </c>
      <c r="X15" s="7">
        <v>0.6</v>
      </c>
      <c r="Y15" s="7">
        <v>0.6</v>
      </c>
      <c r="Z15" s="7">
        <v>0.7</v>
      </c>
      <c r="AA15" s="7">
        <v>0.7</v>
      </c>
      <c r="AB15" s="7">
        <v>0.6</v>
      </c>
      <c r="AC15" s="139">
        <f t="shared" ref="AC15:AC26" si="0">AVERAGE(E15:AB15)</f>
        <v>0.79583333333333339</v>
      </c>
      <c r="AF15" s="267"/>
      <c r="AG15" s="264"/>
      <c r="AH15" s="264"/>
      <c r="AI15" s="264"/>
      <c r="AJ15" s="264"/>
    </row>
    <row r="16" spans="1:36" ht="24.95" customHeight="1" x14ac:dyDescent="0.3">
      <c r="A16" s="4">
        <v>3</v>
      </c>
      <c r="B16" s="3" t="s">
        <v>83</v>
      </c>
      <c r="C16" s="2" t="s">
        <v>0</v>
      </c>
      <c r="D16" s="2"/>
      <c r="E16" s="93">
        <v>14.3</v>
      </c>
      <c r="F16" s="93">
        <v>14.7</v>
      </c>
      <c r="G16" s="93">
        <v>15</v>
      </c>
      <c r="H16" s="93">
        <v>15.2</v>
      </c>
      <c r="I16" s="93">
        <v>15.1</v>
      </c>
      <c r="J16" s="93">
        <v>13.9</v>
      </c>
      <c r="K16" s="93">
        <v>13.6</v>
      </c>
      <c r="L16" s="93">
        <v>13.3</v>
      </c>
      <c r="M16" s="93">
        <v>13.6</v>
      </c>
      <c r="N16" s="93">
        <v>13.6</v>
      </c>
      <c r="O16" s="93">
        <v>13.6</v>
      </c>
      <c r="P16" s="93">
        <v>13.2</v>
      </c>
      <c r="Q16" s="93">
        <v>12.9</v>
      </c>
      <c r="R16" s="93">
        <v>12.7</v>
      </c>
      <c r="S16" s="93">
        <v>12.8</v>
      </c>
      <c r="T16" s="93">
        <v>14.2</v>
      </c>
      <c r="U16" s="93">
        <v>14.7</v>
      </c>
      <c r="V16" s="93">
        <v>14.6</v>
      </c>
      <c r="W16" s="93">
        <v>13.3</v>
      </c>
      <c r="X16" s="93">
        <v>12.3</v>
      </c>
      <c r="Y16" s="93">
        <v>12.3</v>
      </c>
      <c r="Z16" s="93">
        <v>13.8</v>
      </c>
      <c r="AA16" s="93">
        <v>14.3</v>
      </c>
      <c r="AB16" s="93">
        <v>14.6</v>
      </c>
      <c r="AC16" s="139">
        <f t="shared" si="0"/>
        <v>13.816666666666668</v>
      </c>
      <c r="AF16" s="267"/>
      <c r="AG16" s="264"/>
      <c r="AH16" s="264"/>
      <c r="AI16" s="264"/>
      <c r="AJ16" s="264"/>
    </row>
    <row r="17" spans="1:36" ht="24.95" customHeight="1" x14ac:dyDescent="0.3">
      <c r="A17" s="4">
        <v>4</v>
      </c>
      <c r="B17" s="3" t="s">
        <v>84</v>
      </c>
      <c r="C17" s="2" t="s">
        <v>0</v>
      </c>
      <c r="D17" s="2"/>
      <c r="E17" s="93">
        <v>5.8</v>
      </c>
      <c r="F17" s="93">
        <v>6.1</v>
      </c>
      <c r="G17" s="93">
        <v>6.2</v>
      </c>
      <c r="H17" s="93">
        <v>6.8</v>
      </c>
      <c r="I17" s="93">
        <v>7.1</v>
      </c>
      <c r="J17" s="93">
        <v>7.1</v>
      </c>
      <c r="K17" s="93">
        <v>7.2</v>
      </c>
      <c r="L17" s="93">
        <v>6.8</v>
      </c>
      <c r="M17" s="93">
        <v>7</v>
      </c>
      <c r="N17" s="93">
        <v>7.2</v>
      </c>
      <c r="O17" s="93">
        <v>5.8</v>
      </c>
      <c r="P17" s="93">
        <v>5.5</v>
      </c>
      <c r="Q17" s="93">
        <v>5.5</v>
      </c>
      <c r="R17" s="93">
        <v>5.5</v>
      </c>
      <c r="S17" s="93">
        <v>5.7</v>
      </c>
      <c r="T17" s="93">
        <v>5.9</v>
      </c>
      <c r="U17" s="93">
        <v>6.4</v>
      </c>
      <c r="V17" s="93">
        <v>6.1</v>
      </c>
      <c r="W17" s="93">
        <v>5.4</v>
      </c>
      <c r="X17" s="93">
        <v>5.6</v>
      </c>
      <c r="Y17" s="93">
        <v>5.6</v>
      </c>
      <c r="Z17" s="93">
        <v>5.7</v>
      </c>
      <c r="AA17" s="93">
        <v>5.9</v>
      </c>
      <c r="AB17" s="93">
        <v>6.2</v>
      </c>
      <c r="AC17" s="139">
        <f t="shared" si="0"/>
        <v>6.1708333333333334</v>
      </c>
      <c r="AF17" s="267"/>
      <c r="AG17" s="264"/>
      <c r="AH17" s="264"/>
      <c r="AI17" s="264"/>
      <c r="AJ17" s="264"/>
    </row>
    <row r="18" spans="1:36" ht="24.95" customHeight="1" x14ac:dyDescent="0.3">
      <c r="A18" s="4">
        <v>5</v>
      </c>
      <c r="B18" s="3" t="s">
        <v>85</v>
      </c>
      <c r="C18" s="2" t="s">
        <v>0</v>
      </c>
      <c r="D18" s="2"/>
      <c r="E18" s="93">
        <v>21.7</v>
      </c>
      <c r="F18" s="93">
        <v>21.3</v>
      </c>
      <c r="G18" s="93">
        <v>22</v>
      </c>
      <c r="H18" s="93">
        <v>22.1</v>
      </c>
      <c r="I18" s="93">
        <v>23.6</v>
      </c>
      <c r="J18" s="93">
        <v>23.4</v>
      </c>
      <c r="K18" s="93">
        <v>23.4</v>
      </c>
      <c r="L18" s="93">
        <v>24.2</v>
      </c>
      <c r="M18" s="93">
        <v>25.1</v>
      </c>
      <c r="N18" s="93">
        <v>24.3</v>
      </c>
      <c r="O18" s="93">
        <v>24.1</v>
      </c>
      <c r="P18" s="93">
        <v>24.2</v>
      </c>
      <c r="Q18" s="93">
        <v>23.7</v>
      </c>
      <c r="R18" s="93">
        <v>23.3</v>
      </c>
      <c r="S18" s="93">
        <v>22.7</v>
      </c>
      <c r="T18" s="93">
        <v>22.6</v>
      </c>
      <c r="U18" s="93">
        <v>22.7</v>
      </c>
      <c r="V18" s="93">
        <v>23.5</v>
      </c>
      <c r="W18" s="93">
        <v>23.5</v>
      </c>
      <c r="X18" s="93">
        <v>23.2</v>
      </c>
      <c r="Y18" s="93">
        <v>22.4</v>
      </c>
      <c r="Z18" s="93">
        <v>22.6</v>
      </c>
      <c r="AA18" s="93">
        <v>22.6</v>
      </c>
      <c r="AB18" s="93">
        <v>22.3</v>
      </c>
      <c r="AC18" s="139">
        <f t="shared" si="0"/>
        <v>23.104166666666661</v>
      </c>
      <c r="AF18" s="267"/>
      <c r="AG18" s="264"/>
      <c r="AH18" s="264"/>
      <c r="AI18" s="264"/>
      <c r="AJ18" s="264"/>
    </row>
    <row r="19" spans="1:36" ht="24.95" customHeight="1" x14ac:dyDescent="0.3">
      <c r="A19" s="4">
        <v>6</v>
      </c>
      <c r="B19" s="3" t="s">
        <v>86</v>
      </c>
      <c r="C19" s="2" t="s">
        <v>0</v>
      </c>
      <c r="D19" s="2"/>
      <c r="E19" s="93">
        <v>27.9</v>
      </c>
      <c r="F19" s="93">
        <v>27.7</v>
      </c>
      <c r="G19" s="93">
        <v>28.4</v>
      </c>
      <c r="H19" s="93">
        <v>28.5</v>
      </c>
      <c r="I19" s="93">
        <v>29.6</v>
      </c>
      <c r="J19" s="93">
        <v>28.5</v>
      </c>
      <c r="K19" s="93">
        <v>28.6</v>
      </c>
      <c r="L19" s="93">
        <v>29.2</v>
      </c>
      <c r="M19" s="93">
        <v>30.1</v>
      </c>
      <c r="N19" s="93">
        <v>29.4</v>
      </c>
      <c r="O19" s="93">
        <v>30</v>
      </c>
      <c r="P19" s="93">
        <v>29.8</v>
      </c>
      <c r="Q19" s="93">
        <v>29.3</v>
      </c>
      <c r="R19" s="93">
        <v>28.6</v>
      </c>
      <c r="S19" s="93">
        <v>28.1</v>
      </c>
      <c r="T19" s="93">
        <v>28.6</v>
      </c>
      <c r="U19" s="93">
        <v>28.9</v>
      </c>
      <c r="V19" s="93">
        <v>29.6</v>
      </c>
      <c r="W19" s="93">
        <v>29.4</v>
      </c>
      <c r="X19" s="93">
        <v>28.3</v>
      </c>
      <c r="Y19" s="93">
        <v>27.4</v>
      </c>
      <c r="Z19" s="93">
        <v>28.5</v>
      </c>
      <c r="AA19" s="93">
        <v>28.9</v>
      </c>
      <c r="AB19" s="93">
        <v>29.3</v>
      </c>
      <c r="AC19" s="138">
        <f t="shared" si="0"/>
        <v>28.858333333333331</v>
      </c>
      <c r="AF19" s="267"/>
      <c r="AG19" s="264"/>
      <c r="AH19" s="264"/>
      <c r="AI19" s="264"/>
      <c r="AJ19" s="264"/>
    </row>
    <row r="20" spans="1:36" ht="24.95" customHeight="1" x14ac:dyDescent="0.3">
      <c r="A20" s="4">
        <v>7</v>
      </c>
      <c r="B20" s="3" t="s">
        <v>21</v>
      </c>
      <c r="C20" s="2" t="s">
        <v>87</v>
      </c>
      <c r="D20" s="2"/>
      <c r="E20" s="58">
        <v>4.3</v>
      </c>
      <c r="F20" s="58">
        <v>4.3</v>
      </c>
      <c r="G20" s="58">
        <v>4.3</v>
      </c>
      <c r="H20" s="58">
        <v>4.3</v>
      </c>
      <c r="I20" s="58">
        <v>4.3</v>
      </c>
      <c r="J20" s="58">
        <v>4.3</v>
      </c>
      <c r="K20" s="58">
        <v>4.3</v>
      </c>
      <c r="L20" s="58">
        <v>4.3</v>
      </c>
      <c r="M20" s="58">
        <v>4.3</v>
      </c>
      <c r="N20" s="58">
        <v>4.3</v>
      </c>
      <c r="O20" s="58">
        <v>4.3</v>
      </c>
      <c r="P20" s="58">
        <v>4.3</v>
      </c>
      <c r="Q20" s="58">
        <v>4.3</v>
      </c>
      <c r="R20" s="58">
        <v>4.3</v>
      </c>
      <c r="S20" s="58">
        <v>4.3</v>
      </c>
      <c r="T20" s="58">
        <v>4.3</v>
      </c>
      <c r="U20" s="58">
        <v>4.3</v>
      </c>
      <c r="V20" s="58">
        <v>4.3</v>
      </c>
      <c r="W20" s="58">
        <v>4.3</v>
      </c>
      <c r="X20" s="58">
        <v>4.3</v>
      </c>
      <c r="Y20" s="58">
        <v>4.3</v>
      </c>
      <c r="Z20" s="58">
        <v>4.3</v>
      </c>
      <c r="AA20" s="58">
        <v>4.3</v>
      </c>
      <c r="AB20" s="58">
        <v>4.3</v>
      </c>
      <c r="AC20" s="138">
        <f t="shared" si="0"/>
        <v>4.299999999999998</v>
      </c>
      <c r="AF20" s="267"/>
      <c r="AG20" s="264"/>
      <c r="AH20" s="264"/>
      <c r="AI20" s="264"/>
      <c r="AJ20" s="264"/>
    </row>
    <row r="21" spans="1:36" ht="24.95" customHeight="1" x14ac:dyDescent="0.3">
      <c r="A21" s="4">
        <v>8</v>
      </c>
      <c r="B21" s="3" t="s">
        <v>20</v>
      </c>
      <c r="C21" s="2" t="s">
        <v>87</v>
      </c>
      <c r="D21" s="2"/>
      <c r="E21" s="59">
        <v>3.8</v>
      </c>
      <c r="F21" s="59">
        <v>3.8</v>
      </c>
      <c r="G21" s="59">
        <v>3.8</v>
      </c>
      <c r="H21" s="59">
        <v>3.8</v>
      </c>
      <c r="I21" s="59">
        <v>3.8</v>
      </c>
      <c r="J21" s="59">
        <v>3.8</v>
      </c>
      <c r="K21" s="59">
        <v>3.8</v>
      </c>
      <c r="L21" s="59">
        <v>3.8</v>
      </c>
      <c r="M21" s="59">
        <v>3.8</v>
      </c>
      <c r="N21" s="59">
        <v>3.8</v>
      </c>
      <c r="O21" s="59">
        <v>3.8</v>
      </c>
      <c r="P21" s="59">
        <v>3.8</v>
      </c>
      <c r="Q21" s="59">
        <v>3.8</v>
      </c>
      <c r="R21" s="59">
        <v>3.8</v>
      </c>
      <c r="S21" s="59">
        <v>3.8</v>
      </c>
      <c r="T21" s="59">
        <v>3.8</v>
      </c>
      <c r="U21" s="59">
        <v>3.8</v>
      </c>
      <c r="V21" s="59">
        <v>3.8</v>
      </c>
      <c r="W21" s="59">
        <v>3.8</v>
      </c>
      <c r="X21" s="59">
        <v>3.8</v>
      </c>
      <c r="Y21" s="59">
        <v>3.8</v>
      </c>
      <c r="Z21" s="59">
        <v>3.8</v>
      </c>
      <c r="AA21" s="59">
        <v>3.8</v>
      </c>
      <c r="AB21" s="59">
        <v>3.8</v>
      </c>
      <c r="AC21" s="138">
        <f t="shared" si="0"/>
        <v>3.7999999999999985</v>
      </c>
      <c r="AF21" s="267"/>
      <c r="AG21" s="264"/>
      <c r="AH21" s="264"/>
      <c r="AI21" s="264"/>
      <c r="AJ21" s="264"/>
    </row>
    <row r="22" spans="1:36" ht="24.95" customHeight="1" x14ac:dyDescent="0.3">
      <c r="A22" s="4">
        <v>9</v>
      </c>
      <c r="B22" s="3" t="s">
        <v>19</v>
      </c>
      <c r="C22" s="2" t="s">
        <v>87</v>
      </c>
      <c r="D22" s="2"/>
      <c r="E22" s="59">
        <v>3.8</v>
      </c>
      <c r="F22" s="59">
        <v>3.8</v>
      </c>
      <c r="G22" s="59">
        <v>3.8</v>
      </c>
      <c r="H22" s="59">
        <v>3.8</v>
      </c>
      <c r="I22" s="59">
        <v>3.8</v>
      </c>
      <c r="J22" s="59">
        <v>3.8</v>
      </c>
      <c r="K22" s="59">
        <v>3.8</v>
      </c>
      <c r="L22" s="59">
        <v>3.8</v>
      </c>
      <c r="M22" s="59">
        <v>3.8</v>
      </c>
      <c r="N22" s="59">
        <v>3.8</v>
      </c>
      <c r="O22" s="59">
        <v>3.8</v>
      </c>
      <c r="P22" s="59">
        <v>3.8</v>
      </c>
      <c r="Q22" s="59">
        <v>3.8</v>
      </c>
      <c r="R22" s="59">
        <v>3.8</v>
      </c>
      <c r="S22" s="59">
        <v>3.8</v>
      </c>
      <c r="T22" s="59">
        <v>3.8</v>
      </c>
      <c r="U22" s="59">
        <v>3.8</v>
      </c>
      <c r="V22" s="59">
        <v>3.8</v>
      </c>
      <c r="W22" s="59">
        <v>3.8</v>
      </c>
      <c r="X22" s="59">
        <v>3.8</v>
      </c>
      <c r="Y22" s="59">
        <v>3.8</v>
      </c>
      <c r="Z22" s="59">
        <v>3.8</v>
      </c>
      <c r="AA22" s="59">
        <v>3.8</v>
      </c>
      <c r="AB22" s="59">
        <v>3.8</v>
      </c>
      <c r="AC22" s="138">
        <f t="shared" si="0"/>
        <v>3.7999999999999985</v>
      </c>
      <c r="AF22" s="267"/>
      <c r="AG22" s="264"/>
      <c r="AH22" s="264"/>
      <c r="AI22" s="264"/>
      <c r="AJ22" s="264"/>
    </row>
    <row r="23" spans="1:36" ht="24.95" customHeight="1" x14ac:dyDescent="0.3">
      <c r="A23" s="4">
        <v>10</v>
      </c>
      <c r="B23" s="3" t="s">
        <v>18</v>
      </c>
      <c r="C23" s="2" t="s">
        <v>87</v>
      </c>
      <c r="D23" s="2"/>
      <c r="E23" s="59">
        <v>3</v>
      </c>
      <c r="F23" s="59">
        <v>3</v>
      </c>
      <c r="G23" s="59">
        <v>3</v>
      </c>
      <c r="H23" s="59">
        <v>3</v>
      </c>
      <c r="I23" s="59">
        <v>3</v>
      </c>
      <c r="J23" s="59">
        <v>3</v>
      </c>
      <c r="K23" s="59">
        <v>3</v>
      </c>
      <c r="L23" s="59">
        <v>3</v>
      </c>
      <c r="M23" s="59">
        <v>3</v>
      </c>
      <c r="N23" s="59">
        <v>3</v>
      </c>
      <c r="O23" s="59">
        <v>3</v>
      </c>
      <c r="P23" s="59">
        <v>3</v>
      </c>
      <c r="Q23" s="59">
        <v>3</v>
      </c>
      <c r="R23" s="59">
        <v>3</v>
      </c>
      <c r="S23" s="59">
        <v>3</v>
      </c>
      <c r="T23" s="59">
        <v>3</v>
      </c>
      <c r="U23" s="59">
        <v>3</v>
      </c>
      <c r="V23" s="59">
        <v>3</v>
      </c>
      <c r="W23" s="59">
        <v>3</v>
      </c>
      <c r="X23" s="59">
        <v>3</v>
      </c>
      <c r="Y23" s="59">
        <v>3</v>
      </c>
      <c r="Z23" s="59">
        <v>3</v>
      </c>
      <c r="AA23" s="59">
        <v>3</v>
      </c>
      <c r="AB23" s="59">
        <v>3</v>
      </c>
      <c r="AC23" s="138">
        <f t="shared" si="0"/>
        <v>3</v>
      </c>
      <c r="AF23" s="267"/>
      <c r="AG23" s="264"/>
      <c r="AH23" s="264"/>
      <c r="AI23" s="264"/>
      <c r="AJ23" s="264"/>
    </row>
    <row r="24" spans="1:36" ht="24.95" customHeight="1" x14ac:dyDescent="0.3">
      <c r="A24" s="4">
        <v>11</v>
      </c>
      <c r="B24" s="3" t="s">
        <v>88</v>
      </c>
      <c r="C24" s="2" t="s">
        <v>87</v>
      </c>
      <c r="D24" s="5"/>
      <c r="E24" s="58">
        <f t="shared" ref="E24:L24" si="1">E20-E21</f>
        <v>0.5</v>
      </c>
      <c r="F24" s="58">
        <f t="shared" si="1"/>
        <v>0.5</v>
      </c>
      <c r="G24" s="58">
        <f t="shared" si="1"/>
        <v>0.5</v>
      </c>
      <c r="H24" s="58">
        <f t="shared" si="1"/>
        <v>0.5</v>
      </c>
      <c r="I24" s="58">
        <f t="shared" si="1"/>
        <v>0.5</v>
      </c>
      <c r="J24" s="58">
        <f t="shared" si="1"/>
        <v>0.5</v>
      </c>
      <c r="K24" s="58">
        <f t="shared" si="1"/>
        <v>0.5</v>
      </c>
      <c r="L24" s="58">
        <f t="shared" si="1"/>
        <v>0.5</v>
      </c>
      <c r="M24" s="58">
        <f t="shared" ref="M24:S24" si="2">M20-M21</f>
        <v>0.5</v>
      </c>
      <c r="N24" s="58">
        <f t="shared" si="2"/>
        <v>0.5</v>
      </c>
      <c r="O24" s="58">
        <f t="shared" si="2"/>
        <v>0.5</v>
      </c>
      <c r="P24" s="58">
        <f t="shared" si="2"/>
        <v>0.5</v>
      </c>
      <c r="Q24" s="58">
        <f t="shared" si="2"/>
        <v>0.5</v>
      </c>
      <c r="R24" s="58">
        <f t="shared" si="2"/>
        <v>0.5</v>
      </c>
      <c r="S24" s="58">
        <f t="shared" si="2"/>
        <v>0.5</v>
      </c>
      <c r="T24" s="58">
        <f t="shared" ref="T24:AB24" si="3">T20-T21</f>
        <v>0.5</v>
      </c>
      <c r="U24" s="58">
        <f t="shared" si="3"/>
        <v>0.5</v>
      </c>
      <c r="V24" s="58">
        <f t="shared" si="3"/>
        <v>0.5</v>
      </c>
      <c r="W24" s="58">
        <f t="shared" si="3"/>
        <v>0.5</v>
      </c>
      <c r="X24" s="58">
        <f t="shared" si="3"/>
        <v>0.5</v>
      </c>
      <c r="Y24" s="58">
        <f t="shared" si="3"/>
        <v>0.5</v>
      </c>
      <c r="Z24" s="58">
        <f t="shared" si="3"/>
        <v>0.5</v>
      </c>
      <c r="AA24" s="58">
        <f t="shared" si="3"/>
        <v>0.5</v>
      </c>
      <c r="AB24" s="58">
        <f t="shared" si="3"/>
        <v>0.5</v>
      </c>
      <c r="AC24" s="138">
        <f t="shared" si="0"/>
        <v>0.5</v>
      </c>
      <c r="AF24" s="267"/>
      <c r="AG24" s="264"/>
      <c r="AH24" s="264"/>
      <c r="AI24" s="264"/>
      <c r="AJ24" s="264"/>
    </row>
    <row r="25" spans="1:36" ht="24.95" customHeight="1" x14ac:dyDescent="0.3">
      <c r="A25" s="4">
        <v>12</v>
      </c>
      <c r="B25" s="3" t="s">
        <v>89</v>
      </c>
      <c r="C25" s="2" t="s">
        <v>87</v>
      </c>
      <c r="D25" s="5"/>
      <c r="E25" s="58">
        <f t="shared" ref="E25:L25" si="4">E22-E23</f>
        <v>0.79999999999999982</v>
      </c>
      <c r="F25" s="58">
        <f t="shared" si="4"/>
        <v>0.79999999999999982</v>
      </c>
      <c r="G25" s="58">
        <f t="shared" si="4"/>
        <v>0.79999999999999982</v>
      </c>
      <c r="H25" s="58">
        <f t="shared" si="4"/>
        <v>0.79999999999999982</v>
      </c>
      <c r="I25" s="58">
        <f t="shared" si="4"/>
        <v>0.79999999999999982</v>
      </c>
      <c r="J25" s="58">
        <f t="shared" si="4"/>
        <v>0.79999999999999982</v>
      </c>
      <c r="K25" s="58">
        <f t="shared" si="4"/>
        <v>0.79999999999999982</v>
      </c>
      <c r="L25" s="58">
        <f t="shared" si="4"/>
        <v>0.79999999999999982</v>
      </c>
      <c r="M25" s="58">
        <f t="shared" ref="M25:S25" si="5">M22-M23</f>
        <v>0.79999999999999982</v>
      </c>
      <c r="N25" s="58">
        <f t="shared" si="5"/>
        <v>0.79999999999999982</v>
      </c>
      <c r="O25" s="58">
        <f t="shared" si="5"/>
        <v>0.79999999999999982</v>
      </c>
      <c r="P25" s="58">
        <f t="shared" si="5"/>
        <v>0.79999999999999982</v>
      </c>
      <c r="Q25" s="58">
        <f t="shared" si="5"/>
        <v>0.79999999999999982</v>
      </c>
      <c r="R25" s="58">
        <f t="shared" si="5"/>
        <v>0.79999999999999982</v>
      </c>
      <c r="S25" s="58">
        <f t="shared" si="5"/>
        <v>0.79999999999999982</v>
      </c>
      <c r="T25" s="58">
        <f t="shared" ref="T25:AB25" si="6">T22-T23</f>
        <v>0.79999999999999982</v>
      </c>
      <c r="U25" s="58">
        <f t="shared" si="6"/>
        <v>0.79999999999999982</v>
      </c>
      <c r="V25" s="58">
        <f t="shared" si="6"/>
        <v>0.79999999999999982</v>
      </c>
      <c r="W25" s="58">
        <f t="shared" si="6"/>
        <v>0.79999999999999982</v>
      </c>
      <c r="X25" s="58">
        <f t="shared" si="6"/>
        <v>0.79999999999999982</v>
      </c>
      <c r="Y25" s="58">
        <f t="shared" si="6"/>
        <v>0.79999999999999982</v>
      </c>
      <c r="Z25" s="58">
        <f t="shared" si="6"/>
        <v>0.79999999999999982</v>
      </c>
      <c r="AA25" s="58">
        <f t="shared" si="6"/>
        <v>0.79999999999999982</v>
      </c>
      <c r="AB25" s="58">
        <f t="shared" si="6"/>
        <v>0.79999999999999982</v>
      </c>
      <c r="AC25" s="138">
        <f t="shared" si="0"/>
        <v>0.80000000000000027</v>
      </c>
      <c r="AF25" s="267"/>
      <c r="AG25" s="264"/>
      <c r="AH25" s="264"/>
      <c r="AI25" s="264"/>
      <c r="AJ25" s="264"/>
    </row>
    <row r="26" spans="1:36" ht="24.95" customHeight="1" x14ac:dyDescent="0.3">
      <c r="A26" s="4">
        <v>13</v>
      </c>
      <c r="B26" s="3" t="s">
        <v>90</v>
      </c>
      <c r="C26" s="2" t="s">
        <v>91</v>
      </c>
      <c r="D26" s="5"/>
      <c r="E26" s="60">
        <f t="shared" ref="E26:L26" si="7">SQRT(E24/0.5)*971</f>
        <v>971</v>
      </c>
      <c r="F26" s="60">
        <f t="shared" si="7"/>
        <v>971</v>
      </c>
      <c r="G26" s="60">
        <f t="shared" si="7"/>
        <v>971</v>
      </c>
      <c r="H26" s="60">
        <f t="shared" si="7"/>
        <v>971</v>
      </c>
      <c r="I26" s="60">
        <f t="shared" si="7"/>
        <v>971</v>
      </c>
      <c r="J26" s="60">
        <f t="shared" si="7"/>
        <v>971</v>
      </c>
      <c r="K26" s="60">
        <f t="shared" si="7"/>
        <v>971</v>
      </c>
      <c r="L26" s="60">
        <f t="shared" si="7"/>
        <v>971</v>
      </c>
      <c r="M26" s="60">
        <f t="shared" ref="M26:S26" si="8">SQRT(M24/0.5)*971</f>
        <v>971</v>
      </c>
      <c r="N26" s="60">
        <f t="shared" si="8"/>
        <v>971</v>
      </c>
      <c r="O26" s="60">
        <f t="shared" si="8"/>
        <v>971</v>
      </c>
      <c r="P26" s="60">
        <f t="shared" si="8"/>
        <v>971</v>
      </c>
      <c r="Q26" s="60">
        <f t="shared" si="8"/>
        <v>971</v>
      </c>
      <c r="R26" s="60">
        <f t="shared" si="8"/>
        <v>971</v>
      </c>
      <c r="S26" s="60">
        <f t="shared" si="8"/>
        <v>971</v>
      </c>
      <c r="T26" s="60">
        <f t="shared" ref="T26:AB26" si="9">SQRT(T24/0.5)*971</f>
        <v>971</v>
      </c>
      <c r="U26" s="60">
        <f t="shared" si="9"/>
        <v>971</v>
      </c>
      <c r="V26" s="60">
        <f t="shared" si="9"/>
        <v>971</v>
      </c>
      <c r="W26" s="60">
        <f t="shared" si="9"/>
        <v>971</v>
      </c>
      <c r="X26" s="60">
        <f t="shared" si="9"/>
        <v>971</v>
      </c>
      <c r="Y26" s="60">
        <f t="shared" si="9"/>
        <v>971</v>
      </c>
      <c r="Z26" s="60">
        <f t="shared" si="9"/>
        <v>971</v>
      </c>
      <c r="AA26" s="60">
        <f t="shared" si="9"/>
        <v>971</v>
      </c>
      <c r="AB26" s="60">
        <f t="shared" si="9"/>
        <v>971</v>
      </c>
      <c r="AC26" s="138">
        <f t="shared" si="0"/>
        <v>971</v>
      </c>
      <c r="AF26" s="267"/>
      <c r="AG26" s="264"/>
      <c r="AH26" s="264"/>
      <c r="AI26" s="264"/>
      <c r="AJ26" s="264"/>
    </row>
    <row r="27" spans="1:36" ht="24.95" customHeight="1" x14ac:dyDescent="0.3">
      <c r="A27" s="4">
        <v>14</v>
      </c>
      <c r="B27" s="3" t="s">
        <v>11</v>
      </c>
      <c r="C27" s="2" t="s">
        <v>10</v>
      </c>
      <c r="D27" s="5"/>
      <c r="E27" s="56">
        <f t="shared" ref="E27:L27" si="10">E26*1000*1*(E16-E17)/3024</f>
        <v>2729.3320105820108</v>
      </c>
      <c r="F27" s="56">
        <f t="shared" si="10"/>
        <v>2761.4417989417989</v>
      </c>
      <c r="G27" s="56">
        <f t="shared" si="10"/>
        <v>2825.6613756613756</v>
      </c>
      <c r="H27" s="56">
        <f t="shared" si="10"/>
        <v>2697.2222222222217</v>
      </c>
      <c r="I27" s="56">
        <f t="shared" si="10"/>
        <v>2568.7830687830688</v>
      </c>
      <c r="J27" s="56">
        <f t="shared" si="10"/>
        <v>2183.465608465609</v>
      </c>
      <c r="K27" s="56">
        <f t="shared" si="10"/>
        <v>2055.0264550264546</v>
      </c>
      <c r="L27" s="56">
        <f t="shared" si="10"/>
        <v>2087.1362433862437</v>
      </c>
      <c r="M27" s="56">
        <f t="shared" ref="M27:S27" si="11">M26*1000*1*(M16-M17)/3024</f>
        <v>2119.2460317460318</v>
      </c>
      <c r="N27" s="56">
        <f t="shared" si="11"/>
        <v>2055.0264550264546</v>
      </c>
      <c r="O27" s="56">
        <f t="shared" si="11"/>
        <v>2504.563492063492</v>
      </c>
      <c r="P27" s="56">
        <f t="shared" si="11"/>
        <v>2472.4537037037035</v>
      </c>
      <c r="Q27" s="56">
        <f t="shared" si="11"/>
        <v>2376.1243386243386</v>
      </c>
      <c r="R27" s="56">
        <f t="shared" si="11"/>
        <v>2311.9047619047615</v>
      </c>
      <c r="S27" s="56">
        <f t="shared" si="11"/>
        <v>2279.7949735449738</v>
      </c>
      <c r="T27" s="56">
        <f t="shared" ref="T27:AB27" si="12">T26*1000*1*(T16-T17)/3024</f>
        <v>2665.1124338624336</v>
      </c>
      <c r="U27" s="56">
        <f t="shared" si="12"/>
        <v>2665.1124338624336</v>
      </c>
      <c r="V27" s="56">
        <f t="shared" si="12"/>
        <v>2729.3320105820108</v>
      </c>
      <c r="W27" s="56">
        <f t="shared" si="12"/>
        <v>2536.6732804232806</v>
      </c>
      <c r="X27" s="56">
        <f t="shared" si="12"/>
        <v>2151.3558201058204</v>
      </c>
      <c r="Y27" s="56">
        <f t="shared" si="12"/>
        <v>2151.3558201058204</v>
      </c>
      <c r="Z27" s="56">
        <f t="shared" si="12"/>
        <v>2600.8928571428573</v>
      </c>
      <c r="AA27" s="56">
        <f t="shared" si="12"/>
        <v>2697.2222222222222</v>
      </c>
      <c r="AB27" s="56">
        <f t="shared" si="12"/>
        <v>2697.2222222222217</v>
      </c>
      <c r="AC27" s="138">
        <f>SUM(E27:AB27)</f>
        <v>58921.46164021163</v>
      </c>
      <c r="AF27" s="267"/>
      <c r="AG27" s="264"/>
      <c r="AH27" s="264"/>
      <c r="AI27" s="264"/>
      <c r="AJ27" s="264"/>
    </row>
    <row r="28" spans="1:36" ht="24.95" customHeight="1" x14ac:dyDescent="0.3">
      <c r="A28" s="4">
        <v>15</v>
      </c>
      <c r="B28" s="3" t="s">
        <v>9</v>
      </c>
      <c r="C28" s="2" t="s">
        <v>8</v>
      </c>
      <c r="D28" s="5"/>
      <c r="E28" s="262">
        <v>1600</v>
      </c>
      <c r="F28" s="262">
        <v>1600</v>
      </c>
      <c r="G28" s="262">
        <v>1500</v>
      </c>
      <c r="H28" s="262">
        <v>1500</v>
      </c>
      <c r="I28" s="262">
        <v>1300</v>
      </c>
      <c r="J28" s="262">
        <v>1200</v>
      </c>
      <c r="K28" s="262">
        <v>1300</v>
      </c>
      <c r="L28" s="262">
        <v>1300</v>
      </c>
      <c r="M28" s="262">
        <v>1300</v>
      </c>
      <c r="N28" s="262">
        <v>1500</v>
      </c>
      <c r="O28" s="262">
        <v>1500</v>
      </c>
      <c r="P28" s="262">
        <v>1500</v>
      </c>
      <c r="Q28" s="262">
        <v>1300</v>
      </c>
      <c r="R28" s="262">
        <v>1300</v>
      </c>
      <c r="S28" s="262">
        <v>1600</v>
      </c>
      <c r="T28" s="262">
        <v>1500</v>
      </c>
      <c r="U28" s="262">
        <v>1700</v>
      </c>
      <c r="V28" s="262">
        <v>1500</v>
      </c>
      <c r="W28" s="262">
        <v>1300</v>
      </c>
      <c r="X28" s="262">
        <v>1200</v>
      </c>
      <c r="Y28" s="262">
        <v>1500</v>
      </c>
      <c r="Z28" s="262">
        <v>1500</v>
      </c>
      <c r="AA28" s="262">
        <v>1700</v>
      </c>
      <c r="AB28" s="262">
        <v>1600</v>
      </c>
      <c r="AC28" s="138">
        <f>SUM(E28:AB28)</f>
        <v>34800</v>
      </c>
      <c r="AF28" s="267"/>
      <c r="AG28" s="264"/>
      <c r="AH28" s="264"/>
      <c r="AI28" s="264"/>
      <c r="AJ28" s="264"/>
    </row>
    <row r="29" spans="1:36" ht="24.95" customHeight="1" x14ac:dyDescent="0.3">
      <c r="A29" s="4">
        <v>16</v>
      </c>
      <c r="B29" s="3" t="s">
        <v>7</v>
      </c>
      <c r="C29" s="2" t="s">
        <v>6</v>
      </c>
      <c r="D29" s="5"/>
      <c r="E29" s="62">
        <f t="shared" ref="E29:L29" si="13">E28/E27</f>
        <v>0.58622402617071545</v>
      </c>
      <c r="F29" s="62">
        <f t="shared" si="13"/>
        <v>0.57940746772686991</v>
      </c>
      <c r="G29" s="62">
        <f t="shared" si="13"/>
        <v>0.53084917142589649</v>
      </c>
      <c r="H29" s="62">
        <f t="shared" si="13"/>
        <v>0.55612770339855833</v>
      </c>
      <c r="I29" s="62">
        <f t="shared" si="13"/>
        <v>0.50607621009268799</v>
      </c>
      <c r="J29" s="62">
        <f t="shared" si="13"/>
        <v>0.54958502453504565</v>
      </c>
      <c r="K29" s="62">
        <f t="shared" si="13"/>
        <v>0.63259526261586008</v>
      </c>
      <c r="L29" s="62">
        <f t="shared" si="13"/>
        <v>0.62286302780638503</v>
      </c>
      <c r="M29" s="62">
        <f t="shared" ref="M29:S29" si="14">M28/M27</f>
        <v>0.61342570920325812</v>
      </c>
      <c r="N29" s="62">
        <f t="shared" si="14"/>
        <v>0.72991761071060779</v>
      </c>
      <c r="O29" s="62">
        <f t="shared" si="14"/>
        <v>0.59890675750613964</v>
      </c>
      <c r="P29" s="62">
        <f t="shared" si="14"/>
        <v>0.60668476734388177</v>
      </c>
      <c r="Q29" s="62">
        <f t="shared" si="14"/>
        <v>0.54710941631641941</v>
      </c>
      <c r="R29" s="62">
        <f t="shared" si="14"/>
        <v>0.56230690010298667</v>
      </c>
      <c r="S29" s="62">
        <f t="shared" si="14"/>
        <v>0.70181749611987054</v>
      </c>
      <c r="T29" s="62">
        <f t="shared" ref="T29:AB29" si="15">T28/T27</f>
        <v>0.56282803717444452</v>
      </c>
      <c r="U29" s="62">
        <f t="shared" si="15"/>
        <v>0.63787177546437046</v>
      </c>
      <c r="V29" s="62">
        <f t="shared" si="15"/>
        <v>0.54958502453504565</v>
      </c>
      <c r="W29" s="62">
        <f t="shared" si="15"/>
        <v>0.51248223806854476</v>
      </c>
      <c r="X29" s="62">
        <f t="shared" si="15"/>
        <v>0.55778778609527024</v>
      </c>
      <c r="Y29" s="62">
        <f t="shared" si="15"/>
        <v>0.69723473261908775</v>
      </c>
      <c r="Z29" s="62">
        <f t="shared" si="15"/>
        <v>0.57672502574665285</v>
      </c>
      <c r="AA29" s="62">
        <f t="shared" si="15"/>
        <v>0.63027806385169927</v>
      </c>
      <c r="AB29" s="62">
        <f t="shared" si="15"/>
        <v>0.59320288362512885</v>
      </c>
      <c r="AC29" s="138">
        <f t="shared" ref="AC29:AC34" si="16">AVERAGE(E29:AB29)</f>
        <v>0.59341217159397608</v>
      </c>
      <c r="AF29" s="267"/>
      <c r="AG29" s="264"/>
      <c r="AH29" s="264"/>
      <c r="AI29" s="264"/>
      <c r="AJ29" s="264"/>
    </row>
    <row r="30" spans="1:36" ht="24.95" customHeight="1" x14ac:dyDescent="0.3">
      <c r="A30" s="4">
        <v>17</v>
      </c>
      <c r="B30" s="3" t="s">
        <v>5</v>
      </c>
      <c r="C30" s="5"/>
      <c r="D30" s="5"/>
      <c r="E30" s="326">
        <f>AVERAGE(E29:AB29)</f>
        <v>0.59341217159397608</v>
      </c>
      <c r="F30" s="327"/>
      <c r="G30" s="327"/>
      <c r="H30" s="327"/>
      <c r="I30" s="327"/>
      <c r="J30" s="327"/>
      <c r="K30" s="327"/>
      <c r="L30" s="327"/>
      <c r="M30" s="327"/>
      <c r="N30" s="327"/>
      <c r="O30" s="327"/>
      <c r="P30" s="327"/>
      <c r="Q30" s="327"/>
      <c r="R30" s="327"/>
      <c r="S30" s="327"/>
      <c r="T30" s="327"/>
      <c r="U30" s="327"/>
      <c r="V30" s="327"/>
      <c r="W30" s="327"/>
      <c r="X30" s="327"/>
      <c r="Y30" s="327"/>
      <c r="Z30" s="327"/>
      <c r="AA30" s="327"/>
      <c r="AB30" s="328"/>
      <c r="AC30" s="138">
        <f t="shared" si="16"/>
        <v>0.59341217159397608</v>
      </c>
      <c r="AF30" s="267"/>
      <c r="AG30" s="264"/>
      <c r="AH30" s="264"/>
      <c r="AI30" s="264"/>
      <c r="AJ30" s="264"/>
    </row>
    <row r="31" spans="1:36" ht="24.95" customHeight="1" x14ac:dyDescent="0.3">
      <c r="A31" s="4">
        <v>18</v>
      </c>
      <c r="B31" s="3" t="s">
        <v>4</v>
      </c>
      <c r="C31" s="5"/>
      <c r="D31" s="5"/>
      <c r="E31" s="62">
        <f t="shared" ref="E31:L31" si="17">3.516/E29</f>
        <v>5.9977070932539682</v>
      </c>
      <c r="F31" s="62">
        <f t="shared" si="17"/>
        <v>6.0682683531746031</v>
      </c>
      <c r="G31" s="62">
        <f t="shared" si="17"/>
        <v>6.6233502645502638</v>
      </c>
      <c r="H31" s="62">
        <f t="shared" si="17"/>
        <v>6.3222888888888873</v>
      </c>
      <c r="I31" s="62">
        <f t="shared" si="17"/>
        <v>6.947570207570207</v>
      </c>
      <c r="J31" s="62">
        <f t="shared" si="17"/>
        <v>6.3975542328042341</v>
      </c>
      <c r="K31" s="62">
        <f t="shared" si="17"/>
        <v>5.5580561660561649</v>
      </c>
      <c r="L31" s="62">
        <f t="shared" si="17"/>
        <v>5.6449007936507947</v>
      </c>
      <c r="M31" s="62">
        <f t="shared" ref="M31:S31" si="18">3.516/M29</f>
        <v>5.7317454212454217</v>
      </c>
      <c r="N31" s="62">
        <f t="shared" si="18"/>
        <v>4.8169820105820094</v>
      </c>
      <c r="O31" s="62">
        <f t="shared" si="18"/>
        <v>5.8706968253968252</v>
      </c>
      <c r="P31" s="62">
        <f t="shared" si="18"/>
        <v>5.7954314814814802</v>
      </c>
      <c r="Q31" s="62">
        <f t="shared" si="18"/>
        <v>6.4265024420024419</v>
      </c>
      <c r="R31" s="62">
        <f t="shared" si="18"/>
        <v>6.252813186813186</v>
      </c>
      <c r="S31" s="62">
        <f t="shared" si="18"/>
        <v>5.0098494543650798</v>
      </c>
      <c r="T31" s="62">
        <f t="shared" ref="T31:AB31" si="19">3.516/T29</f>
        <v>6.2470235449735441</v>
      </c>
      <c r="U31" s="62">
        <f t="shared" si="19"/>
        <v>5.5120795985060678</v>
      </c>
      <c r="V31" s="62">
        <f t="shared" si="19"/>
        <v>6.3975542328042341</v>
      </c>
      <c r="W31" s="62">
        <f t="shared" si="19"/>
        <v>6.86072557997558</v>
      </c>
      <c r="X31" s="62">
        <f t="shared" si="19"/>
        <v>6.3034725529100539</v>
      </c>
      <c r="Y31" s="62">
        <f t="shared" si="19"/>
        <v>5.0427780423280435</v>
      </c>
      <c r="Z31" s="62">
        <f t="shared" si="19"/>
        <v>6.0964928571428576</v>
      </c>
      <c r="AA31" s="62">
        <f t="shared" si="19"/>
        <v>5.5784901960784312</v>
      </c>
      <c r="AB31" s="62">
        <f t="shared" si="19"/>
        <v>5.9271458333333324</v>
      </c>
      <c r="AC31" s="138">
        <f t="shared" si="16"/>
        <v>5.9762283024953211</v>
      </c>
      <c r="AF31" s="267"/>
      <c r="AG31" s="264"/>
      <c r="AH31" s="264"/>
      <c r="AI31" s="264"/>
      <c r="AJ31" s="264"/>
    </row>
    <row r="32" spans="1:36" ht="24.95" customHeight="1" x14ac:dyDescent="0.3">
      <c r="A32" s="4">
        <v>19</v>
      </c>
      <c r="B32" s="3" t="s">
        <v>3</v>
      </c>
      <c r="C32" s="5"/>
      <c r="D32" s="5"/>
      <c r="E32" s="62">
        <f t="shared" ref="E32:L32" si="20">3.413*E31</f>
        <v>20.470174309275791</v>
      </c>
      <c r="F32" s="62">
        <f t="shared" si="20"/>
        <v>20.710999889384919</v>
      </c>
      <c r="G32" s="62">
        <f t="shared" si="20"/>
        <v>22.605494452910047</v>
      </c>
      <c r="H32" s="62">
        <f t="shared" si="20"/>
        <v>21.577971977777771</v>
      </c>
      <c r="I32" s="62">
        <f t="shared" si="20"/>
        <v>23.712057118437116</v>
      </c>
      <c r="J32" s="62">
        <f t="shared" si="20"/>
        <v>21.83485259656085</v>
      </c>
      <c r="K32" s="62">
        <f t="shared" si="20"/>
        <v>18.969645694749691</v>
      </c>
      <c r="L32" s="62">
        <f t="shared" si="20"/>
        <v>19.266046408730162</v>
      </c>
      <c r="M32" s="62">
        <f t="shared" ref="M32:S32" si="21">3.413*M31</f>
        <v>19.562447122710623</v>
      </c>
      <c r="N32" s="62">
        <f t="shared" si="21"/>
        <v>16.440359602116398</v>
      </c>
      <c r="O32" s="62">
        <f t="shared" si="21"/>
        <v>20.036688265079363</v>
      </c>
      <c r="P32" s="62">
        <f t="shared" si="21"/>
        <v>19.779807646296291</v>
      </c>
      <c r="Q32" s="62">
        <f t="shared" si="21"/>
        <v>21.933652834554334</v>
      </c>
      <c r="R32" s="62">
        <f t="shared" si="21"/>
        <v>21.340851406593401</v>
      </c>
      <c r="S32" s="62">
        <f t="shared" si="21"/>
        <v>17.098616187748018</v>
      </c>
      <c r="T32" s="62">
        <f t="shared" ref="T32:AB32" si="22">3.413*T31</f>
        <v>21.321091358994703</v>
      </c>
      <c r="U32" s="62">
        <f t="shared" si="22"/>
        <v>18.812727669701207</v>
      </c>
      <c r="V32" s="62">
        <f t="shared" si="22"/>
        <v>21.83485259656085</v>
      </c>
      <c r="W32" s="62">
        <f t="shared" si="22"/>
        <v>23.415656404456652</v>
      </c>
      <c r="X32" s="62">
        <f t="shared" si="22"/>
        <v>21.513751823082014</v>
      </c>
      <c r="Y32" s="62">
        <f t="shared" si="22"/>
        <v>17.21100145846561</v>
      </c>
      <c r="Z32" s="62">
        <f t="shared" si="22"/>
        <v>20.807330121428571</v>
      </c>
      <c r="AA32" s="62">
        <f t="shared" si="22"/>
        <v>19.039387039215686</v>
      </c>
      <c r="AB32" s="62">
        <f t="shared" si="22"/>
        <v>20.229348729166663</v>
      </c>
      <c r="AC32" s="138">
        <f t="shared" si="16"/>
        <v>20.396867196416526</v>
      </c>
      <c r="AF32" s="267"/>
      <c r="AG32" s="264"/>
      <c r="AH32" s="264"/>
      <c r="AI32" s="264"/>
      <c r="AJ32" s="264"/>
    </row>
    <row r="33" spans="1:37" ht="24.95" customHeight="1" x14ac:dyDescent="0.3">
      <c r="A33" s="4">
        <v>20</v>
      </c>
      <c r="B33" s="3" t="s">
        <v>2</v>
      </c>
      <c r="C33" s="2" t="s">
        <v>0</v>
      </c>
      <c r="D33" s="5"/>
      <c r="E33" s="62">
        <f t="shared" ref="E33:L33" si="23">(E19-E18)/LN(1+(E19-E18)/E14)</f>
        <v>7.5821510485860193</v>
      </c>
      <c r="F33" s="62">
        <f t="shared" si="23"/>
        <v>7.8710476848066442</v>
      </c>
      <c r="G33" s="62">
        <f t="shared" si="23"/>
        <v>7.6594647855522116</v>
      </c>
      <c r="H33" s="62">
        <f t="shared" si="23"/>
        <v>7.6594647855522116</v>
      </c>
      <c r="I33" s="62">
        <f t="shared" si="23"/>
        <v>7.1873700862910601</v>
      </c>
      <c r="J33" s="62">
        <f t="shared" si="23"/>
        <v>6.2045301283054854</v>
      </c>
      <c r="K33" s="62">
        <f t="shared" si="23"/>
        <v>6.2431781052843123</v>
      </c>
      <c r="L33" s="62">
        <f t="shared" si="23"/>
        <v>5.95414837929206</v>
      </c>
      <c r="M33" s="62">
        <f t="shared" ref="M33:S33" si="24">(M19-M18)/LN(1+(M19-M18)/M14)</f>
        <v>6.0600571766017559</v>
      </c>
      <c r="N33" s="62">
        <f t="shared" si="24"/>
        <v>6.0986691177837598</v>
      </c>
      <c r="O33" s="62">
        <f t="shared" si="24"/>
        <v>6.8305006820158427</v>
      </c>
      <c r="P33" s="62">
        <f t="shared" si="24"/>
        <v>6.8211116400765617</v>
      </c>
      <c r="Q33" s="62">
        <f t="shared" si="24"/>
        <v>6.7152745866526997</v>
      </c>
      <c r="R33" s="62">
        <f t="shared" si="24"/>
        <v>6.387676148394366</v>
      </c>
      <c r="S33" s="62">
        <f t="shared" si="24"/>
        <v>6.7434433100110054</v>
      </c>
      <c r="T33" s="62">
        <f t="shared" ref="T33:AB33" si="25">(T19-T18)/LN(1+(T19-T18)/T14)</f>
        <v>7.3989103871292947</v>
      </c>
      <c r="U33" s="62">
        <f t="shared" si="25"/>
        <v>7.5821510485860193</v>
      </c>
      <c r="V33" s="62">
        <f t="shared" si="25"/>
        <v>7.331875067809686</v>
      </c>
      <c r="W33" s="62">
        <f t="shared" si="25"/>
        <v>6.9367748477398079</v>
      </c>
      <c r="X33" s="62">
        <f t="shared" si="25"/>
        <v>6.3101903199486395</v>
      </c>
      <c r="Y33" s="62">
        <f t="shared" si="25"/>
        <v>7.1093462033509685</v>
      </c>
      <c r="Z33" s="62">
        <f t="shared" si="25"/>
        <v>7.570655288483211</v>
      </c>
      <c r="AA33" s="62">
        <f t="shared" si="25"/>
        <v>7.726602739483365</v>
      </c>
      <c r="AB33" s="62">
        <f t="shared" si="25"/>
        <v>8.42057126319507</v>
      </c>
      <c r="AC33" s="138">
        <f t="shared" si="16"/>
        <v>7.016881867955501</v>
      </c>
      <c r="AF33" s="267"/>
      <c r="AG33" s="264"/>
      <c r="AH33" s="264"/>
      <c r="AI33" s="264"/>
      <c r="AJ33" s="264"/>
    </row>
    <row r="34" spans="1:37" ht="18.75" x14ac:dyDescent="0.3">
      <c r="A34" s="4">
        <v>21</v>
      </c>
      <c r="B34" s="3" t="s">
        <v>1</v>
      </c>
      <c r="C34" s="2" t="s">
        <v>0</v>
      </c>
      <c r="D34" s="1"/>
      <c r="E34" s="62">
        <f t="shared" ref="E34:L34" si="26">(E16-E17)/LN(1+(E16-E17)/E15)</f>
        <v>3.7756100765175491</v>
      </c>
      <c r="F34" s="62">
        <f t="shared" si="26"/>
        <v>3.649244289429546</v>
      </c>
      <c r="G34" s="62">
        <f t="shared" si="26"/>
        <v>3.5413805185602332</v>
      </c>
      <c r="H34" s="62">
        <f t="shared" si="26"/>
        <v>3.5968528834956848</v>
      </c>
      <c r="I34" s="62">
        <f t="shared" si="26"/>
        <v>3.4912973855454976</v>
      </c>
      <c r="J34" s="62">
        <f t="shared" si="26"/>
        <v>3.1678285108002027</v>
      </c>
      <c r="K34" s="62">
        <f t="shared" si="26"/>
        <v>3.0574686628066203</v>
      </c>
      <c r="L34" s="62">
        <f t="shared" si="26"/>
        <v>2.6305986949018867</v>
      </c>
      <c r="M34" s="62">
        <f t="shared" ref="M34:S34" si="27">(M16-M17)/LN(1+(M16-M17)/M15)</f>
        <v>4.1623905888393145</v>
      </c>
      <c r="N34" s="62">
        <f t="shared" si="27"/>
        <v>3.3340403569851187</v>
      </c>
      <c r="O34" s="62">
        <f t="shared" si="27"/>
        <v>2.9556008171816193</v>
      </c>
      <c r="P34" s="62">
        <f t="shared" si="27"/>
        <v>3.0987079537402038</v>
      </c>
      <c r="Q34" s="62">
        <f t="shared" si="27"/>
        <v>2.8568481655931199</v>
      </c>
      <c r="R34" s="62">
        <f t="shared" si="27"/>
        <v>2.6331500704264599</v>
      </c>
      <c r="S34" s="62">
        <f t="shared" si="27"/>
        <v>3.2497223151885253</v>
      </c>
      <c r="T34" s="62">
        <f t="shared" ref="T34:AB34" si="28">(T16-T17)/LN(1+(T16-T17)/T15)</f>
        <v>3.4136459136331072</v>
      </c>
      <c r="U34" s="62">
        <f t="shared" si="28"/>
        <v>3.0776339841275702</v>
      </c>
      <c r="V34" s="62">
        <f t="shared" si="28"/>
        <v>3.2998451742229116</v>
      </c>
      <c r="W34" s="62">
        <f t="shared" si="28"/>
        <v>3.310333392565084</v>
      </c>
      <c r="X34" s="62">
        <f t="shared" si="28"/>
        <v>2.6813943551817556</v>
      </c>
      <c r="Y34" s="62">
        <f t="shared" si="28"/>
        <v>2.6813943551817556</v>
      </c>
      <c r="Z34" s="62">
        <f t="shared" si="28"/>
        <v>3.1997766755952366</v>
      </c>
      <c r="AA34" s="62">
        <f t="shared" si="28"/>
        <v>3.2749184601107526</v>
      </c>
      <c r="AB34" s="62">
        <f t="shared" si="28"/>
        <v>3.1018627337783822</v>
      </c>
      <c r="AC34" s="138">
        <f t="shared" si="16"/>
        <v>3.2183977639336718</v>
      </c>
      <c r="AF34" s="267"/>
      <c r="AG34" s="264"/>
      <c r="AH34" s="264"/>
      <c r="AI34" s="264"/>
      <c r="AJ34" s="264"/>
    </row>
    <row r="35" spans="1:37" ht="18.75" x14ac:dyDescent="0.3">
      <c r="AF35" s="267"/>
      <c r="AG35" s="264"/>
      <c r="AH35" s="264"/>
      <c r="AI35" s="264"/>
      <c r="AJ35" s="264"/>
    </row>
    <row r="36" spans="1:37" ht="23.25" x14ac:dyDescent="0.3">
      <c r="A36" s="317" t="s">
        <v>39</v>
      </c>
      <c r="B36" s="317"/>
      <c r="C36" s="317"/>
      <c r="D36" s="317"/>
      <c r="E36" s="317"/>
      <c r="F36" s="317"/>
      <c r="G36" s="317"/>
      <c r="H36" s="317"/>
      <c r="I36" s="317"/>
      <c r="J36" s="317"/>
      <c r="K36" s="317"/>
      <c r="L36" s="317"/>
      <c r="M36" s="317"/>
      <c r="N36" s="317"/>
      <c r="O36" s="317"/>
      <c r="P36" s="317"/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317"/>
      <c r="AC36" s="317"/>
      <c r="AF36" s="267"/>
      <c r="AG36" s="264"/>
      <c r="AH36" s="264"/>
      <c r="AI36" s="264"/>
      <c r="AJ36" s="264"/>
    </row>
    <row r="37" spans="1:37" ht="21" customHeight="1" x14ac:dyDescent="0.2">
      <c r="A37" s="323" t="s">
        <v>154</v>
      </c>
      <c r="B37" s="323"/>
      <c r="C37" s="323"/>
      <c r="D37" s="323"/>
      <c r="E37" s="323"/>
      <c r="F37" s="323"/>
      <c r="G37" s="323"/>
      <c r="H37" s="323"/>
      <c r="I37" s="323"/>
      <c r="J37" s="323"/>
      <c r="K37" s="323"/>
      <c r="L37" s="323"/>
      <c r="M37" s="323"/>
      <c r="N37" s="323"/>
      <c r="O37" s="323"/>
      <c r="P37" s="323"/>
      <c r="Q37" s="323"/>
      <c r="R37" s="323"/>
      <c r="S37" s="323"/>
      <c r="T37" s="323"/>
      <c r="U37" s="323"/>
      <c r="V37" s="323"/>
      <c r="W37" s="323"/>
      <c r="X37" s="323"/>
      <c r="Y37" s="323"/>
      <c r="Z37" s="323"/>
      <c r="AA37" s="323"/>
      <c r="AB37" s="323"/>
      <c r="AC37" s="323"/>
      <c r="AG37" s="264"/>
      <c r="AH37" s="264"/>
      <c r="AI37" s="264"/>
      <c r="AJ37" s="264"/>
    </row>
    <row r="38" spans="1:37" ht="18" customHeight="1" x14ac:dyDescent="0.35">
      <c r="A38" s="319"/>
      <c r="B38" s="319"/>
      <c r="C38" s="319"/>
      <c r="D38" s="319"/>
      <c r="E38" s="320" t="s">
        <v>116</v>
      </c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</row>
    <row r="39" spans="1:37" ht="18" customHeight="1" x14ac:dyDescent="0.2">
      <c r="A39" s="324" t="s">
        <v>77</v>
      </c>
      <c r="B39" s="324"/>
      <c r="C39" s="324"/>
      <c r="D39" s="324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37" ht="18" customHeight="1" x14ac:dyDescent="0.2">
      <c r="A40" s="324" t="s">
        <v>78</v>
      </c>
      <c r="B40" s="324"/>
      <c r="C40" s="324"/>
      <c r="D40" s="324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37" ht="18" customHeight="1" x14ac:dyDescent="0.2">
      <c r="A41" s="324" t="s">
        <v>79</v>
      </c>
      <c r="B41" s="324"/>
      <c r="C41" s="324"/>
      <c r="D41" s="324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37" ht="18.600000000000001" customHeight="1" x14ac:dyDescent="0.2">
      <c r="A42" s="324" t="s">
        <v>80</v>
      </c>
      <c r="B42" s="324"/>
      <c r="C42" s="324"/>
      <c r="D42" s="324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</row>
    <row r="43" spans="1:37" ht="18" customHeight="1" x14ac:dyDescent="0.25">
      <c r="A43" s="325" t="s">
        <v>81</v>
      </c>
      <c r="B43" s="325"/>
      <c r="C43" s="325"/>
      <c r="D43" s="325"/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</row>
    <row r="44" spans="1:37" ht="39.75" customHeight="1" x14ac:dyDescent="0.25">
      <c r="A44" s="325" t="s">
        <v>82</v>
      </c>
      <c r="B44" s="325"/>
      <c r="C44" s="325"/>
      <c r="D44" s="325"/>
      <c r="E44" s="320"/>
      <c r="F44" s="320"/>
      <c r="G44" s="320"/>
      <c r="H44" s="320"/>
      <c r="I44" s="320"/>
      <c r="J44" s="320"/>
      <c r="K44" s="320"/>
      <c r="L44" s="320"/>
      <c r="M44" s="320"/>
      <c r="N44" s="320"/>
      <c r="O44" s="320"/>
      <c r="P44" s="320"/>
      <c r="Q44" s="320"/>
      <c r="R44" s="320"/>
      <c r="S44" s="320"/>
      <c r="T44" s="320"/>
      <c r="U44" s="320"/>
      <c r="V44" s="320"/>
      <c r="W44" s="320"/>
      <c r="X44" s="320"/>
      <c r="Y44" s="320"/>
      <c r="Z44" s="320"/>
      <c r="AA44" s="320"/>
      <c r="AB44" s="320"/>
      <c r="AC44" s="320"/>
    </row>
    <row r="45" spans="1:37" ht="15.75" customHeight="1" x14ac:dyDescent="0.2">
      <c r="A45" s="312" t="s">
        <v>32</v>
      </c>
      <c r="B45" s="312" t="s">
        <v>31</v>
      </c>
      <c r="C45" s="312" t="s">
        <v>30</v>
      </c>
      <c r="D45" s="312" t="s">
        <v>29</v>
      </c>
      <c r="E45" s="314" t="s">
        <v>28</v>
      </c>
      <c r="F45" s="315"/>
      <c r="G45" s="315"/>
      <c r="H45" s="315"/>
      <c r="I45" s="315"/>
      <c r="J45" s="315"/>
      <c r="K45" s="315"/>
      <c r="L45" s="315"/>
      <c r="M45" s="315"/>
      <c r="N45" s="315"/>
      <c r="O45" s="315"/>
      <c r="P45" s="315"/>
      <c r="Q45" s="315"/>
      <c r="R45" s="315"/>
      <c r="S45" s="315"/>
      <c r="T45" s="315"/>
      <c r="U45" s="315"/>
      <c r="V45" s="315"/>
      <c r="W45" s="315"/>
      <c r="X45" s="315"/>
      <c r="Y45" s="315"/>
      <c r="Z45" s="315"/>
      <c r="AA45" s="315"/>
      <c r="AB45" s="316"/>
      <c r="AC45" s="113" t="s">
        <v>67</v>
      </c>
    </row>
    <row r="46" spans="1:37" ht="24.95" customHeight="1" x14ac:dyDescent="0.25">
      <c r="A46" s="313"/>
      <c r="B46" s="313"/>
      <c r="C46" s="313"/>
      <c r="D46" s="313"/>
      <c r="E46" s="8">
        <v>7</v>
      </c>
      <c r="F46" s="8">
        <v>8</v>
      </c>
      <c r="G46" s="8">
        <v>9</v>
      </c>
      <c r="H46" s="8">
        <v>10</v>
      </c>
      <c r="I46" s="9">
        <v>11</v>
      </c>
      <c r="J46" s="8">
        <v>12</v>
      </c>
      <c r="K46" s="8">
        <v>13</v>
      </c>
      <c r="L46" s="8">
        <v>14</v>
      </c>
      <c r="M46" s="8">
        <v>15</v>
      </c>
      <c r="N46" s="8">
        <v>16</v>
      </c>
      <c r="O46" s="8">
        <v>17</v>
      </c>
      <c r="P46" s="8">
        <v>18</v>
      </c>
      <c r="Q46" s="8">
        <v>19</v>
      </c>
      <c r="R46" s="8">
        <v>20</v>
      </c>
      <c r="S46" s="8">
        <v>21</v>
      </c>
      <c r="T46" s="8">
        <v>22</v>
      </c>
      <c r="U46" s="8">
        <v>23</v>
      </c>
      <c r="V46" s="8">
        <v>0</v>
      </c>
      <c r="W46" s="8">
        <v>1</v>
      </c>
      <c r="X46" s="8">
        <v>2</v>
      </c>
      <c r="Y46" s="8">
        <v>3</v>
      </c>
      <c r="Z46" s="8">
        <v>4</v>
      </c>
      <c r="AA46" s="8">
        <v>5</v>
      </c>
      <c r="AB46" s="8">
        <v>6</v>
      </c>
      <c r="AC46" s="1"/>
      <c r="AF46" s="163"/>
      <c r="AG46" s="163"/>
      <c r="AH46" s="163"/>
      <c r="AI46" s="163"/>
      <c r="AK46" s="110"/>
    </row>
    <row r="47" spans="1:37" ht="24.95" customHeight="1" x14ac:dyDescent="0.2">
      <c r="A47" s="4">
        <v>1</v>
      </c>
      <c r="B47" s="3" t="s">
        <v>27</v>
      </c>
      <c r="C47" s="2" t="s">
        <v>0</v>
      </c>
      <c r="D47" s="31"/>
      <c r="E47" s="7"/>
      <c r="F47" s="7"/>
      <c r="G47" s="7"/>
      <c r="H47" s="7"/>
      <c r="I47" s="7">
        <v>1.6</v>
      </c>
      <c r="J47" s="7">
        <v>1.6</v>
      </c>
      <c r="K47" s="7">
        <v>1.5</v>
      </c>
      <c r="L47" s="7">
        <v>1.5</v>
      </c>
      <c r="M47" s="7">
        <v>1.5</v>
      </c>
      <c r="N47" s="7">
        <v>1.5</v>
      </c>
      <c r="O47" s="7">
        <v>1.6</v>
      </c>
      <c r="P47" s="7">
        <v>1.6</v>
      </c>
      <c r="Q47" s="7">
        <v>1.6</v>
      </c>
      <c r="R47" s="7">
        <v>1.6</v>
      </c>
      <c r="S47" s="7"/>
      <c r="T47" s="7"/>
      <c r="U47" s="7"/>
      <c r="V47" s="7">
        <v>1.7</v>
      </c>
      <c r="W47" s="7">
        <v>1.7</v>
      </c>
      <c r="X47" s="7">
        <v>1.7</v>
      </c>
      <c r="Y47" s="7"/>
      <c r="Z47" s="7"/>
      <c r="AA47" s="7"/>
      <c r="AB47" s="7"/>
      <c r="AC47" s="139">
        <f>AVERAGE(E47:AB47)</f>
        <v>1.592307692307692</v>
      </c>
      <c r="AF47" s="163"/>
      <c r="AG47" s="163"/>
      <c r="AH47" s="163"/>
      <c r="AI47" s="163"/>
      <c r="AK47" s="110"/>
    </row>
    <row r="48" spans="1:37" ht="24.95" customHeight="1" x14ac:dyDescent="0.2">
      <c r="A48" s="4">
        <v>2</v>
      </c>
      <c r="B48" s="3" t="s">
        <v>26</v>
      </c>
      <c r="C48" s="2" t="s">
        <v>0</v>
      </c>
      <c r="D48" s="31"/>
      <c r="E48" s="7"/>
      <c r="F48" s="7"/>
      <c r="G48" s="7"/>
      <c r="H48" s="7"/>
      <c r="I48" s="7">
        <v>1.8</v>
      </c>
      <c r="J48" s="7">
        <v>1.6</v>
      </c>
      <c r="K48" s="7">
        <v>1.5</v>
      </c>
      <c r="L48" s="7">
        <v>1.3</v>
      </c>
      <c r="M48" s="7">
        <v>0.8</v>
      </c>
      <c r="N48" s="7">
        <v>0.8</v>
      </c>
      <c r="O48" s="7">
        <v>1.3</v>
      </c>
      <c r="P48" s="7">
        <v>1.3</v>
      </c>
      <c r="Q48" s="7">
        <v>1.3</v>
      </c>
      <c r="R48" s="7">
        <v>1.3</v>
      </c>
      <c r="S48" s="7"/>
      <c r="T48" s="7"/>
      <c r="U48" s="7"/>
      <c r="V48" s="7">
        <v>1.6</v>
      </c>
      <c r="W48" s="7">
        <v>1.4</v>
      </c>
      <c r="X48" s="7">
        <v>1.3</v>
      </c>
      <c r="Y48" s="7"/>
      <c r="Z48" s="7"/>
      <c r="AA48" s="7"/>
      <c r="AB48" s="7"/>
      <c r="AC48" s="139">
        <f t="shared" ref="AC48:AC59" si="29">AVERAGE(E48:AB48)</f>
        <v>1.3307692307692309</v>
      </c>
      <c r="AF48" s="163"/>
      <c r="AG48" s="163"/>
      <c r="AH48" s="163"/>
      <c r="AI48" s="163"/>
      <c r="AK48" s="110"/>
    </row>
    <row r="49" spans="1:37" ht="24.95" customHeight="1" x14ac:dyDescent="0.2">
      <c r="A49" s="4">
        <v>3</v>
      </c>
      <c r="B49" s="3" t="s">
        <v>83</v>
      </c>
      <c r="C49" s="2" t="s">
        <v>0</v>
      </c>
      <c r="D49" s="2"/>
      <c r="E49" s="93"/>
      <c r="F49" s="93"/>
      <c r="G49" s="93"/>
      <c r="H49" s="93"/>
      <c r="I49" s="93">
        <v>15.6</v>
      </c>
      <c r="J49" s="93">
        <v>14.2</v>
      </c>
      <c r="K49" s="93">
        <v>13.7</v>
      </c>
      <c r="L49" s="93">
        <v>13.6</v>
      </c>
      <c r="M49" s="93">
        <v>13.7</v>
      </c>
      <c r="N49" s="93">
        <v>13.9</v>
      </c>
      <c r="O49" s="93">
        <v>13.9</v>
      </c>
      <c r="P49" s="93">
        <v>13.4</v>
      </c>
      <c r="Q49" s="93">
        <v>13.2</v>
      </c>
      <c r="R49" s="93">
        <v>12.9</v>
      </c>
      <c r="S49" s="93"/>
      <c r="T49" s="93"/>
      <c r="U49" s="93"/>
      <c r="V49" s="93">
        <v>14.8</v>
      </c>
      <c r="W49" s="93">
        <v>13.5</v>
      </c>
      <c r="X49" s="93">
        <v>12.6</v>
      </c>
      <c r="Y49" s="93"/>
      <c r="Z49" s="93"/>
      <c r="AA49" s="93"/>
      <c r="AB49" s="93"/>
      <c r="AC49" s="139">
        <f t="shared" si="29"/>
        <v>13.769230769230772</v>
      </c>
      <c r="AF49" s="163"/>
      <c r="AG49" s="163"/>
      <c r="AH49" s="163"/>
      <c r="AI49" s="163"/>
      <c r="AK49" s="110"/>
    </row>
    <row r="50" spans="1:37" ht="24.95" customHeight="1" x14ac:dyDescent="0.2">
      <c r="A50" s="4">
        <v>4</v>
      </c>
      <c r="B50" s="3" t="s">
        <v>84</v>
      </c>
      <c r="C50" s="2" t="s">
        <v>0</v>
      </c>
      <c r="D50" s="2"/>
      <c r="E50" s="93"/>
      <c r="F50" s="93"/>
      <c r="G50" s="93"/>
      <c r="H50" s="93"/>
      <c r="I50" s="93">
        <v>8.4</v>
      </c>
      <c r="J50" s="93">
        <v>7.2</v>
      </c>
      <c r="K50" s="93">
        <v>7.1</v>
      </c>
      <c r="L50" s="93">
        <v>7.1</v>
      </c>
      <c r="M50" s="93">
        <v>7.1</v>
      </c>
      <c r="N50" s="93">
        <v>7.1</v>
      </c>
      <c r="O50" s="93">
        <v>6.8</v>
      </c>
      <c r="P50" s="93">
        <v>6.5</v>
      </c>
      <c r="Q50" s="93">
        <v>6.3</v>
      </c>
      <c r="R50" s="93">
        <v>6.1</v>
      </c>
      <c r="S50" s="93"/>
      <c r="T50" s="93"/>
      <c r="U50" s="93"/>
      <c r="V50" s="93">
        <v>7.4</v>
      </c>
      <c r="W50" s="93">
        <v>5.9</v>
      </c>
      <c r="X50" s="93">
        <v>5.4</v>
      </c>
      <c r="Y50" s="93"/>
      <c r="Z50" s="93"/>
      <c r="AA50" s="93"/>
      <c r="AB50" s="93"/>
      <c r="AC50" s="139">
        <f t="shared" si="29"/>
        <v>6.8000000000000016</v>
      </c>
      <c r="AF50" s="163"/>
      <c r="AG50" s="163"/>
      <c r="AH50" s="163"/>
      <c r="AI50" s="163"/>
      <c r="AK50" s="110"/>
    </row>
    <row r="51" spans="1:37" ht="24.95" customHeight="1" x14ac:dyDescent="0.2">
      <c r="A51" s="4">
        <v>5</v>
      </c>
      <c r="B51" s="3" t="s">
        <v>85</v>
      </c>
      <c r="C51" s="2" t="s">
        <v>0</v>
      </c>
      <c r="D51" s="2"/>
      <c r="E51" s="93"/>
      <c r="F51" s="93"/>
      <c r="G51" s="93"/>
      <c r="H51" s="93"/>
      <c r="I51" s="93">
        <v>23.8</v>
      </c>
      <c r="J51" s="93">
        <v>23.6</v>
      </c>
      <c r="K51" s="93">
        <v>23.6</v>
      </c>
      <c r="L51" s="93">
        <v>24.2</v>
      </c>
      <c r="M51" s="93">
        <v>25.3</v>
      </c>
      <c r="N51" s="93">
        <v>24.7</v>
      </c>
      <c r="O51" s="93">
        <v>24.5</v>
      </c>
      <c r="P51" s="93">
        <v>24.4</v>
      </c>
      <c r="Q51" s="93">
        <v>24.1</v>
      </c>
      <c r="R51" s="93">
        <v>23.6</v>
      </c>
      <c r="S51" s="93"/>
      <c r="T51" s="93"/>
      <c r="U51" s="93"/>
      <c r="V51" s="93">
        <v>23.7</v>
      </c>
      <c r="W51" s="93">
        <v>23.7</v>
      </c>
      <c r="X51" s="93">
        <v>23.4</v>
      </c>
      <c r="Y51" s="93"/>
      <c r="Z51" s="93"/>
      <c r="AA51" s="93"/>
      <c r="AB51" s="93"/>
      <c r="AC51" s="139">
        <f t="shared" si="29"/>
        <v>24.046153846153842</v>
      </c>
      <c r="AF51" s="163"/>
      <c r="AG51" s="163"/>
      <c r="AH51" s="163"/>
      <c r="AI51" s="163"/>
      <c r="AK51" s="110"/>
    </row>
    <row r="52" spans="1:37" ht="24.95" customHeight="1" x14ac:dyDescent="0.2">
      <c r="A52" s="4">
        <v>6</v>
      </c>
      <c r="B52" s="3" t="s">
        <v>86</v>
      </c>
      <c r="C52" s="2" t="s">
        <v>0</v>
      </c>
      <c r="D52" s="2"/>
      <c r="E52" s="93"/>
      <c r="F52" s="93"/>
      <c r="G52" s="93"/>
      <c r="H52" s="93"/>
      <c r="I52" s="93">
        <v>29.3</v>
      </c>
      <c r="J52" s="93">
        <v>29</v>
      </c>
      <c r="K52" s="93">
        <v>28.9</v>
      </c>
      <c r="L52" s="93">
        <v>29.2</v>
      </c>
      <c r="M52" s="93">
        <v>30.3</v>
      </c>
      <c r="N52" s="93">
        <v>29.8</v>
      </c>
      <c r="O52" s="93">
        <v>29.9</v>
      </c>
      <c r="P52" s="93">
        <v>29.7</v>
      </c>
      <c r="Q52" s="93">
        <v>29.4</v>
      </c>
      <c r="R52" s="93">
        <v>28.8</v>
      </c>
      <c r="S52" s="93"/>
      <c r="T52" s="93"/>
      <c r="U52" s="93"/>
      <c r="V52" s="93">
        <v>29.5</v>
      </c>
      <c r="W52" s="93">
        <v>29.5</v>
      </c>
      <c r="X52" s="93">
        <v>28.9</v>
      </c>
      <c r="Y52" s="93"/>
      <c r="Z52" s="93"/>
      <c r="AA52" s="93"/>
      <c r="AB52" s="93"/>
      <c r="AC52" s="138">
        <f t="shared" si="29"/>
        <v>29.4</v>
      </c>
      <c r="AF52" s="163"/>
      <c r="AG52" s="163"/>
      <c r="AH52" s="163"/>
      <c r="AI52" s="163"/>
      <c r="AK52" s="110"/>
    </row>
    <row r="53" spans="1:37" ht="24.95" customHeight="1" x14ac:dyDescent="0.2">
      <c r="A53" s="4">
        <v>7</v>
      </c>
      <c r="B53" s="3" t="s">
        <v>21</v>
      </c>
      <c r="C53" s="2" t="s">
        <v>87</v>
      </c>
      <c r="D53" s="2"/>
      <c r="E53" s="58"/>
      <c r="F53" s="58"/>
      <c r="G53" s="58"/>
      <c r="H53" s="58"/>
      <c r="I53" s="58">
        <v>4.3</v>
      </c>
      <c r="J53" s="58">
        <v>4.3</v>
      </c>
      <c r="K53" s="58">
        <v>4.3</v>
      </c>
      <c r="L53" s="58">
        <v>4.3</v>
      </c>
      <c r="M53" s="58">
        <v>4.3</v>
      </c>
      <c r="N53" s="58">
        <v>4.3</v>
      </c>
      <c r="O53" s="58">
        <v>4.3</v>
      </c>
      <c r="P53" s="58">
        <v>4.3</v>
      </c>
      <c r="Q53" s="58">
        <v>4.3</v>
      </c>
      <c r="R53" s="58">
        <v>4.3</v>
      </c>
      <c r="S53" s="58"/>
      <c r="T53" s="58"/>
      <c r="U53" s="58"/>
      <c r="V53" s="58">
        <v>4.3</v>
      </c>
      <c r="W53" s="58">
        <v>4.3</v>
      </c>
      <c r="X53" s="58">
        <v>4.3</v>
      </c>
      <c r="Y53" s="58"/>
      <c r="Z53" s="58"/>
      <c r="AA53" s="58"/>
      <c r="AB53" s="58"/>
      <c r="AC53" s="138">
        <f t="shared" si="29"/>
        <v>4.2999999999999989</v>
      </c>
      <c r="AF53" s="163"/>
      <c r="AG53" s="163"/>
      <c r="AH53" s="163"/>
      <c r="AI53" s="163"/>
      <c r="AK53" s="110"/>
    </row>
    <row r="54" spans="1:37" ht="24.95" customHeight="1" x14ac:dyDescent="0.2">
      <c r="A54" s="4">
        <v>8</v>
      </c>
      <c r="B54" s="3" t="s">
        <v>20</v>
      </c>
      <c r="C54" s="2" t="s">
        <v>87</v>
      </c>
      <c r="D54" s="2"/>
      <c r="E54" s="59"/>
      <c r="F54" s="59"/>
      <c r="G54" s="59"/>
      <c r="H54" s="59"/>
      <c r="I54" s="59">
        <v>3.8</v>
      </c>
      <c r="J54" s="59">
        <v>3.8</v>
      </c>
      <c r="K54" s="59">
        <v>3.8</v>
      </c>
      <c r="L54" s="59">
        <v>3.8</v>
      </c>
      <c r="M54" s="59">
        <v>3.8</v>
      </c>
      <c r="N54" s="59">
        <v>3.8</v>
      </c>
      <c r="O54" s="59">
        <v>3.8</v>
      </c>
      <c r="P54" s="59">
        <v>3.8</v>
      </c>
      <c r="Q54" s="59">
        <v>3.8</v>
      </c>
      <c r="R54" s="59">
        <v>3.8</v>
      </c>
      <c r="S54" s="59"/>
      <c r="T54" s="59"/>
      <c r="U54" s="59"/>
      <c r="V54" s="59">
        <v>3.8</v>
      </c>
      <c r="W54" s="59">
        <v>3.8</v>
      </c>
      <c r="X54" s="59">
        <v>3.8</v>
      </c>
      <c r="Y54" s="59"/>
      <c r="Z54" s="59"/>
      <c r="AA54" s="59"/>
      <c r="AB54" s="59"/>
      <c r="AC54" s="138">
        <f t="shared" si="29"/>
        <v>3.7999999999999994</v>
      </c>
      <c r="AF54" s="163"/>
      <c r="AG54" s="163"/>
      <c r="AH54" s="163"/>
      <c r="AI54" s="163"/>
      <c r="AK54" s="110"/>
    </row>
    <row r="55" spans="1:37" ht="24.95" customHeight="1" x14ac:dyDescent="0.2">
      <c r="A55" s="4">
        <v>9</v>
      </c>
      <c r="B55" s="3" t="s">
        <v>19</v>
      </c>
      <c r="C55" s="2" t="s">
        <v>87</v>
      </c>
      <c r="D55" s="2"/>
      <c r="E55" s="59"/>
      <c r="F55" s="59"/>
      <c r="G55" s="59"/>
      <c r="H55" s="59"/>
      <c r="I55" s="59">
        <v>3.8</v>
      </c>
      <c r="J55" s="59">
        <v>3.8</v>
      </c>
      <c r="K55" s="59">
        <v>3.8</v>
      </c>
      <c r="L55" s="59">
        <v>3.8</v>
      </c>
      <c r="M55" s="59">
        <v>3.8</v>
      </c>
      <c r="N55" s="59">
        <v>3.8</v>
      </c>
      <c r="O55" s="59">
        <v>3.8</v>
      </c>
      <c r="P55" s="59">
        <v>3.8</v>
      </c>
      <c r="Q55" s="59">
        <v>3.8</v>
      </c>
      <c r="R55" s="59">
        <v>3.8</v>
      </c>
      <c r="S55" s="59"/>
      <c r="T55" s="59"/>
      <c r="U55" s="59"/>
      <c r="V55" s="59">
        <v>3.8</v>
      </c>
      <c r="W55" s="59">
        <v>3.8</v>
      </c>
      <c r="X55" s="59">
        <v>3.8</v>
      </c>
      <c r="Y55" s="59"/>
      <c r="Z55" s="59"/>
      <c r="AA55" s="59"/>
      <c r="AB55" s="59"/>
      <c r="AC55" s="138">
        <f t="shared" si="29"/>
        <v>3.7999999999999994</v>
      </c>
      <c r="AF55" s="163"/>
      <c r="AG55" s="163"/>
      <c r="AH55" s="163"/>
      <c r="AI55" s="163"/>
      <c r="AK55" s="110"/>
    </row>
    <row r="56" spans="1:37" ht="24.95" customHeight="1" x14ac:dyDescent="0.2">
      <c r="A56" s="4">
        <v>10</v>
      </c>
      <c r="B56" s="3" t="s">
        <v>18</v>
      </c>
      <c r="C56" s="2" t="s">
        <v>87</v>
      </c>
      <c r="D56" s="2"/>
      <c r="E56" s="59"/>
      <c r="F56" s="59"/>
      <c r="G56" s="59"/>
      <c r="H56" s="59"/>
      <c r="I56" s="59">
        <v>3</v>
      </c>
      <c r="J56" s="59">
        <v>3</v>
      </c>
      <c r="K56" s="59">
        <v>3</v>
      </c>
      <c r="L56" s="59">
        <v>3</v>
      </c>
      <c r="M56" s="59">
        <v>3</v>
      </c>
      <c r="N56" s="59">
        <v>3</v>
      </c>
      <c r="O56" s="59">
        <v>3</v>
      </c>
      <c r="P56" s="59">
        <v>3</v>
      </c>
      <c r="Q56" s="59">
        <v>3</v>
      </c>
      <c r="R56" s="59">
        <v>3</v>
      </c>
      <c r="S56" s="59"/>
      <c r="T56" s="59"/>
      <c r="U56" s="59"/>
      <c r="V56" s="59">
        <v>3</v>
      </c>
      <c r="W56" s="59">
        <v>3</v>
      </c>
      <c r="X56" s="59">
        <v>3</v>
      </c>
      <c r="Y56" s="59"/>
      <c r="Z56" s="59"/>
      <c r="AA56" s="59"/>
      <c r="AB56" s="59"/>
      <c r="AC56" s="138">
        <f t="shared" si="29"/>
        <v>3</v>
      </c>
      <c r="AF56" s="163"/>
      <c r="AG56" s="163"/>
      <c r="AH56" s="163"/>
      <c r="AI56" s="163"/>
      <c r="AK56" s="110"/>
    </row>
    <row r="57" spans="1:37" ht="24.95" customHeight="1" x14ac:dyDescent="0.2">
      <c r="A57" s="4">
        <v>11</v>
      </c>
      <c r="B57" s="3" t="s">
        <v>88</v>
      </c>
      <c r="C57" s="2" t="s">
        <v>87</v>
      </c>
      <c r="D57" s="5"/>
      <c r="E57" s="58"/>
      <c r="F57" s="58"/>
      <c r="G57" s="58"/>
      <c r="H57" s="58"/>
      <c r="I57" s="58">
        <f t="shared" ref="I57:L57" si="30">I53-I54</f>
        <v>0.5</v>
      </c>
      <c r="J57" s="58">
        <f t="shared" si="30"/>
        <v>0.5</v>
      </c>
      <c r="K57" s="58">
        <f t="shared" si="30"/>
        <v>0.5</v>
      </c>
      <c r="L57" s="58">
        <f t="shared" si="30"/>
        <v>0.5</v>
      </c>
      <c r="M57" s="58">
        <f t="shared" ref="M57:R57" si="31">M53-M54</f>
        <v>0.5</v>
      </c>
      <c r="N57" s="58">
        <f t="shared" si="31"/>
        <v>0.5</v>
      </c>
      <c r="O57" s="58">
        <f t="shared" si="31"/>
        <v>0.5</v>
      </c>
      <c r="P57" s="58">
        <f t="shared" si="31"/>
        <v>0.5</v>
      </c>
      <c r="Q57" s="58">
        <f t="shared" si="31"/>
        <v>0.5</v>
      </c>
      <c r="R57" s="58">
        <f t="shared" si="31"/>
        <v>0.5</v>
      </c>
      <c r="S57" s="58"/>
      <c r="T57" s="58"/>
      <c r="U57" s="58"/>
      <c r="V57" s="58">
        <f t="shared" ref="V57:X57" si="32">V53-V54</f>
        <v>0.5</v>
      </c>
      <c r="W57" s="58">
        <f t="shared" si="32"/>
        <v>0.5</v>
      </c>
      <c r="X57" s="58">
        <f t="shared" si="32"/>
        <v>0.5</v>
      </c>
      <c r="Y57" s="58"/>
      <c r="Z57" s="58"/>
      <c r="AA57" s="58"/>
      <c r="AB57" s="58"/>
      <c r="AC57" s="138">
        <f t="shared" si="29"/>
        <v>0.5</v>
      </c>
      <c r="AF57" s="163"/>
      <c r="AG57" s="163"/>
      <c r="AH57" s="163"/>
      <c r="AI57" s="163"/>
      <c r="AK57" s="110"/>
    </row>
    <row r="58" spans="1:37" ht="24.95" customHeight="1" x14ac:dyDescent="0.2">
      <c r="A58" s="4">
        <v>12</v>
      </c>
      <c r="B58" s="3" t="s">
        <v>89</v>
      </c>
      <c r="C58" s="2" t="s">
        <v>87</v>
      </c>
      <c r="D58" s="5"/>
      <c r="E58" s="58"/>
      <c r="F58" s="58"/>
      <c r="G58" s="58"/>
      <c r="H58" s="58"/>
      <c r="I58" s="58">
        <f t="shared" ref="I58:L58" si="33">I55-I56</f>
        <v>0.79999999999999982</v>
      </c>
      <c r="J58" s="58">
        <f t="shared" si="33"/>
        <v>0.79999999999999982</v>
      </c>
      <c r="K58" s="58">
        <f t="shared" si="33"/>
        <v>0.79999999999999982</v>
      </c>
      <c r="L58" s="58">
        <f t="shared" si="33"/>
        <v>0.79999999999999982</v>
      </c>
      <c r="M58" s="58">
        <f t="shared" ref="M58:R58" si="34">M55-M56</f>
        <v>0.79999999999999982</v>
      </c>
      <c r="N58" s="58">
        <f t="shared" si="34"/>
        <v>0.79999999999999982</v>
      </c>
      <c r="O58" s="58">
        <f t="shared" si="34"/>
        <v>0.79999999999999982</v>
      </c>
      <c r="P58" s="58">
        <f t="shared" si="34"/>
        <v>0.79999999999999982</v>
      </c>
      <c r="Q58" s="58">
        <f t="shared" si="34"/>
        <v>0.79999999999999982</v>
      </c>
      <c r="R58" s="58">
        <f t="shared" si="34"/>
        <v>0.79999999999999982</v>
      </c>
      <c r="S58" s="58"/>
      <c r="T58" s="58"/>
      <c r="U58" s="58"/>
      <c r="V58" s="58">
        <f t="shared" ref="V58:X58" si="35">V55-V56</f>
        <v>0.79999999999999982</v>
      </c>
      <c r="W58" s="58">
        <f t="shared" si="35"/>
        <v>0.79999999999999982</v>
      </c>
      <c r="X58" s="58">
        <f t="shared" si="35"/>
        <v>0.79999999999999982</v>
      </c>
      <c r="Y58" s="58"/>
      <c r="Z58" s="58"/>
      <c r="AA58" s="58"/>
      <c r="AB58" s="58"/>
      <c r="AC58" s="138">
        <f t="shared" si="29"/>
        <v>0.79999999999999993</v>
      </c>
      <c r="AF58" s="163"/>
      <c r="AG58" s="163"/>
      <c r="AH58" s="163"/>
      <c r="AI58" s="163"/>
      <c r="AK58" s="110"/>
    </row>
    <row r="59" spans="1:37" ht="24.95" customHeight="1" x14ac:dyDescent="0.2">
      <c r="A59" s="4">
        <v>13</v>
      </c>
      <c r="B59" s="3" t="s">
        <v>90</v>
      </c>
      <c r="C59" s="2" t="s">
        <v>91</v>
      </c>
      <c r="D59" s="5"/>
      <c r="E59" s="60"/>
      <c r="F59" s="60"/>
      <c r="G59" s="60"/>
      <c r="H59" s="60"/>
      <c r="I59" s="60">
        <f t="shared" ref="I59:L59" si="36">SQRT(I57/0.5)*971</f>
        <v>971</v>
      </c>
      <c r="J59" s="60">
        <f t="shared" si="36"/>
        <v>971</v>
      </c>
      <c r="K59" s="60">
        <f t="shared" si="36"/>
        <v>971</v>
      </c>
      <c r="L59" s="60">
        <f t="shared" si="36"/>
        <v>971</v>
      </c>
      <c r="M59" s="60">
        <f t="shared" ref="M59:R59" si="37">SQRT(M57/0.5)*971</f>
        <v>971</v>
      </c>
      <c r="N59" s="60">
        <f t="shared" si="37"/>
        <v>971</v>
      </c>
      <c r="O59" s="60">
        <f t="shared" si="37"/>
        <v>971</v>
      </c>
      <c r="P59" s="60">
        <f t="shared" si="37"/>
        <v>971</v>
      </c>
      <c r="Q59" s="60">
        <f t="shared" si="37"/>
        <v>971</v>
      </c>
      <c r="R59" s="60">
        <f t="shared" si="37"/>
        <v>971</v>
      </c>
      <c r="S59" s="60"/>
      <c r="T59" s="60"/>
      <c r="U59" s="60"/>
      <c r="V59" s="60">
        <f t="shared" ref="V59:X59" si="38">SQRT(V57/0.5)*971</f>
        <v>971</v>
      </c>
      <c r="W59" s="60">
        <f t="shared" si="38"/>
        <v>971</v>
      </c>
      <c r="X59" s="60">
        <f t="shared" si="38"/>
        <v>971</v>
      </c>
      <c r="Y59" s="60"/>
      <c r="Z59" s="60"/>
      <c r="AA59" s="60"/>
      <c r="AB59" s="60"/>
      <c r="AC59" s="138">
        <f t="shared" si="29"/>
        <v>971</v>
      </c>
      <c r="AF59" s="163"/>
      <c r="AG59" s="163"/>
      <c r="AH59" s="163"/>
      <c r="AI59" s="163"/>
      <c r="AK59" s="110"/>
    </row>
    <row r="60" spans="1:37" ht="24.95" customHeight="1" x14ac:dyDescent="0.2">
      <c r="A60" s="4">
        <v>14</v>
      </c>
      <c r="B60" s="3" t="s">
        <v>11</v>
      </c>
      <c r="C60" s="2" t="s">
        <v>10</v>
      </c>
      <c r="D60" s="5"/>
      <c r="E60" s="56"/>
      <c r="F60" s="56"/>
      <c r="G60" s="56"/>
      <c r="H60" s="56"/>
      <c r="I60" s="56">
        <f t="shared" ref="I60:L60" si="39">I59*1000*1*(I49-I50)/3024</f>
        <v>2311.9047619047615</v>
      </c>
      <c r="J60" s="56">
        <f t="shared" si="39"/>
        <v>2247.6851851851848</v>
      </c>
      <c r="K60" s="56">
        <f t="shared" si="39"/>
        <v>2119.2460317460318</v>
      </c>
      <c r="L60" s="56">
        <f t="shared" si="39"/>
        <v>2087.1362433862432</v>
      </c>
      <c r="M60" s="56">
        <f t="shared" ref="M60:R60" si="40">M59*1000*1*(M49-M50)/3024</f>
        <v>2119.2460317460318</v>
      </c>
      <c r="N60" s="56">
        <f t="shared" si="40"/>
        <v>2183.465608465609</v>
      </c>
      <c r="O60" s="56">
        <f t="shared" si="40"/>
        <v>2279.7949735449738</v>
      </c>
      <c r="P60" s="56">
        <f t="shared" si="40"/>
        <v>2215.5753968253966</v>
      </c>
      <c r="Q60" s="56">
        <f t="shared" si="40"/>
        <v>2215.5753968253966</v>
      </c>
      <c r="R60" s="56">
        <f t="shared" si="40"/>
        <v>2183.465608465609</v>
      </c>
      <c r="S60" s="56"/>
      <c r="T60" s="56"/>
      <c r="U60" s="56"/>
      <c r="V60" s="56">
        <f t="shared" ref="V60:X60" si="41">V59*1000*1*(V49-V50)/3024</f>
        <v>2376.1243386243386</v>
      </c>
      <c r="W60" s="56">
        <f t="shared" si="41"/>
        <v>2440.3439153439153</v>
      </c>
      <c r="X60" s="56">
        <f t="shared" si="41"/>
        <v>2311.9047619047615</v>
      </c>
      <c r="Y60" s="56"/>
      <c r="Z60" s="56"/>
      <c r="AA60" s="56"/>
      <c r="AB60" s="56"/>
      <c r="AC60" s="138">
        <f>SUM(E60:AB60)</f>
        <v>29091.468253968247</v>
      </c>
      <c r="AF60" s="163"/>
      <c r="AG60" s="163"/>
      <c r="AH60" s="163"/>
      <c r="AI60" s="163"/>
      <c r="AK60" s="110"/>
    </row>
    <row r="61" spans="1:37" ht="24.95" customHeight="1" x14ac:dyDescent="0.2">
      <c r="A61" s="4">
        <v>15</v>
      </c>
      <c r="B61" s="3" t="s">
        <v>9</v>
      </c>
      <c r="C61" s="2" t="s">
        <v>8</v>
      </c>
      <c r="D61" s="5"/>
      <c r="E61" s="58">
        <v>0</v>
      </c>
      <c r="F61" s="58">
        <v>0</v>
      </c>
      <c r="G61" s="58">
        <v>300</v>
      </c>
      <c r="H61" s="58">
        <v>1600</v>
      </c>
      <c r="I61" s="58">
        <v>1400</v>
      </c>
      <c r="J61" s="58">
        <v>1400</v>
      </c>
      <c r="K61" s="58">
        <v>1600</v>
      </c>
      <c r="L61" s="58">
        <v>1300</v>
      </c>
      <c r="M61" s="58">
        <v>1500</v>
      </c>
      <c r="N61" s="58">
        <v>1500</v>
      </c>
      <c r="O61" s="58">
        <v>1500</v>
      </c>
      <c r="P61" s="58">
        <v>1500</v>
      </c>
      <c r="Q61" s="58">
        <v>1000</v>
      </c>
      <c r="R61" s="58">
        <v>0</v>
      </c>
      <c r="S61" s="58">
        <v>0</v>
      </c>
      <c r="T61" s="58">
        <v>500</v>
      </c>
      <c r="U61" s="58">
        <v>1600</v>
      </c>
      <c r="V61" s="58">
        <v>1600</v>
      </c>
      <c r="W61" s="58">
        <v>1100</v>
      </c>
      <c r="X61" s="58">
        <v>0</v>
      </c>
      <c r="Y61" s="58">
        <v>0</v>
      </c>
      <c r="Z61" s="58">
        <v>0</v>
      </c>
      <c r="AA61" s="58">
        <v>600</v>
      </c>
      <c r="AB61" s="58">
        <v>1700</v>
      </c>
      <c r="AC61" s="138">
        <f>SUM(E61:AB61)</f>
        <v>21700</v>
      </c>
      <c r="AF61" s="163"/>
      <c r="AG61" s="163"/>
      <c r="AH61" s="163"/>
      <c r="AI61" s="163"/>
      <c r="AK61" s="110"/>
    </row>
    <row r="62" spans="1:37" ht="24.95" customHeight="1" x14ac:dyDescent="0.2">
      <c r="A62" s="4">
        <v>16</v>
      </c>
      <c r="B62" s="3" t="s">
        <v>7</v>
      </c>
      <c r="C62" s="2" t="s">
        <v>6</v>
      </c>
      <c r="D62" s="5"/>
      <c r="E62" s="62"/>
      <c r="F62" s="62"/>
      <c r="G62" s="62"/>
      <c r="H62" s="62"/>
      <c r="I62" s="62">
        <f t="shared" ref="I62:L62" si="42">I61/I60</f>
        <v>0.60556127703398566</v>
      </c>
      <c r="J62" s="62">
        <f t="shared" si="42"/>
        <v>0.62286302780638525</v>
      </c>
      <c r="K62" s="62">
        <f t="shared" si="42"/>
        <v>0.75498548825016387</v>
      </c>
      <c r="L62" s="62">
        <f t="shared" si="42"/>
        <v>0.62286302780638525</v>
      </c>
      <c r="M62" s="62">
        <f t="shared" ref="M62:R62" si="43">M61/M60</f>
        <v>0.70779889523452855</v>
      </c>
      <c r="N62" s="62">
        <f t="shared" si="43"/>
        <v>0.68698128066880704</v>
      </c>
      <c r="O62" s="62">
        <f t="shared" si="43"/>
        <v>0.65795390261237863</v>
      </c>
      <c r="P62" s="62">
        <f t="shared" si="43"/>
        <v>0.6770250302243318</v>
      </c>
      <c r="Q62" s="62">
        <f t="shared" si="43"/>
        <v>0.4513500201495545</v>
      </c>
      <c r="R62" s="62">
        <f t="shared" si="43"/>
        <v>0</v>
      </c>
      <c r="S62" s="62"/>
      <c r="T62" s="62"/>
      <c r="U62" s="62"/>
      <c r="V62" s="62">
        <f t="shared" ref="V62:X62" si="44">V61/V60</f>
        <v>0.67336543546636229</v>
      </c>
      <c r="W62" s="62">
        <f t="shared" si="44"/>
        <v>0.45075613854409452</v>
      </c>
      <c r="X62" s="62">
        <f t="shared" si="44"/>
        <v>0</v>
      </c>
      <c r="Y62" s="62"/>
      <c r="Z62" s="62"/>
      <c r="AA62" s="62"/>
      <c r="AB62" s="62"/>
      <c r="AC62" s="138">
        <f t="shared" ref="AC62:AC67" si="45">AVERAGE(E62:AB62)</f>
        <v>0.5316541172151521</v>
      </c>
      <c r="AF62" s="163"/>
      <c r="AG62" s="163"/>
      <c r="AH62" s="163"/>
      <c r="AI62" s="163"/>
      <c r="AK62" s="110"/>
    </row>
    <row r="63" spans="1:37" ht="24.95" customHeight="1" x14ac:dyDescent="0.2">
      <c r="A63" s="4">
        <v>17</v>
      </c>
      <c r="B63" s="3" t="s">
        <v>5</v>
      </c>
      <c r="C63" s="5"/>
      <c r="D63" s="5"/>
      <c r="E63" s="326">
        <f>AVERAGE(E62:AB62)</f>
        <v>0.5316541172151521</v>
      </c>
      <c r="F63" s="327"/>
      <c r="G63" s="327"/>
      <c r="H63" s="327"/>
      <c r="I63" s="327"/>
      <c r="J63" s="327"/>
      <c r="K63" s="327"/>
      <c r="L63" s="327"/>
      <c r="M63" s="327"/>
      <c r="N63" s="327"/>
      <c r="O63" s="327"/>
      <c r="P63" s="327"/>
      <c r="Q63" s="327"/>
      <c r="R63" s="327"/>
      <c r="S63" s="327"/>
      <c r="T63" s="327"/>
      <c r="U63" s="327"/>
      <c r="V63" s="327"/>
      <c r="W63" s="327"/>
      <c r="X63" s="327"/>
      <c r="Y63" s="327"/>
      <c r="Z63" s="327"/>
      <c r="AA63" s="327"/>
      <c r="AB63" s="328"/>
      <c r="AC63" s="138">
        <f t="shared" si="45"/>
        <v>0.5316541172151521</v>
      </c>
      <c r="AF63" s="163"/>
      <c r="AG63" s="163"/>
      <c r="AH63" s="163"/>
      <c r="AI63" s="163"/>
      <c r="AK63" s="110"/>
    </row>
    <row r="64" spans="1:37" ht="24.95" customHeight="1" x14ac:dyDescent="0.2">
      <c r="A64" s="4">
        <v>18</v>
      </c>
      <c r="B64" s="3" t="s">
        <v>4</v>
      </c>
      <c r="C64" s="5"/>
      <c r="D64" s="5"/>
      <c r="E64" s="62"/>
      <c r="F64" s="62"/>
      <c r="G64" s="62"/>
      <c r="H64" s="62"/>
      <c r="I64" s="62">
        <f t="shared" ref="I64:L64" si="46">3.516/I62</f>
        <v>5.8061836734693868</v>
      </c>
      <c r="J64" s="62">
        <f t="shared" si="46"/>
        <v>5.6449007936507929</v>
      </c>
      <c r="K64" s="62">
        <f t="shared" si="46"/>
        <v>4.6570431547619044</v>
      </c>
      <c r="L64" s="62">
        <f t="shared" si="46"/>
        <v>5.6449007936507929</v>
      </c>
      <c r="M64" s="62">
        <f t="shared" ref="M64:P64" si="47">3.516/M62</f>
        <v>4.9675126984126985</v>
      </c>
      <c r="N64" s="62">
        <f t="shared" si="47"/>
        <v>5.1180433862433876</v>
      </c>
      <c r="O64" s="62">
        <f t="shared" si="47"/>
        <v>5.3438394179894182</v>
      </c>
      <c r="P64" s="62">
        <f t="shared" si="47"/>
        <v>5.1933087301587291</v>
      </c>
      <c r="Q64" s="62">
        <f t="shared" ref="Q64:W64" si="48">3.516/Q62</f>
        <v>7.7899630952380949</v>
      </c>
      <c r="R64" s="62"/>
      <c r="S64" s="62"/>
      <c r="T64" s="62"/>
      <c r="U64" s="62"/>
      <c r="V64" s="62">
        <f t="shared" si="48"/>
        <v>5.2215332341269844</v>
      </c>
      <c r="W64" s="62">
        <f t="shared" si="48"/>
        <v>7.8002265512265518</v>
      </c>
      <c r="X64" s="62"/>
      <c r="Y64" s="62"/>
      <c r="Z64" s="62"/>
      <c r="AA64" s="62"/>
      <c r="AB64" s="62"/>
      <c r="AC64" s="138">
        <f t="shared" si="45"/>
        <v>5.7443141389935208</v>
      </c>
      <c r="AF64" s="163"/>
      <c r="AG64" s="163"/>
      <c r="AH64" s="163"/>
      <c r="AI64" s="163"/>
      <c r="AK64" s="110"/>
    </row>
    <row r="65" spans="1:37" ht="24.95" customHeight="1" x14ac:dyDescent="0.2">
      <c r="A65" s="4">
        <v>19</v>
      </c>
      <c r="B65" s="3" t="s">
        <v>3</v>
      </c>
      <c r="C65" s="5"/>
      <c r="D65" s="5"/>
      <c r="E65" s="62"/>
      <c r="F65" s="62"/>
      <c r="G65" s="62"/>
      <c r="H65" s="62"/>
      <c r="I65" s="62">
        <f t="shared" ref="I65:L65" si="49">3.413*I64</f>
        <v>19.816504877551015</v>
      </c>
      <c r="J65" s="62">
        <f t="shared" si="49"/>
        <v>19.266046408730155</v>
      </c>
      <c r="K65" s="62">
        <f t="shared" si="49"/>
        <v>15.894488287202378</v>
      </c>
      <c r="L65" s="62">
        <f t="shared" si="49"/>
        <v>19.266046408730155</v>
      </c>
      <c r="M65" s="62">
        <f t="shared" ref="M65:P65" si="50">3.413*M64</f>
        <v>16.954120839682538</v>
      </c>
      <c r="N65" s="62">
        <f t="shared" si="50"/>
        <v>17.467882077248682</v>
      </c>
      <c r="O65" s="62">
        <f t="shared" si="50"/>
        <v>18.238523933597882</v>
      </c>
      <c r="P65" s="62">
        <f t="shared" si="50"/>
        <v>17.724762696031743</v>
      </c>
      <c r="Q65" s="62">
        <f t="shared" ref="Q65:W65" si="51">3.413*Q64</f>
        <v>26.587144044047616</v>
      </c>
      <c r="R65" s="62"/>
      <c r="S65" s="62"/>
      <c r="T65" s="62"/>
      <c r="U65" s="62"/>
      <c r="V65" s="62">
        <f t="shared" si="51"/>
        <v>17.821092928075398</v>
      </c>
      <c r="W65" s="62">
        <f t="shared" si="51"/>
        <v>26.622173219336219</v>
      </c>
      <c r="X65" s="62"/>
      <c r="Y65" s="62"/>
      <c r="Z65" s="62"/>
      <c r="AA65" s="62"/>
      <c r="AB65" s="62"/>
      <c r="AC65" s="138">
        <f t="shared" si="45"/>
        <v>19.605344156384888</v>
      </c>
      <c r="AF65" s="163"/>
      <c r="AG65" s="163"/>
      <c r="AH65" s="163"/>
      <c r="AI65" s="163"/>
      <c r="AK65" s="110"/>
    </row>
    <row r="66" spans="1:37" ht="24.95" customHeight="1" x14ac:dyDescent="0.2">
      <c r="A66" s="4">
        <v>20</v>
      </c>
      <c r="B66" s="3" t="s">
        <v>2</v>
      </c>
      <c r="C66" s="2" t="s">
        <v>0</v>
      </c>
      <c r="D66" s="5"/>
      <c r="E66" s="62"/>
      <c r="F66" s="62"/>
      <c r="G66" s="62"/>
      <c r="H66" s="62"/>
      <c r="I66" s="62">
        <f t="shared" ref="I66:L66" si="52">(I52-I51)/LN(1+(I52-I51)/I47)</f>
        <v>3.6910493578042529</v>
      </c>
      <c r="J66" s="62">
        <f t="shared" si="52"/>
        <v>3.6587683078307087</v>
      </c>
      <c r="K66" s="62">
        <f t="shared" si="52"/>
        <v>3.5065491326846305</v>
      </c>
      <c r="L66" s="62">
        <f t="shared" si="52"/>
        <v>3.4098571920535576</v>
      </c>
      <c r="M66" s="62">
        <f t="shared" ref="M66:P66" si="53">(M52-M51)/LN(1+(M52-M51)/M47)</f>
        <v>3.4098571920535576</v>
      </c>
      <c r="N66" s="62">
        <f t="shared" si="53"/>
        <v>3.4422140720618022</v>
      </c>
      <c r="O66" s="62">
        <f t="shared" si="53"/>
        <v>3.6587683078307087</v>
      </c>
      <c r="P66" s="62">
        <f t="shared" si="53"/>
        <v>3.6263670986273735</v>
      </c>
      <c r="Q66" s="62">
        <f t="shared" ref="Q66:X66" si="54">(Q52-Q51)/LN(1+(Q52-Q51)/Q47)</f>
        <v>3.6263670986273722</v>
      </c>
      <c r="R66" s="62">
        <f t="shared" si="54"/>
        <v>3.593843236092809</v>
      </c>
      <c r="S66" s="62"/>
      <c r="T66" s="62"/>
      <c r="U66" s="62"/>
      <c r="V66" s="62">
        <f t="shared" si="54"/>
        <v>3.9076322789153122</v>
      </c>
      <c r="W66" s="62">
        <f t="shared" si="54"/>
        <v>3.9076322789153122</v>
      </c>
      <c r="X66" s="62">
        <f t="shared" si="54"/>
        <v>3.8103082382816611</v>
      </c>
      <c r="Y66" s="62"/>
      <c r="Z66" s="62"/>
      <c r="AA66" s="62"/>
      <c r="AB66" s="62"/>
      <c r="AC66" s="138">
        <f t="shared" si="45"/>
        <v>3.6345549070599281</v>
      </c>
      <c r="AF66" s="163"/>
      <c r="AG66" s="163"/>
      <c r="AH66" s="163"/>
      <c r="AI66" s="163"/>
      <c r="AK66" s="110"/>
    </row>
    <row r="67" spans="1:37" ht="19.5" customHeight="1" x14ac:dyDescent="0.25">
      <c r="A67" s="4">
        <v>21</v>
      </c>
      <c r="B67" s="3" t="s">
        <v>1</v>
      </c>
      <c r="C67" s="2" t="s">
        <v>0</v>
      </c>
      <c r="D67" s="1"/>
      <c r="E67" s="62"/>
      <c r="F67" s="62"/>
      <c r="G67" s="62"/>
      <c r="H67" s="62"/>
      <c r="I67" s="62">
        <f t="shared" ref="I67:L67" si="55">(I49-I50)/LN(1+(I49-I50)/I48)</f>
        <v>4.4736115288292044</v>
      </c>
      <c r="J67" s="62">
        <f t="shared" si="55"/>
        <v>4.1623096847329437</v>
      </c>
      <c r="K67" s="62">
        <f t="shared" si="55"/>
        <v>3.9136646675612092</v>
      </c>
      <c r="L67" s="62">
        <f t="shared" si="55"/>
        <v>3.6277190725831074</v>
      </c>
      <c r="M67" s="62">
        <f t="shared" ref="M67:P67" si="56">(M49-M50)/LN(1+(M49-M50)/M48)</f>
        <v>2.9667940876907539</v>
      </c>
      <c r="N67" s="62">
        <f t="shared" si="56"/>
        <v>3.0204880612140395</v>
      </c>
      <c r="O67" s="62">
        <f t="shared" si="56"/>
        <v>3.8052006495928041</v>
      </c>
      <c r="P67" s="62">
        <f t="shared" si="56"/>
        <v>3.7463963539653169</v>
      </c>
      <c r="Q67" s="62">
        <f t="shared" ref="Q67:X67" si="57">(Q49-Q50)/LN(1+(Q49-Q50)/Q48)</f>
        <v>3.7463963539653165</v>
      </c>
      <c r="R67" s="62">
        <f t="shared" si="57"/>
        <v>3.7168629427380622</v>
      </c>
      <c r="S67" s="62"/>
      <c r="T67" s="62"/>
      <c r="U67" s="62"/>
      <c r="V67" s="62">
        <f t="shared" si="57"/>
        <v>4.284338959749773</v>
      </c>
      <c r="W67" s="62">
        <f t="shared" si="57"/>
        <v>4.0843694422438022</v>
      </c>
      <c r="X67" s="62">
        <f t="shared" si="57"/>
        <v>3.8344744731440703</v>
      </c>
      <c r="Y67" s="62"/>
      <c r="Z67" s="62"/>
      <c r="AA67" s="62"/>
      <c r="AB67" s="62"/>
      <c r="AC67" s="138">
        <f t="shared" si="45"/>
        <v>3.7986635598469545</v>
      </c>
      <c r="AF67" s="163"/>
      <c r="AG67" s="163"/>
      <c r="AH67" s="163"/>
      <c r="AI67" s="163"/>
      <c r="AK67" s="110"/>
    </row>
    <row r="68" spans="1:37" ht="18.75" x14ac:dyDescent="0.2">
      <c r="AF68" s="163"/>
      <c r="AG68" s="163"/>
      <c r="AH68" s="163"/>
      <c r="AI68" s="163"/>
      <c r="AK68" s="110"/>
    </row>
    <row r="69" spans="1:37" ht="21" customHeight="1" x14ac:dyDescent="0.2">
      <c r="AF69" s="163"/>
      <c r="AG69" s="163"/>
      <c r="AH69" s="163"/>
      <c r="AI69" s="163"/>
      <c r="AK69" s="110"/>
    </row>
    <row r="70" spans="1:37" ht="15.75" customHeight="1" x14ac:dyDescent="0.2"/>
    <row r="71" spans="1:37" ht="15.75" customHeight="1" x14ac:dyDescent="0.2"/>
    <row r="72" spans="1:37" ht="15.75" customHeight="1" x14ac:dyDescent="0.2"/>
    <row r="73" spans="1:37" ht="15.75" customHeight="1" x14ac:dyDescent="0.2"/>
    <row r="74" spans="1:37" ht="15.75" customHeight="1" x14ac:dyDescent="0.2"/>
    <row r="75" spans="1:37" ht="15.75" customHeight="1" x14ac:dyDescent="0.2"/>
    <row r="76" spans="1:37" ht="15.75" customHeight="1" x14ac:dyDescent="0.2"/>
    <row r="77" spans="1:37" ht="15.75" customHeight="1" x14ac:dyDescent="0.2"/>
    <row r="78" spans="1:37" ht="15.75" customHeight="1" x14ac:dyDescent="0.2"/>
    <row r="79" spans="1:37" ht="15.75" customHeight="1" x14ac:dyDescent="0.2"/>
    <row r="80" spans="1:37" ht="24.95" customHeight="1" x14ac:dyDescent="0.2"/>
    <row r="81" ht="24.95" customHeight="1" x14ac:dyDescent="0.2"/>
    <row r="82" ht="24.95" customHeight="1" x14ac:dyDescent="0.2"/>
    <row r="83" ht="24.95" customHeight="1" x14ac:dyDescent="0.2"/>
    <row r="84" ht="24.95" customHeight="1" x14ac:dyDescent="0.2"/>
    <row r="85" ht="24.95" customHeight="1" x14ac:dyDescent="0.2"/>
    <row r="86" ht="24.95" customHeight="1" x14ac:dyDescent="0.2"/>
    <row r="87" ht="24.95" customHeight="1" x14ac:dyDescent="0.2"/>
    <row r="88" ht="24.95" customHeight="1" x14ac:dyDescent="0.2"/>
    <row r="89" ht="24.95" customHeight="1" x14ac:dyDescent="0.2"/>
    <row r="90" ht="24.95" customHeight="1" x14ac:dyDescent="0.2"/>
    <row r="91" ht="24.95" customHeight="1" x14ac:dyDescent="0.2"/>
    <row r="92" ht="24.95" customHeight="1" x14ac:dyDescent="0.2"/>
    <row r="93" ht="24.95" customHeight="1" x14ac:dyDescent="0.2"/>
    <row r="94" ht="24.95" customHeight="1" x14ac:dyDescent="0.2"/>
    <row r="95" ht="24.95" customHeight="1" x14ac:dyDescent="0.2"/>
    <row r="96" ht="24.95" customHeight="1" x14ac:dyDescent="0.2"/>
    <row r="97" ht="24.95" customHeight="1" x14ac:dyDescent="0.2"/>
    <row r="98" ht="24.95" customHeight="1" x14ac:dyDescent="0.2"/>
    <row r="99" ht="24.95" customHeight="1" x14ac:dyDescent="0.2"/>
    <row r="100" ht="24.95" customHeight="1" x14ac:dyDescent="0.2"/>
    <row r="104" ht="21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</sheetData>
  <mergeCells count="32">
    <mergeCell ref="E12:AB12"/>
    <mergeCell ref="A36:AC36"/>
    <mergeCell ref="A38:D38"/>
    <mergeCell ref="E38:AC44"/>
    <mergeCell ref="A45:A46"/>
    <mergeCell ref="B45:B46"/>
    <mergeCell ref="C45:C46"/>
    <mergeCell ref="D45:D46"/>
    <mergeCell ref="E45:AB45"/>
    <mergeCell ref="A37:AC37"/>
    <mergeCell ref="A39:D39"/>
    <mergeCell ref="A40:D40"/>
    <mergeCell ref="A41:D41"/>
    <mergeCell ref="A42:D42"/>
    <mergeCell ref="A43:D43"/>
    <mergeCell ref="A44:D44"/>
    <mergeCell ref="E63:AB63"/>
    <mergeCell ref="A3:AC3"/>
    <mergeCell ref="A4:AC4"/>
    <mergeCell ref="A5:D5"/>
    <mergeCell ref="E5:AC11"/>
    <mergeCell ref="A6:D6"/>
    <mergeCell ref="A7:D7"/>
    <mergeCell ref="A8:D8"/>
    <mergeCell ref="A9:D9"/>
    <mergeCell ref="A10:D10"/>
    <mergeCell ref="A11:D11"/>
    <mergeCell ref="E30:AB30"/>
    <mergeCell ref="A12:A13"/>
    <mergeCell ref="B12:B13"/>
    <mergeCell ref="C12:C13"/>
    <mergeCell ref="D12:D13"/>
  </mergeCells>
  <conditionalFormatting sqref="E61:AB61">
    <cfRule type="cellIs" dxfId="104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K133"/>
  <sheetViews>
    <sheetView topLeftCell="A12" zoomScale="60" zoomScaleNormal="60" workbookViewId="0">
      <selection activeCell="AC29" activeCellId="1" sqref="AC25:AC27 AC29:AC32"/>
    </sheetView>
  </sheetViews>
  <sheetFormatPr defaultColWidth="8.85546875" defaultRowHeight="12.75" x14ac:dyDescent="0.2"/>
  <cols>
    <col min="1" max="1" width="6.5703125" style="16" customWidth="1"/>
    <col min="2" max="2" width="45" style="16" customWidth="1"/>
    <col min="3" max="3" width="11.42578125" style="16" customWidth="1"/>
    <col min="4" max="4" width="17.42578125" style="16" customWidth="1"/>
    <col min="5" max="6" width="8.7109375" style="16" customWidth="1"/>
    <col min="7" max="7" width="9.42578125" style="16" customWidth="1"/>
    <col min="8" max="8" width="10.42578125" style="16" customWidth="1"/>
    <col min="9" max="9" width="9.85546875" style="16" customWidth="1"/>
    <col min="10" max="10" width="9.7109375" style="16" customWidth="1"/>
    <col min="11" max="11" width="10.42578125" style="16" customWidth="1"/>
    <col min="12" max="12" width="9.85546875" style="16" customWidth="1"/>
    <col min="13" max="13" width="8.7109375" style="16" customWidth="1"/>
    <col min="14" max="14" width="9.85546875" style="16" customWidth="1"/>
    <col min="15" max="16" width="8.7109375" style="16" customWidth="1"/>
    <col min="17" max="17" width="9.7109375" style="16" bestFit="1" customWidth="1"/>
    <col min="18" max="18" width="9.7109375" style="16" customWidth="1"/>
    <col min="19" max="19" width="8.7109375" style="16" customWidth="1"/>
    <col min="20" max="20" width="9.42578125" style="16" customWidth="1"/>
    <col min="21" max="21" width="9.140625" style="16" customWidth="1"/>
    <col min="22" max="22" width="9.42578125" style="16" customWidth="1"/>
    <col min="23" max="23" width="9.7109375" style="16" customWidth="1"/>
    <col min="24" max="24" width="10.5703125" style="16" customWidth="1"/>
    <col min="25" max="25" width="9.7109375" style="16" customWidth="1"/>
    <col min="26" max="26" width="8.7109375" style="16" customWidth="1"/>
    <col min="27" max="27" width="9.42578125" style="16" customWidth="1"/>
    <col min="28" max="28" width="8.7109375" style="16" customWidth="1"/>
    <col min="29" max="29" width="13.5703125" style="16" customWidth="1"/>
    <col min="30" max="16384" width="8.85546875" style="16"/>
  </cols>
  <sheetData>
    <row r="1" spans="1:34" ht="23.25" x14ac:dyDescent="0.2">
      <c r="A1" s="317" t="s">
        <v>39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317"/>
      <c r="V1" s="317"/>
      <c r="W1" s="317"/>
      <c r="X1" s="317"/>
      <c r="Y1" s="317"/>
      <c r="Z1" s="317"/>
      <c r="AA1" s="317"/>
      <c r="AB1" s="317"/>
      <c r="AC1" s="317"/>
    </row>
    <row r="2" spans="1:34" ht="18.75" x14ac:dyDescent="0.2">
      <c r="A2" s="323" t="s">
        <v>155</v>
      </c>
      <c r="B2" s="323"/>
      <c r="C2" s="323"/>
      <c r="D2" s="323"/>
      <c r="E2" s="323"/>
      <c r="F2" s="323"/>
      <c r="G2" s="323"/>
      <c r="H2" s="323"/>
      <c r="I2" s="323"/>
      <c r="J2" s="323"/>
      <c r="K2" s="323"/>
      <c r="L2" s="323"/>
      <c r="M2" s="323"/>
      <c r="N2" s="323"/>
      <c r="O2" s="323"/>
      <c r="P2" s="323"/>
      <c r="Q2" s="323"/>
      <c r="R2" s="323"/>
      <c r="S2" s="323"/>
      <c r="T2" s="323"/>
      <c r="U2" s="323"/>
      <c r="V2" s="323"/>
      <c r="W2" s="323"/>
      <c r="X2" s="323"/>
      <c r="Y2" s="323"/>
      <c r="Z2" s="323"/>
      <c r="AA2" s="323"/>
      <c r="AB2" s="323"/>
      <c r="AC2" s="323"/>
    </row>
    <row r="3" spans="1:34" ht="21" customHeight="1" x14ac:dyDescent="0.35">
      <c r="A3" s="319"/>
      <c r="B3" s="319"/>
      <c r="C3" s="319"/>
      <c r="D3" s="319"/>
      <c r="E3" s="320" t="s">
        <v>103</v>
      </c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</row>
    <row r="4" spans="1:34" ht="21" customHeight="1" x14ac:dyDescent="0.2">
      <c r="A4" s="324" t="s">
        <v>77</v>
      </c>
      <c r="B4" s="324"/>
      <c r="C4" s="324"/>
      <c r="D4" s="324"/>
      <c r="E4" s="320"/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</row>
    <row r="5" spans="1:34" ht="18" customHeight="1" x14ac:dyDescent="0.2">
      <c r="A5" s="324" t="s">
        <v>78</v>
      </c>
      <c r="B5" s="324"/>
      <c r="C5" s="324"/>
      <c r="D5" s="324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34" ht="18" customHeight="1" x14ac:dyDescent="0.2">
      <c r="A6" s="324" t="s">
        <v>79</v>
      </c>
      <c r="B6" s="324"/>
      <c r="C6" s="324"/>
      <c r="D6" s="324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34" ht="18" customHeight="1" x14ac:dyDescent="0.2">
      <c r="A7" s="324" t="s">
        <v>80</v>
      </c>
      <c r="B7" s="324"/>
      <c r="C7" s="324"/>
      <c r="D7" s="324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34" ht="18" customHeight="1" x14ac:dyDescent="0.25">
      <c r="A8" s="325" t="s">
        <v>81</v>
      </c>
      <c r="B8" s="325"/>
      <c r="C8" s="325"/>
      <c r="D8" s="325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34" ht="16.899999999999999" customHeight="1" x14ac:dyDescent="0.25">
      <c r="A9" s="325" t="s">
        <v>82</v>
      </c>
      <c r="B9" s="325"/>
      <c r="C9" s="325"/>
      <c r="D9" s="325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34" ht="15.6" customHeight="1" x14ac:dyDescent="0.2">
      <c r="A10" s="312" t="s">
        <v>32</v>
      </c>
      <c r="B10" s="312" t="s">
        <v>31</v>
      </c>
      <c r="C10" s="312" t="s">
        <v>30</v>
      </c>
      <c r="D10" s="312" t="s">
        <v>29</v>
      </c>
      <c r="E10" s="314" t="s">
        <v>28</v>
      </c>
      <c r="F10" s="315"/>
      <c r="G10" s="315"/>
      <c r="H10" s="315"/>
      <c r="I10" s="315"/>
      <c r="J10" s="315"/>
      <c r="K10" s="315"/>
      <c r="L10" s="315"/>
      <c r="M10" s="315"/>
      <c r="N10" s="315"/>
      <c r="O10" s="315"/>
      <c r="P10" s="315"/>
      <c r="Q10" s="315"/>
      <c r="R10" s="315"/>
      <c r="S10" s="315"/>
      <c r="T10" s="315"/>
      <c r="U10" s="315"/>
      <c r="V10" s="315"/>
      <c r="W10" s="315"/>
      <c r="X10" s="315"/>
      <c r="Y10" s="315"/>
      <c r="Z10" s="315"/>
      <c r="AA10" s="315"/>
      <c r="AB10" s="316"/>
      <c r="AC10" s="113" t="s">
        <v>67</v>
      </c>
    </row>
    <row r="11" spans="1:34" ht="34.5" customHeight="1" x14ac:dyDescent="0.25">
      <c r="A11" s="313"/>
      <c r="B11" s="313"/>
      <c r="C11" s="313"/>
      <c r="D11" s="313"/>
      <c r="E11" s="8">
        <v>7</v>
      </c>
      <c r="F11" s="8">
        <v>8</v>
      </c>
      <c r="G11" s="8">
        <v>9</v>
      </c>
      <c r="H11" s="8">
        <v>10</v>
      </c>
      <c r="I11" s="9">
        <v>11</v>
      </c>
      <c r="J11" s="8">
        <v>12</v>
      </c>
      <c r="K11" s="8">
        <v>13</v>
      </c>
      <c r="L11" s="8">
        <v>14</v>
      </c>
      <c r="M11" s="8">
        <v>15</v>
      </c>
      <c r="N11" s="8">
        <v>16</v>
      </c>
      <c r="O11" s="8">
        <v>17</v>
      </c>
      <c r="P11" s="8">
        <v>18</v>
      </c>
      <c r="Q11" s="8">
        <v>19</v>
      </c>
      <c r="R11" s="8">
        <v>20</v>
      </c>
      <c r="S11" s="8">
        <v>21</v>
      </c>
      <c r="T11" s="8">
        <v>22</v>
      </c>
      <c r="U11" s="8">
        <v>23</v>
      </c>
      <c r="V11" s="8">
        <v>0</v>
      </c>
      <c r="W11" s="8">
        <v>1</v>
      </c>
      <c r="X11" s="8">
        <v>2</v>
      </c>
      <c r="Y11" s="8">
        <v>3</v>
      </c>
      <c r="Z11" s="8">
        <v>4</v>
      </c>
      <c r="AA11" s="8">
        <v>5</v>
      </c>
      <c r="AB11" s="8">
        <v>6</v>
      </c>
      <c r="AC11" s="1"/>
      <c r="AF11" s="264"/>
    </row>
    <row r="12" spans="1:34" ht="24.95" customHeight="1" x14ac:dyDescent="0.2">
      <c r="A12" s="4">
        <v>1</v>
      </c>
      <c r="B12" s="3" t="s">
        <v>27</v>
      </c>
      <c r="C12" s="2" t="s">
        <v>0</v>
      </c>
      <c r="D12" s="31"/>
      <c r="E12" s="7">
        <v>4</v>
      </c>
      <c r="F12" s="7">
        <v>4.2</v>
      </c>
      <c r="G12" s="7">
        <v>3.9</v>
      </c>
      <c r="H12" s="7"/>
      <c r="I12" s="7"/>
      <c r="J12" s="7"/>
      <c r="K12" s="7"/>
      <c r="L12" s="7">
        <v>4.9000000000000004</v>
      </c>
      <c r="M12" s="7">
        <v>4.5</v>
      </c>
      <c r="N12" s="7">
        <v>4.4000000000000004</v>
      </c>
      <c r="O12" s="7">
        <v>4.3</v>
      </c>
      <c r="P12" s="7">
        <v>4.7</v>
      </c>
      <c r="Q12" s="7">
        <v>4.7</v>
      </c>
      <c r="R12" s="7">
        <v>4.4000000000000004</v>
      </c>
      <c r="S12" s="7">
        <v>4.4000000000000004</v>
      </c>
      <c r="T12" s="7">
        <v>4.8</v>
      </c>
      <c r="U12" s="7">
        <v>5.4</v>
      </c>
      <c r="V12" s="7">
        <v>4.8</v>
      </c>
      <c r="W12" s="7">
        <v>4.7</v>
      </c>
      <c r="X12" s="7">
        <v>4.5</v>
      </c>
      <c r="Y12" s="7">
        <v>4.2</v>
      </c>
      <c r="Z12" s="7">
        <v>4.4000000000000004</v>
      </c>
      <c r="AA12" s="7">
        <v>4.3</v>
      </c>
      <c r="AB12" s="7">
        <v>4.4000000000000004</v>
      </c>
      <c r="AC12" s="139">
        <f>AVERAGE(E12:AB12)</f>
        <v>4.4950000000000001</v>
      </c>
      <c r="AF12" s="264"/>
    </row>
    <row r="13" spans="1:34" ht="24.95" customHeight="1" x14ac:dyDescent="0.2">
      <c r="A13" s="4">
        <v>2</v>
      </c>
      <c r="B13" s="3" t="s">
        <v>26</v>
      </c>
      <c r="C13" s="2" t="s">
        <v>0</v>
      </c>
      <c r="D13" s="31"/>
      <c r="E13" s="7">
        <v>0.6</v>
      </c>
      <c r="F13" s="7">
        <v>0.6</v>
      </c>
      <c r="G13" s="7">
        <v>0.8</v>
      </c>
      <c r="H13" s="7"/>
      <c r="I13" s="7"/>
      <c r="J13" s="7"/>
      <c r="K13" s="7"/>
      <c r="L13" s="7">
        <v>0.7</v>
      </c>
      <c r="M13" s="7">
        <v>0.7</v>
      </c>
      <c r="N13" s="7">
        <v>0.6</v>
      </c>
      <c r="O13" s="7">
        <v>0.8</v>
      </c>
      <c r="P13" s="7">
        <v>0.7</v>
      </c>
      <c r="Q13" s="7">
        <v>0.7</v>
      </c>
      <c r="R13" s="7">
        <v>0.7</v>
      </c>
      <c r="S13" s="7">
        <v>0.9</v>
      </c>
      <c r="T13" s="7">
        <v>0.8</v>
      </c>
      <c r="U13" s="7">
        <v>0.4</v>
      </c>
      <c r="V13" s="7">
        <v>0.7</v>
      </c>
      <c r="W13" s="7">
        <v>0.8</v>
      </c>
      <c r="X13" s="7">
        <v>0.7</v>
      </c>
      <c r="Y13" s="7">
        <v>0.7</v>
      </c>
      <c r="Z13" s="7">
        <v>0.7</v>
      </c>
      <c r="AA13" s="7">
        <v>0.8</v>
      </c>
      <c r="AB13" s="7">
        <v>0.7</v>
      </c>
      <c r="AC13" s="139">
        <f t="shared" ref="AC13:AC24" si="0">AVERAGE(E13:AB13)</f>
        <v>0.70499999999999996</v>
      </c>
      <c r="AF13" s="264"/>
    </row>
    <row r="14" spans="1:34" ht="24.95" customHeight="1" x14ac:dyDescent="0.2">
      <c r="A14" s="4">
        <v>3</v>
      </c>
      <c r="B14" s="3" t="s">
        <v>83</v>
      </c>
      <c r="C14" s="2" t="s">
        <v>0</v>
      </c>
      <c r="D14" s="2"/>
      <c r="E14" s="262">
        <v>13.9</v>
      </c>
      <c r="F14" s="262">
        <v>12.8</v>
      </c>
      <c r="G14" s="262">
        <v>12.2</v>
      </c>
      <c r="H14" s="262"/>
      <c r="I14" s="262"/>
      <c r="J14" s="262"/>
      <c r="K14" s="262"/>
      <c r="L14" s="262">
        <v>16.2</v>
      </c>
      <c r="M14" s="262">
        <v>15.4</v>
      </c>
      <c r="N14" s="262">
        <v>14.7</v>
      </c>
      <c r="O14" s="262">
        <v>14.3</v>
      </c>
      <c r="P14" s="262">
        <v>14.1</v>
      </c>
      <c r="Q14" s="262">
        <v>13.6</v>
      </c>
      <c r="R14" s="262">
        <v>13.2</v>
      </c>
      <c r="S14" s="262">
        <v>12.9</v>
      </c>
      <c r="T14" s="262">
        <v>14.4</v>
      </c>
      <c r="U14" s="262">
        <v>15.2</v>
      </c>
      <c r="V14" s="262">
        <v>14.8</v>
      </c>
      <c r="W14" s="262">
        <v>14</v>
      </c>
      <c r="X14" s="262">
        <v>13.1</v>
      </c>
      <c r="Y14" s="262">
        <v>12.4</v>
      </c>
      <c r="Z14" s="262">
        <v>12.9</v>
      </c>
      <c r="AA14" s="262">
        <v>13.9</v>
      </c>
      <c r="AB14" s="262">
        <v>14.6</v>
      </c>
      <c r="AC14" s="139">
        <f t="shared" si="0"/>
        <v>13.930000000000001</v>
      </c>
      <c r="AF14" s="264"/>
      <c r="AH14" s="262">
        <v>1300</v>
      </c>
    </row>
    <row r="15" spans="1:34" ht="24.95" customHeight="1" x14ac:dyDescent="0.2">
      <c r="A15" s="4">
        <v>4</v>
      </c>
      <c r="B15" s="3" t="s">
        <v>84</v>
      </c>
      <c r="C15" s="2" t="s">
        <v>0</v>
      </c>
      <c r="D15" s="2"/>
      <c r="E15" s="262">
        <v>5.7</v>
      </c>
      <c r="F15" s="262">
        <v>5.5</v>
      </c>
      <c r="G15" s="262">
        <v>5.5</v>
      </c>
      <c r="H15" s="262"/>
      <c r="I15" s="262"/>
      <c r="J15" s="262"/>
      <c r="K15" s="262"/>
      <c r="L15" s="262">
        <v>7.9</v>
      </c>
      <c r="M15" s="262">
        <v>7.5</v>
      </c>
      <c r="N15" s="262">
        <v>6.9</v>
      </c>
      <c r="O15" s="262">
        <v>7.1</v>
      </c>
      <c r="P15" s="262">
        <v>6</v>
      </c>
      <c r="Q15" s="262">
        <v>5.7</v>
      </c>
      <c r="R15" s="262">
        <v>5.4</v>
      </c>
      <c r="S15" s="262">
        <v>5.4</v>
      </c>
      <c r="T15" s="262">
        <v>6.1</v>
      </c>
      <c r="U15" s="262">
        <v>6.8</v>
      </c>
      <c r="V15" s="262">
        <v>6.6</v>
      </c>
      <c r="W15" s="262">
        <v>5.9</v>
      </c>
      <c r="X15" s="262">
        <v>5.5</v>
      </c>
      <c r="Y15" s="262">
        <v>5.5</v>
      </c>
      <c r="Z15" s="262">
        <v>5.6</v>
      </c>
      <c r="AA15" s="262">
        <v>5.8</v>
      </c>
      <c r="AB15" s="262">
        <v>6.1</v>
      </c>
      <c r="AC15" s="139">
        <f t="shared" si="0"/>
        <v>6.1249999999999991</v>
      </c>
      <c r="AF15" s="264"/>
      <c r="AH15" s="262">
        <v>800</v>
      </c>
    </row>
    <row r="16" spans="1:34" ht="24.95" customHeight="1" x14ac:dyDescent="0.2">
      <c r="A16" s="4">
        <v>5</v>
      </c>
      <c r="B16" s="3" t="s">
        <v>85</v>
      </c>
      <c r="C16" s="2" t="s">
        <v>0</v>
      </c>
      <c r="D16" s="2"/>
      <c r="E16" s="262">
        <v>22.7</v>
      </c>
      <c r="F16" s="262">
        <v>22.3</v>
      </c>
      <c r="G16" s="262">
        <v>22.6</v>
      </c>
      <c r="H16" s="262"/>
      <c r="I16" s="262"/>
      <c r="J16" s="262"/>
      <c r="K16" s="262"/>
      <c r="L16" s="262">
        <v>26.4</v>
      </c>
      <c r="M16" s="262">
        <v>25.1</v>
      </c>
      <c r="N16" s="262">
        <v>24.3</v>
      </c>
      <c r="O16" s="262">
        <v>24.2</v>
      </c>
      <c r="P16" s="262">
        <v>24.3</v>
      </c>
      <c r="Q16" s="262">
        <v>23.7</v>
      </c>
      <c r="R16" s="262">
        <v>23.7</v>
      </c>
      <c r="S16" s="262">
        <v>23.9</v>
      </c>
      <c r="T16" s="262">
        <v>23.9</v>
      </c>
      <c r="U16" s="262">
        <v>24.2</v>
      </c>
      <c r="V16" s="262">
        <v>24.3</v>
      </c>
      <c r="W16" s="262">
        <v>24.3</v>
      </c>
      <c r="X16" s="262">
        <v>22.7</v>
      </c>
      <c r="Y16" s="262">
        <v>22.4</v>
      </c>
      <c r="Z16" s="262">
        <v>23.1</v>
      </c>
      <c r="AA16" s="262">
        <v>23.1</v>
      </c>
      <c r="AB16" s="262">
        <v>22.7</v>
      </c>
      <c r="AC16" s="139">
        <f t="shared" si="0"/>
        <v>23.695</v>
      </c>
      <c r="AF16" s="264"/>
      <c r="AH16" s="262"/>
    </row>
    <row r="17" spans="1:34" ht="24.95" customHeight="1" x14ac:dyDescent="0.2">
      <c r="A17" s="4">
        <v>6</v>
      </c>
      <c r="B17" s="3" t="s">
        <v>86</v>
      </c>
      <c r="C17" s="2" t="s">
        <v>0</v>
      </c>
      <c r="D17" s="2"/>
      <c r="E17" s="262">
        <v>28.8</v>
      </c>
      <c r="F17" s="262">
        <v>27.8</v>
      </c>
      <c r="G17" s="262">
        <v>27.5</v>
      </c>
      <c r="H17" s="262"/>
      <c r="I17" s="262"/>
      <c r="J17" s="262"/>
      <c r="K17" s="262"/>
      <c r="L17" s="262">
        <v>32.5</v>
      </c>
      <c r="M17" s="262">
        <v>30.9</v>
      </c>
      <c r="N17" s="262">
        <v>30.1</v>
      </c>
      <c r="O17" s="262">
        <v>29.5</v>
      </c>
      <c r="P17" s="262">
        <v>30.2</v>
      </c>
      <c r="Q17" s="262">
        <v>29.4</v>
      </c>
      <c r="R17" s="262">
        <v>29.4</v>
      </c>
      <c r="S17" s="262">
        <v>29.4</v>
      </c>
      <c r="T17" s="262">
        <v>29.9</v>
      </c>
      <c r="U17" s="262">
        <v>30.6</v>
      </c>
      <c r="V17" s="262">
        <v>30.3</v>
      </c>
      <c r="W17" s="262">
        <v>30.2</v>
      </c>
      <c r="X17" s="262">
        <v>28.1</v>
      </c>
      <c r="Y17" s="262">
        <v>27.6</v>
      </c>
      <c r="Z17" s="262">
        <v>28.4</v>
      </c>
      <c r="AA17" s="262">
        <v>29</v>
      </c>
      <c r="AB17" s="262">
        <v>28.8</v>
      </c>
      <c r="AC17" s="138">
        <f t="shared" si="0"/>
        <v>29.419999999999998</v>
      </c>
      <c r="AF17" s="264"/>
      <c r="AH17" s="262"/>
    </row>
    <row r="18" spans="1:34" ht="24.95" customHeight="1" x14ac:dyDescent="0.2">
      <c r="A18" s="4">
        <v>7</v>
      </c>
      <c r="B18" s="3" t="s">
        <v>21</v>
      </c>
      <c r="C18" s="2" t="s">
        <v>87</v>
      </c>
      <c r="D18" s="2"/>
      <c r="E18" s="58">
        <v>4.3</v>
      </c>
      <c r="F18" s="58">
        <v>4.3</v>
      </c>
      <c r="G18" s="58">
        <v>4.3</v>
      </c>
      <c r="H18" s="58"/>
      <c r="I18" s="58"/>
      <c r="J18" s="58"/>
      <c r="K18" s="58"/>
      <c r="L18" s="58">
        <v>4.3</v>
      </c>
      <c r="M18" s="58">
        <v>4.3</v>
      </c>
      <c r="N18" s="58">
        <v>4.3</v>
      </c>
      <c r="O18" s="58">
        <v>4.3</v>
      </c>
      <c r="P18" s="58">
        <v>4.3</v>
      </c>
      <c r="Q18" s="58">
        <v>4.3</v>
      </c>
      <c r="R18" s="58">
        <v>4.3</v>
      </c>
      <c r="S18" s="58">
        <v>4.3</v>
      </c>
      <c r="T18" s="58">
        <v>4.3</v>
      </c>
      <c r="U18" s="58">
        <v>4.3</v>
      </c>
      <c r="V18" s="58">
        <v>4.3</v>
      </c>
      <c r="W18" s="58">
        <v>4.3</v>
      </c>
      <c r="X18" s="58">
        <v>4.3</v>
      </c>
      <c r="Y18" s="58">
        <v>4.3</v>
      </c>
      <c r="Z18" s="58">
        <v>4.3</v>
      </c>
      <c r="AA18" s="58">
        <v>4.3</v>
      </c>
      <c r="AB18" s="58">
        <v>4.3</v>
      </c>
      <c r="AC18" s="138">
        <f t="shared" si="0"/>
        <v>4.2999999999999989</v>
      </c>
      <c r="AF18" s="264"/>
      <c r="AH18" s="262"/>
    </row>
    <row r="19" spans="1:34" ht="24.95" customHeight="1" x14ac:dyDescent="0.2">
      <c r="A19" s="4">
        <v>8</v>
      </c>
      <c r="B19" s="3" t="s">
        <v>20</v>
      </c>
      <c r="C19" s="2" t="s">
        <v>87</v>
      </c>
      <c r="D19" s="2"/>
      <c r="E19" s="59">
        <v>3.8</v>
      </c>
      <c r="F19" s="59">
        <v>3.8</v>
      </c>
      <c r="G19" s="59">
        <v>3.8</v>
      </c>
      <c r="H19" s="59"/>
      <c r="I19" s="59"/>
      <c r="J19" s="59"/>
      <c r="K19" s="59"/>
      <c r="L19" s="59">
        <v>3.8</v>
      </c>
      <c r="M19" s="59">
        <v>3.8</v>
      </c>
      <c r="N19" s="59">
        <v>3.8</v>
      </c>
      <c r="O19" s="59">
        <v>3.8</v>
      </c>
      <c r="P19" s="59">
        <v>3.8</v>
      </c>
      <c r="Q19" s="59">
        <v>3.8</v>
      </c>
      <c r="R19" s="59">
        <v>3.8</v>
      </c>
      <c r="S19" s="59">
        <v>3.8</v>
      </c>
      <c r="T19" s="59">
        <v>3.8</v>
      </c>
      <c r="U19" s="59">
        <v>3.8</v>
      </c>
      <c r="V19" s="59">
        <v>3.8</v>
      </c>
      <c r="W19" s="59">
        <v>3.8</v>
      </c>
      <c r="X19" s="59">
        <v>3.8</v>
      </c>
      <c r="Y19" s="59">
        <v>3.8</v>
      </c>
      <c r="Z19" s="59">
        <v>3.8</v>
      </c>
      <c r="AA19" s="59">
        <v>3.8</v>
      </c>
      <c r="AB19" s="59">
        <v>3.8</v>
      </c>
      <c r="AC19" s="138">
        <f t="shared" si="0"/>
        <v>3.7999999999999985</v>
      </c>
      <c r="AF19" s="264"/>
      <c r="AH19" s="262">
        <v>400</v>
      </c>
    </row>
    <row r="20" spans="1:34" ht="24.95" customHeight="1" x14ac:dyDescent="0.2">
      <c r="A20" s="4">
        <v>9</v>
      </c>
      <c r="B20" s="3" t="s">
        <v>19</v>
      </c>
      <c r="C20" s="2" t="s">
        <v>87</v>
      </c>
      <c r="D20" s="2"/>
      <c r="E20" s="59">
        <v>3.8</v>
      </c>
      <c r="F20" s="59">
        <v>3.8</v>
      </c>
      <c r="G20" s="59">
        <v>3.8</v>
      </c>
      <c r="H20" s="59"/>
      <c r="I20" s="59"/>
      <c r="J20" s="59"/>
      <c r="K20" s="59"/>
      <c r="L20" s="59">
        <v>3.8</v>
      </c>
      <c r="M20" s="59">
        <v>3.8</v>
      </c>
      <c r="N20" s="59">
        <v>3.8</v>
      </c>
      <c r="O20" s="59">
        <v>3.8</v>
      </c>
      <c r="P20" s="59">
        <v>3.8</v>
      </c>
      <c r="Q20" s="59">
        <v>3.8</v>
      </c>
      <c r="R20" s="59">
        <v>3.8</v>
      </c>
      <c r="S20" s="59">
        <v>3.8</v>
      </c>
      <c r="T20" s="59">
        <v>3.8</v>
      </c>
      <c r="U20" s="59">
        <v>3.8</v>
      </c>
      <c r="V20" s="59">
        <v>3.8</v>
      </c>
      <c r="W20" s="59">
        <v>3.8</v>
      </c>
      <c r="X20" s="59">
        <v>3.8</v>
      </c>
      <c r="Y20" s="59">
        <v>3.8</v>
      </c>
      <c r="Z20" s="59">
        <v>3.8</v>
      </c>
      <c r="AA20" s="59">
        <v>3.8</v>
      </c>
      <c r="AB20" s="59">
        <v>3.8</v>
      </c>
      <c r="AC20" s="138">
        <f t="shared" si="0"/>
        <v>3.7999999999999985</v>
      </c>
      <c r="AF20" s="264"/>
      <c r="AH20" s="262">
        <v>1700</v>
      </c>
    </row>
    <row r="21" spans="1:34" ht="24.95" customHeight="1" x14ac:dyDescent="0.2">
      <c r="A21" s="4">
        <v>10</v>
      </c>
      <c r="B21" s="3" t="s">
        <v>18</v>
      </c>
      <c r="C21" s="2" t="s">
        <v>87</v>
      </c>
      <c r="D21" s="2"/>
      <c r="E21" s="59">
        <v>3</v>
      </c>
      <c r="F21" s="59">
        <v>3</v>
      </c>
      <c r="G21" s="59">
        <v>3</v>
      </c>
      <c r="H21" s="59"/>
      <c r="I21" s="59"/>
      <c r="J21" s="59"/>
      <c r="K21" s="59"/>
      <c r="L21" s="59">
        <v>3</v>
      </c>
      <c r="M21" s="59">
        <v>3</v>
      </c>
      <c r="N21" s="59">
        <v>3</v>
      </c>
      <c r="O21" s="59">
        <v>3</v>
      </c>
      <c r="P21" s="59">
        <v>3</v>
      </c>
      <c r="Q21" s="59">
        <v>3</v>
      </c>
      <c r="R21" s="59">
        <v>3</v>
      </c>
      <c r="S21" s="59">
        <v>3</v>
      </c>
      <c r="T21" s="59">
        <v>3</v>
      </c>
      <c r="U21" s="59">
        <v>3</v>
      </c>
      <c r="V21" s="59">
        <v>3</v>
      </c>
      <c r="W21" s="59">
        <v>3</v>
      </c>
      <c r="X21" s="59">
        <v>3</v>
      </c>
      <c r="Y21" s="59">
        <v>3</v>
      </c>
      <c r="Z21" s="59">
        <v>3</v>
      </c>
      <c r="AA21" s="59">
        <v>3</v>
      </c>
      <c r="AB21" s="59">
        <v>3</v>
      </c>
      <c r="AC21" s="138">
        <f t="shared" si="0"/>
        <v>3</v>
      </c>
      <c r="AF21" s="264"/>
      <c r="AH21" s="262">
        <v>1500</v>
      </c>
    </row>
    <row r="22" spans="1:34" ht="24.95" customHeight="1" x14ac:dyDescent="0.2">
      <c r="A22" s="4">
        <v>11</v>
      </c>
      <c r="B22" s="3" t="s">
        <v>88</v>
      </c>
      <c r="C22" s="2" t="s">
        <v>87</v>
      </c>
      <c r="D22" s="5"/>
      <c r="E22" s="58">
        <f t="shared" ref="E22:F22" si="1">E18-E19</f>
        <v>0.5</v>
      </c>
      <c r="F22" s="58">
        <f t="shared" si="1"/>
        <v>0.5</v>
      </c>
      <c r="G22" s="58">
        <f t="shared" ref="G22:AB22" si="2">G18-G19</f>
        <v>0.5</v>
      </c>
      <c r="H22" s="58"/>
      <c r="I22" s="58"/>
      <c r="J22" s="58"/>
      <c r="K22" s="58"/>
      <c r="L22" s="58">
        <f t="shared" si="2"/>
        <v>0.5</v>
      </c>
      <c r="M22" s="58">
        <f t="shared" si="2"/>
        <v>0.5</v>
      </c>
      <c r="N22" s="58">
        <f t="shared" si="2"/>
        <v>0.5</v>
      </c>
      <c r="O22" s="58">
        <f t="shared" si="2"/>
        <v>0.5</v>
      </c>
      <c r="P22" s="58">
        <f t="shared" si="2"/>
        <v>0.5</v>
      </c>
      <c r="Q22" s="58">
        <f t="shared" si="2"/>
        <v>0.5</v>
      </c>
      <c r="R22" s="58">
        <f t="shared" si="2"/>
        <v>0.5</v>
      </c>
      <c r="S22" s="58">
        <f t="shared" si="2"/>
        <v>0.5</v>
      </c>
      <c r="T22" s="58">
        <f t="shared" si="2"/>
        <v>0.5</v>
      </c>
      <c r="U22" s="58">
        <f t="shared" si="2"/>
        <v>0.5</v>
      </c>
      <c r="V22" s="58">
        <f t="shared" si="2"/>
        <v>0.5</v>
      </c>
      <c r="W22" s="58">
        <f t="shared" si="2"/>
        <v>0.5</v>
      </c>
      <c r="X22" s="58">
        <f t="shared" si="2"/>
        <v>0.5</v>
      </c>
      <c r="Y22" s="58">
        <f t="shared" si="2"/>
        <v>0.5</v>
      </c>
      <c r="Z22" s="58">
        <f t="shared" si="2"/>
        <v>0.5</v>
      </c>
      <c r="AA22" s="58">
        <f t="shared" si="2"/>
        <v>0.5</v>
      </c>
      <c r="AB22" s="58">
        <f t="shared" si="2"/>
        <v>0.5</v>
      </c>
      <c r="AC22" s="138">
        <f t="shared" si="0"/>
        <v>0.5</v>
      </c>
      <c r="AF22" s="264"/>
      <c r="AH22" s="262">
        <v>1400</v>
      </c>
    </row>
    <row r="23" spans="1:34" ht="24.95" customHeight="1" x14ac:dyDescent="0.2">
      <c r="A23" s="4">
        <v>12</v>
      </c>
      <c r="B23" s="3" t="s">
        <v>89</v>
      </c>
      <c r="C23" s="2" t="s">
        <v>87</v>
      </c>
      <c r="D23" s="5"/>
      <c r="E23" s="58">
        <f t="shared" ref="E23:F23" si="3">E20-E21</f>
        <v>0.79999999999999982</v>
      </c>
      <c r="F23" s="58">
        <f t="shared" si="3"/>
        <v>0.79999999999999982</v>
      </c>
      <c r="G23" s="58">
        <f t="shared" ref="G23:AB23" si="4">G20-G21</f>
        <v>0.79999999999999982</v>
      </c>
      <c r="H23" s="58"/>
      <c r="I23" s="58"/>
      <c r="J23" s="58"/>
      <c r="K23" s="58"/>
      <c r="L23" s="58">
        <f t="shared" si="4"/>
        <v>0.79999999999999982</v>
      </c>
      <c r="M23" s="58">
        <f t="shared" si="4"/>
        <v>0.79999999999999982</v>
      </c>
      <c r="N23" s="58">
        <f t="shared" si="4"/>
        <v>0.79999999999999982</v>
      </c>
      <c r="O23" s="58">
        <f t="shared" si="4"/>
        <v>0.79999999999999982</v>
      </c>
      <c r="P23" s="58">
        <f t="shared" si="4"/>
        <v>0.79999999999999982</v>
      </c>
      <c r="Q23" s="58">
        <f t="shared" si="4"/>
        <v>0.79999999999999982</v>
      </c>
      <c r="R23" s="58">
        <f t="shared" si="4"/>
        <v>0.79999999999999982</v>
      </c>
      <c r="S23" s="58">
        <f t="shared" si="4"/>
        <v>0.79999999999999982</v>
      </c>
      <c r="T23" s="58">
        <f t="shared" si="4"/>
        <v>0.79999999999999982</v>
      </c>
      <c r="U23" s="58">
        <f t="shared" si="4"/>
        <v>0.79999999999999982</v>
      </c>
      <c r="V23" s="58">
        <f t="shared" si="4"/>
        <v>0.79999999999999982</v>
      </c>
      <c r="W23" s="58">
        <f t="shared" si="4"/>
        <v>0.79999999999999982</v>
      </c>
      <c r="X23" s="58">
        <f t="shared" si="4"/>
        <v>0.79999999999999982</v>
      </c>
      <c r="Y23" s="58">
        <f t="shared" si="4"/>
        <v>0.79999999999999982</v>
      </c>
      <c r="Z23" s="58">
        <f t="shared" si="4"/>
        <v>0.79999999999999982</v>
      </c>
      <c r="AA23" s="58">
        <f t="shared" si="4"/>
        <v>0.79999999999999982</v>
      </c>
      <c r="AB23" s="58">
        <f t="shared" si="4"/>
        <v>0.79999999999999982</v>
      </c>
      <c r="AC23" s="138">
        <f t="shared" si="0"/>
        <v>0.80000000000000016</v>
      </c>
      <c r="AF23" s="264"/>
      <c r="AH23" s="262">
        <v>1500</v>
      </c>
    </row>
    <row r="24" spans="1:34" ht="24.95" customHeight="1" x14ac:dyDescent="0.2">
      <c r="A24" s="4">
        <v>13</v>
      </c>
      <c r="B24" s="3" t="s">
        <v>90</v>
      </c>
      <c r="C24" s="2" t="s">
        <v>91</v>
      </c>
      <c r="D24" s="5"/>
      <c r="E24" s="60">
        <f t="shared" ref="E24:F24" si="5">SQRT(E22/0.5)*971</f>
        <v>971</v>
      </c>
      <c r="F24" s="60">
        <f t="shared" si="5"/>
        <v>971</v>
      </c>
      <c r="G24" s="60">
        <f t="shared" ref="G24:AB24" si="6">SQRT(G22/0.5)*971</f>
        <v>971</v>
      </c>
      <c r="H24" s="60"/>
      <c r="I24" s="60"/>
      <c r="J24" s="60"/>
      <c r="K24" s="60"/>
      <c r="L24" s="60">
        <f t="shared" si="6"/>
        <v>971</v>
      </c>
      <c r="M24" s="60">
        <f t="shared" si="6"/>
        <v>971</v>
      </c>
      <c r="N24" s="60">
        <f t="shared" si="6"/>
        <v>971</v>
      </c>
      <c r="O24" s="60">
        <f t="shared" si="6"/>
        <v>971</v>
      </c>
      <c r="P24" s="60">
        <f t="shared" si="6"/>
        <v>971</v>
      </c>
      <c r="Q24" s="60">
        <f t="shared" si="6"/>
        <v>971</v>
      </c>
      <c r="R24" s="60">
        <f t="shared" si="6"/>
        <v>971</v>
      </c>
      <c r="S24" s="60">
        <f t="shared" si="6"/>
        <v>971</v>
      </c>
      <c r="T24" s="60">
        <f t="shared" si="6"/>
        <v>971</v>
      </c>
      <c r="U24" s="60">
        <f t="shared" si="6"/>
        <v>971</v>
      </c>
      <c r="V24" s="60">
        <f t="shared" si="6"/>
        <v>971</v>
      </c>
      <c r="W24" s="60">
        <f t="shared" si="6"/>
        <v>971</v>
      </c>
      <c r="X24" s="60">
        <f t="shared" si="6"/>
        <v>971</v>
      </c>
      <c r="Y24" s="60">
        <f t="shared" si="6"/>
        <v>971</v>
      </c>
      <c r="Z24" s="60">
        <f t="shared" si="6"/>
        <v>971</v>
      </c>
      <c r="AA24" s="60">
        <f t="shared" si="6"/>
        <v>971</v>
      </c>
      <c r="AB24" s="60">
        <f t="shared" si="6"/>
        <v>971</v>
      </c>
      <c r="AC24" s="138">
        <f t="shared" si="0"/>
        <v>971</v>
      </c>
      <c r="AF24" s="264"/>
      <c r="AH24" s="262">
        <v>1500</v>
      </c>
    </row>
    <row r="25" spans="1:34" ht="24.95" customHeight="1" x14ac:dyDescent="0.2">
      <c r="A25" s="4">
        <v>14</v>
      </c>
      <c r="B25" s="3" t="s">
        <v>11</v>
      </c>
      <c r="C25" s="2" t="s">
        <v>10</v>
      </c>
      <c r="D25" s="5"/>
      <c r="E25" s="56">
        <f t="shared" ref="E25:F25" si="7">E24*1000*1*(E14-E15)/3024</f>
        <v>2633.002645502645</v>
      </c>
      <c r="F25" s="56">
        <f t="shared" si="7"/>
        <v>2344.0145502645505</v>
      </c>
      <c r="G25" s="56">
        <f t="shared" ref="G25:AB25" si="8">G24*1000*1*(G14-G15)/3024</f>
        <v>2151.3558201058199</v>
      </c>
      <c r="H25" s="56"/>
      <c r="I25" s="56"/>
      <c r="J25" s="56"/>
      <c r="K25" s="56"/>
      <c r="L25" s="56">
        <f t="shared" si="8"/>
        <v>2665.1124338624336</v>
      </c>
      <c r="M25" s="56">
        <f t="shared" si="8"/>
        <v>2536.6732804232806</v>
      </c>
      <c r="N25" s="56">
        <f t="shared" si="8"/>
        <v>2504.5634920634916</v>
      </c>
      <c r="O25" s="56">
        <f t="shared" si="8"/>
        <v>2311.9047619047624</v>
      </c>
      <c r="P25" s="56">
        <f t="shared" si="8"/>
        <v>2600.8928571428573</v>
      </c>
      <c r="Q25" s="56">
        <f t="shared" si="8"/>
        <v>2536.6732804232802</v>
      </c>
      <c r="R25" s="56">
        <f t="shared" si="8"/>
        <v>2504.5634920634916</v>
      </c>
      <c r="S25" s="56">
        <f t="shared" si="8"/>
        <v>2408.2341269841268</v>
      </c>
      <c r="T25" s="56">
        <f t="shared" si="8"/>
        <v>2665.112433862434</v>
      </c>
      <c r="U25" s="56">
        <f t="shared" si="8"/>
        <v>2697.2222222222217</v>
      </c>
      <c r="V25" s="56">
        <f t="shared" si="8"/>
        <v>2633.0026455026459</v>
      </c>
      <c r="W25" s="56">
        <f t="shared" si="8"/>
        <v>2600.8928571428573</v>
      </c>
      <c r="X25" s="56">
        <f t="shared" si="8"/>
        <v>2440.3439153439153</v>
      </c>
      <c r="Y25" s="56">
        <f t="shared" si="8"/>
        <v>2215.5753968253966</v>
      </c>
      <c r="Z25" s="56">
        <f t="shared" si="8"/>
        <v>2344.0145502645505</v>
      </c>
      <c r="AA25" s="56">
        <f t="shared" si="8"/>
        <v>2600.8928571428573</v>
      </c>
      <c r="AB25" s="56">
        <f t="shared" si="8"/>
        <v>2729.3320105820108</v>
      </c>
      <c r="AC25" s="138">
        <f>SUM(E25:AB25)</f>
        <v>50123.379629629642</v>
      </c>
      <c r="AF25" s="264"/>
      <c r="AH25" s="262">
        <v>1500</v>
      </c>
    </row>
    <row r="26" spans="1:34" ht="24.95" customHeight="1" x14ac:dyDescent="0.2">
      <c r="A26" s="4">
        <v>15</v>
      </c>
      <c r="B26" s="3" t="s">
        <v>9</v>
      </c>
      <c r="C26" s="2" t="s">
        <v>8</v>
      </c>
      <c r="D26" s="5"/>
      <c r="E26" s="262">
        <v>1300</v>
      </c>
      <c r="F26" s="262">
        <v>800</v>
      </c>
      <c r="G26" s="262">
        <v>400</v>
      </c>
      <c r="H26" s="262"/>
      <c r="I26" s="262"/>
      <c r="J26" s="262"/>
      <c r="K26" s="262">
        <v>1700</v>
      </c>
      <c r="L26" s="262">
        <v>1500</v>
      </c>
      <c r="M26" s="262">
        <v>1400</v>
      </c>
      <c r="N26" s="262">
        <v>1500</v>
      </c>
      <c r="O26" s="262">
        <v>1500</v>
      </c>
      <c r="P26" s="262">
        <v>1500</v>
      </c>
      <c r="Q26" s="262">
        <v>1400</v>
      </c>
      <c r="R26" s="262">
        <v>1500</v>
      </c>
      <c r="S26" s="262">
        <v>1500</v>
      </c>
      <c r="T26" s="262">
        <v>1600</v>
      </c>
      <c r="U26" s="262">
        <v>1600</v>
      </c>
      <c r="V26" s="262">
        <v>1600</v>
      </c>
      <c r="W26" s="262">
        <v>1400</v>
      </c>
      <c r="X26" s="262">
        <v>1200</v>
      </c>
      <c r="Y26" s="262">
        <v>1400</v>
      </c>
      <c r="Z26" s="262">
        <v>1500</v>
      </c>
      <c r="AA26" s="262">
        <v>1600</v>
      </c>
      <c r="AB26" s="262">
        <v>1700</v>
      </c>
      <c r="AC26" s="138">
        <f>SUM(E26:AB26)</f>
        <v>29600</v>
      </c>
      <c r="AF26" s="264"/>
      <c r="AH26" s="262">
        <v>1400</v>
      </c>
    </row>
    <row r="27" spans="1:34" ht="24.95" customHeight="1" x14ac:dyDescent="0.2">
      <c r="A27" s="4">
        <v>16</v>
      </c>
      <c r="B27" s="3" t="s">
        <v>7</v>
      </c>
      <c r="C27" s="2" t="s">
        <v>6</v>
      </c>
      <c r="D27" s="5"/>
      <c r="E27" s="62">
        <f t="shared" ref="E27:F27" si="9">E26/E25</f>
        <v>0.49373288789530539</v>
      </c>
      <c r="F27" s="62">
        <f t="shared" si="9"/>
        <v>0.34129480975692333</v>
      </c>
      <c r="G27" s="62">
        <f t="shared" ref="G27:AB27" si="10">G26/G25</f>
        <v>0.18592926203175678</v>
      </c>
      <c r="H27" s="62"/>
      <c r="I27" s="62"/>
      <c r="J27" s="62"/>
      <c r="K27" s="62"/>
      <c r="L27" s="62">
        <f t="shared" si="10"/>
        <v>0.56282803717444452</v>
      </c>
      <c r="M27" s="62">
        <f t="shared" si="10"/>
        <v>0.55190394868920201</v>
      </c>
      <c r="N27" s="62">
        <f t="shared" si="10"/>
        <v>0.59890675750613975</v>
      </c>
      <c r="O27" s="62">
        <f t="shared" si="10"/>
        <v>0.64881565396498442</v>
      </c>
      <c r="P27" s="62">
        <f t="shared" si="10"/>
        <v>0.57672502574665285</v>
      </c>
      <c r="Q27" s="62">
        <f t="shared" si="10"/>
        <v>0.55190394868920212</v>
      </c>
      <c r="R27" s="62">
        <f t="shared" si="10"/>
        <v>0.59890675750613975</v>
      </c>
      <c r="S27" s="62">
        <f t="shared" si="10"/>
        <v>0.62286302780638525</v>
      </c>
      <c r="T27" s="62">
        <f t="shared" si="10"/>
        <v>0.60034990631940732</v>
      </c>
      <c r="U27" s="62">
        <f t="shared" si="10"/>
        <v>0.59320288362512885</v>
      </c>
      <c r="V27" s="62">
        <f t="shared" si="10"/>
        <v>0.60767124664037564</v>
      </c>
      <c r="W27" s="62">
        <f t="shared" si="10"/>
        <v>0.538276690696876</v>
      </c>
      <c r="X27" s="62">
        <f t="shared" si="10"/>
        <v>0.49173396932083041</v>
      </c>
      <c r="Y27" s="62">
        <f t="shared" si="10"/>
        <v>0.63189002820937634</v>
      </c>
      <c r="Z27" s="62">
        <f t="shared" si="10"/>
        <v>0.63992776829423126</v>
      </c>
      <c r="AA27" s="62">
        <f t="shared" si="10"/>
        <v>0.6151733607964297</v>
      </c>
      <c r="AB27" s="62">
        <f t="shared" si="10"/>
        <v>0.62286302780638514</v>
      </c>
      <c r="AC27" s="138">
        <f t="shared" ref="AC27:AC32" si="11">AVERAGE(E27:AB27)</f>
        <v>0.55374494992380885</v>
      </c>
      <c r="AF27" s="264"/>
      <c r="AH27" s="262">
        <v>1500</v>
      </c>
    </row>
    <row r="28" spans="1:34" ht="24.95" customHeight="1" x14ac:dyDescent="0.2">
      <c r="A28" s="4">
        <v>17</v>
      </c>
      <c r="B28" s="3" t="s">
        <v>5</v>
      </c>
      <c r="C28" s="5"/>
      <c r="D28" s="5"/>
      <c r="E28" s="326">
        <f>AVERAGE(E27:AB27)</f>
        <v>0.55374494992380885</v>
      </c>
      <c r="F28" s="327"/>
      <c r="G28" s="327"/>
      <c r="H28" s="327"/>
      <c r="I28" s="327"/>
      <c r="J28" s="327"/>
      <c r="K28" s="327"/>
      <c r="L28" s="327"/>
      <c r="M28" s="327"/>
      <c r="N28" s="327"/>
      <c r="O28" s="327"/>
      <c r="P28" s="327"/>
      <c r="Q28" s="327"/>
      <c r="R28" s="327"/>
      <c r="S28" s="327"/>
      <c r="T28" s="327"/>
      <c r="U28" s="327"/>
      <c r="V28" s="327"/>
      <c r="W28" s="327"/>
      <c r="X28" s="327"/>
      <c r="Y28" s="327"/>
      <c r="Z28" s="327"/>
      <c r="AA28" s="327"/>
      <c r="AB28" s="328"/>
      <c r="AC28" s="138">
        <f t="shared" si="11"/>
        <v>0.55374494992380885</v>
      </c>
      <c r="AF28" s="264"/>
      <c r="AH28" s="262">
        <v>1500</v>
      </c>
    </row>
    <row r="29" spans="1:34" ht="24.95" customHeight="1" x14ac:dyDescent="0.2">
      <c r="A29" s="4">
        <v>18</v>
      </c>
      <c r="B29" s="3" t="s">
        <v>4</v>
      </c>
      <c r="C29" s="5"/>
      <c r="D29" s="5"/>
      <c r="E29" s="62">
        <f t="shared" ref="E29:F29" si="12">3.516/E27</f>
        <v>7.1212594627594621</v>
      </c>
      <c r="F29" s="62">
        <f t="shared" si="12"/>
        <v>10.301943948412699</v>
      </c>
      <c r="G29" s="62">
        <f t="shared" ref="G29:AB29" si="13">3.516/G27</f>
        <v>18.910417658730157</v>
      </c>
      <c r="H29" s="62"/>
      <c r="I29" s="62"/>
      <c r="J29" s="62"/>
      <c r="K29" s="62"/>
      <c r="L29" s="62">
        <f t="shared" si="13"/>
        <v>6.2470235449735441</v>
      </c>
      <c r="M29" s="62">
        <f t="shared" si="13"/>
        <v>6.3706737528344677</v>
      </c>
      <c r="N29" s="62">
        <f t="shared" si="13"/>
        <v>5.8706968253968235</v>
      </c>
      <c r="O29" s="62">
        <f t="shared" si="13"/>
        <v>5.4191047619047632</v>
      </c>
      <c r="P29" s="62">
        <f t="shared" si="13"/>
        <v>6.0964928571428576</v>
      </c>
      <c r="Q29" s="62">
        <f t="shared" si="13"/>
        <v>6.3706737528344668</v>
      </c>
      <c r="R29" s="62">
        <f t="shared" si="13"/>
        <v>5.8706968253968235</v>
      </c>
      <c r="S29" s="62">
        <f t="shared" si="13"/>
        <v>5.6449007936507929</v>
      </c>
      <c r="T29" s="62">
        <f t="shared" si="13"/>
        <v>5.8565845734126993</v>
      </c>
      <c r="U29" s="62">
        <f t="shared" si="13"/>
        <v>5.9271458333333324</v>
      </c>
      <c r="V29" s="62">
        <f t="shared" si="13"/>
        <v>5.7860233134920644</v>
      </c>
      <c r="W29" s="62">
        <f t="shared" si="13"/>
        <v>6.5319566326530625</v>
      </c>
      <c r="X29" s="62">
        <f t="shared" si="13"/>
        <v>7.1502076719576717</v>
      </c>
      <c r="Y29" s="62">
        <f t="shared" si="13"/>
        <v>5.5642593537414955</v>
      </c>
      <c r="Z29" s="62">
        <f t="shared" si="13"/>
        <v>5.4943701058201064</v>
      </c>
      <c r="AA29" s="62">
        <f t="shared" si="13"/>
        <v>5.7154620535714296</v>
      </c>
      <c r="AB29" s="62">
        <f t="shared" si="13"/>
        <v>5.6449007936507938</v>
      </c>
      <c r="AC29" s="138">
        <f t="shared" si="11"/>
        <v>6.8947397257834764</v>
      </c>
      <c r="AF29" s="264"/>
      <c r="AH29" s="262">
        <v>1600</v>
      </c>
    </row>
    <row r="30" spans="1:34" ht="24.95" customHeight="1" x14ac:dyDescent="0.2">
      <c r="A30" s="4">
        <v>19</v>
      </c>
      <c r="B30" s="3" t="s">
        <v>3</v>
      </c>
      <c r="C30" s="5"/>
      <c r="D30" s="5"/>
      <c r="E30" s="62">
        <f t="shared" ref="E30:F30" si="14">3.413*E29</f>
        <v>24.304858546398044</v>
      </c>
      <c r="F30" s="62">
        <f t="shared" si="14"/>
        <v>35.16053469593254</v>
      </c>
      <c r="G30" s="62">
        <f t="shared" ref="G30:AB30" si="15">3.413*G29</f>
        <v>64.541255469246025</v>
      </c>
      <c r="H30" s="62"/>
      <c r="I30" s="62"/>
      <c r="J30" s="62"/>
      <c r="K30" s="62"/>
      <c r="L30" s="62">
        <f t="shared" si="15"/>
        <v>21.321091358994703</v>
      </c>
      <c r="M30" s="62">
        <f t="shared" si="15"/>
        <v>21.743109518424038</v>
      </c>
      <c r="N30" s="62">
        <f t="shared" si="15"/>
        <v>20.036688265079356</v>
      </c>
      <c r="O30" s="62">
        <f t="shared" si="15"/>
        <v>18.495404552380954</v>
      </c>
      <c r="P30" s="62">
        <f t="shared" si="15"/>
        <v>20.807330121428571</v>
      </c>
      <c r="Q30" s="62">
        <f t="shared" si="15"/>
        <v>21.743109518424035</v>
      </c>
      <c r="R30" s="62">
        <f t="shared" si="15"/>
        <v>20.036688265079356</v>
      </c>
      <c r="S30" s="62">
        <f t="shared" si="15"/>
        <v>19.266046408730155</v>
      </c>
      <c r="T30" s="62">
        <f t="shared" si="15"/>
        <v>19.988523149057542</v>
      </c>
      <c r="U30" s="62">
        <f t="shared" si="15"/>
        <v>20.229348729166663</v>
      </c>
      <c r="V30" s="62">
        <f t="shared" si="15"/>
        <v>19.747697568948414</v>
      </c>
      <c r="W30" s="62">
        <f t="shared" si="15"/>
        <v>22.293567987244902</v>
      </c>
      <c r="X30" s="62">
        <f t="shared" si="15"/>
        <v>24.403658784391531</v>
      </c>
      <c r="Y30" s="62">
        <f t="shared" si="15"/>
        <v>18.990817174319723</v>
      </c>
      <c r="Z30" s="62">
        <f t="shared" si="15"/>
        <v>18.752285171164022</v>
      </c>
      <c r="AA30" s="62">
        <f t="shared" si="15"/>
        <v>19.506871988839286</v>
      </c>
      <c r="AB30" s="62">
        <f t="shared" si="15"/>
        <v>19.266046408730158</v>
      </c>
      <c r="AC30" s="138">
        <f t="shared" si="11"/>
        <v>23.531746684099001</v>
      </c>
      <c r="AF30" s="264"/>
      <c r="AH30" s="262">
        <v>1600</v>
      </c>
    </row>
    <row r="31" spans="1:34" ht="24.95" customHeight="1" x14ac:dyDescent="0.2">
      <c r="A31" s="4">
        <v>20</v>
      </c>
      <c r="B31" s="3" t="s">
        <v>2</v>
      </c>
      <c r="C31" s="2" t="s">
        <v>0</v>
      </c>
      <c r="D31" s="5"/>
      <c r="E31" s="62">
        <f t="shared" ref="E31:F31" si="16">(E17-E16)/LN(1+(E17-E16)/E12)</f>
        <v>6.5857585519243864</v>
      </c>
      <c r="F31" s="62">
        <f t="shared" si="16"/>
        <v>6.5707625230781161</v>
      </c>
      <c r="G31" s="62">
        <f t="shared" ref="G31:AB31" si="17">(G17-G16)/LN(1+(G17-G16)/G12)</f>
        <v>6.0213191438906222</v>
      </c>
      <c r="H31" s="62"/>
      <c r="I31" s="62"/>
      <c r="J31" s="62"/>
      <c r="K31" s="62"/>
      <c r="L31" s="62">
        <f t="shared" si="17"/>
        <v>7.5433426773341923</v>
      </c>
      <c r="M31" s="62">
        <f t="shared" si="17"/>
        <v>7.004268390028292</v>
      </c>
      <c r="N31" s="62">
        <f t="shared" si="17"/>
        <v>6.8983302025303042</v>
      </c>
      <c r="O31" s="62">
        <f t="shared" si="17"/>
        <v>6.5990321833125742</v>
      </c>
      <c r="P31" s="62">
        <f t="shared" si="17"/>
        <v>7.2544715580076913</v>
      </c>
      <c r="Q31" s="62">
        <f t="shared" si="17"/>
        <v>7.1766422435474624</v>
      </c>
      <c r="R31" s="62">
        <f t="shared" si="17"/>
        <v>6.8597763269417618</v>
      </c>
      <c r="S31" s="62">
        <f t="shared" si="17"/>
        <v>6.7823345215351871</v>
      </c>
      <c r="T31" s="62">
        <f t="shared" si="17"/>
        <v>7.3989103871292947</v>
      </c>
      <c r="U31" s="62">
        <f t="shared" si="17"/>
        <v>8.1872780715883575</v>
      </c>
      <c r="V31" s="62">
        <f t="shared" si="17"/>
        <v>7.3989103871292947</v>
      </c>
      <c r="W31" s="62">
        <f t="shared" si="17"/>
        <v>7.2544715580076913</v>
      </c>
      <c r="X31" s="62">
        <f t="shared" si="17"/>
        <v>6.8488167800287663</v>
      </c>
      <c r="Y31" s="62">
        <f t="shared" si="17"/>
        <v>6.4546146675307456</v>
      </c>
      <c r="Z31" s="62">
        <f t="shared" si="17"/>
        <v>6.7044363018199409</v>
      </c>
      <c r="AA31" s="62">
        <f t="shared" si="17"/>
        <v>6.8305006820158427</v>
      </c>
      <c r="AB31" s="62">
        <f t="shared" si="17"/>
        <v>7.0133425811061363</v>
      </c>
      <c r="AC31" s="138">
        <f t="shared" si="11"/>
        <v>6.9693659869243332</v>
      </c>
      <c r="AF31" s="264"/>
      <c r="AH31" s="262">
        <v>1600</v>
      </c>
    </row>
    <row r="32" spans="1:34" ht="24.95" customHeight="1" x14ac:dyDescent="0.25">
      <c r="A32" s="4">
        <v>21</v>
      </c>
      <c r="B32" s="3" t="s">
        <v>1</v>
      </c>
      <c r="C32" s="2" t="s">
        <v>0</v>
      </c>
      <c r="D32" s="1"/>
      <c r="E32" s="62">
        <f t="shared" ref="E32:F32" si="18">(E14-E15)/LN(1+(E14-E15)/E13)</f>
        <v>3.0533471748646286</v>
      </c>
      <c r="F32" s="62">
        <f t="shared" si="18"/>
        <v>2.8319947622323784</v>
      </c>
      <c r="G32" s="62">
        <f t="shared" ref="G32:AB32" si="19">(G14-G15)/LN(1+(G14-G15)/G13)</f>
        <v>2.993682117366443</v>
      </c>
      <c r="H32" s="62"/>
      <c r="I32" s="62"/>
      <c r="J32" s="62"/>
      <c r="K32" s="62"/>
      <c r="L32" s="62">
        <f t="shared" si="19"/>
        <v>3.249932086543676</v>
      </c>
      <c r="M32" s="62">
        <f t="shared" si="19"/>
        <v>3.1493713162492138</v>
      </c>
      <c r="N32" s="62">
        <f t="shared" si="19"/>
        <v>2.9556008171816188</v>
      </c>
      <c r="O32" s="62">
        <f t="shared" si="19"/>
        <v>3.1269202697034135</v>
      </c>
      <c r="P32" s="62">
        <f t="shared" si="19"/>
        <v>3.1997766755952366</v>
      </c>
      <c r="Q32" s="62">
        <f t="shared" si="19"/>
        <v>3.1493713162492134</v>
      </c>
      <c r="R32" s="62">
        <f t="shared" si="19"/>
        <v>3.1240724065352672</v>
      </c>
      <c r="S32" s="62">
        <f t="shared" si="19"/>
        <v>3.3578197165010941</v>
      </c>
      <c r="T32" s="62">
        <f t="shared" si="19"/>
        <v>3.4136459136331081</v>
      </c>
      <c r="U32" s="62">
        <f t="shared" si="19"/>
        <v>2.7175298064488489</v>
      </c>
      <c r="V32" s="62">
        <f t="shared" si="19"/>
        <v>3.224885138368264</v>
      </c>
      <c r="W32" s="62">
        <f t="shared" si="19"/>
        <v>3.3621191219924649</v>
      </c>
      <c r="X32" s="62">
        <f t="shared" si="19"/>
        <v>3.0732768781004784</v>
      </c>
      <c r="Y32" s="62">
        <f t="shared" si="19"/>
        <v>2.8932962516346135</v>
      </c>
      <c r="Z32" s="62">
        <f t="shared" si="19"/>
        <v>2.9965726364461651</v>
      </c>
      <c r="AA32" s="62">
        <f t="shared" si="19"/>
        <v>3.3621191219924658</v>
      </c>
      <c r="AB32" s="62">
        <f t="shared" si="19"/>
        <v>3.2998451742229116</v>
      </c>
      <c r="AC32" s="138">
        <f t="shared" si="11"/>
        <v>3.1267589350930756</v>
      </c>
      <c r="AF32" s="264"/>
      <c r="AH32" s="262">
        <v>1400</v>
      </c>
    </row>
    <row r="33" spans="1:37" ht="24.95" customHeight="1" x14ac:dyDescent="0.2">
      <c r="A33" s="317" t="s">
        <v>39</v>
      </c>
      <c r="B33" s="317"/>
      <c r="C33" s="317"/>
      <c r="D33" s="317"/>
      <c r="E33" s="317"/>
      <c r="F33" s="317"/>
      <c r="G33" s="317"/>
      <c r="H33" s="317"/>
      <c r="I33" s="317"/>
      <c r="J33" s="317"/>
      <c r="K33" s="317"/>
      <c r="L33" s="317"/>
      <c r="M33" s="317"/>
      <c r="N33" s="317"/>
      <c r="O33" s="317"/>
      <c r="P33" s="317"/>
      <c r="Q33" s="317"/>
      <c r="R33" s="317"/>
      <c r="S33" s="317"/>
      <c r="T33" s="317"/>
      <c r="U33" s="317"/>
      <c r="V33" s="317"/>
      <c r="W33" s="317"/>
      <c r="X33" s="317"/>
      <c r="Y33" s="317"/>
      <c r="Z33" s="317"/>
      <c r="AA33" s="317"/>
      <c r="AB33" s="317"/>
      <c r="AC33" s="317"/>
      <c r="AF33" s="264"/>
      <c r="AH33" s="262">
        <v>1200</v>
      </c>
    </row>
    <row r="34" spans="1:37" ht="18.75" x14ac:dyDescent="0.2">
      <c r="A34" s="323" t="s">
        <v>155</v>
      </c>
      <c r="B34" s="323"/>
      <c r="C34" s="323"/>
      <c r="D34" s="323"/>
      <c r="E34" s="323"/>
      <c r="F34" s="323"/>
      <c r="G34" s="323"/>
      <c r="H34" s="323"/>
      <c r="I34" s="323"/>
      <c r="J34" s="323"/>
      <c r="K34" s="323"/>
      <c r="L34" s="323"/>
      <c r="M34" s="323"/>
      <c r="N34" s="323"/>
      <c r="O34" s="323"/>
      <c r="P34" s="323"/>
      <c r="Q34" s="323"/>
      <c r="R34" s="323"/>
      <c r="S34" s="323"/>
      <c r="T34" s="323"/>
      <c r="U34" s="323"/>
      <c r="V34" s="323"/>
      <c r="W34" s="323"/>
      <c r="X34" s="323"/>
      <c r="Y34" s="323"/>
      <c r="Z34" s="323"/>
      <c r="AA34" s="323"/>
      <c r="AB34" s="323"/>
      <c r="AC34" s="323"/>
      <c r="AF34" s="264"/>
      <c r="AH34" s="262">
        <v>1400</v>
      </c>
    </row>
    <row r="35" spans="1:37" ht="21" x14ac:dyDescent="0.35">
      <c r="A35" s="319"/>
      <c r="B35" s="319"/>
      <c r="C35" s="319"/>
      <c r="D35" s="319"/>
      <c r="E35" s="320" t="s">
        <v>116</v>
      </c>
      <c r="F35" s="320"/>
      <c r="G35" s="320"/>
      <c r="H35" s="320"/>
      <c r="I35" s="320"/>
      <c r="J35" s="320"/>
      <c r="K35" s="320"/>
      <c r="L35" s="320"/>
      <c r="M35" s="320"/>
      <c r="N35" s="320"/>
      <c r="O35" s="320"/>
      <c r="P35" s="320"/>
      <c r="Q35" s="320"/>
      <c r="R35" s="320"/>
      <c r="S35" s="320"/>
      <c r="T35" s="320"/>
      <c r="U35" s="320"/>
      <c r="V35" s="320"/>
      <c r="W35" s="320"/>
      <c r="X35" s="320"/>
      <c r="Y35" s="320"/>
      <c r="Z35" s="320"/>
      <c r="AA35" s="320"/>
      <c r="AB35" s="320"/>
      <c r="AC35" s="320"/>
      <c r="AH35" s="262">
        <v>1500</v>
      </c>
    </row>
    <row r="36" spans="1:37" ht="21" customHeight="1" x14ac:dyDescent="0.2">
      <c r="A36" s="324" t="s">
        <v>77</v>
      </c>
      <c r="B36" s="324"/>
      <c r="C36" s="324"/>
      <c r="D36" s="324"/>
      <c r="E36" s="320"/>
      <c r="F36" s="320"/>
      <c r="G36" s="320"/>
      <c r="H36" s="320"/>
      <c r="I36" s="320"/>
      <c r="J36" s="320"/>
      <c r="K36" s="320"/>
      <c r="L36" s="320"/>
      <c r="M36" s="320"/>
      <c r="N36" s="320"/>
      <c r="O36" s="320"/>
      <c r="P36" s="320"/>
      <c r="Q36" s="320"/>
      <c r="R36" s="320"/>
      <c r="S36" s="320"/>
      <c r="T36" s="320"/>
      <c r="U36" s="320"/>
      <c r="V36" s="320"/>
      <c r="W36" s="320"/>
      <c r="X36" s="320"/>
      <c r="Y36" s="320"/>
      <c r="Z36" s="320"/>
      <c r="AA36" s="320"/>
      <c r="AB36" s="320"/>
      <c r="AC36" s="320"/>
      <c r="AH36" s="262">
        <v>1600</v>
      </c>
    </row>
    <row r="37" spans="1:37" ht="21" customHeight="1" x14ac:dyDescent="0.2">
      <c r="A37" s="324" t="s">
        <v>78</v>
      </c>
      <c r="B37" s="324"/>
      <c r="C37" s="324"/>
      <c r="D37" s="324"/>
      <c r="E37" s="320"/>
      <c r="F37" s="320"/>
      <c r="G37" s="320"/>
      <c r="H37" s="320"/>
      <c r="I37" s="320"/>
      <c r="J37" s="320"/>
      <c r="K37" s="320"/>
      <c r="L37" s="320"/>
      <c r="M37" s="320"/>
      <c r="N37" s="320"/>
      <c r="O37" s="320"/>
      <c r="P37" s="320"/>
      <c r="Q37" s="320"/>
      <c r="R37" s="320"/>
      <c r="S37" s="320"/>
      <c r="T37" s="320"/>
      <c r="U37" s="320"/>
      <c r="V37" s="320"/>
      <c r="W37" s="320"/>
      <c r="X37" s="320"/>
      <c r="Y37" s="320"/>
      <c r="Z37" s="320"/>
      <c r="AA37" s="320"/>
      <c r="AB37" s="320"/>
      <c r="AC37" s="320"/>
      <c r="AH37" s="262">
        <v>1700</v>
      </c>
    </row>
    <row r="38" spans="1:37" ht="18" customHeight="1" x14ac:dyDescent="0.2">
      <c r="A38" s="324" t="s">
        <v>79</v>
      </c>
      <c r="B38" s="324"/>
      <c r="C38" s="324"/>
      <c r="D38" s="324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</row>
    <row r="39" spans="1:37" ht="18" customHeight="1" x14ac:dyDescent="0.2">
      <c r="A39" s="324" t="s">
        <v>80</v>
      </c>
      <c r="B39" s="324"/>
      <c r="C39" s="324"/>
      <c r="D39" s="324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37" ht="18" customHeight="1" x14ac:dyDescent="0.25">
      <c r="A40" s="325" t="s">
        <v>81</v>
      </c>
      <c r="B40" s="325"/>
      <c r="C40" s="325"/>
      <c r="D40" s="325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37" ht="18" customHeight="1" x14ac:dyDescent="0.25">
      <c r="A41" s="325" t="s">
        <v>82</v>
      </c>
      <c r="B41" s="325"/>
      <c r="C41" s="325"/>
      <c r="D41" s="325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37" ht="29.25" customHeight="1" x14ac:dyDescent="0.2">
      <c r="A42" s="312" t="s">
        <v>32</v>
      </c>
      <c r="B42" s="312" t="s">
        <v>31</v>
      </c>
      <c r="C42" s="312" t="s">
        <v>30</v>
      </c>
      <c r="D42" s="312" t="s">
        <v>29</v>
      </c>
      <c r="E42" s="314" t="s">
        <v>28</v>
      </c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5"/>
      <c r="T42" s="315"/>
      <c r="U42" s="315"/>
      <c r="V42" s="315"/>
      <c r="W42" s="315"/>
      <c r="X42" s="315"/>
      <c r="Y42" s="315"/>
      <c r="Z42" s="315"/>
      <c r="AA42" s="315"/>
      <c r="AB42" s="316"/>
      <c r="AC42" s="113" t="s">
        <v>67</v>
      </c>
    </row>
    <row r="43" spans="1:37" ht="18" customHeight="1" x14ac:dyDescent="0.25">
      <c r="A43" s="313"/>
      <c r="B43" s="313"/>
      <c r="C43" s="313"/>
      <c r="D43" s="313"/>
      <c r="E43" s="8">
        <v>7</v>
      </c>
      <c r="F43" s="8">
        <v>8</v>
      </c>
      <c r="G43" s="8">
        <v>9</v>
      </c>
      <c r="H43" s="8">
        <v>10</v>
      </c>
      <c r="I43" s="9">
        <v>11</v>
      </c>
      <c r="J43" s="8">
        <v>12</v>
      </c>
      <c r="K43" s="8">
        <v>13</v>
      </c>
      <c r="L43" s="8">
        <v>14</v>
      </c>
      <c r="M43" s="8">
        <v>15</v>
      </c>
      <c r="N43" s="8">
        <v>16</v>
      </c>
      <c r="O43" s="8">
        <v>17</v>
      </c>
      <c r="P43" s="8">
        <v>18</v>
      </c>
      <c r="Q43" s="8">
        <v>19</v>
      </c>
      <c r="R43" s="8">
        <v>20</v>
      </c>
      <c r="S43" s="8">
        <v>21</v>
      </c>
      <c r="T43" s="8">
        <v>22</v>
      </c>
      <c r="U43" s="8">
        <v>23</v>
      </c>
      <c r="V43" s="8">
        <v>0</v>
      </c>
      <c r="W43" s="8">
        <v>1</v>
      </c>
      <c r="X43" s="8">
        <v>2</v>
      </c>
      <c r="Y43" s="8">
        <v>3</v>
      </c>
      <c r="Z43" s="8">
        <v>4</v>
      </c>
      <c r="AA43" s="8">
        <v>5</v>
      </c>
      <c r="AB43" s="8">
        <v>6</v>
      </c>
      <c r="AC43" s="1"/>
    </row>
    <row r="44" spans="1:37" ht="39.75" customHeight="1" x14ac:dyDescent="0.2">
      <c r="A44" s="4">
        <v>1</v>
      </c>
      <c r="B44" s="3" t="s">
        <v>27</v>
      </c>
      <c r="C44" s="2" t="s">
        <v>0</v>
      </c>
      <c r="D44" s="31"/>
      <c r="E44" s="7">
        <v>1.8</v>
      </c>
      <c r="F44" s="7">
        <v>1.7</v>
      </c>
      <c r="G44" s="7">
        <v>1.7</v>
      </c>
      <c r="H44" s="7">
        <v>1.7</v>
      </c>
      <c r="I44" s="7">
        <v>1.7</v>
      </c>
      <c r="J44" s="7">
        <v>1.8</v>
      </c>
      <c r="K44" s="7">
        <v>1.9</v>
      </c>
      <c r="L44" s="7">
        <v>1.7</v>
      </c>
      <c r="M44" s="7">
        <v>1.7</v>
      </c>
      <c r="N44" s="7">
        <v>1.8</v>
      </c>
      <c r="O44" s="7">
        <v>1.7</v>
      </c>
      <c r="P44" s="7">
        <v>1.7</v>
      </c>
      <c r="Q44" s="7">
        <v>1.8</v>
      </c>
      <c r="R44" s="7">
        <v>1.7</v>
      </c>
      <c r="S44" s="7"/>
      <c r="T44" s="7"/>
      <c r="U44" s="7"/>
      <c r="V44" s="7">
        <v>1.7</v>
      </c>
      <c r="W44" s="7">
        <v>1.7</v>
      </c>
      <c r="X44" s="7">
        <v>1.8</v>
      </c>
      <c r="Y44" s="7">
        <v>1.8</v>
      </c>
      <c r="Z44" s="7"/>
      <c r="AA44" s="7"/>
      <c r="AB44" s="7"/>
      <c r="AC44" s="139">
        <f>AVERAGE(E44:AB44)</f>
        <v>1.7444444444444445</v>
      </c>
      <c r="AF44" s="200">
        <v>28.7</v>
      </c>
      <c r="AG44" s="262">
        <v>23.1</v>
      </c>
      <c r="AH44" s="262">
        <v>14.3</v>
      </c>
      <c r="AI44" s="262">
        <v>6.8</v>
      </c>
      <c r="AK44" s="262">
        <v>1500</v>
      </c>
    </row>
    <row r="45" spans="1:37" ht="39" customHeight="1" x14ac:dyDescent="0.2">
      <c r="A45" s="4">
        <v>2</v>
      </c>
      <c r="B45" s="3" t="s">
        <v>26</v>
      </c>
      <c r="C45" s="2" t="s">
        <v>0</v>
      </c>
      <c r="D45" s="31"/>
      <c r="E45" s="7">
        <v>1.6</v>
      </c>
      <c r="F45" s="7">
        <v>1.6</v>
      </c>
      <c r="G45" s="7">
        <v>1.4</v>
      </c>
      <c r="H45" s="7">
        <v>1.4</v>
      </c>
      <c r="I45" s="7">
        <v>1.5</v>
      </c>
      <c r="J45" s="7">
        <v>1.7</v>
      </c>
      <c r="K45" s="7">
        <v>1.4</v>
      </c>
      <c r="L45" s="7">
        <v>1.5</v>
      </c>
      <c r="M45" s="7">
        <v>1.6</v>
      </c>
      <c r="N45" s="7">
        <v>1.6</v>
      </c>
      <c r="O45" s="7">
        <v>1.4</v>
      </c>
      <c r="P45" s="7">
        <v>1.4</v>
      </c>
      <c r="Q45" s="7">
        <v>1.3</v>
      </c>
      <c r="R45" s="7">
        <v>1.4</v>
      </c>
      <c r="S45" s="7"/>
      <c r="T45" s="7"/>
      <c r="U45" s="7"/>
      <c r="V45" s="7">
        <v>1.6</v>
      </c>
      <c r="W45" s="7">
        <v>1.3</v>
      </c>
      <c r="X45" s="7">
        <v>1.4</v>
      </c>
      <c r="Y45" s="7">
        <v>1.3</v>
      </c>
      <c r="Z45" s="7"/>
      <c r="AA45" s="7"/>
      <c r="AB45" s="7"/>
      <c r="AC45" s="139">
        <f t="shared" ref="AC45:AC56" si="20">AVERAGE(E45:AB45)</f>
        <v>1.4666666666666666</v>
      </c>
      <c r="AF45" s="262">
        <v>28.3</v>
      </c>
      <c r="AG45" s="262">
        <v>22.7</v>
      </c>
      <c r="AH45" s="262">
        <v>12.9</v>
      </c>
      <c r="AI45" s="262">
        <v>5.6</v>
      </c>
      <c r="AK45" s="262">
        <v>1500</v>
      </c>
    </row>
    <row r="46" spans="1:37" ht="24.95" customHeight="1" x14ac:dyDescent="0.2">
      <c r="A46" s="4">
        <v>3</v>
      </c>
      <c r="B46" s="3" t="s">
        <v>83</v>
      </c>
      <c r="C46" s="2" t="s">
        <v>0</v>
      </c>
      <c r="D46" s="2"/>
      <c r="E46" s="262">
        <v>14.3</v>
      </c>
      <c r="F46" s="262">
        <v>12.9</v>
      </c>
      <c r="G46" s="262">
        <v>12.4</v>
      </c>
      <c r="H46" s="262">
        <v>12.5</v>
      </c>
      <c r="I46" s="262">
        <v>14.1</v>
      </c>
      <c r="J46" s="262">
        <v>14.9</v>
      </c>
      <c r="K46" s="262">
        <v>15.7</v>
      </c>
      <c r="L46" s="262">
        <v>16.5</v>
      </c>
      <c r="M46" s="262">
        <v>15.6</v>
      </c>
      <c r="N46" s="262">
        <v>15.1</v>
      </c>
      <c r="O46" s="262">
        <v>14.6</v>
      </c>
      <c r="P46" s="262">
        <v>14.4</v>
      </c>
      <c r="Q46" s="262">
        <v>13.8</v>
      </c>
      <c r="R46" s="262">
        <v>13.4</v>
      </c>
      <c r="S46" s="262"/>
      <c r="T46" s="262"/>
      <c r="U46" s="262"/>
      <c r="V46" s="262">
        <v>15.2</v>
      </c>
      <c r="W46" s="262">
        <v>14.3</v>
      </c>
      <c r="X46" s="262">
        <v>13.4</v>
      </c>
      <c r="Y46" s="262">
        <v>12.7</v>
      </c>
      <c r="Z46" s="262"/>
      <c r="AA46" s="262"/>
      <c r="AB46" s="262"/>
      <c r="AC46" s="139">
        <f t="shared" si="20"/>
        <v>14.211111111111112</v>
      </c>
      <c r="AF46" s="262">
        <v>28.2</v>
      </c>
      <c r="AG46" s="262">
        <v>22.7</v>
      </c>
      <c r="AH46" s="262">
        <v>12.4</v>
      </c>
      <c r="AI46" s="262">
        <v>5.4</v>
      </c>
      <c r="AK46" s="262">
        <v>1400</v>
      </c>
    </row>
    <row r="47" spans="1:37" ht="24.95" customHeight="1" x14ac:dyDescent="0.2">
      <c r="A47" s="4">
        <v>4</v>
      </c>
      <c r="B47" s="3" t="s">
        <v>84</v>
      </c>
      <c r="C47" s="2" t="s">
        <v>0</v>
      </c>
      <c r="D47" s="2"/>
      <c r="E47" s="262">
        <v>6.8</v>
      </c>
      <c r="F47" s="262">
        <v>5.6</v>
      </c>
      <c r="G47" s="262">
        <v>5.4</v>
      </c>
      <c r="H47" s="262">
        <v>5.6</v>
      </c>
      <c r="I47" s="262">
        <v>6.8</v>
      </c>
      <c r="J47" s="262">
        <v>7.7</v>
      </c>
      <c r="K47" s="262">
        <v>8.3000000000000007</v>
      </c>
      <c r="L47" s="262">
        <v>9.4</v>
      </c>
      <c r="M47" s="262">
        <v>8.5</v>
      </c>
      <c r="N47" s="262">
        <v>7.8</v>
      </c>
      <c r="O47" s="262">
        <v>7.4</v>
      </c>
      <c r="P47" s="262">
        <v>7</v>
      </c>
      <c r="Q47" s="262">
        <v>6.6</v>
      </c>
      <c r="R47" s="262">
        <v>6.2</v>
      </c>
      <c r="S47" s="262"/>
      <c r="T47" s="262"/>
      <c r="U47" s="262"/>
      <c r="V47" s="262">
        <v>7.9</v>
      </c>
      <c r="W47" s="262">
        <v>7</v>
      </c>
      <c r="X47" s="262">
        <v>6.2</v>
      </c>
      <c r="Y47" s="262">
        <v>5.7</v>
      </c>
      <c r="Z47" s="262"/>
      <c r="AA47" s="262"/>
      <c r="AB47" s="262"/>
      <c r="AC47" s="139">
        <f t="shared" si="20"/>
        <v>6.9944444444444445</v>
      </c>
      <c r="AF47" s="262">
        <v>27.8</v>
      </c>
      <c r="AG47" s="262">
        <v>22.6</v>
      </c>
      <c r="AH47" s="262">
        <v>12.5</v>
      </c>
      <c r="AI47" s="262">
        <v>5.6</v>
      </c>
      <c r="AK47" s="262">
        <v>1700</v>
      </c>
    </row>
    <row r="48" spans="1:37" ht="24.95" customHeight="1" x14ac:dyDescent="0.2">
      <c r="A48" s="4">
        <v>5</v>
      </c>
      <c r="B48" s="3" t="s">
        <v>85</v>
      </c>
      <c r="C48" s="2" t="s">
        <v>0</v>
      </c>
      <c r="D48" s="2"/>
      <c r="E48" s="262">
        <v>23.1</v>
      </c>
      <c r="F48" s="262">
        <v>22.7</v>
      </c>
      <c r="G48" s="262">
        <v>22.7</v>
      </c>
      <c r="H48" s="262">
        <v>22.6</v>
      </c>
      <c r="I48" s="262">
        <v>22.8</v>
      </c>
      <c r="J48" s="262">
        <v>23.2</v>
      </c>
      <c r="K48" s="262">
        <v>24.9</v>
      </c>
      <c r="L48" s="262">
        <v>26.7</v>
      </c>
      <c r="M48" s="262">
        <v>25.3</v>
      </c>
      <c r="N48" s="262">
        <v>24.6</v>
      </c>
      <c r="O48" s="262">
        <v>24.6</v>
      </c>
      <c r="P48" s="262">
        <v>24.6</v>
      </c>
      <c r="Q48" s="262">
        <v>24</v>
      </c>
      <c r="R48" s="262">
        <v>24.1</v>
      </c>
      <c r="S48" s="262"/>
      <c r="T48" s="262"/>
      <c r="U48" s="262"/>
      <c r="V48" s="262">
        <v>24.6</v>
      </c>
      <c r="W48" s="262">
        <v>24.7</v>
      </c>
      <c r="X48" s="262">
        <v>23.1</v>
      </c>
      <c r="Y48" s="262">
        <v>22.7</v>
      </c>
      <c r="Z48" s="262"/>
      <c r="AA48" s="262"/>
      <c r="AB48" s="262"/>
      <c r="AC48" s="139">
        <f t="shared" si="20"/>
        <v>23.944444444444446</v>
      </c>
      <c r="AF48" s="262">
        <v>28.6</v>
      </c>
      <c r="AG48" s="262">
        <v>22.8</v>
      </c>
      <c r="AH48" s="262">
        <v>14.1</v>
      </c>
      <c r="AI48" s="262">
        <v>6.8</v>
      </c>
      <c r="AK48" s="262">
        <v>1600</v>
      </c>
    </row>
    <row r="49" spans="1:37" ht="24.95" customHeight="1" x14ac:dyDescent="0.2">
      <c r="A49" s="4">
        <v>6</v>
      </c>
      <c r="B49" s="3" t="s">
        <v>86</v>
      </c>
      <c r="C49" s="2" t="s">
        <v>0</v>
      </c>
      <c r="D49" s="2"/>
      <c r="E49" s="200">
        <v>28.7</v>
      </c>
      <c r="F49" s="262">
        <v>28.3</v>
      </c>
      <c r="G49" s="262">
        <v>28.2</v>
      </c>
      <c r="H49" s="262">
        <v>27.8</v>
      </c>
      <c r="I49" s="262">
        <v>28.6</v>
      </c>
      <c r="J49" s="262">
        <v>28.9</v>
      </c>
      <c r="K49" s="262">
        <v>30.7</v>
      </c>
      <c r="L49" s="262">
        <v>32.200000000000003</v>
      </c>
      <c r="M49" s="262">
        <v>30.9</v>
      </c>
      <c r="N49" s="262">
        <v>30.1</v>
      </c>
      <c r="O49" s="262">
        <v>30</v>
      </c>
      <c r="P49" s="262">
        <v>30.1</v>
      </c>
      <c r="Q49" s="262">
        <v>29.6</v>
      </c>
      <c r="R49" s="262">
        <v>29.6</v>
      </c>
      <c r="S49" s="262"/>
      <c r="T49" s="262"/>
      <c r="U49" s="262"/>
      <c r="V49" s="262">
        <v>30.1</v>
      </c>
      <c r="W49" s="262">
        <v>30.1</v>
      </c>
      <c r="X49" s="262">
        <v>28.4</v>
      </c>
      <c r="Y49" s="262">
        <v>28</v>
      </c>
      <c r="Z49" s="262"/>
      <c r="AA49" s="262"/>
      <c r="AB49" s="262"/>
      <c r="AC49" s="138">
        <f t="shared" si="20"/>
        <v>29.461111111111116</v>
      </c>
      <c r="AF49" s="262">
        <v>28.9</v>
      </c>
      <c r="AG49" s="262">
        <v>23.2</v>
      </c>
      <c r="AH49" s="262">
        <v>14.9</v>
      </c>
      <c r="AI49" s="262">
        <v>7.7</v>
      </c>
      <c r="AK49" s="262">
        <v>1500</v>
      </c>
    </row>
    <row r="50" spans="1:37" ht="24.95" customHeight="1" x14ac:dyDescent="0.2">
      <c r="A50" s="4">
        <v>7</v>
      </c>
      <c r="B50" s="3" t="s">
        <v>21</v>
      </c>
      <c r="C50" s="2" t="s">
        <v>87</v>
      </c>
      <c r="D50" s="2"/>
      <c r="E50" s="58">
        <v>4.3</v>
      </c>
      <c r="F50" s="58">
        <v>4.3</v>
      </c>
      <c r="G50" s="58">
        <v>4.3</v>
      </c>
      <c r="H50" s="58">
        <v>4.3</v>
      </c>
      <c r="I50" s="58">
        <v>4.3</v>
      </c>
      <c r="J50" s="58">
        <v>4.3</v>
      </c>
      <c r="K50" s="58">
        <v>4.3</v>
      </c>
      <c r="L50" s="58">
        <v>4.3</v>
      </c>
      <c r="M50" s="58">
        <v>4.3</v>
      </c>
      <c r="N50" s="58">
        <v>4.3</v>
      </c>
      <c r="O50" s="58">
        <v>4.3</v>
      </c>
      <c r="P50" s="58">
        <v>4.3</v>
      </c>
      <c r="Q50" s="58">
        <v>4.3</v>
      </c>
      <c r="R50" s="58">
        <v>4.3</v>
      </c>
      <c r="S50" s="58"/>
      <c r="T50" s="58"/>
      <c r="U50" s="58"/>
      <c r="V50" s="58">
        <v>4.3</v>
      </c>
      <c r="W50" s="58">
        <v>4.3</v>
      </c>
      <c r="X50" s="58">
        <v>4.3</v>
      </c>
      <c r="Y50" s="58">
        <v>4.3</v>
      </c>
      <c r="Z50" s="58"/>
      <c r="AA50" s="58"/>
      <c r="AB50" s="58"/>
      <c r="AC50" s="138">
        <f t="shared" si="20"/>
        <v>4.2999999999999989</v>
      </c>
      <c r="AF50" s="262">
        <v>30.7</v>
      </c>
      <c r="AG50" s="262">
        <v>24.9</v>
      </c>
      <c r="AH50" s="262">
        <v>15.7</v>
      </c>
      <c r="AI50" s="262">
        <v>8.3000000000000007</v>
      </c>
      <c r="AK50" s="262">
        <v>1600</v>
      </c>
    </row>
    <row r="51" spans="1:37" ht="24.95" customHeight="1" x14ac:dyDescent="0.2">
      <c r="A51" s="4">
        <v>8</v>
      </c>
      <c r="B51" s="3" t="s">
        <v>20</v>
      </c>
      <c r="C51" s="2" t="s">
        <v>87</v>
      </c>
      <c r="D51" s="2"/>
      <c r="E51" s="59">
        <v>3.8</v>
      </c>
      <c r="F51" s="59">
        <v>3.8</v>
      </c>
      <c r="G51" s="59">
        <v>3.8</v>
      </c>
      <c r="H51" s="59">
        <v>3.8</v>
      </c>
      <c r="I51" s="59">
        <v>3.8</v>
      </c>
      <c r="J51" s="59">
        <v>3.8</v>
      </c>
      <c r="K51" s="59">
        <v>3.8</v>
      </c>
      <c r="L51" s="59">
        <v>3.8</v>
      </c>
      <c r="M51" s="59">
        <v>3.8</v>
      </c>
      <c r="N51" s="59">
        <v>3.8</v>
      </c>
      <c r="O51" s="59">
        <v>3.8</v>
      </c>
      <c r="P51" s="59">
        <v>3.8</v>
      </c>
      <c r="Q51" s="59">
        <v>3.8</v>
      </c>
      <c r="R51" s="59">
        <v>3.8</v>
      </c>
      <c r="S51" s="59"/>
      <c r="T51" s="59"/>
      <c r="U51" s="59"/>
      <c r="V51" s="59">
        <v>3.8</v>
      </c>
      <c r="W51" s="59">
        <v>3.8</v>
      </c>
      <c r="X51" s="59">
        <v>3.8</v>
      </c>
      <c r="Y51" s="59">
        <v>3.8</v>
      </c>
      <c r="Z51" s="59"/>
      <c r="AA51" s="59"/>
      <c r="AB51" s="59"/>
      <c r="AC51" s="138">
        <f t="shared" si="20"/>
        <v>3.7999999999999989</v>
      </c>
      <c r="AF51" s="262">
        <v>32.200000000000003</v>
      </c>
      <c r="AG51" s="262">
        <v>26.7</v>
      </c>
      <c r="AH51" s="262">
        <v>16.5</v>
      </c>
      <c r="AI51" s="262">
        <v>9.4</v>
      </c>
      <c r="AK51" s="262">
        <v>1500</v>
      </c>
    </row>
    <row r="52" spans="1:37" ht="24.95" customHeight="1" x14ac:dyDescent="0.2">
      <c r="A52" s="4">
        <v>9</v>
      </c>
      <c r="B52" s="3" t="s">
        <v>19</v>
      </c>
      <c r="C52" s="2" t="s">
        <v>87</v>
      </c>
      <c r="D52" s="2"/>
      <c r="E52" s="59">
        <v>3.8</v>
      </c>
      <c r="F52" s="59">
        <v>3.8</v>
      </c>
      <c r="G52" s="59">
        <v>3.8</v>
      </c>
      <c r="H52" s="59">
        <v>3.8</v>
      </c>
      <c r="I52" s="59">
        <v>3.8</v>
      </c>
      <c r="J52" s="59">
        <v>3.8</v>
      </c>
      <c r="K52" s="59">
        <v>3.8</v>
      </c>
      <c r="L52" s="59">
        <v>3.8</v>
      </c>
      <c r="M52" s="59">
        <v>3.8</v>
      </c>
      <c r="N52" s="59">
        <v>3.8</v>
      </c>
      <c r="O52" s="59">
        <v>3.8</v>
      </c>
      <c r="P52" s="59">
        <v>3.8</v>
      </c>
      <c r="Q52" s="59">
        <v>3.8</v>
      </c>
      <c r="R52" s="59">
        <v>3.8</v>
      </c>
      <c r="S52" s="59"/>
      <c r="T52" s="59"/>
      <c r="U52" s="59"/>
      <c r="V52" s="59">
        <v>3.8</v>
      </c>
      <c r="W52" s="59">
        <v>3.8</v>
      </c>
      <c r="X52" s="59">
        <v>3.8</v>
      </c>
      <c r="Y52" s="59">
        <v>3.8</v>
      </c>
      <c r="Z52" s="59"/>
      <c r="AA52" s="59"/>
      <c r="AB52" s="59"/>
      <c r="AC52" s="138">
        <f t="shared" si="20"/>
        <v>3.7999999999999989</v>
      </c>
      <c r="AF52" s="262">
        <v>30.9</v>
      </c>
      <c r="AG52" s="262">
        <v>25.3</v>
      </c>
      <c r="AH52" s="262">
        <v>15.6</v>
      </c>
      <c r="AI52" s="262">
        <v>8.5</v>
      </c>
      <c r="AK52" s="262">
        <v>1500</v>
      </c>
    </row>
    <row r="53" spans="1:37" ht="24.95" customHeight="1" x14ac:dyDescent="0.2">
      <c r="A53" s="4">
        <v>10</v>
      </c>
      <c r="B53" s="3" t="s">
        <v>18</v>
      </c>
      <c r="C53" s="2" t="s">
        <v>87</v>
      </c>
      <c r="D53" s="2"/>
      <c r="E53" s="59">
        <v>3</v>
      </c>
      <c r="F53" s="59">
        <v>3</v>
      </c>
      <c r="G53" s="59">
        <v>3</v>
      </c>
      <c r="H53" s="59">
        <v>3</v>
      </c>
      <c r="I53" s="59">
        <v>3</v>
      </c>
      <c r="J53" s="59">
        <v>3</v>
      </c>
      <c r="K53" s="59">
        <v>3</v>
      </c>
      <c r="L53" s="59">
        <v>3</v>
      </c>
      <c r="M53" s="59">
        <v>3</v>
      </c>
      <c r="N53" s="59">
        <v>3</v>
      </c>
      <c r="O53" s="59">
        <v>3</v>
      </c>
      <c r="P53" s="59">
        <v>3</v>
      </c>
      <c r="Q53" s="59">
        <v>3</v>
      </c>
      <c r="R53" s="59">
        <v>3</v>
      </c>
      <c r="S53" s="59"/>
      <c r="T53" s="59"/>
      <c r="U53" s="59"/>
      <c r="V53" s="59">
        <v>3</v>
      </c>
      <c r="W53" s="59">
        <v>3</v>
      </c>
      <c r="X53" s="59">
        <v>3</v>
      </c>
      <c r="Y53" s="59">
        <v>3</v>
      </c>
      <c r="Z53" s="59"/>
      <c r="AA53" s="59"/>
      <c r="AB53" s="59"/>
      <c r="AC53" s="138">
        <f t="shared" si="20"/>
        <v>3</v>
      </c>
      <c r="AF53" s="262">
        <v>30.1</v>
      </c>
      <c r="AG53" s="262">
        <v>24.6</v>
      </c>
      <c r="AH53" s="262">
        <v>15.1</v>
      </c>
      <c r="AI53" s="262">
        <v>7.8</v>
      </c>
      <c r="AK53" s="262">
        <v>1600</v>
      </c>
    </row>
    <row r="54" spans="1:37" ht="24.95" customHeight="1" x14ac:dyDescent="0.2">
      <c r="A54" s="4">
        <v>11</v>
      </c>
      <c r="B54" s="3" t="s">
        <v>88</v>
      </c>
      <c r="C54" s="2" t="s">
        <v>87</v>
      </c>
      <c r="D54" s="5"/>
      <c r="E54" s="58">
        <f t="shared" ref="E54:G54" si="21">E50-E51</f>
        <v>0.5</v>
      </c>
      <c r="F54" s="58">
        <f t="shared" si="21"/>
        <v>0.5</v>
      </c>
      <c r="G54" s="58">
        <f t="shared" si="21"/>
        <v>0.5</v>
      </c>
      <c r="H54" s="58">
        <f t="shared" ref="H54:K54" si="22">H50-H51</f>
        <v>0.5</v>
      </c>
      <c r="I54" s="58">
        <f t="shared" si="22"/>
        <v>0.5</v>
      </c>
      <c r="J54" s="58">
        <f t="shared" si="22"/>
        <v>0.5</v>
      </c>
      <c r="K54" s="58">
        <f t="shared" si="22"/>
        <v>0.5</v>
      </c>
      <c r="L54" s="58">
        <f t="shared" ref="L54:M54" si="23">L50-L51</f>
        <v>0.5</v>
      </c>
      <c r="M54" s="58">
        <f t="shared" si="23"/>
        <v>0.5</v>
      </c>
      <c r="N54" s="58">
        <f t="shared" ref="N54:P54" si="24">N50-N51</f>
        <v>0.5</v>
      </c>
      <c r="O54" s="58">
        <f t="shared" si="24"/>
        <v>0.5</v>
      </c>
      <c r="P54" s="58">
        <f t="shared" si="24"/>
        <v>0.5</v>
      </c>
      <c r="Q54" s="58">
        <f t="shared" ref="Q54:X54" si="25">Q50-Q51</f>
        <v>0.5</v>
      </c>
      <c r="R54" s="58">
        <f t="shared" si="25"/>
        <v>0.5</v>
      </c>
      <c r="S54" s="58"/>
      <c r="T54" s="58"/>
      <c r="U54" s="58"/>
      <c r="V54" s="58">
        <f t="shared" si="25"/>
        <v>0.5</v>
      </c>
      <c r="W54" s="58">
        <f t="shared" si="25"/>
        <v>0.5</v>
      </c>
      <c r="X54" s="58">
        <f t="shared" si="25"/>
        <v>0.5</v>
      </c>
      <c r="Y54" s="58">
        <f t="shared" ref="Y54" si="26">Y50-Y51</f>
        <v>0.5</v>
      </c>
      <c r="Z54" s="58"/>
      <c r="AA54" s="58"/>
      <c r="AB54" s="58"/>
      <c r="AC54" s="138">
        <f t="shared" si="20"/>
        <v>0.5</v>
      </c>
      <c r="AF54" s="262">
        <v>30</v>
      </c>
      <c r="AG54" s="262">
        <v>24.6</v>
      </c>
      <c r="AH54" s="262">
        <v>14.6</v>
      </c>
      <c r="AI54" s="262">
        <v>7.4</v>
      </c>
      <c r="AK54" s="262">
        <v>1500</v>
      </c>
    </row>
    <row r="55" spans="1:37" ht="24.95" customHeight="1" x14ac:dyDescent="0.2">
      <c r="A55" s="4">
        <v>12</v>
      </c>
      <c r="B55" s="3" t="s">
        <v>89</v>
      </c>
      <c r="C55" s="2" t="s">
        <v>87</v>
      </c>
      <c r="D55" s="5"/>
      <c r="E55" s="58">
        <f t="shared" ref="E55:G55" si="27">E52-E53</f>
        <v>0.79999999999999982</v>
      </c>
      <c r="F55" s="58">
        <f t="shared" si="27"/>
        <v>0.79999999999999982</v>
      </c>
      <c r="G55" s="58">
        <f t="shared" si="27"/>
        <v>0.79999999999999982</v>
      </c>
      <c r="H55" s="58">
        <f t="shared" ref="H55:K55" si="28">H52-H53</f>
        <v>0.79999999999999982</v>
      </c>
      <c r="I55" s="58">
        <f t="shared" si="28"/>
        <v>0.79999999999999982</v>
      </c>
      <c r="J55" s="58">
        <f t="shared" si="28"/>
        <v>0.79999999999999982</v>
      </c>
      <c r="K55" s="58">
        <f t="shared" si="28"/>
        <v>0.79999999999999982</v>
      </c>
      <c r="L55" s="58">
        <f t="shared" ref="L55:M55" si="29">L52-L53</f>
        <v>0.79999999999999982</v>
      </c>
      <c r="M55" s="58">
        <f t="shared" si="29"/>
        <v>0.79999999999999982</v>
      </c>
      <c r="N55" s="58">
        <f t="shared" ref="N55:P55" si="30">N52-N53</f>
        <v>0.79999999999999982</v>
      </c>
      <c r="O55" s="58">
        <f t="shared" si="30"/>
        <v>0.79999999999999982</v>
      </c>
      <c r="P55" s="58">
        <f t="shared" si="30"/>
        <v>0.79999999999999982</v>
      </c>
      <c r="Q55" s="58">
        <f t="shared" ref="Q55:X55" si="31">Q52-Q53</f>
        <v>0.79999999999999982</v>
      </c>
      <c r="R55" s="58">
        <f t="shared" si="31"/>
        <v>0.79999999999999982</v>
      </c>
      <c r="S55" s="58"/>
      <c r="T55" s="58"/>
      <c r="U55" s="58"/>
      <c r="V55" s="58">
        <f t="shared" si="31"/>
        <v>0.79999999999999982</v>
      </c>
      <c r="W55" s="58">
        <f t="shared" si="31"/>
        <v>0.79999999999999982</v>
      </c>
      <c r="X55" s="58">
        <f t="shared" si="31"/>
        <v>0.79999999999999982</v>
      </c>
      <c r="Y55" s="58">
        <f t="shared" ref="Y55" si="32">Y52-Y53</f>
        <v>0.79999999999999982</v>
      </c>
      <c r="Z55" s="58"/>
      <c r="AA55" s="58"/>
      <c r="AB55" s="58"/>
      <c r="AC55" s="138">
        <f t="shared" si="20"/>
        <v>0.80000000000000016</v>
      </c>
      <c r="AF55" s="262">
        <v>30.1</v>
      </c>
      <c r="AG55" s="262">
        <v>24.6</v>
      </c>
      <c r="AH55" s="262">
        <v>14.4</v>
      </c>
      <c r="AI55" s="262">
        <v>7</v>
      </c>
      <c r="AK55" s="262">
        <v>1600</v>
      </c>
    </row>
    <row r="56" spans="1:37" ht="24.95" customHeight="1" x14ac:dyDescent="0.2">
      <c r="A56" s="4">
        <v>13</v>
      </c>
      <c r="B56" s="3" t="s">
        <v>90</v>
      </c>
      <c r="C56" s="2" t="s">
        <v>91</v>
      </c>
      <c r="D56" s="5"/>
      <c r="E56" s="60">
        <f t="shared" ref="E56:G56" si="33">SQRT(E54/0.5)*971</f>
        <v>971</v>
      </c>
      <c r="F56" s="60">
        <f t="shared" si="33"/>
        <v>971</v>
      </c>
      <c r="G56" s="60">
        <f t="shared" si="33"/>
        <v>971</v>
      </c>
      <c r="H56" s="60">
        <f t="shared" ref="H56:K56" si="34">SQRT(H54/0.5)*971</f>
        <v>971</v>
      </c>
      <c r="I56" s="60">
        <f t="shared" si="34"/>
        <v>971</v>
      </c>
      <c r="J56" s="60">
        <f t="shared" si="34"/>
        <v>971</v>
      </c>
      <c r="K56" s="60">
        <f t="shared" si="34"/>
        <v>971</v>
      </c>
      <c r="L56" s="60">
        <f t="shared" ref="L56:M56" si="35">SQRT(L54/0.5)*971</f>
        <v>971</v>
      </c>
      <c r="M56" s="60">
        <f t="shared" si="35"/>
        <v>971</v>
      </c>
      <c r="N56" s="60">
        <f t="shared" ref="N56:P56" si="36">SQRT(N54/0.5)*971</f>
        <v>971</v>
      </c>
      <c r="O56" s="60">
        <f t="shared" si="36"/>
        <v>971</v>
      </c>
      <c r="P56" s="60">
        <f t="shared" si="36"/>
        <v>971</v>
      </c>
      <c r="Q56" s="60">
        <f t="shared" ref="Q56:X56" si="37">SQRT(Q54/0.5)*971</f>
        <v>971</v>
      </c>
      <c r="R56" s="60">
        <f t="shared" si="37"/>
        <v>971</v>
      </c>
      <c r="S56" s="60"/>
      <c r="T56" s="60"/>
      <c r="U56" s="60"/>
      <c r="V56" s="60">
        <f t="shared" si="37"/>
        <v>971</v>
      </c>
      <c r="W56" s="60">
        <f t="shared" si="37"/>
        <v>971</v>
      </c>
      <c r="X56" s="60">
        <f t="shared" si="37"/>
        <v>971</v>
      </c>
      <c r="Y56" s="60">
        <f t="shared" ref="Y56" si="38">SQRT(Y54/0.5)*971</f>
        <v>971</v>
      </c>
      <c r="Z56" s="60"/>
      <c r="AA56" s="60"/>
      <c r="AB56" s="60"/>
      <c r="AC56" s="138">
        <f t="shared" si="20"/>
        <v>971</v>
      </c>
      <c r="AF56" s="262">
        <v>29.6</v>
      </c>
      <c r="AG56" s="262">
        <v>24</v>
      </c>
      <c r="AH56" s="262">
        <v>13.8</v>
      </c>
      <c r="AI56" s="262">
        <v>6.6</v>
      </c>
      <c r="AK56" s="262">
        <v>1500</v>
      </c>
    </row>
    <row r="57" spans="1:37" ht="24.95" customHeight="1" x14ac:dyDescent="0.2">
      <c r="A57" s="4">
        <v>14</v>
      </c>
      <c r="B57" s="3" t="s">
        <v>11</v>
      </c>
      <c r="C57" s="2" t="s">
        <v>10</v>
      </c>
      <c r="D57" s="5"/>
      <c r="E57" s="56">
        <f t="shared" ref="E57:G57" si="39">E56*1000*1*(E46-E47)/3024</f>
        <v>2408.2341269841272</v>
      </c>
      <c r="F57" s="56">
        <f t="shared" si="39"/>
        <v>2344.0145502645505</v>
      </c>
      <c r="G57" s="56">
        <f t="shared" si="39"/>
        <v>2247.6851851851852</v>
      </c>
      <c r="H57" s="56">
        <f t="shared" ref="H57:K57" si="40">H56*1000*1*(H46-H47)/3024</f>
        <v>2215.5753968253966</v>
      </c>
      <c r="I57" s="56">
        <f t="shared" si="40"/>
        <v>2344.0145502645501</v>
      </c>
      <c r="J57" s="56">
        <f t="shared" si="40"/>
        <v>2311.9047619047619</v>
      </c>
      <c r="K57" s="56">
        <f t="shared" si="40"/>
        <v>2376.1243386243382</v>
      </c>
      <c r="L57" s="56">
        <f t="shared" ref="L57:M57" si="41">L56*1000*1*(L46-L47)/3024</f>
        <v>2279.7949735449733</v>
      </c>
      <c r="M57" s="56">
        <f t="shared" si="41"/>
        <v>2279.7949735449733</v>
      </c>
      <c r="N57" s="56">
        <f t="shared" ref="N57:P57" si="42">N56*1000*1*(N46-N47)/3024</f>
        <v>2344.0145502645501</v>
      </c>
      <c r="O57" s="56">
        <f t="shared" si="42"/>
        <v>2311.9047619047615</v>
      </c>
      <c r="P57" s="56">
        <f t="shared" si="42"/>
        <v>2376.1243386243386</v>
      </c>
      <c r="Q57" s="56">
        <f t="shared" ref="Q57:X57" si="43">Q56*1000*1*(Q46-Q47)/3024</f>
        <v>2311.9047619047624</v>
      </c>
      <c r="R57" s="56">
        <f t="shared" si="43"/>
        <v>2311.9047619047619</v>
      </c>
      <c r="S57" s="56"/>
      <c r="T57" s="56"/>
      <c r="U57" s="56"/>
      <c r="V57" s="56">
        <f t="shared" si="43"/>
        <v>2344.0145502645501</v>
      </c>
      <c r="W57" s="56">
        <f t="shared" si="43"/>
        <v>2344.0145502645505</v>
      </c>
      <c r="X57" s="56">
        <f t="shared" si="43"/>
        <v>2311.9047619047619</v>
      </c>
      <c r="Y57" s="56">
        <f t="shared" ref="Y57" si="44">Y56*1000*1*(Y46-Y47)/3024</f>
        <v>2247.6851851851848</v>
      </c>
      <c r="Z57" s="56"/>
      <c r="AA57" s="56"/>
      <c r="AB57" s="56"/>
      <c r="AC57" s="138">
        <f>SUM(E57:AB57)</f>
        <v>41710.615079365081</v>
      </c>
      <c r="AF57" s="262">
        <v>29.6</v>
      </c>
      <c r="AG57" s="262">
        <v>24.1</v>
      </c>
      <c r="AH57" s="262">
        <v>13.4</v>
      </c>
      <c r="AI57" s="262">
        <v>6.2</v>
      </c>
      <c r="AK57" s="262">
        <v>200</v>
      </c>
    </row>
    <row r="58" spans="1:37" ht="24.95" customHeight="1" x14ac:dyDescent="0.2">
      <c r="A58" s="4">
        <v>15</v>
      </c>
      <c r="B58" s="3" t="s">
        <v>9</v>
      </c>
      <c r="C58" s="2" t="s">
        <v>8</v>
      </c>
      <c r="D58" s="5"/>
      <c r="E58" s="262">
        <v>1500</v>
      </c>
      <c r="F58" s="262">
        <v>1500</v>
      </c>
      <c r="G58" s="262">
        <v>1400</v>
      </c>
      <c r="H58" s="262">
        <v>1700</v>
      </c>
      <c r="I58" s="262">
        <v>1600</v>
      </c>
      <c r="J58" s="262">
        <v>1500</v>
      </c>
      <c r="K58" s="262">
        <v>1600</v>
      </c>
      <c r="L58" s="262">
        <v>1500</v>
      </c>
      <c r="M58" s="262">
        <v>1500</v>
      </c>
      <c r="N58" s="262">
        <v>1600</v>
      </c>
      <c r="O58" s="262">
        <v>1500</v>
      </c>
      <c r="P58" s="262">
        <v>1600</v>
      </c>
      <c r="Q58" s="262">
        <v>1500</v>
      </c>
      <c r="R58" s="262">
        <v>200</v>
      </c>
      <c r="S58" s="262">
        <v>0</v>
      </c>
      <c r="T58" s="262">
        <v>0</v>
      </c>
      <c r="U58" s="262">
        <v>500</v>
      </c>
      <c r="V58" s="262">
        <v>1700</v>
      </c>
      <c r="W58" s="262">
        <v>1500</v>
      </c>
      <c r="X58" s="262">
        <v>1500</v>
      </c>
      <c r="Y58" s="262">
        <v>900</v>
      </c>
      <c r="Z58" s="262"/>
      <c r="AA58" s="262"/>
      <c r="AB58" s="262"/>
      <c r="AC58" s="138">
        <f>SUM(E58:AB58)</f>
        <v>26300</v>
      </c>
      <c r="AF58" s="262">
        <v>23.9</v>
      </c>
      <c r="AG58" s="262">
        <v>24.2</v>
      </c>
      <c r="AH58" s="262">
        <v>13.1</v>
      </c>
      <c r="AI58" s="262">
        <v>13.2</v>
      </c>
      <c r="AK58" s="262">
        <v>0</v>
      </c>
    </row>
    <row r="59" spans="1:37" ht="24.95" customHeight="1" x14ac:dyDescent="0.2">
      <c r="A59" s="4">
        <v>16</v>
      </c>
      <c r="B59" s="3" t="s">
        <v>7</v>
      </c>
      <c r="C59" s="2" t="s">
        <v>6</v>
      </c>
      <c r="D59" s="5"/>
      <c r="E59" s="62">
        <f t="shared" ref="E59:G59" si="45">E58/E57</f>
        <v>0.62286302780638514</v>
      </c>
      <c r="F59" s="62">
        <f t="shared" si="45"/>
        <v>0.63992776829423126</v>
      </c>
      <c r="G59" s="62">
        <f t="shared" si="45"/>
        <v>0.62286302780638514</v>
      </c>
      <c r="H59" s="62">
        <f t="shared" ref="H59:K59" si="46">H58/H57</f>
        <v>0.76729503425424261</v>
      </c>
      <c r="I59" s="62">
        <f t="shared" si="46"/>
        <v>0.68258961951384678</v>
      </c>
      <c r="J59" s="62">
        <f t="shared" si="46"/>
        <v>0.64881565396498453</v>
      </c>
      <c r="K59" s="62">
        <f t="shared" si="46"/>
        <v>0.67336543546636252</v>
      </c>
      <c r="L59" s="62">
        <f t="shared" ref="L59:M59" si="47">L58/L57</f>
        <v>0.65795390261237874</v>
      </c>
      <c r="M59" s="62">
        <f t="shared" si="47"/>
        <v>0.65795390261237874</v>
      </c>
      <c r="N59" s="62">
        <f t="shared" ref="N59:P59" si="48">N58/N57</f>
        <v>0.68258961951384678</v>
      </c>
      <c r="O59" s="62">
        <f t="shared" si="48"/>
        <v>0.64881565396498464</v>
      </c>
      <c r="P59" s="62">
        <f t="shared" si="48"/>
        <v>0.67336543546636229</v>
      </c>
      <c r="Q59" s="62">
        <f t="shared" ref="Q59:X59" si="49">Q58/Q57</f>
        <v>0.64881565396498442</v>
      </c>
      <c r="R59" s="62">
        <f t="shared" si="49"/>
        <v>8.6508753861997939E-2</v>
      </c>
      <c r="S59" s="62"/>
      <c r="T59" s="62"/>
      <c r="U59" s="62"/>
      <c r="V59" s="62">
        <f t="shared" si="49"/>
        <v>0.7252514707334623</v>
      </c>
      <c r="W59" s="62">
        <f t="shared" si="49"/>
        <v>0.63992776829423126</v>
      </c>
      <c r="X59" s="62">
        <f t="shared" si="49"/>
        <v>0.64881565396498453</v>
      </c>
      <c r="Y59" s="62">
        <f t="shared" ref="Y59" si="50">Y58/Y57</f>
        <v>0.40041194644696199</v>
      </c>
      <c r="Z59" s="62"/>
      <c r="AA59" s="62"/>
      <c r="AB59" s="62"/>
      <c r="AC59" s="138">
        <f t="shared" ref="AC59:AC64" si="51">AVERAGE(E59:AB59)</f>
        <v>0.61822940714127839</v>
      </c>
      <c r="AF59" s="262">
        <v>24.2</v>
      </c>
      <c r="AG59" s="262">
        <v>24.3</v>
      </c>
      <c r="AH59" s="262">
        <v>14.5</v>
      </c>
      <c r="AI59" s="262">
        <v>14.6</v>
      </c>
      <c r="AK59" s="262">
        <v>500</v>
      </c>
    </row>
    <row r="60" spans="1:37" ht="24.95" customHeight="1" x14ac:dyDescent="0.2">
      <c r="A60" s="4">
        <v>17</v>
      </c>
      <c r="B60" s="3" t="s">
        <v>5</v>
      </c>
      <c r="C60" s="5"/>
      <c r="D60" s="5"/>
      <c r="E60" s="326">
        <f>AVERAGE(E59:AB59)</f>
        <v>0.61822940714127839</v>
      </c>
      <c r="F60" s="327"/>
      <c r="G60" s="327"/>
      <c r="H60" s="327"/>
      <c r="I60" s="327"/>
      <c r="J60" s="327"/>
      <c r="K60" s="327"/>
      <c r="L60" s="327"/>
      <c r="M60" s="327"/>
      <c r="N60" s="327"/>
      <c r="O60" s="327"/>
      <c r="P60" s="327"/>
      <c r="Q60" s="327"/>
      <c r="R60" s="327"/>
      <c r="S60" s="327"/>
      <c r="T60" s="327"/>
      <c r="U60" s="327"/>
      <c r="V60" s="327"/>
      <c r="W60" s="327"/>
      <c r="X60" s="327"/>
      <c r="Y60" s="327"/>
      <c r="Z60" s="327"/>
      <c r="AA60" s="327"/>
      <c r="AB60" s="328"/>
      <c r="AC60" s="138">
        <f t="shared" si="51"/>
        <v>0.61822940714127839</v>
      </c>
      <c r="AF60" s="262">
        <v>24.5</v>
      </c>
      <c r="AG60" s="262">
        <v>24.3</v>
      </c>
      <c r="AH60" s="262">
        <v>15.3</v>
      </c>
      <c r="AI60" s="262">
        <v>15.3</v>
      </c>
      <c r="AK60" s="262">
        <v>1700</v>
      </c>
    </row>
    <row r="61" spans="1:37" ht="24.95" customHeight="1" x14ac:dyDescent="0.2">
      <c r="A61" s="4">
        <v>18</v>
      </c>
      <c r="B61" s="3" t="s">
        <v>4</v>
      </c>
      <c r="C61" s="5"/>
      <c r="D61" s="5"/>
      <c r="E61" s="62">
        <f t="shared" ref="E61:G61" si="52">3.516/E59</f>
        <v>5.6449007936507938</v>
      </c>
      <c r="F61" s="62">
        <f t="shared" si="52"/>
        <v>5.4943701058201064</v>
      </c>
      <c r="G61" s="62">
        <f t="shared" si="52"/>
        <v>5.6449007936507938</v>
      </c>
      <c r="H61" s="62">
        <f t="shared" ref="H61:K61" si="53">3.516/H59</f>
        <v>4.5823312324929972</v>
      </c>
      <c r="I61" s="62">
        <f t="shared" si="53"/>
        <v>5.1509719742063487</v>
      </c>
      <c r="J61" s="62">
        <f t="shared" si="53"/>
        <v>5.4191047619047623</v>
      </c>
      <c r="K61" s="62">
        <f t="shared" si="53"/>
        <v>5.2215332341269827</v>
      </c>
      <c r="L61" s="62">
        <f t="shared" ref="L61:M61" si="54">3.516/L59</f>
        <v>5.3438394179894173</v>
      </c>
      <c r="M61" s="62">
        <f t="shared" si="54"/>
        <v>5.3438394179894173</v>
      </c>
      <c r="N61" s="62">
        <f t="shared" ref="N61:P61" si="55">3.516/N59</f>
        <v>5.1509719742063487</v>
      </c>
      <c r="O61" s="62">
        <f t="shared" si="55"/>
        <v>5.4191047619047614</v>
      </c>
      <c r="P61" s="62">
        <f t="shared" si="55"/>
        <v>5.2215332341269844</v>
      </c>
      <c r="Q61" s="62">
        <f t="shared" ref="Q61:Y61" si="56">3.516/Q59</f>
        <v>5.4191047619047632</v>
      </c>
      <c r="R61" s="62">
        <f t="shared" si="56"/>
        <v>40.643285714285717</v>
      </c>
      <c r="S61" s="62"/>
      <c r="T61" s="62"/>
      <c r="U61" s="62"/>
      <c r="V61" s="62">
        <f t="shared" si="56"/>
        <v>4.8479736227824457</v>
      </c>
      <c r="W61" s="62">
        <f t="shared" si="56"/>
        <v>5.4943701058201064</v>
      </c>
      <c r="X61" s="62">
        <f t="shared" si="56"/>
        <v>5.4191047619047623</v>
      </c>
      <c r="Y61" s="62">
        <f t="shared" si="56"/>
        <v>8.7809567901234544</v>
      </c>
      <c r="Z61" s="62"/>
      <c r="AA61" s="62"/>
      <c r="AB61" s="62"/>
      <c r="AC61" s="138">
        <f t="shared" si="51"/>
        <v>7.4578998588272771</v>
      </c>
      <c r="AF61" s="262">
        <v>30.1</v>
      </c>
      <c r="AG61" s="262">
        <v>24.6</v>
      </c>
      <c r="AH61" s="262">
        <v>15.2</v>
      </c>
      <c r="AI61" s="262">
        <v>7.9</v>
      </c>
      <c r="AK61" s="262">
        <v>1500</v>
      </c>
    </row>
    <row r="62" spans="1:37" ht="24.95" customHeight="1" x14ac:dyDescent="0.2">
      <c r="A62" s="4">
        <v>19</v>
      </c>
      <c r="B62" s="3" t="s">
        <v>3</v>
      </c>
      <c r="C62" s="5"/>
      <c r="D62" s="5"/>
      <c r="E62" s="62">
        <f t="shared" ref="E62:G62" si="57">3.413*E61</f>
        <v>19.266046408730158</v>
      </c>
      <c r="F62" s="62">
        <f t="shared" si="57"/>
        <v>18.752285171164022</v>
      </c>
      <c r="G62" s="62">
        <f t="shared" si="57"/>
        <v>19.266046408730158</v>
      </c>
      <c r="H62" s="62">
        <f t="shared" ref="H62:K62" si="58">3.413*H61</f>
        <v>15.639496496498598</v>
      </c>
      <c r="I62" s="62">
        <f t="shared" si="58"/>
        <v>17.580267347966267</v>
      </c>
      <c r="J62" s="62">
        <f t="shared" si="58"/>
        <v>18.495404552380954</v>
      </c>
      <c r="K62" s="62">
        <f t="shared" si="58"/>
        <v>17.821092928075391</v>
      </c>
      <c r="L62" s="62">
        <f t="shared" ref="L62:M62" si="59">3.413*L61</f>
        <v>18.238523933597879</v>
      </c>
      <c r="M62" s="62">
        <f t="shared" si="59"/>
        <v>18.238523933597879</v>
      </c>
      <c r="N62" s="62">
        <f t="shared" ref="N62:P62" si="60">3.413*N61</f>
        <v>17.580267347966267</v>
      </c>
      <c r="O62" s="62">
        <f t="shared" si="60"/>
        <v>18.49540455238095</v>
      </c>
      <c r="P62" s="62">
        <f t="shared" si="60"/>
        <v>17.821092928075398</v>
      </c>
      <c r="Q62" s="62">
        <f t="shared" ref="Q62:Y62" si="61">3.413*Q61</f>
        <v>18.495404552380954</v>
      </c>
      <c r="R62" s="62">
        <f t="shared" si="61"/>
        <v>138.71553414285714</v>
      </c>
      <c r="S62" s="62"/>
      <c r="T62" s="62"/>
      <c r="U62" s="62"/>
      <c r="V62" s="62">
        <f t="shared" si="61"/>
        <v>16.546133974556486</v>
      </c>
      <c r="W62" s="62">
        <f t="shared" si="61"/>
        <v>18.752285171164022</v>
      </c>
      <c r="X62" s="62">
        <f t="shared" si="61"/>
        <v>18.495404552380954</v>
      </c>
      <c r="Y62" s="62">
        <f t="shared" si="61"/>
        <v>29.96940552469135</v>
      </c>
      <c r="Z62" s="62"/>
      <c r="AA62" s="62"/>
      <c r="AB62" s="62"/>
      <c r="AC62" s="138">
        <f t="shared" si="51"/>
        <v>25.453812218177493</v>
      </c>
      <c r="AF62" s="262">
        <v>30.1</v>
      </c>
      <c r="AG62" s="262">
        <v>24.7</v>
      </c>
      <c r="AH62" s="262">
        <v>14.3</v>
      </c>
      <c r="AI62" s="262">
        <v>7</v>
      </c>
      <c r="AK62" s="262">
        <v>1500</v>
      </c>
    </row>
    <row r="63" spans="1:37" ht="24.95" customHeight="1" x14ac:dyDescent="0.2">
      <c r="A63" s="4">
        <v>20</v>
      </c>
      <c r="B63" s="3" t="s">
        <v>2</v>
      </c>
      <c r="C63" s="2" t="s">
        <v>0</v>
      </c>
      <c r="D63" s="5"/>
      <c r="E63" s="62">
        <f t="shared" ref="E63:G63" si="62">(E49-E48)/LN(1+(E49-E48)/E44)</f>
        <v>3.9612551464564358</v>
      </c>
      <c r="F63" s="62">
        <f t="shared" si="62"/>
        <v>3.8428649842839722</v>
      </c>
      <c r="G63" s="62">
        <f t="shared" si="62"/>
        <v>3.8103082382816611</v>
      </c>
      <c r="H63" s="62">
        <f t="shared" ref="H63:K63" si="63">(H49-H48)/LN(1+(H49-H48)/H44)</f>
        <v>3.7119176154673288</v>
      </c>
      <c r="I63" s="62">
        <f t="shared" si="63"/>
        <v>3.9076322789153122</v>
      </c>
      <c r="J63" s="62">
        <f t="shared" si="63"/>
        <v>3.9940681623280914</v>
      </c>
      <c r="K63" s="62">
        <f t="shared" si="63"/>
        <v>4.144732804126769</v>
      </c>
      <c r="L63" s="62">
        <f t="shared" ref="L63:M63" si="64">(L49-L48)/LN(1+(L49-L48)/L44)</f>
        <v>3.810308238281662</v>
      </c>
      <c r="M63" s="62">
        <f t="shared" si="64"/>
        <v>3.8428649842839708</v>
      </c>
      <c r="N63" s="62">
        <f t="shared" ref="N63:P63" si="65">(N49-N48)/LN(1+(N49-N48)/N44)</f>
        <v>3.9283253940383194</v>
      </c>
      <c r="O63" s="62">
        <f t="shared" si="65"/>
        <v>3.7776330367968733</v>
      </c>
      <c r="P63" s="62">
        <f t="shared" si="65"/>
        <v>3.8103082382816611</v>
      </c>
      <c r="Q63" s="62">
        <f t="shared" ref="Q63:Y63" si="66">(Q49-Q48)/LN(1+(Q49-Q48)/Q44)</f>
        <v>3.9612551464564372</v>
      </c>
      <c r="R63" s="62">
        <f t="shared" si="66"/>
        <v>3.8103082382816611</v>
      </c>
      <c r="S63" s="62"/>
      <c r="T63" s="62"/>
      <c r="U63" s="62"/>
      <c r="V63" s="62">
        <f t="shared" si="66"/>
        <v>3.8103082382816611</v>
      </c>
      <c r="W63" s="62">
        <f t="shared" si="66"/>
        <v>3.7776330367968751</v>
      </c>
      <c r="X63" s="62">
        <f t="shared" si="66"/>
        <v>3.86210642206323</v>
      </c>
      <c r="Y63" s="62">
        <f t="shared" si="66"/>
        <v>3.8621064220632313</v>
      </c>
      <c r="Z63" s="62"/>
      <c r="AA63" s="62"/>
      <c r="AB63" s="62"/>
      <c r="AC63" s="138">
        <f t="shared" si="51"/>
        <v>3.8681075903047315</v>
      </c>
      <c r="AF63" s="262">
        <v>28.4</v>
      </c>
      <c r="AG63" s="262">
        <v>23.1</v>
      </c>
      <c r="AH63" s="262">
        <v>13.4</v>
      </c>
      <c r="AI63" s="262">
        <v>6.2</v>
      </c>
      <c r="AK63" s="262">
        <v>900</v>
      </c>
    </row>
    <row r="64" spans="1:37" ht="24.95" customHeight="1" x14ac:dyDescent="0.25">
      <c r="A64" s="4">
        <v>21</v>
      </c>
      <c r="B64" s="3" t="s">
        <v>1</v>
      </c>
      <c r="C64" s="2" t="s">
        <v>0</v>
      </c>
      <c r="D64" s="1"/>
      <c r="E64" s="62">
        <f t="shared" ref="E64:G64" si="67">(E46-E47)/LN(1+(E46-E47)/E45)</f>
        <v>4.3146327188138205</v>
      </c>
      <c r="F64" s="62">
        <f t="shared" si="67"/>
        <v>4.2539611360252207</v>
      </c>
      <c r="G64" s="62">
        <f t="shared" si="67"/>
        <v>3.9067743858587307</v>
      </c>
      <c r="H64" s="62">
        <f t="shared" ref="H64:K64" si="68">(H46-H47)/LN(1+(H46-H47)/H45)</f>
        <v>3.8768765189493872</v>
      </c>
      <c r="I64" s="62">
        <f t="shared" si="68"/>
        <v>4.1259567244850084</v>
      </c>
      <c r="J64" s="62">
        <f t="shared" si="68"/>
        <v>4.3493414603558369</v>
      </c>
      <c r="K64" s="62">
        <f t="shared" si="68"/>
        <v>4.0255032278466096</v>
      </c>
      <c r="L64" s="62">
        <f t="shared" ref="L64:M64" si="69">(L46-L47)/LN(1+(L46-L47)/L45)</f>
        <v>4.0657457540951025</v>
      </c>
      <c r="M64" s="62">
        <f t="shared" si="69"/>
        <v>4.192947895732221</v>
      </c>
      <c r="N64" s="62">
        <f t="shared" ref="N64:P64" si="70">(N46-N47)/LN(1+(N46-N47)/N45)</f>
        <v>4.2539611360252199</v>
      </c>
      <c r="O64" s="62">
        <f t="shared" si="70"/>
        <v>3.9663084864253069</v>
      </c>
      <c r="P64" s="62">
        <f t="shared" si="70"/>
        <v>4.0255032278466096</v>
      </c>
      <c r="Q64" s="62">
        <f t="shared" ref="Q64:Y64" si="71">(Q46-Q47)/LN(1+(Q46-Q47)/Q45)</f>
        <v>3.8344744731440703</v>
      </c>
      <c r="R64" s="62">
        <f t="shared" si="71"/>
        <v>3.9663084864253069</v>
      </c>
      <c r="S64" s="62"/>
      <c r="T64" s="62"/>
      <c r="U64" s="62"/>
      <c r="V64" s="62">
        <f t="shared" si="71"/>
        <v>4.2539611360252199</v>
      </c>
      <c r="W64" s="62">
        <f t="shared" si="71"/>
        <v>3.8636646362954221</v>
      </c>
      <c r="X64" s="62">
        <f t="shared" si="71"/>
        <v>3.9663084864253069</v>
      </c>
      <c r="Y64" s="62">
        <f t="shared" si="71"/>
        <v>3.7758417591834803</v>
      </c>
      <c r="Z64" s="62"/>
      <c r="AA64" s="62"/>
      <c r="AB64" s="62"/>
      <c r="AC64" s="138">
        <f t="shared" si="51"/>
        <v>4.0565595361087698</v>
      </c>
      <c r="AF64" s="262">
        <v>28</v>
      </c>
      <c r="AG64" s="262">
        <v>22.7</v>
      </c>
      <c r="AH64" s="262">
        <v>12.7</v>
      </c>
      <c r="AI64" s="262">
        <v>5.7</v>
      </c>
      <c r="AK64" s="262">
        <v>0</v>
      </c>
    </row>
    <row r="65" spans="32:37" ht="24.95" customHeight="1" x14ac:dyDescent="0.2">
      <c r="AF65" s="262">
        <v>23.2</v>
      </c>
      <c r="AG65" s="262">
        <v>23.2</v>
      </c>
      <c r="AH65" s="262">
        <v>12.9</v>
      </c>
      <c r="AI65" s="262">
        <v>13</v>
      </c>
      <c r="AK65" s="262">
        <v>0</v>
      </c>
    </row>
    <row r="66" spans="32:37" ht="24.95" customHeight="1" x14ac:dyDescent="0.2">
      <c r="AF66" s="262">
        <v>23.5</v>
      </c>
      <c r="AG66" s="262">
        <v>23.6</v>
      </c>
      <c r="AH66" s="262">
        <v>14.2</v>
      </c>
      <c r="AI66" s="262">
        <v>14.2</v>
      </c>
      <c r="AK66" s="262">
        <v>0</v>
      </c>
    </row>
    <row r="67" spans="32:37" ht="18.75" x14ac:dyDescent="0.2">
      <c r="AF67" s="262">
        <v>23.4</v>
      </c>
      <c r="AG67" s="262">
        <v>23.5</v>
      </c>
      <c r="AH67" s="262">
        <v>14.7</v>
      </c>
      <c r="AI67" s="262">
        <v>14.9</v>
      </c>
      <c r="AK67" s="262">
        <v>0</v>
      </c>
    </row>
    <row r="69" spans="32:37" ht="21" customHeight="1" x14ac:dyDescent="0.2"/>
    <row r="70" spans="32:37" ht="15.75" customHeight="1" x14ac:dyDescent="0.2"/>
    <row r="71" spans="32:37" ht="15.75" customHeight="1" x14ac:dyDescent="0.2"/>
    <row r="72" spans="32:37" ht="15.75" customHeight="1" x14ac:dyDescent="0.2"/>
    <row r="73" spans="32:37" ht="15.75" customHeight="1" x14ac:dyDescent="0.2"/>
    <row r="74" spans="32:37" ht="15.75" customHeight="1" x14ac:dyDescent="0.2"/>
    <row r="75" spans="32:37" ht="15.75" customHeight="1" x14ac:dyDescent="0.2"/>
    <row r="76" spans="32:37" ht="15.75" customHeight="1" x14ac:dyDescent="0.2"/>
    <row r="77" spans="32:37" ht="15.75" customHeight="1" x14ac:dyDescent="0.2"/>
    <row r="80" spans="32:37" ht="24.95" customHeight="1" x14ac:dyDescent="0.2"/>
    <row r="81" ht="24.95" customHeight="1" x14ac:dyDescent="0.2"/>
    <row r="82" ht="24.95" customHeight="1" x14ac:dyDescent="0.2"/>
    <row r="83" ht="24.95" customHeight="1" x14ac:dyDescent="0.2"/>
    <row r="84" ht="24.95" customHeight="1" x14ac:dyDescent="0.2"/>
    <row r="85" ht="24.95" customHeight="1" x14ac:dyDescent="0.2"/>
    <row r="86" ht="24.95" customHeight="1" x14ac:dyDescent="0.2"/>
    <row r="87" ht="24.95" customHeight="1" x14ac:dyDescent="0.2"/>
    <row r="88" ht="24.95" customHeight="1" x14ac:dyDescent="0.2"/>
    <row r="89" ht="24.95" customHeight="1" x14ac:dyDescent="0.2"/>
    <row r="90" ht="24.95" customHeight="1" x14ac:dyDescent="0.2"/>
    <row r="91" ht="24.95" customHeight="1" x14ac:dyDescent="0.2"/>
    <row r="92" ht="24.95" customHeight="1" x14ac:dyDescent="0.2"/>
    <row r="93" ht="24.95" customHeight="1" x14ac:dyDescent="0.2"/>
    <row r="94" ht="24.95" customHeight="1" x14ac:dyDescent="0.2"/>
    <row r="95" ht="24.95" customHeight="1" x14ac:dyDescent="0.2"/>
    <row r="96" ht="24.95" customHeight="1" x14ac:dyDescent="0.2"/>
    <row r="97" ht="24.95" customHeight="1" x14ac:dyDescent="0.2"/>
    <row r="98" ht="24.95" customHeight="1" x14ac:dyDescent="0.2"/>
    <row r="99" ht="24.95" customHeight="1" x14ac:dyDescent="0.2"/>
    <row r="100" ht="24.95" customHeight="1" x14ac:dyDescent="0.2"/>
    <row r="104" ht="21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3" ht="24.95" customHeight="1" x14ac:dyDescent="0.2"/>
    <row r="114" ht="24.95" customHeight="1" x14ac:dyDescent="0.2"/>
    <row r="115" ht="24.95" customHeight="1" x14ac:dyDescent="0.2"/>
    <row r="116" ht="24.95" customHeight="1" x14ac:dyDescent="0.2"/>
    <row r="117" ht="24.95" customHeight="1" x14ac:dyDescent="0.2"/>
    <row r="118" ht="24.95" customHeight="1" x14ac:dyDescent="0.2"/>
    <row r="119" ht="24.95" customHeight="1" x14ac:dyDescent="0.2"/>
    <row r="120" ht="24.95" customHeight="1" x14ac:dyDescent="0.2"/>
    <row r="121" ht="24.95" customHeight="1" x14ac:dyDescent="0.2"/>
    <row r="122" ht="24.95" customHeight="1" x14ac:dyDescent="0.2"/>
    <row r="123" ht="24.95" customHeight="1" x14ac:dyDescent="0.2"/>
    <row r="124" ht="24.95" customHeight="1" x14ac:dyDescent="0.2"/>
    <row r="125" ht="24.95" customHeight="1" x14ac:dyDescent="0.2"/>
    <row r="126" ht="24.95" customHeight="1" x14ac:dyDescent="0.2"/>
    <row r="127" ht="24.95" customHeight="1" x14ac:dyDescent="0.2"/>
    <row r="128" ht="24.95" customHeight="1" x14ac:dyDescent="0.2"/>
    <row r="129" ht="24.95" customHeight="1" x14ac:dyDescent="0.2"/>
    <row r="130" ht="24.95" customHeight="1" x14ac:dyDescent="0.2"/>
    <row r="131" ht="24.95" customHeight="1" x14ac:dyDescent="0.2"/>
    <row r="132" ht="24.95" customHeight="1" x14ac:dyDescent="0.2"/>
    <row r="133" ht="24.95" customHeight="1" x14ac:dyDescent="0.2"/>
  </sheetData>
  <mergeCells count="32">
    <mergeCell ref="E28:AB28"/>
    <mergeCell ref="A10:A11"/>
    <mergeCell ref="B10:B11"/>
    <mergeCell ref="C10:C11"/>
    <mergeCell ref="D10:D11"/>
    <mergeCell ref="E10:AB10"/>
    <mergeCell ref="A1:AC1"/>
    <mergeCell ref="A2:AC2"/>
    <mergeCell ref="A3:D3"/>
    <mergeCell ref="E3:AC9"/>
    <mergeCell ref="A4:D4"/>
    <mergeCell ref="A5:D5"/>
    <mergeCell ref="A6:D6"/>
    <mergeCell ref="A7:D7"/>
    <mergeCell ref="A8:D8"/>
    <mergeCell ref="A9:D9"/>
    <mergeCell ref="A33:AC33"/>
    <mergeCell ref="A34:AC34"/>
    <mergeCell ref="A35:D35"/>
    <mergeCell ref="E35:AC41"/>
    <mergeCell ref="A36:D36"/>
    <mergeCell ref="A37:D37"/>
    <mergeCell ref="A38:D38"/>
    <mergeCell ref="A39:D39"/>
    <mergeCell ref="A40:D40"/>
    <mergeCell ref="A41:D41"/>
    <mergeCell ref="E60:AB60"/>
    <mergeCell ref="A42:A43"/>
    <mergeCell ref="B42:B43"/>
    <mergeCell ref="C42:C43"/>
    <mergeCell ref="D42:D43"/>
    <mergeCell ref="E42:AB42"/>
  </mergeCells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AK111"/>
  <sheetViews>
    <sheetView zoomScale="70" zoomScaleNormal="70" workbookViewId="0">
      <selection activeCell="AH18" sqref="AH18"/>
    </sheetView>
  </sheetViews>
  <sheetFormatPr defaultColWidth="8.85546875" defaultRowHeight="12.75" x14ac:dyDescent="0.2"/>
  <cols>
    <col min="1" max="1" width="6.5703125" style="16" customWidth="1"/>
    <col min="2" max="2" width="45" style="16" customWidth="1"/>
    <col min="3" max="3" width="11.42578125" style="16" customWidth="1"/>
    <col min="4" max="4" width="17.42578125" style="16" customWidth="1"/>
    <col min="5" max="28" width="8.7109375" style="16" customWidth="1"/>
    <col min="29" max="29" width="13.5703125" style="16" customWidth="1"/>
    <col min="30" max="16384" width="8.85546875" style="16"/>
  </cols>
  <sheetData>
    <row r="2" spans="1:36" ht="23.25" x14ac:dyDescent="0.2">
      <c r="A2" s="317" t="s">
        <v>39</v>
      </c>
      <c r="B2" s="317"/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</row>
    <row r="3" spans="1:36" ht="23.25" x14ac:dyDescent="0.2">
      <c r="A3" s="318" t="s">
        <v>157</v>
      </c>
      <c r="B3" s="318"/>
      <c r="C3" s="318"/>
      <c r="D3" s="318"/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18"/>
      <c r="T3" s="318"/>
      <c r="U3" s="318"/>
      <c r="V3" s="318"/>
      <c r="W3" s="318"/>
      <c r="X3" s="318"/>
      <c r="Y3" s="318"/>
      <c r="Z3" s="318"/>
      <c r="AA3" s="318"/>
      <c r="AB3" s="318"/>
      <c r="AC3" s="318"/>
    </row>
    <row r="4" spans="1:36" ht="21" customHeight="1" x14ac:dyDescent="0.35">
      <c r="A4" s="319"/>
      <c r="B4" s="319"/>
      <c r="C4" s="319"/>
      <c r="D4" s="319"/>
      <c r="E4" s="320" t="s">
        <v>103</v>
      </c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</row>
    <row r="5" spans="1:36" ht="18" customHeight="1" x14ac:dyDescent="0.2">
      <c r="A5" s="321" t="s">
        <v>133</v>
      </c>
      <c r="B5" s="321"/>
      <c r="C5" s="321"/>
      <c r="D5" s="321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36" ht="18" customHeight="1" x14ac:dyDescent="0.2">
      <c r="A6" s="321" t="s">
        <v>134</v>
      </c>
      <c r="B6" s="321"/>
      <c r="C6" s="321"/>
      <c r="D6" s="321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36" ht="18" customHeight="1" x14ac:dyDescent="0.2">
      <c r="A7" s="321" t="s">
        <v>135</v>
      </c>
      <c r="B7" s="321"/>
      <c r="C7" s="321"/>
      <c r="D7" s="321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36" ht="18" customHeight="1" x14ac:dyDescent="0.2">
      <c r="A8" s="321" t="s">
        <v>136</v>
      </c>
      <c r="B8" s="321"/>
      <c r="C8" s="321"/>
      <c r="D8" s="321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36" ht="16.899999999999999" customHeight="1" x14ac:dyDescent="0.35">
      <c r="A9" s="322" t="s">
        <v>137</v>
      </c>
      <c r="B9" s="322"/>
      <c r="C9" s="322"/>
      <c r="D9" s="322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36" ht="15.6" customHeight="1" x14ac:dyDescent="0.35">
      <c r="A10" s="322" t="s">
        <v>138</v>
      </c>
      <c r="B10" s="322"/>
      <c r="C10" s="322"/>
      <c r="D10" s="322"/>
      <c r="E10" s="320"/>
      <c r="F10" s="320"/>
      <c r="G10" s="320"/>
      <c r="H10" s="320"/>
      <c r="I10" s="320"/>
      <c r="J10" s="320"/>
      <c r="K10" s="320"/>
      <c r="L10" s="320"/>
      <c r="M10" s="320"/>
      <c r="N10" s="320"/>
      <c r="O10" s="320"/>
      <c r="P10" s="320"/>
      <c r="Q10" s="320"/>
      <c r="R10" s="320"/>
      <c r="S10" s="320"/>
      <c r="T10" s="320"/>
      <c r="U10" s="320"/>
      <c r="V10" s="320"/>
      <c r="W10" s="320"/>
      <c r="X10" s="320"/>
      <c r="Y10" s="320"/>
      <c r="Z10" s="320"/>
      <c r="AA10" s="320"/>
      <c r="AB10" s="320"/>
      <c r="AC10" s="320"/>
    </row>
    <row r="11" spans="1:36" ht="34.5" customHeight="1" x14ac:dyDescent="0.2">
      <c r="A11" s="312" t="s">
        <v>32</v>
      </c>
      <c r="B11" s="312" t="s">
        <v>31</v>
      </c>
      <c r="C11" s="312" t="s">
        <v>30</v>
      </c>
      <c r="D11" s="312" t="s">
        <v>29</v>
      </c>
      <c r="E11" s="314" t="s">
        <v>28</v>
      </c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315"/>
      <c r="W11" s="315"/>
      <c r="X11" s="315"/>
      <c r="Y11" s="315"/>
      <c r="Z11" s="315"/>
      <c r="AA11" s="315"/>
      <c r="AB11" s="316"/>
      <c r="AC11" s="113" t="s">
        <v>67</v>
      </c>
    </row>
    <row r="12" spans="1:36" ht="15.75" x14ac:dyDescent="0.25">
      <c r="A12" s="313"/>
      <c r="B12" s="313"/>
      <c r="C12" s="313"/>
      <c r="D12" s="313"/>
      <c r="E12" s="8">
        <v>7</v>
      </c>
      <c r="F12" s="8">
        <v>8</v>
      </c>
      <c r="G12" s="8">
        <v>9</v>
      </c>
      <c r="H12" s="8">
        <v>10</v>
      </c>
      <c r="I12" s="9">
        <v>11</v>
      </c>
      <c r="J12" s="8">
        <v>12</v>
      </c>
      <c r="K12" s="8">
        <v>13</v>
      </c>
      <c r="L12" s="8">
        <v>14</v>
      </c>
      <c r="M12" s="8">
        <v>15</v>
      </c>
      <c r="N12" s="8">
        <v>16</v>
      </c>
      <c r="O12" s="8">
        <v>17</v>
      </c>
      <c r="P12" s="8">
        <v>18</v>
      </c>
      <c r="Q12" s="8">
        <v>19</v>
      </c>
      <c r="R12" s="8">
        <v>20</v>
      </c>
      <c r="S12" s="8">
        <v>21</v>
      </c>
      <c r="T12" s="8">
        <v>22</v>
      </c>
      <c r="U12" s="8">
        <v>23</v>
      </c>
      <c r="V12" s="8">
        <v>0</v>
      </c>
      <c r="W12" s="8">
        <v>1</v>
      </c>
      <c r="X12" s="8">
        <v>2</v>
      </c>
      <c r="Y12" s="8">
        <v>3</v>
      </c>
      <c r="Z12" s="8">
        <v>4</v>
      </c>
      <c r="AA12" s="8">
        <v>5</v>
      </c>
      <c r="AB12" s="8">
        <v>6</v>
      </c>
      <c r="AC12" s="1"/>
    </row>
    <row r="13" spans="1:36" ht="24.95" customHeight="1" x14ac:dyDescent="0.2">
      <c r="A13" s="4">
        <v>1</v>
      </c>
      <c r="B13" s="3" t="s">
        <v>27</v>
      </c>
      <c r="C13" s="2" t="s">
        <v>0</v>
      </c>
      <c r="D13" s="31"/>
      <c r="E13" s="12">
        <v>4.7</v>
      </c>
      <c r="F13" s="12">
        <v>4.7</v>
      </c>
      <c r="G13" s="12">
        <v>4.0999999999999996</v>
      </c>
      <c r="H13" s="12"/>
      <c r="I13" s="12"/>
      <c r="J13" s="12"/>
      <c r="K13" s="12">
        <v>4.5</v>
      </c>
      <c r="L13" s="12">
        <v>4.3</v>
      </c>
      <c r="M13" s="12">
        <v>4.4000000000000004</v>
      </c>
      <c r="N13" s="12">
        <v>4.7</v>
      </c>
      <c r="O13" s="12">
        <v>4.5999999999999996</v>
      </c>
      <c r="P13" s="12">
        <v>4.5999999999999996</v>
      </c>
      <c r="Q13" s="12">
        <v>4.4000000000000004</v>
      </c>
      <c r="R13" s="12">
        <v>4.4000000000000004</v>
      </c>
      <c r="S13" s="12">
        <v>4.4000000000000004</v>
      </c>
      <c r="T13" s="12">
        <v>4.5999999999999996</v>
      </c>
      <c r="U13" s="12">
        <v>4.9000000000000004</v>
      </c>
      <c r="V13" s="12">
        <v>6.2</v>
      </c>
      <c r="W13" s="12">
        <v>4.9000000000000004</v>
      </c>
      <c r="X13" s="12">
        <v>4.4000000000000004</v>
      </c>
      <c r="Y13" s="12">
        <v>4.2</v>
      </c>
      <c r="Z13" s="12">
        <v>3.9</v>
      </c>
      <c r="AA13" s="12">
        <v>4.2</v>
      </c>
      <c r="AB13" s="12">
        <v>4.8</v>
      </c>
      <c r="AC13" s="139">
        <f>AVERAGE(E13:AB13)</f>
        <v>4.5666666666666673</v>
      </c>
      <c r="AE13" s="264"/>
      <c r="AF13" s="264"/>
      <c r="AG13" s="264"/>
      <c r="AH13" s="264"/>
      <c r="AJ13" s="264"/>
    </row>
    <row r="14" spans="1:36" ht="24.95" customHeight="1" x14ac:dyDescent="0.2">
      <c r="A14" s="4">
        <v>2</v>
      </c>
      <c r="B14" s="3" t="s">
        <v>26</v>
      </c>
      <c r="C14" s="2" t="s">
        <v>0</v>
      </c>
      <c r="D14" s="31"/>
      <c r="E14" s="68">
        <v>0.7</v>
      </c>
      <c r="F14" s="68">
        <v>0.7</v>
      </c>
      <c r="G14" s="68">
        <v>0.7</v>
      </c>
      <c r="H14" s="68"/>
      <c r="I14" s="68"/>
      <c r="J14" s="68"/>
      <c r="K14" s="68">
        <v>0.7</v>
      </c>
      <c r="L14" s="68">
        <v>0.8</v>
      </c>
      <c r="M14" s="68">
        <v>1.1000000000000001</v>
      </c>
      <c r="N14" s="68">
        <v>0.6</v>
      </c>
      <c r="O14" s="68">
        <v>0.7</v>
      </c>
      <c r="P14" s="68">
        <v>0.6</v>
      </c>
      <c r="Q14" s="68">
        <v>0.7</v>
      </c>
      <c r="R14" s="68">
        <v>0.6</v>
      </c>
      <c r="S14" s="68">
        <v>0.5</v>
      </c>
      <c r="T14" s="68">
        <v>0.6</v>
      </c>
      <c r="U14" s="68">
        <v>0.7</v>
      </c>
      <c r="V14" s="68">
        <v>0.4</v>
      </c>
      <c r="W14" s="68">
        <v>0.7</v>
      </c>
      <c r="X14" s="68">
        <v>0.7</v>
      </c>
      <c r="Y14" s="68">
        <v>0.7</v>
      </c>
      <c r="Z14" s="68">
        <v>0.8</v>
      </c>
      <c r="AA14" s="68">
        <v>0.8</v>
      </c>
      <c r="AB14" s="68">
        <v>0.7</v>
      </c>
      <c r="AC14" s="138">
        <f>AVERAGE(E14:AB14)</f>
        <v>0.69047619047619035</v>
      </c>
      <c r="AE14" s="264"/>
      <c r="AF14" s="264"/>
      <c r="AG14" s="264"/>
      <c r="AH14" s="264"/>
      <c r="AJ14" s="264"/>
    </row>
    <row r="15" spans="1:36" ht="24.95" customHeight="1" x14ac:dyDescent="0.2">
      <c r="A15" s="4">
        <v>3</v>
      </c>
      <c r="B15" s="3" t="s">
        <v>25</v>
      </c>
      <c r="C15" s="2" t="s">
        <v>0</v>
      </c>
      <c r="D15" s="2"/>
      <c r="E15" s="265">
        <v>14.8</v>
      </c>
      <c r="F15" s="265">
        <v>13.4</v>
      </c>
      <c r="G15" s="265">
        <v>12.6</v>
      </c>
      <c r="H15" s="265"/>
      <c r="I15" s="265"/>
      <c r="J15" s="265"/>
      <c r="K15" s="265">
        <v>15.3</v>
      </c>
      <c r="L15" s="265">
        <v>14.4</v>
      </c>
      <c r="M15" s="265">
        <v>14.1</v>
      </c>
      <c r="N15" s="265">
        <v>14.1</v>
      </c>
      <c r="O15" s="265">
        <v>13.9</v>
      </c>
      <c r="P15" s="265">
        <v>13.9</v>
      </c>
      <c r="Q15" s="265">
        <v>13.5</v>
      </c>
      <c r="R15" s="265">
        <v>13.3</v>
      </c>
      <c r="S15" s="265">
        <v>13.4</v>
      </c>
      <c r="T15" s="265">
        <v>13.1</v>
      </c>
      <c r="U15" s="265">
        <v>14.6</v>
      </c>
      <c r="V15" s="265">
        <v>15.2</v>
      </c>
      <c r="W15" s="265">
        <v>14.7</v>
      </c>
      <c r="X15" s="265">
        <v>13.1</v>
      </c>
      <c r="Y15" s="265">
        <v>12.4</v>
      </c>
      <c r="Z15" s="265">
        <v>12</v>
      </c>
      <c r="AA15" s="265">
        <v>12.9</v>
      </c>
      <c r="AB15" s="265">
        <v>14.1</v>
      </c>
      <c r="AC15" s="138">
        <f t="shared" ref="AC15:AC25" si="0">AVERAGE(E15:AB15)</f>
        <v>13.75238095238095</v>
      </c>
      <c r="AE15" s="264"/>
      <c r="AF15" s="264"/>
      <c r="AG15" s="264"/>
      <c r="AH15" s="264"/>
      <c r="AJ15" s="264"/>
    </row>
    <row r="16" spans="1:36" ht="24.95" customHeight="1" x14ac:dyDescent="0.2">
      <c r="A16" s="4">
        <v>4</v>
      </c>
      <c r="B16" s="3" t="s">
        <v>24</v>
      </c>
      <c r="C16" s="2" t="s">
        <v>0</v>
      </c>
      <c r="D16" s="2"/>
      <c r="E16" s="265">
        <v>6.3</v>
      </c>
      <c r="F16" s="265">
        <v>5.2</v>
      </c>
      <c r="G16" s="265">
        <v>5.4</v>
      </c>
      <c r="H16" s="265"/>
      <c r="I16" s="265"/>
      <c r="J16" s="265"/>
      <c r="K16" s="265">
        <v>7.2</v>
      </c>
      <c r="L16" s="265">
        <v>6.9</v>
      </c>
      <c r="M16" s="265">
        <v>7</v>
      </c>
      <c r="N16" s="265">
        <v>5.9</v>
      </c>
      <c r="O16" s="265">
        <v>5.9</v>
      </c>
      <c r="P16" s="265">
        <v>5.8</v>
      </c>
      <c r="Q16" s="265">
        <v>5.6</v>
      </c>
      <c r="R16" s="265">
        <v>5.5</v>
      </c>
      <c r="S16" s="265">
        <v>5.5</v>
      </c>
      <c r="T16" s="265">
        <v>5.5</v>
      </c>
      <c r="U16" s="265">
        <v>6.2</v>
      </c>
      <c r="V16" s="265">
        <v>6.6</v>
      </c>
      <c r="W16" s="265">
        <v>6.2</v>
      </c>
      <c r="X16" s="265">
        <v>5.4</v>
      </c>
      <c r="Y16" s="265">
        <v>5.3</v>
      </c>
      <c r="Z16" s="265">
        <v>5.8</v>
      </c>
      <c r="AA16" s="265">
        <v>5.8</v>
      </c>
      <c r="AB16" s="265">
        <v>5.7</v>
      </c>
      <c r="AC16" s="138">
        <f t="shared" si="0"/>
        <v>5.9380952380952374</v>
      </c>
      <c r="AE16" s="264"/>
      <c r="AF16" s="264"/>
      <c r="AG16" s="264"/>
      <c r="AH16" s="264"/>
      <c r="AJ16" s="264"/>
    </row>
    <row r="17" spans="1:36" ht="24.95" customHeight="1" x14ac:dyDescent="0.2">
      <c r="A17" s="4">
        <v>5</v>
      </c>
      <c r="B17" s="3" t="s">
        <v>23</v>
      </c>
      <c r="C17" s="2" t="s">
        <v>0</v>
      </c>
      <c r="D17" s="2"/>
      <c r="E17" s="265">
        <v>22.8</v>
      </c>
      <c r="F17" s="265">
        <v>21.9</v>
      </c>
      <c r="G17" s="265">
        <v>21.9</v>
      </c>
      <c r="H17" s="265"/>
      <c r="I17" s="265"/>
      <c r="J17" s="265"/>
      <c r="K17" s="265">
        <v>24.3</v>
      </c>
      <c r="L17" s="265">
        <v>25.1</v>
      </c>
      <c r="M17" s="265">
        <v>25.2</v>
      </c>
      <c r="N17" s="265">
        <v>25.2</v>
      </c>
      <c r="O17" s="265">
        <v>26</v>
      </c>
      <c r="P17" s="265">
        <v>25.1</v>
      </c>
      <c r="Q17" s="265">
        <v>24.9</v>
      </c>
      <c r="R17" s="265">
        <v>24.4</v>
      </c>
      <c r="S17" s="265">
        <v>24.4</v>
      </c>
      <c r="T17" s="265">
        <v>23.9</v>
      </c>
      <c r="U17" s="265">
        <v>23.5</v>
      </c>
      <c r="V17" s="265">
        <v>24.2</v>
      </c>
      <c r="W17" s="265">
        <v>23.1</v>
      </c>
      <c r="X17" s="265">
        <v>23.2</v>
      </c>
      <c r="Y17" s="265">
        <v>23.2</v>
      </c>
      <c r="Z17" s="265">
        <v>23.2</v>
      </c>
      <c r="AA17" s="265">
        <v>23.2</v>
      </c>
      <c r="AB17" s="265">
        <v>23.2</v>
      </c>
      <c r="AC17" s="138">
        <f t="shared" si="0"/>
        <v>23.899999999999995</v>
      </c>
      <c r="AE17" s="264"/>
      <c r="AF17" s="264"/>
      <c r="AG17" s="264"/>
      <c r="AH17" s="264"/>
      <c r="AJ17" s="264"/>
    </row>
    <row r="18" spans="1:36" ht="24.95" customHeight="1" x14ac:dyDescent="0.2">
      <c r="A18" s="4">
        <v>6</v>
      </c>
      <c r="B18" s="3" t="s">
        <v>22</v>
      </c>
      <c r="C18" s="2" t="s">
        <v>0</v>
      </c>
      <c r="D18" s="2"/>
      <c r="E18" s="265">
        <v>28.8</v>
      </c>
      <c r="F18" s="265">
        <v>27.6</v>
      </c>
      <c r="G18" s="265">
        <v>27</v>
      </c>
      <c r="H18" s="265"/>
      <c r="I18" s="265"/>
      <c r="J18" s="265"/>
      <c r="K18" s="265">
        <v>30.1</v>
      </c>
      <c r="L18" s="265">
        <v>30.6</v>
      </c>
      <c r="M18" s="265">
        <v>30.4</v>
      </c>
      <c r="N18" s="265">
        <v>30.8</v>
      </c>
      <c r="O18" s="265">
        <v>31.8</v>
      </c>
      <c r="P18" s="265">
        <v>30.8</v>
      </c>
      <c r="Q18" s="265">
        <v>30.6</v>
      </c>
      <c r="R18" s="265">
        <v>29.9</v>
      </c>
      <c r="S18" s="265">
        <v>30</v>
      </c>
      <c r="T18" s="265">
        <v>29.4</v>
      </c>
      <c r="U18" s="265">
        <v>29.4</v>
      </c>
      <c r="V18" s="265">
        <v>30.3</v>
      </c>
      <c r="W18" s="265">
        <v>29.1</v>
      </c>
      <c r="X18" s="265">
        <v>28.6</v>
      </c>
      <c r="Y18" s="265">
        <v>28.1</v>
      </c>
      <c r="Z18" s="265">
        <v>27.9</v>
      </c>
      <c r="AA18" s="265">
        <v>28.4</v>
      </c>
      <c r="AB18" s="265">
        <v>29.1</v>
      </c>
      <c r="AC18" s="138">
        <f t="shared" si="0"/>
        <v>29.461904761904766</v>
      </c>
      <c r="AE18" s="264"/>
      <c r="AF18" s="264"/>
      <c r="AG18" s="264"/>
      <c r="AH18" s="264"/>
      <c r="AJ18" s="264"/>
    </row>
    <row r="19" spans="1:36" ht="24.95" customHeight="1" x14ac:dyDescent="0.2">
      <c r="A19" s="4">
        <v>7</v>
      </c>
      <c r="B19" s="3" t="s">
        <v>21</v>
      </c>
      <c r="C19" s="2" t="s">
        <v>16</v>
      </c>
      <c r="D19" s="2"/>
      <c r="E19" s="58">
        <v>4.3</v>
      </c>
      <c r="F19" s="58">
        <v>4.3</v>
      </c>
      <c r="G19" s="58">
        <v>4.3</v>
      </c>
      <c r="H19" s="58"/>
      <c r="I19" s="58"/>
      <c r="J19" s="58"/>
      <c r="K19" s="58">
        <v>4.3</v>
      </c>
      <c r="L19" s="58">
        <v>4.3</v>
      </c>
      <c r="M19" s="58">
        <v>4.3</v>
      </c>
      <c r="N19" s="58">
        <v>4.3</v>
      </c>
      <c r="O19" s="58">
        <v>4.3</v>
      </c>
      <c r="P19" s="58">
        <v>4.3</v>
      </c>
      <c r="Q19" s="58">
        <v>4.3</v>
      </c>
      <c r="R19" s="58">
        <v>4.3</v>
      </c>
      <c r="S19" s="58">
        <v>4.3</v>
      </c>
      <c r="T19" s="58">
        <v>4.3</v>
      </c>
      <c r="U19" s="58">
        <v>4.3</v>
      </c>
      <c r="V19" s="58">
        <v>4.3</v>
      </c>
      <c r="W19" s="58">
        <v>4.3</v>
      </c>
      <c r="X19" s="58">
        <v>4.3</v>
      </c>
      <c r="Y19" s="58">
        <v>4.3</v>
      </c>
      <c r="Z19" s="58">
        <v>4.3</v>
      </c>
      <c r="AA19" s="58">
        <v>4.3</v>
      </c>
      <c r="AB19" s="58">
        <v>4.3</v>
      </c>
      <c r="AC19" s="138">
        <f t="shared" si="0"/>
        <v>4.2999999999999989</v>
      </c>
      <c r="AE19" s="264"/>
      <c r="AF19" s="264"/>
      <c r="AG19" s="264"/>
      <c r="AH19" s="264"/>
      <c r="AJ19" s="264"/>
    </row>
    <row r="20" spans="1:36" ht="24.95" customHeight="1" x14ac:dyDescent="0.2">
      <c r="A20" s="4">
        <v>8</v>
      </c>
      <c r="B20" s="3" t="s">
        <v>20</v>
      </c>
      <c r="C20" s="2" t="s">
        <v>16</v>
      </c>
      <c r="D20" s="2"/>
      <c r="E20" s="59">
        <v>3.8</v>
      </c>
      <c r="F20" s="59">
        <v>3.8</v>
      </c>
      <c r="G20" s="59">
        <v>3.8</v>
      </c>
      <c r="H20" s="59"/>
      <c r="I20" s="59"/>
      <c r="J20" s="59"/>
      <c r="K20" s="59">
        <v>3.8</v>
      </c>
      <c r="L20" s="59">
        <v>3.8</v>
      </c>
      <c r="M20" s="59">
        <v>3.8</v>
      </c>
      <c r="N20" s="59">
        <v>3.8</v>
      </c>
      <c r="O20" s="59">
        <v>3.8</v>
      </c>
      <c r="P20" s="59">
        <v>3.8</v>
      </c>
      <c r="Q20" s="59">
        <v>3.8</v>
      </c>
      <c r="R20" s="59">
        <v>3.8</v>
      </c>
      <c r="S20" s="59">
        <v>3.8</v>
      </c>
      <c r="T20" s="59">
        <v>3.8</v>
      </c>
      <c r="U20" s="59">
        <v>3.8</v>
      </c>
      <c r="V20" s="59">
        <v>3.8</v>
      </c>
      <c r="W20" s="59">
        <v>3.8</v>
      </c>
      <c r="X20" s="59">
        <v>3.8</v>
      </c>
      <c r="Y20" s="59">
        <v>3.8</v>
      </c>
      <c r="Z20" s="59">
        <v>3.8</v>
      </c>
      <c r="AA20" s="59">
        <v>3.8</v>
      </c>
      <c r="AB20" s="59">
        <v>3.8</v>
      </c>
      <c r="AC20" s="138">
        <f t="shared" si="0"/>
        <v>3.7999999999999985</v>
      </c>
      <c r="AE20" s="264"/>
      <c r="AF20" s="264"/>
      <c r="AG20" s="264"/>
      <c r="AH20" s="264"/>
      <c r="AJ20" s="264"/>
    </row>
    <row r="21" spans="1:36" ht="24.95" customHeight="1" x14ac:dyDescent="0.2">
      <c r="A21" s="4">
        <v>9</v>
      </c>
      <c r="B21" s="3" t="s">
        <v>19</v>
      </c>
      <c r="C21" s="2" t="s">
        <v>16</v>
      </c>
      <c r="D21" s="2"/>
      <c r="E21" s="59">
        <v>3.8</v>
      </c>
      <c r="F21" s="59">
        <v>3.8</v>
      </c>
      <c r="G21" s="59">
        <v>3.8</v>
      </c>
      <c r="H21" s="59"/>
      <c r="I21" s="59"/>
      <c r="J21" s="59"/>
      <c r="K21" s="59">
        <v>3.8</v>
      </c>
      <c r="L21" s="59">
        <v>3.8</v>
      </c>
      <c r="M21" s="59">
        <v>3.8</v>
      </c>
      <c r="N21" s="59">
        <v>3.8</v>
      </c>
      <c r="O21" s="59">
        <v>3.8</v>
      </c>
      <c r="P21" s="59">
        <v>3.8</v>
      </c>
      <c r="Q21" s="59">
        <v>3.8</v>
      </c>
      <c r="R21" s="59">
        <v>3.8</v>
      </c>
      <c r="S21" s="59">
        <v>3.8</v>
      </c>
      <c r="T21" s="59">
        <v>3.8</v>
      </c>
      <c r="U21" s="59">
        <v>3.8</v>
      </c>
      <c r="V21" s="59">
        <v>3.8</v>
      </c>
      <c r="W21" s="59">
        <v>3.8</v>
      </c>
      <c r="X21" s="59">
        <v>3.8</v>
      </c>
      <c r="Y21" s="59">
        <v>3.8</v>
      </c>
      <c r="Z21" s="59">
        <v>3.8</v>
      </c>
      <c r="AA21" s="59">
        <v>3.8</v>
      </c>
      <c r="AB21" s="59">
        <v>3.8</v>
      </c>
      <c r="AC21" s="138">
        <f t="shared" si="0"/>
        <v>3.7999999999999985</v>
      </c>
      <c r="AE21" s="264"/>
      <c r="AF21" s="264"/>
      <c r="AG21" s="264"/>
      <c r="AH21" s="264"/>
      <c r="AJ21" s="264"/>
    </row>
    <row r="22" spans="1:36" ht="24.95" customHeight="1" x14ac:dyDescent="0.2">
      <c r="A22" s="4">
        <v>10</v>
      </c>
      <c r="B22" s="3" t="s">
        <v>18</v>
      </c>
      <c r="C22" s="2" t="s">
        <v>16</v>
      </c>
      <c r="D22" s="2"/>
      <c r="E22" s="59">
        <v>3</v>
      </c>
      <c r="F22" s="59">
        <v>3</v>
      </c>
      <c r="G22" s="59">
        <v>3</v>
      </c>
      <c r="H22" s="59"/>
      <c r="I22" s="59"/>
      <c r="J22" s="59"/>
      <c r="K22" s="59">
        <v>3</v>
      </c>
      <c r="L22" s="59">
        <v>3</v>
      </c>
      <c r="M22" s="59">
        <v>3</v>
      </c>
      <c r="N22" s="59">
        <v>3</v>
      </c>
      <c r="O22" s="59">
        <v>3</v>
      </c>
      <c r="P22" s="59">
        <v>3</v>
      </c>
      <c r="Q22" s="59">
        <v>3</v>
      </c>
      <c r="R22" s="59">
        <v>3</v>
      </c>
      <c r="S22" s="59">
        <v>3</v>
      </c>
      <c r="T22" s="59">
        <v>3</v>
      </c>
      <c r="U22" s="59">
        <v>3</v>
      </c>
      <c r="V22" s="59">
        <v>3</v>
      </c>
      <c r="W22" s="59">
        <v>3</v>
      </c>
      <c r="X22" s="59">
        <v>3</v>
      </c>
      <c r="Y22" s="59">
        <v>3</v>
      </c>
      <c r="Z22" s="59">
        <v>3</v>
      </c>
      <c r="AA22" s="59">
        <v>3</v>
      </c>
      <c r="AB22" s="59">
        <v>3</v>
      </c>
      <c r="AC22" s="138">
        <f t="shared" si="0"/>
        <v>3</v>
      </c>
      <c r="AE22" s="264"/>
      <c r="AF22" s="264"/>
      <c r="AG22" s="264"/>
      <c r="AH22" s="264"/>
      <c r="AJ22" s="264"/>
    </row>
    <row r="23" spans="1:36" ht="24.95" customHeight="1" x14ac:dyDescent="0.2">
      <c r="A23" s="4">
        <v>11</v>
      </c>
      <c r="B23" s="3" t="s">
        <v>17</v>
      </c>
      <c r="C23" s="2" t="s">
        <v>16</v>
      </c>
      <c r="D23" s="5"/>
      <c r="E23" s="58">
        <f t="shared" ref="E23:L23" si="1">E19-E20</f>
        <v>0.5</v>
      </c>
      <c r="F23" s="58">
        <f t="shared" si="1"/>
        <v>0.5</v>
      </c>
      <c r="G23" s="58">
        <f t="shared" si="1"/>
        <v>0.5</v>
      </c>
      <c r="H23" s="58"/>
      <c r="I23" s="58"/>
      <c r="J23" s="58"/>
      <c r="K23" s="58">
        <f t="shared" si="1"/>
        <v>0.5</v>
      </c>
      <c r="L23" s="58">
        <f t="shared" si="1"/>
        <v>0.5</v>
      </c>
      <c r="M23" s="58">
        <f t="shared" ref="M23:AB23" si="2">M19-M20</f>
        <v>0.5</v>
      </c>
      <c r="N23" s="58">
        <f t="shared" si="2"/>
        <v>0.5</v>
      </c>
      <c r="O23" s="58">
        <f t="shared" si="2"/>
        <v>0.5</v>
      </c>
      <c r="P23" s="58">
        <f t="shared" si="2"/>
        <v>0.5</v>
      </c>
      <c r="Q23" s="58">
        <f t="shared" si="2"/>
        <v>0.5</v>
      </c>
      <c r="R23" s="58">
        <f t="shared" si="2"/>
        <v>0.5</v>
      </c>
      <c r="S23" s="58">
        <f t="shared" si="2"/>
        <v>0.5</v>
      </c>
      <c r="T23" s="58">
        <f t="shared" si="2"/>
        <v>0.5</v>
      </c>
      <c r="U23" s="58">
        <f t="shared" si="2"/>
        <v>0.5</v>
      </c>
      <c r="V23" s="58">
        <f t="shared" si="2"/>
        <v>0.5</v>
      </c>
      <c r="W23" s="58">
        <f t="shared" si="2"/>
        <v>0.5</v>
      </c>
      <c r="X23" s="58">
        <f t="shared" si="2"/>
        <v>0.5</v>
      </c>
      <c r="Y23" s="58">
        <f t="shared" si="2"/>
        <v>0.5</v>
      </c>
      <c r="Z23" s="58">
        <f t="shared" si="2"/>
        <v>0.5</v>
      </c>
      <c r="AA23" s="58">
        <f t="shared" si="2"/>
        <v>0.5</v>
      </c>
      <c r="AB23" s="58">
        <f t="shared" si="2"/>
        <v>0.5</v>
      </c>
      <c r="AC23" s="138">
        <f t="shared" si="0"/>
        <v>0.5</v>
      </c>
      <c r="AE23" s="264"/>
      <c r="AF23" s="264"/>
      <c r="AG23" s="264"/>
      <c r="AH23" s="264"/>
      <c r="AJ23" s="264"/>
    </row>
    <row r="24" spans="1:36" ht="24.95" customHeight="1" x14ac:dyDescent="0.2">
      <c r="A24" s="4">
        <v>12</v>
      </c>
      <c r="B24" s="3" t="s">
        <v>15</v>
      </c>
      <c r="C24" s="2" t="s">
        <v>14</v>
      </c>
      <c r="D24" s="5"/>
      <c r="E24" s="58">
        <f t="shared" ref="E24:L24" si="3">E21-E22</f>
        <v>0.79999999999999982</v>
      </c>
      <c r="F24" s="58">
        <f t="shared" si="3"/>
        <v>0.79999999999999982</v>
      </c>
      <c r="G24" s="58">
        <f t="shared" si="3"/>
        <v>0.79999999999999982</v>
      </c>
      <c r="H24" s="58"/>
      <c r="I24" s="58"/>
      <c r="J24" s="58"/>
      <c r="K24" s="58">
        <f t="shared" si="3"/>
        <v>0.79999999999999982</v>
      </c>
      <c r="L24" s="58">
        <f t="shared" si="3"/>
        <v>0.79999999999999982</v>
      </c>
      <c r="M24" s="58">
        <f t="shared" ref="M24:AB24" si="4">M21-M22</f>
        <v>0.79999999999999982</v>
      </c>
      <c r="N24" s="58">
        <f t="shared" si="4"/>
        <v>0.79999999999999982</v>
      </c>
      <c r="O24" s="58">
        <f t="shared" si="4"/>
        <v>0.79999999999999982</v>
      </c>
      <c r="P24" s="58">
        <f t="shared" si="4"/>
        <v>0.79999999999999982</v>
      </c>
      <c r="Q24" s="58">
        <f t="shared" si="4"/>
        <v>0.79999999999999982</v>
      </c>
      <c r="R24" s="58">
        <f t="shared" si="4"/>
        <v>0.79999999999999982</v>
      </c>
      <c r="S24" s="58">
        <f t="shared" si="4"/>
        <v>0.79999999999999982</v>
      </c>
      <c r="T24" s="58">
        <f t="shared" si="4"/>
        <v>0.79999999999999982</v>
      </c>
      <c r="U24" s="58">
        <f t="shared" si="4"/>
        <v>0.79999999999999982</v>
      </c>
      <c r="V24" s="58">
        <f t="shared" si="4"/>
        <v>0.79999999999999982</v>
      </c>
      <c r="W24" s="58">
        <f t="shared" si="4"/>
        <v>0.79999999999999982</v>
      </c>
      <c r="X24" s="58">
        <f t="shared" si="4"/>
        <v>0.79999999999999982</v>
      </c>
      <c r="Y24" s="58">
        <f t="shared" si="4"/>
        <v>0.79999999999999982</v>
      </c>
      <c r="Z24" s="58">
        <f t="shared" si="4"/>
        <v>0.79999999999999982</v>
      </c>
      <c r="AA24" s="58">
        <f t="shared" si="4"/>
        <v>0.79999999999999982</v>
      </c>
      <c r="AB24" s="58">
        <f t="shared" si="4"/>
        <v>0.79999999999999982</v>
      </c>
      <c r="AC24" s="138">
        <f t="shared" si="0"/>
        <v>0.80000000000000016</v>
      </c>
      <c r="AE24" s="264"/>
      <c r="AF24" s="264"/>
      <c r="AG24" s="264"/>
      <c r="AH24" s="264"/>
      <c r="AJ24" s="264"/>
    </row>
    <row r="25" spans="1:36" ht="24.95" customHeight="1" x14ac:dyDescent="0.2">
      <c r="A25" s="4">
        <v>13</v>
      </c>
      <c r="B25" s="3" t="s">
        <v>13</v>
      </c>
      <c r="C25" s="2" t="s">
        <v>12</v>
      </c>
      <c r="D25" s="5"/>
      <c r="E25" s="60">
        <f t="shared" ref="E25:L25" si="5">SQRT(E23/0.5)*971</f>
        <v>971</v>
      </c>
      <c r="F25" s="60">
        <f t="shared" si="5"/>
        <v>971</v>
      </c>
      <c r="G25" s="60">
        <f t="shared" si="5"/>
        <v>971</v>
      </c>
      <c r="H25" s="60"/>
      <c r="I25" s="60"/>
      <c r="J25" s="60"/>
      <c r="K25" s="60">
        <f t="shared" si="5"/>
        <v>971</v>
      </c>
      <c r="L25" s="60">
        <f t="shared" si="5"/>
        <v>971</v>
      </c>
      <c r="M25" s="60">
        <f t="shared" ref="M25:AB25" si="6">SQRT(M23/0.5)*971</f>
        <v>971</v>
      </c>
      <c r="N25" s="60">
        <f t="shared" si="6"/>
        <v>971</v>
      </c>
      <c r="O25" s="60">
        <f t="shared" si="6"/>
        <v>971</v>
      </c>
      <c r="P25" s="60">
        <f t="shared" si="6"/>
        <v>971</v>
      </c>
      <c r="Q25" s="60">
        <f t="shared" si="6"/>
        <v>971</v>
      </c>
      <c r="R25" s="60">
        <f t="shared" si="6"/>
        <v>971</v>
      </c>
      <c r="S25" s="60">
        <f t="shared" si="6"/>
        <v>971</v>
      </c>
      <c r="T25" s="60">
        <f t="shared" si="6"/>
        <v>971</v>
      </c>
      <c r="U25" s="60">
        <f t="shared" si="6"/>
        <v>971</v>
      </c>
      <c r="V25" s="60">
        <f t="shared" si="6"/>
        <v>971</v>
      </c>
      <c r="W25" s="60">
        <f t="shared" si="6"/>
        <v>971</v>
      </c>
      <c r="X25" s="60">
        <f t="shared" si="6"/>
        <v>971</v>
      </c>
      <c r="Y25" s="60">
        <f t="shared" si="6"/>
        <v>971</v>
      </c>
      <c r="Z25" s="60">
        <f t="shared" si="6"/>
        <v>971</v>
      </c>
      <c r="AA25" s="60">
        <f t="shared" si="6"/>
        <v>971</v>
      </c>
      <c r="AB25" s="60">
        <f t="shared" si="6"/>
        <v>971</v>
      </c>
      <c r="AC25" s="138">
        <f t="shared" si="0"/>
        <v>971</v>
      </c>
      <c r="AE25" s="264"/>
      <c r="AF25" s="264"/>
      <c r="AG25" s="264"/>
      <c r="AH25" s="264"/>
      <c r="AJ25" s="264"/>
    </row>
    <row r="26" spans="1:36" ht="24.95" customHeight="1" x14ac:dyDescent="0.2">
      <c r="A26" s="4">
        <v>14</v>
      </c>
      <c r="B26" s="3" t="s">
        <v>11</v>
      </c>
      <c r="C26" s="2" t="s">
        <v>10</v>
      </c>
      <c r="D26" s="5"/>
      <c r="E26" s="56">
        <f t="shared" ref="E26:L26" si="7">E25*1000*1*(E15-E16)/3024</f>
        <v>2729.3320105820108</v>
      </c>
      <c r="F26" s="56">
        <f t="shared" si="7"/>
        <v>2633.002645502645</v>
      </c>
      <c r="G26" s="56">
        <f t="shared" si="7"/>
        <v>2311.9047619047615</v>
      </c>
      <c r="H26" s="56"/>
      <c r="I26" s="56"/>
      <c r="J26" s="56"/>
      <c r="K26" s="56">
        <f t="shared" si="7"/>
        <v>2600.8928571428573</v>
      </c>
      <c r="L26" s="56">
        <f t="shared" si="7"/>
        <v>2408.2341269841268</v>
      </c>
      <c r="M26" s="56">
        <f>M25*1000*1*(M15-M16)/3024</f>
        <v>2279.7949735449733</v>
      </c>
      <c r="N26" s="56">
        <f t="shared" ref="N26:AB26" si="8">N25*1000*1*(N15-N16)/3024</f>
        <v>2633.002645502645</v>
      </c>
      <c r="O26" s="56">
        <f t="shared" si="8"/>
        <v>2568.7830687830688</v>
      </c>
      <c r="P26" s="56">
        <f t="shared" si="8"/>
        <v>2600.8928571428573</v>
      </c>
      <c r="Q26" s="56">
        <f t="shared" si="8"/>
        <v>2536.6732804232806</v>
      </c>
      <c r="R26" s="56">
        <f t="shared" si="8"/>
        <v>2504.5634920634925</v>
      </c>
      <c r="S26" s="56">
        <f t="shared" si="8"/>
        <v>2536.6732804232806</v>
      </c>
      <c r="T26" s="56">
        <f t="shared" si="8"/>
        <v>2440.3439153439153</v>
      </c>
      <c r="U26" s="56">
        <f t="shared" si="8"/>
        <v>2697.2222222222217</v>
      </c>
      <c r="V26" s="56">
        <f t="shared" si="8"/>
        <v>2761.4417989417989</v>
      </c>
      <c r="W26" s="56">
        <f t="shared" si="8"/>
        <v>2729.3320105820108</v>
      </c>
      <c r="X26" s="56">
        <f t="shared" si="8"/>
        <v>2472.4537037037035</v>
      </c>
      <c r="Y26" s="56">
        <f t="shared" si="8"/>
        <v>2279.7949735449738</v>
      </c>
      <c r="Z26" s="56">
        <f t="shared" si="8"/>
        <v>1990.8068783068784</v>
      </c>
      <c r="AA26" s="56">
        <f t="shared" si="8"/>
        <v>2279.7949735449738</v>
      </c>
      <c r="AB26" s="56">
        <f t="shared" si="8"/>
        <v>2697.2222222222217</v>
      </c>
      <c r="AC26" s="138">
        <f>SUM(E26:AB26)</f>
        <v>52692.162698412692</v>
      </c>
      <c r="AE26" s="264"/>
      <c r="AF26" s="264"/>
      <c r="AG26" s="264"/>
      <c r="AH26" s="264"/>
      <c r="AJ26" s="264"/>
    </row>
    <row r="27" spans="1:36" ht="24.95" customHeight="1" x14ac:dyDescent="0.3">
      <c r="A27" s="4">
        <v>15</v>
      </c>
      <c r="B27" s="3" t="s">
        <v>9</v>
      </c>
      <c r="C27" s="2" t="s">
        <v>8</v>
      </c>
      <c r="D27" s="5"/>
      <c r="E27" s="268">
        <v>1400</v>
      </c>
      <c r="F27" s="268">
        <v>900</v>
      </c>
      <c r="G27" s="268">
        <v>0</v>
      </c>
      <c r="H27" s="268">
        <v>0</v>
      </c>
      <c r="I27" s="268">
        <v>0</v>
      </c>
      <c r="J27" s="268">
        <v>1300</v>
      </c>
      <c r="K27" s="268">
        <v>1400</v>
      </c>
      <c r="L27" s="268">
        <v>1500</v>
      </c>
      <c r="M27" s="268">
        <v>1500</v>
      </c>
      <c r="N27" s="268">
        <v>1600</v>
      </c>
      <c r="O27" s="268">
        <v>1400</v>
      </c>
      <c r="P27" s="268">
        <v>1700</v>
      </c>
      <c r="Q27" s="268">
        <v>1400</v>
      </c>
      <c r="R27" s="268">
        <v>1500</v>
      </c>
      <c r="S27" s="268">
        <v>1400</v>
      </c>
      <c r="T27" s="268">
        <v>1600</v>
      </c>
      <c r="U27" s="268">
        <v>1500</v>
      </c>
      <c r="V27" s="268">
        <v>1800</v>
      </c>
      <c r="W27" s="268">
        <v>1400</v>
      </c>
      <c r="X27" s="268">
        <v>1300</v>
      </c>
      <c r="Y27" s="268">
        <v>1200</v>
      </c>
      <c r="Z27" s="268">
        <v>1300</v>
      </c>
      <c r="AA27" s="268">
        <v>1500</v>
      </c>
      <c r="AB27" s="268">
        <v>1600</v>
      </c>
      <c r="AC27" s="138">
        <f>SUM(E27:AB27)</f>
        <v>30200</v>
      </c>
      <c r="AE27" s="264"/>
      <c r="AF27" s="264"/>
      <c r="AG27" s="264"/>
      <c r="AH27" s="264"/>
      <c r="AJ27" s="264"/>
    </row>
    <row r="28" spans="1:36" ht="24.95" customHeight="1" x14ac:dyDescent="0.3">
      <c r="A28" s="4">
        <v>16</v>
      </c>
      <c r="B28" s="3" t="s">
        <v>7</v>
      </c>
      <c r="C28" s="2" t="s">
        <v>6</v>
      </c>
      <c r="D28" s="5"/>
      <c r="E28" s="62">
        <f t="shared" ref="E28:L28" si="9">E27/E26</f>
        <v>0.51294602289937596</v>
      </c>
      <c r="F28" s="62">
        <f t="shared" si="9"/>
        <v>0.34181507623521146</v>
      </c>
      <c r="G28" s="62">
        <f t="shared" si="9"/>
        <v>0</v>
      </c>
      <c r="H28" s="62"/>
      <c r="I28" s="62"/>
      <c r="J28" s="62"/>
      <c r="K28" s="62">
        <f t="shared" si="9"/>
        <v>0.538276690696876</v>
      </c>
      <c r="L28" s="62">
        <f t="shared" si="9"/>
        <v>0.62286302780638525</v>
      </c>
      <c r="M28" s="62">
        <f t="shared" ref="M28:AB28" si="10">M27/M26</f>
        <v>0.65795390261237874</v>
      </c>
      <c r="N28" s="62">
        <f t="shared" si="10"/>
        <v>0.60767124664037586</v>
      </c>
      <c r="O28" s="62">
        <f t="shared" si="10"/>
        <v>0.54500514933058708</v>
      </c>
      <c r="P28" s="62">
        <f t="shared" si="10"/>
        <v>0.65362169584620666</v>
      </c>
      <c r="Q28" s="62">
        <f t="shared" si="10"/>
        <v>0.55190394868920201</v>
      </c>
      <c r="R28" s="62">
        <f t="shared" si="10"/>
        <v>0.59890675750613953</v>
      </c>
      <c r="S28" s="62">
        <f t="shared" si="10"/>
        <v>0.55190394868920201</v>
      </c>
      <c r="T28" s="62">
        <f t="shared" si="10"/>
        <v>0.65564529242777392</v>
      </c>
      <c r="U28" s="62">
        <f t="shared" si="10"/>
        <v>0.55612770339855833</v>
      </c>
      <c r="V28" s="62">
        <f t="shared" si="10"/>
        <v>0.6518334011927287</v>
      </c>
      <c r="W28" s="62">
        <f t="shared" si="10"/>
        <v>0.51294602289937596</v>
      </c>
      <c r="X28" s="62">
        <f t="shared" si="10"/>
        <v>0.52579346503136415</v>
      </c>
      <c r="Y28" s="62">
        <f t="shared" si="10"/>
        <v>0.52636312208990288</v>
      </c>
      <c r="Z28" s="62">
        <f t="shared" si="10"/>
        <v>0.65300156140991994</v>
      </c>
      <c r="AA28" s="62">
        <f t="shared" si="10"/>
        <v>0.65795390261237863</v>
      </c>
      <c r="AB28" s="62">
        <f t="shared" si="10"/>
        <v>0.59320288362512885</v>
      </c>
      <c r="AC28" s="138">
        <f t="shared" ref="AC28:AC33" si="11">AVERAGE(E28:AB28)</f>
        <v>0.54836832483995579</v>
      </c>
      <c r="AE28" s="264"/>
      <c r="AF28" s="264"/>
      <c r="AG28" s="267"/>
      <c r="AH28" s="264"/>
      <c r="AJ28" s="264"/>
    </row>
    <row r="29" spans="1:36" ht="24.95" customHeight="1" x14ac:dyDescent="0.3">
      <c r="A29" s="4">
        <v>17</v>
      </c>
      <c r="B29" s="3" t="s">
        <v>5</v>
      </c>
      <c r="C29" s="5"/>
      <c r="D29" s="5"/>
      <c r="E29" s="326">
        <f>AVERAGE(E28:AB28)</f>
        <v>0.54836832483995579</v>
      </c>
      <c r="F29" s="327"/>
      <c r="G29" s="327"/>
      <c r="H29" s="327"/>
      <c r="I29" s="327"/>
      <c r="J29" s="327"/>
      <c r="K29" s="327"/>
      <c r="L29" s="327"/>
      <c r="M29" s="327"/>
      <c r="N29" s="327"/>
      <c r="O29" s="327"/>
      <c r="P29" s="327"/>
      <c r="Q29" s="327"/>
      <c r="R29" s="327"/>
      <c r="S29" s="327"/>
      <c r="T29" s="327"/>
      <c r="U29" s="327"/>
      <c r="V29" s="327"/>
      <c r="W29" s="327"/>
      <c r="X29" s="327"/>
      <c r="Y29" s="327"/>
      <c r="Z29" s="327"/>
      <c r="AA29" s="327"/>
      <c r="AB29" s="328"/>
      <c r="AC29" s="138">
        <f t="shared" si="11"/>
        <v>0.54836832483995579</v>
      </c>
      <c r="AE29" s="264"/>
      <c r="AF29" s="264"/>
      <c r="AG29" s="267"/>
      <c r="AH29" s="264"/>
      <c r="AJ29" s="264"/>
    </row>
    <row r="30" spans="1:36" ht="24.95" customHeight="1" x14ac:dyDescent="0.3">
      <c r="A30" s="4">
        <v>18</v>
      </c>
      <c r="B30" s="3" t="s">
        <v>4</v>
      </c>
      <c r="C30" s="5"/>
      <c r="D30" s="5"/>
      <c r="E30" s="62">
        <f t="shared" ref="E30:L30" si="12">3.516/E28</f>
        <v>6.8545223922902503</v>
      </c>
      <c r="F30" s="62">
        <f t="shared" si="12"/>
        <v>10.286263668430333</v>
      </c>
      <c r="G30" s="62"/>
      <c r="H30" s="62"/>
      <c r="I30" s="62"/>
      <c r="J30" s="62"/>
      <c r="K30" s="62">
        <f t="shared" si="12"/>
        <v>6.5319566326530625</v>
      </c>
      <c r="L30" s="62">
        <f t="shared" si="12"/>
        <v>5.6449007936507929</v>
      </c>
      <c r="M30" s="62">
        <f t="shared" ref="M30:AB30" si="13">3.516/M28</f>
        <v>5.3438394179894173</v>
      </c>
      <c r="N30" s="62">
        <f t="shared" si="13"/>
        <v>5.7860233134920627</v>
      </c>
      <c r="O30" s="62">
        <f t="shared" si="13"/>
        <v>6.4513151927437633</v>
      </c>
      <c r="P30" s="62">
        <f t="shared" si="13"/>
        <v>5.3792584033613444</v>
      </c>
      <c r="Q30" s="62">
        <f t="shared" si="13"/>
        <v>6.3706737528344677</v>
      </c>
      <c r="R30" s="62">
        <f t="shared" si="13"/>
        <v>5.8706968253968261</v>
      </c>
      <c r="S30" s="62">
        <f t="shared" si="13"/>
        <v>6.3706737528344677</v>
      </c>
      <c r="T30" s="62">
        <f t="shared" si="13"/>
        <v>5.3626557539682533</v>
      </c>
      <c r="U30" s="62">
        <f t="shared" si="13"/>
        <v>6.3222888888888873</v>
      </c>
      <c r="V30" s="62">
        <f t="shared" si="13"/>
        <v>5.3940163139329806</v>
      </c>
      <c r="W30" s="62">
        <f t="shared" si="13"/>
        <v>6.8545223922902503</v>
      </c>
      <c r="X30" s="62">
        <f t="shared" si="13"/>
        <v>6.687036324786324</v>
      </c>
      <c r="Y30" s="62">
        <f t="shared" si="13"/>
        <v>6.6797992724867736</v>
      </c>
      <c r="Z30" s="62">
        <f t="shared" si="13"/>
        <v>5.3843669108669108</v>
      </c>
      <c r="AA30" s="62">
        <f t="shared" si="13"/>
        <v>5.3438394179894182</v>
      </c>
      <c r="AB30" s="62">
        <f t="shared" si="13"/>
        <v>5.9271458333333324</v>
      </c>
      <c r="AC30" s="138">
        <f t="shared" si="11"/>
        <v>6.2422897627109961</v>
      </c>
      <c r="AE30" s="264"/>
      <c r="AF30" s="264"/>
      <c r="AG30" s="267"/>
      <c r="AH30" s="264"/>
      <c r="AJ30" s="264"/>
    </row>
    <row r="31" spans="1:36" ht="24.95" customHeight="1" x14ac:dyDescent="0.3">
      <c r="A31" s="4">
        <v>19</v>
      </c>
      <c r="B31" s="3" t="s">
        <v>3</v>
      </c>
      <c r="C31" s="5"/>
      <c r="D31" s="5"/>
      <c r="E31" s="62">
        <f t="shared" ref="E31:L31" si="14">3.413*E30</f>
        <v>23.394484924886623</v>
      </c>
      <c r="F31" s="62">
        <f t="shared" si="14"/>
        <v>35.107017900352723</v>
      </c>
      <c r="G31" s="62"/>
      <c r="H31" s="62"/>
      <c r="I31" s="62"/>
      <c r="J31" s="62"/>
      <c r="K31" s="62">
        <f t="shared" si="14"/>
        <v>22.293567987244902</v>
      </c>
      <c r="L31" s="62">
        <f t="shared" si="14"/>
        <v>19.266046408730155</v>
      </c>
      <c r="M31" s="62">
        <f t="shared" ref="M31:AB31" si="15">3.413*M30</f>
        <v>18.238523933597879</v>
      </c>
      <c r="N31" s="62">
        <f t="shared" si="15"/>
        <v>19.747697568948407</v>
      </c>
      <c r="O31" s="62">
        <f t="shared" si="15"/>
        <v>22.018338752834463</v>
      </c>
      <c r="P31" s="62">
        <f t="shared" si="15"/>
        <v>18.359408930672267</v>
      </c>
      <c r="Q31" s="62">
        <f t="shared" si="15"/>
        <v>21.743109518424038</v>
      </c>
      <c r="R31" s="62">
        <f t="shared" si="15"/>
        <v>20.036688265079366</v>
      </c>
      <c r="S31" s="62">
        <f t="shared" si="15"/>
        <v>21.743109518424038</v>
      </c>
      <c r="T31" s="62">
        <f t="shared" si="15"/>
        <v>18.302744088293647</v>
      </c>
      <c r="U31" s="62">
        <f t="shared" si="15"/>
        <v>21.577971977777771</v>
      </c>
      <c r="V31" s="62">
        <f t="shared" si="15"/>
        <v>18.409777679453263</v>
      </c>
      <c r="W31" s="62">
        <f t="shared" si="15"/>
        <v>23.394484924886623</v>
      </c>
      <c r="X31" s="62">
        <f t="shared" si="15"/>
        <v>22.822854976495723</v>
      </c>
      <c r="Y31" s="62">
        <f t="shared" si="15"/>
        <v>22.798154916997358</v>
      </c>
      <c r="Z31" s="62">
        <f t="shared" si="15"/>
        <v>18.376844266788765</v>
      </c>
      <c r="AA31" s="62">
        <f t="shared" si="15"/>
        <v>18.238523933597882</v>
      </c>
      <c r="AB31" s="62">
        <f t="shared" si="15"/>
        <v>20.229348729166663</v>
      </c>
      <c r="AC31" s="138">
        <f t="shared" si="11"/>
        <v>21.304934960132623</v>
      </c>
      <c r="AE31" s="264"/>
      <c r="AF31" s="264"/>
      <c r="AG31" s="267"/>
      <c r="AH31" s="264"/>
      <c r="AJ31" s="264"/>
    </row>
    <row r="32" spans="1:36" ht="24.95" customHeight="1" x14ac:dyDescent="0.3">
      <c r="A32" s="4">
        <v>20</v>
      </c>
      <c r="B32" s="3" t="s">
        <v>2</v>
      </c>
      <c r="C32" s="2" t="s">
        <v>0</v>
      </c>
      <c r="D32" s="5"/>
      <c r="E32" s="62">
        <f t="shared" ref="E32:L32" si="16">(E18-E17)/LN(1+(E18-E17)/E13)</f>
        <v>7.2932258098682468</v>
      </c>
      <c r="F32" s="62">
        <f t="shared" si="16"/>
        <v>7.1766422435474642</v>
      </c>
      <c r="G32" s="62">
        <f t="shared" si="16"/>
        <v>6.3101903199486395</v>
      </c>
      <c r="H32" s="62"/>
      <c r="I32" s="62"/>
      <c r="J32" s="62"/>
      <c r="K32" s="62">
        <f t="shared" si="16"/>
        <v>7.0042683900282956</v>
      </c>
      <c r="L32" s="62">
        <f t="shared" si="16"/>
        <v>6.676642274493096</v>
      </c>
      <c r="M32" s="62">
        <f>(M18-M17)/LN(1+(M18-M17)/M13)</f>
        <v>6.6653117493613685</v>
      </c>
      <c r="N32" s="62">
        <f t="shared" ref="N32:AB32" si="17">(N18-N17)/LN(1+(N18-N17)/N13)</f>
        <v>7.1375641790863051</v>
      </c>
      <c r="O32" s="62">
        <f t="shared" si="17"/>
        <v>7.1100257875024591</v>
      </c>
      <c r="P32" s="62">
        <f t="shared" si="17"/>
        <v>7.0711918387086223</v>
      </c>
      <c r="Q32" s="62">
        <f t="shared" si="17"/>
        <v>6.8597763269417635</v>
      </c>
      <c r="R32" s="62">
        <f t="shared" si="17"/>
        <v>6.7823345215351871</v>
      </c>
      <c r="S32" s="62">
        <f t="shared" si="17"/>
        <v>6.8211116400765617</v>
      </c>
      <c r="T32" s="62">
        <f t="shared" si="17"/>
        <v>6.9931926451362685</v>
      </c>
      <c r="U32" s="62">
        <f t="shared" si="17"/>
        <v>7.4654161841896043</v>
      </c>
      <c r="V32" s="62">
        <f t="shared" si="17"/>
        <v>8.9044599141947849</v>
      </c>
      <c r="W32" s="62">
        <f t="shared" si="17"/>
        <v>7.5044315157869503</v>
      </c>
      <c r="X32" s="62">
        <f t="shared" si="17"/>
        <v>6.7434433100110054</v>
      </c>
      <c r="Y32" s="62">
        <f t="shared" si="17"/>
        <v>6.3373824135169476</v>
      </c>
      <c r="Z32" s="62">
        <f t="shared" si="17"/>
        <v>5.9434563579445765</v>
      </c>
      <c r="AA32" s="62">
        <f t="shared" si="17"/>
        <v>6.4546146675307439</v>
      </c>
      <c r="AB32" s="62">
        <f t="shared" si="17"/>
        <v>7.3600239745202005</v>
      </c>
      <c r="AC32" s="138">
        <f t="shared" si="11"/>
        <v>6.9816526697109085</v>
      </c>
      <c r="AE32" s="264"/>
      <c r="AF32" s="264"/>
      <c r="AG32" s="267"/>
      <c r="AH32" s="264"/>
      <c r="AJ32" s="264"/>
    </row>
    <row r="33" spans="1:37" ht="24.95" customHeight="1" x14ac:dyDescent="0.3">
      <c r="A33" s="4">
        <v>21</v>
      </c>
      <c r="B33" s="3" t="s">
        <v>1</v>
      </c>
      <c r="C33" s="2" t="s">
        <v>0</v>
      </c>
      <c r="D33" s="1"/>
      <c r="E33" s="62">
        <f t="shared" ref="E33:L33" si="18">(E15-E16)/LN(1+(E15-E16)/E14)</f>
        <v>3.2998451742229116</v>
      </c>
      <c r="F33" s="62">
        <f t="shared" si="18"/>
        <v>3.2248851383682635</v>
      </c>
      <c r="G33" s="62">
        <f t="shared" si="18"/>
        <v>2.9708636221603979</v>
      </c>
      <c r="H33" s="62"/>
      <c r="I33" s="62"/>
      <c r="J33" s="62"/>
      <c r="K33" s="62">
        <f t="shared" si="18"/>
        <v>3.1997766755952366</v>
      </c>
      <c r="L33" s="62">
        <f t="shared" si="18"/>
        <v>3.2059515234608829</v>
      </c>
      <c r="M33" s="62">
        <f t="shared" ref="M33:AB33" si="19">(M15-M16)/LN(1+(M15-M16)/M14)</f>
        <v>3.5344062447720375</v>
      </c>
      <c r="N33" s="62">
        <f t="shared" si="19"/>
        <v>3.0533471748646286</v>
      </c>
      <c r="O33" s="62">
        <f t="shared" si="19"/>
        <v>3.174605732429284</v>
      </c>
      <c r="P33" s="62">
        <f t="shared" si="19"/>
        <v>3.0290013989076661</v>
      </c>
      <c r="Q33" s="62">
        <f t="shared" si="19"/>
        <v>3.1493713162492138</v>
      </c>
      <c r="R33" s="62">
        <f t="shared" si="19"/>
        <v>2.9556008171816193</v>
      </c>
      <c r="S33" s="62">
        <f t="shared" si="19"/>
        <v>2.8000493085330982</v>
      </c>
      <c r="T33" s="62">
        <f t="shared" si="19"/>
        <v>2.9063544547929929</v>
      </c>
      <c r="U33" s="62">
        <f t="shared" si="19"/>
        <v>3.2749184601107522</v>
      </c>
      <c r="V33" s="62">
        <f t="shared" si="19"/>
        <v>2.7621511847266507</v>
      </c>
      <c r="W33" s="62">
        <f t="shared" si="19"/>
        <v>3.2998451742229116</v>
      </c>
      <c r="X33" s="62">
        <f t="shared" si="19"/>
        <v>3.0987079537402038</v>
      </c>
      <c r="Y33" s="62">
        <f t="shared" si="19"/>
        <v>2.9450820866416119</v>
      </c>
      <c r="Z33" s="62">
        <f t="shared" si="19"/>
        <v>2.8583893515147913</v>
      </c>
      <c r="AA33" s="62">
        <f t="shared" si="19"/>
        <v>3.1004281370558266</v>
      </c>
      <c r="AB33" s="62">
        <f t="shared" si="19"/>
        <v>3.2749184601107522</v>
      </c>
      <c r="AC33" s="138">
        <f t="shared" si="11"/>
        <v>3.1008809233172254</v>
      </c>
      <c r="AE33" s="264"/>
      <c r="AF33" s="264"/>
      <c r="AG33" s="267"/>
      <c r="AH33" s="264"/>
      <c r="AJ33" s="264"/>
    </row>
    <row r="34" spans="1:37" ht="18.75" x14ac:dyDescent="0.3">
      <c r="AE34" s="264"/>
      <c r="AF34" s="264"/>
      <c r="AG34" s="267"/>
      <c r="AH34" s="264"/>
      <c r="AJ34" s="264"/>
    </row>
    <row r="35" spans="1:37" ht="23.25" x14ac:dyDescent="0.3">
      <c r="A35" s="317" t="s">
        <v>39</v>
      </c>
      <c r="B35" s="317"/>
      <c r="C35" s="317"/>
      <c r="D35" s="317"/>
      <c r="E35" s="317"/>
      <c r="F35" s="317"/>
      <c r="G35" s="31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317"/>
      <c r="AC35" s="317"/>
      <c r="AE35" s="264"/>
      <c r="AF35" s="264"/>
      <c r="AG35" s="267"/>
      <c r="AH35" s="264"/>
      <c r="AJ35" s="264"/>
    </row>
    <row r="36" spans="1:37" ht="23.25" x14ac:dyDescent="0.3">
      <c r="A36" s="318" t="s">
        <v>157</v>
      </c>
      <c r="B36" s="318"/>
      <c r="C36" s="318"/>
      <c r="D36" s="318"/>
      <c r="E36" s="318"/>
      <c r="F36" s="318"/>
      <c r="G36" s="318"/>
      <c r="H36" s="318"/>
      <c r="I36" s="318"/>
      <c r="J36" s="318"/>
      <c r="K36" s="318"/>
      <c r="L36" s="318"/>
      <c r="M36" s="318"/>
      <c r="N36" s="318"/>
      <c r="O36" s="318"/>
      <c r="P36" s="318"/>
      <c r="Q36" s="318"/>
      <c r="R36" s="318"/>
      <c r="S36" s="318"/>
      <c r="T36" s="318"/>
      <c r="U36" s="318"/>
      <c r="V36" s="318"/>
      <c r="W36" s="318"/>
      <c r="X36" s="318"/>
      <c r="Y36" s="318"/>
      <c r="Z36" s="318"/>
      <c r="AA36" s="318"/>
      <c r="AB36" s="318"/>
      <c r="AC36" s="318"/>
      <c r="AE36" s="264"/>
      <c r="AF36" s="264"/>
      <c r="AG36" s="267"/>
      <c r="AH36" s="264"/>
      <c r="AJ36" s="264"/>
    </row>
    <row r="37" spans="1:37" ht="21" customHeight="1" x14ac:dyDescent="0.35">
      <c r="A37" s="319"/>
      <c r="B37" s="319"/>
      <c r="C37" s="319"/>
      <c r="D37" s="319"/>
      <c r="E37" s="320" t="s">
        <v>75</v>
      </c>
      <c r="F37" s="320"/>
      <c r="G37" s="320"/>
      <c r="H37" s="320"/>
      <c r="I37" s="320"/>
      <c r="J37" s="320"/>
      <c r="K37" s="320"/>
      <c r="L37" s="320"/>
      <c r="M37" s="320"/>
      <c r="N37" s="320"/>
      <c r="O37" s="320"/>
      <c r="P37" s="320"/>
      <c r="Q37" s="320"/>
      <c r="R37" s="320"/>
      <c r="S37" s="320"/>
      <c r="T37" s="320"/>
      <c r="U37" s="320"/>
      <c r="V37" s="320"/>
      <c r="W37" s="320"/>
      <c r="X37" s="320"/>
      <c r="Y37" s="320"/>
      <c r="Z37" s="320"/>
      <c r="AA37" s="320"/>
      <c r="AB37" s="320"/>
      <c r="AC37" s="320"/>
      <c r="AG37" s="267"/>
    </row>
    <row r="38" spans="1:37" ht="18" customHeight="1" x14ac:dyDescent="0.3">
      <c r="A38" s="321" t="s">
        <v>133</v>
      </c>
      <c r="B38" s="321"/>
      <c r="C38" s="321"/>
      <c r="D38" s="321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  <c r="AG38" s="267"/>
    </row>
    <row r="39" spans="1:37" ht="18" customHeight="1" x14ac:dyDescent="0.3">
      <c r="A39" s="321" t="s">
        <v>134</v>
      </c>
      <c r="B39" s="321"/>
      <c r="C39" s="321"/>
      <c r="D39" s="321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  <c r="AG39" s="267"/>
    </row>
    <row r="40" spans="1:37" ht="18" customHeight="1" x14ac:dyDescent="0.3">
      <c r="A40" s="321" t="s">
        <v>135</v>
      </c>
      <c r="B40" s="321"/>
      <c r="C40" s="321"/>
      <c r="D40" s="321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  <c r="AG40" s="267"/>
    </row>
    <row r="41" spans="1:37" ht="18" customHeight="1" x14ac:dyDescent="0.3">
      <c r="A41" s="321" t="s">
        <v>136</v>
      </c>
      <c r="B41" s="321"/>
      <c r="C41" s="321"/>
      <c r="D41" s="321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  <c r="AG41" s="267"/>
    </row>
    <row r="42" spans="1:37" ht="18.600000000000001" customHeight="1" x14ac:dyDescent="0.35">
      <c r="A42" s="322" t="s">
        <v>137</v>
      </c>
      <c r="B42" s="322"/>
      <c r="C42" s="322"/>
      <c r="D42" s="322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  <c r="AG42" s="267"/>
    </row>
    <row r="43" spans="1:37" ht="18" customHeight="1" x14ac:dyDescent="0.35">
      <c r="A43" s="322" t="s">
        <v>138</v>
      </c>
      <c r="B43" s="322"/>
      <c r="C43" s="322"/>
      <c r="D43" s="322"/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  <c r="AG43" s="267"/>
    </row>
    <row r="44" spans="1:37" ht="39.75" customHeight="1" x14ac:dyDescent="0.3">
      <c r="A44" s="312" t="s">
        <v>32</v>
      </c>
      <c r="B44" s="312" t="s">
        <v>31</v>
      </c>
      <c r="C44" s="312" t="s">
        <v>30</v>
      </c>
      <c r="D44" s="312" t="s">
        <v>29</v>
      </c>
      <c r="E44" s="314" t="s">
        <v>28</v>
      </c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315"/>
      <c r="T44" s="315"/>
      <c r="U44" s="315"/>
      <c r="V44" s="315"/>
      <c r="W44" s="315"/>
      <c r="X44" s="315"/>
      <c r="Y44" s="315"/>
      <c r="Z44" s="315"/>
      <c r="AA44" s="315"/>
      <c r="AB44" s="316"/>
      <c r="AC44" s="113" t="s">
        <v>67</v>
      </c>
      <c r="AG44" s="267"/>
    </row>
    <row r="45" spans="1:37" ht="18.75" x14ac:dyDescent="0.3">
      <c r="A45" s="313"/>
      <c r="B45" s="313"/>
      <c r="C45" s="313"/>
      <c r="D45" s="313"/>
      <c r="E45" s="8">
        <v>7</v>
      </c>
      <c r="F45" s="8">
        <v>8</v>
      </c>
      <c r="G45" s="8">
        <v>9</v>
      </c>
      <c r="H45" s="8">
        <v>10</v>
      </c>
      <c r="I45" s="9">
        <v>11</v>
      </c>
      <c r="J45" s="8">
        <v>12</v>
      </c>
      <c r="K45" s="8">
        <v>13</v>
      </c>
      <c r="L45" s="8">
        <v>14</v>
      </c>
      <c r="M45" s="8">
        <v>15</v>
      </c>
      <c r="N45" s="8">
        <v>16</v>
      </c>
      <c r="O45" s="8">
        <v>17</v>
      </c>
      <c r="P45" s="8">
        <v>18</v>
      </c>
      <c r="Q45" s="8">
        <v>19</v>
      </c>
      <c r="R45" s="8">
        <v>20</v>
      </c>
      <c r="S45" s="8">
        <v>21</v>
      </c>
      <c r="T45" s="8">
        <v>22</v>
      </c>
      <c r="U45" s="8">
        <v>23</v>
      </c>
      <c r="V45" s="8">
        <v>0</v>
      </c>
      <c r="W45" s="8">
        <v>1</v>
      </c>
      <c r="X45" s="8">
        <v>2</v>
      </c>
      <c r="Y45" s="8">
        <v>3</v>
      </c>
      <c r="Z45" s="8">
        <v>4</v>
      </c>
      <c r="AA45" s="8">
        <v>5</v>
      </c>
      <c r="AB45" s="8">
        <v>6</v>
      </c>
      <c r="AC45" s="1"/>
      <c r="AG45" s="267"/>
    </row>
    <row r="46" spans="1:37" ht="24.95" customHeight="1" x14ac:dyDescent="0.3">
      <c r="A46" s="4">
        <v>1</v>
      </c>
      <c r="B46" s="3" t="s">
        <v>27</v>
      </c>
      <c r="C46" s="2" t="s">
        <v>0</v>
      </c>
      <c r="D46" s="31"/>
      <c r="E46" s="12">
        <v>1.6</v>
      </c>
      <c r="F46" s="12">
        <v>1.5</v>
      </c>
      <c r="G46" s="12">
        <v>1.5</v>
      </c>
      <c r="H46" s="12">
        <v>1.5</v>
      </c>
      <c r="I46" s="12">
        <v>1.5</v>
      </c>
      <c r="J46" s="12">
        <v>1.6</v>
      </c>
      <c r="K46" s="12">
        <v>1.7</v>
      </c>
      <c r="L46" s="12">
        <v>1.6</v>
      </c>
      <c r="M46" s="12">
        <v>1.1000000000000001</v>
      </c>
      <c r="N46" s="12">
        <v>1.7</v>
      </c>
      <c r="O46" s="12">
        <v>1.4</v>
      </c>
      <c r="P46" s="12">
        <v>1.4</v>
      </c>
      <c r="Q46" s="12">
        <v>1.3</v>
      </c>
      <c r="R46" s="12">
        <v>1.3</v>
      </c>
      <c r="S46" s="12">
        <v>1.3</v>
      </c>
      <c r="T46" s="12"/>
      <c r="U46" s="12"/>
      <c r="V46" s="12"/>
      <c r="W46" s="12">
        <v>1.5</v>
      </c>
      <c r="X46" s="12">
        <v>1.2</v>
      </c>
      <c r="Y46" s="12">
        <v>1.3</v>
      </c>
      <c r="Z46" s="12">
        <v>1.4</v>
      </c>
      <c r="AA46" s="12"/>
      <c r="AB46" s="12"/>
      <c r="AC46" s="139">
        <f>AVERAGE(E46:AB46)</f>
        <v>1.4421052631578946</v>
      </c>
      <c r="AF46" s="264"/>
      <c r="AG46" s="267"/>
      <c r="AH46" s="264"/>
      <c r="AI46" s="264"/>
      <c r="AK46" s="110"/>
    </row>
    <row r="47" spans="1:37" ht="24.95" customHeight="1" x14ac:dyDescent="0.3">
      <c r="A47" s="4">
        <v>2</v>
      </c>
      <c r="B47" s="3" t="s">
        <v>26</v>
      </c>
      <c r="C47" s="2" t="s">
        <v>0</v>
      </c>
      <c r="D47" s="31"/>
      <c r="E47" s="68">
        <v>0.8</v>
      </c>
      <c r="F47" s="68">
        <v>0.7</v>
      </c>
      <c r="G47" s="68">
        <v>0.7</v>
      </c>
      <c r="H47" s="68">
        <v>0.7</v>
      </c>
      <c r="I47" s="68">
        <v>0.7</v>
      </c>
      <c r="J47" s="68">
        <v>0.8</v>
      </c>
      <c r="K47" s="68">
        <v>0.7</v>
      </c>
      <c r="L47" s="68">
        <v>0.8</v>
      </c>
      <c r="M47" s="68">
        <v>0.8</v>
      </c>
      <c r="N47" s="68">
        <v>0.8</v>
      </c>
      <c r="O47" s="68">
        <v>0.9</v>
      </c>
      <c r="P47" s="68">
        <v>0.7</v>
      </c>
      <c r="Q47" s="68">
        <v>0.7</v>
      </c>
      <c r="R47" s="68">
        <v>0.7</v>
      </c>
      <c r="S47" s="68">
        <v>0.8</v>
      </c>
      <c r="T47" s="68"/>
      <c r="U47" s="68"/>
      <c r="V47" s="68"/>
      <c r="W47" s="68">
        <v>0.8</v>
      </c>
      <c r="X47" s="68">
        <v>0.7</v>
      </c>
      <c r="Y47" s="68">
        <v>0.7</v>
      </c>
      <c r="Z47" s="68">
        <v>0.7</v>
      </c>
      <c r="AA47" s="68"/>
      <c r="AB47" s="68"/>
      <c r="AC47" s="138">
        <f>AVERAGE(E47:AB47)</f>
        <v>0.74736842105263146</v>
      </c>
      <c r="AF47" s="264"/>
      <c r="AG47" s="267"/>
      <c r="AH47" s="264"/>
      <c r="AI47" s="264"/>
      <c r="AK47" s="110"/>
    </row>
    <row r="48" spans="1:37" ht="24.95" customHeight="1" x14ac:dyDescent="0.3">
      <c r="A48" s="4">
        <v>3</v>
      </c>
      <c r="B48" s="3" t="s">
        <v>25</v>
      </c>
      <c r="C48" s="2" t="s">
        <v>0</v>
      </c>
      <c r="D48" s="2"/>
      <c r="E48" s="265">
        <v>14.9</v>
      </c>
      <c r="F48" s="265">
        <v>13.9</v>
      </c>
      <c r="G48" s="265">
        <v>12.8</v>
      </c>
      <c r="H48" s="265">
        <v>12.8</v>
      </c>
      <c r="I48" s="265">
        <v>14.3</v>
      </c>
      <c r="J48" s="265">
        <v>14.9</v>
      </c>
      <c r="K48" s="265">
        <v>15.4</v>
      </c>
      <c r="L48" s="265">
        <v>14.8</v>
      </c>
      <c r="M48" s="265">
        <v>14.4</v>
      </c>
      <c r="N48" s="265">
        <v>14.3</v>
      </c>
      <c r="O48" s="265">
        <v>14</v>
      </c>
      <c r="P48" s="265">
        <v>14.4</v>
      </c>
      <c r="Q48" s="265">
        <v>13.8</v>
      </c>
      <c r="R48" s="265">
        <v>13.5</v>
      </c>
      <c r="S48" s="265">
        <v>13.7</v>
      </c>
      <c r="T48" s="265"/>
      <c r="U48" s="265"/>
      <c r="V48" s="265"/>
      <c r="W48" s="265">
        <v>15.1</v>
      </c>
      <c r="X48" s="265">
        <v>13.4</v>
      </c>
      <c r="Y48" s="265">
        <v>12.5</v>
      </c>
      <c r="Z48" s="265">
        <v>12.4</v>
      </c>
      <c r="AA48" s="265"/>
      <c r="AB48" s="265"/>
      <c r="AC48" s="138">
        <f t="shared" ref="AC48:AC58" si="20">AVERAGE(E48:AB48)</f>
        <v>13.963157894736844</v>
      </c>
      <c r="AF48" s="264"/>
      <c r="AG48" s="267"/>
      <c r="AH48" s="264"/>
      <c r="AI48" s="264"/>
      <c r="AK48" s="110"/>
    </row>
    <row r="49" spans="1:37" ht="24.95" customHeight="1" x14ac:dyDescent="0.3">
      <c r="A49" s="4">
        <v>4</v>
      </c>
      <c r="B49" s="3" t="s">
        <v>24</v>
      </c>
      <c r="C49" s="2" t="s">
        <v>0</v>
      </c>
      <c r="D49" s="2"/>
      <c r="E49" s="265">
        <v>6.9</v>
      </c>
      <c r="F49" s="265">
        <v>5.9</v>
      </c>
      <c r="G49" s="265">
        <v>5.5</v>
      </c>
      <c r="H49" s="265">
        <v>5.6</v>
      </c>
      <c r="I49" s="265">
        <v>6.2</v>
      </c>
      <c r="J49" s="265">
        <v>6.8</v>
      </c>
      <c r="K49" s="265">
        <v>7.9</v>
      </c>
      <c r="L49" s="265">
        <v>7.3</v>
      </c>
      <c r="M49" s="265">
        <v>6.9</v>
      </c>
      <c r="N49" s="265">
        <v>6.8</v>
      </c>
      <c r="O49" s="265">
        <v>6.8</v>
      </c>
      <c r="P49" s="265">
        <v>6.6</v>
      </c>
      <c r="Q49" s="265">
        <v>6.3</v>
      </c>
      <c r="R49" s="265">
        <v>6</v>
      </c>
      <c r="S49" s="265">
        <v>6.1</v>
      </c>
      <c r="T49" s="265"/>
      <c r="U49" s="265"/>
      <c r="V49" s="265"/>
      <c r="W49" s="265">
        <v>7</v>
      </c>
      <c r="X49" s="265">
        <v>6</v>
      </c>
      <c r="Y49" s="265">
        <v>5.6</v>
      </c>
      <c r="Z49" s="265">
        <v>5.8</v>
      </c>
      <c r="AA49" s="265"/>
      <c r="AB49" s="265"/>
      <c r="AC49" s="138">
        <f t="shared" si="20"/>
        <v>6.421052631578946</v>
      </c>
      <c r="AF49" s="264"/>
      <c r="AG49" s="267"/>
      <c r="AH49" s="264"/>
      <c r="AI49" s="264"/>
      <c r="AK49" s="110"/>
    </row>
    <row r="50" spans="1:37" ht="24.95" customHeight="1" x14ac:dyDescent="0.3">
      <c r="A50" s="4">
        <v>5</v>
      </c>
      <c r="B50" s="3" t="s">
        <v>23</v>
      </c>
      <c r="C50" s="2" t="s">
        <v>0</v>
      </c>
      <c r="D50" s="2"/>
      <c r="E50" s="265">
        <v>23.3</v>
      </c>
      <c r="F50" s="265">
        <v>22.1</v>
      </c>
      <c r="G50" s="265">
        <v>22.2</v>
      </c>
      <c r="H50" s="265">
        <v>22.1</v>
      </c>
      <c r="I50" s="265">
        <v>22.6</v>
      </c>
      <c r="J50" s="265">
        <v>23.3</v>
      </c>
      <c r="K50" s="265">
        <v>24.6</v>
      </c>
      <c r="L50" s="265">
        <v>25.4</v>
      </c>
      <c r="M50" s="265">
        <v>25.2</v>
      </c>
      <c r="N50" s="265">
        <v>25.4</v>
      </c>
      <c r="O50" s="265">
        <v>26.1</v>
      </c>
      <c r="P50" s="265">
        <v>25.3</v>
      </c>
      <c r="Q50" s="265">
        <v>24.9</v>
      </c>
      <c r="R50" s="265">
        <v>24.7</v>
      </c>
      <c r="S50" s="265">
        <v>24.7</v>
      </c>
      <c r="T50" s="265"/>
      <c r="U50" s="265"/>
      <c r="V50" s="265"/>
      <c r="W50" s="265">
        <v>23.3</v>
      </c>
      <c r="X50" s="265">
        <v>23.2</v>
      </c>
      <c r="Y50" s="265">
        <v>23.3</v>
      </c>
      <c r="Z50" s="265">
        <v>23.3</v>
      </c>
      <c r="AA50" s="265"/>
      <c r="AB50" s="265"/>
      <c r="AC50" s="138">
        <f t="shared" si="20"/>
        <v>23.94736842105263</v>
      </c>
      <c r="AF50" s="264"/>
      <c r="AG50" s="267"/>
      <c r="AH50" s="264"/>
      <c r="AI50" s="264"/>
      <c r="AK50" s="110"/>
    </row>
    <row r="51" spans="1:37" ht="24.95" customHeight="1" x14ac:dyDescent="0.3">
      <c r="A51" s="4">
        <v>6</v>
      </c>
      <c r="B51" s="3" t="s">
        <v>22</v>
      </c>
      <c r="C51" s="2" t="s">
        <v>0</v>
      </c>
      <c r="D51" s="2"/>
      <c r="E51" s="265">
        <v>29.2</v>
      </c>
      <c r="F51" s="265">
        <v>28.1</v>
      </c>
      <c r="G51" s="265">
        <v>27.7</v>
      </c>
      <c r="H51" s="265">
        <v>27.3</v>
      </c>
      <c r="I51" s="265">
        <v>28.6</v>
      </c>
      <c r="J51" s="265">
        <v>29.4</v>
      </c>
      <c r="K51" s="265">
        <v>30.2</v>
      </c>
      <c r="L51" s="265">
        <v>31.1</v>
      </c>
      <c r="M51" s="265">
        <v>31.1</v>
      </c>
      <c r="N51" s="265">
        <v>31.1</v>
      </c>
      <c r="O51" s="265">
        <v>31.9</v>
      </c>
      <c r="P51" s="265">
        <v>31.3</v>
      </c>
      <c r="Q51" s="265">
        <v>31.2</v>
      </c>
      <c r="R51" s="265">
        <v>30.4</v>
      </c>
      <c r="S51" s="265">
        <v>30.6</v>
      </c>
      <c r="T51" s="265"/>
      <c r="U51" s="265"/>
      <c r="V51" s="265"/>
      <c r="W51" s="265">
        <v>29.6</v>
      </c>
      <c r="X51" s="265">
        <v>29.1</v>
      </c>
      <c r="Y51" s="265">
        <v>28.6</v>
      </c>
      <c r="Z51" s="265">
        <v>28.3</v>
      </c>
      <c r="AA51" s="265"/>
      <c r="AB51" s="265"/>
      <c r="AC51" s="138">
        <f t="shared" si="20"/>
        <v>29.726315789473681</v>
      </c>
      <c r="AF51" s="264"/>
      <c r="AG51" s="267"/>
      <c r="AH51" s="264"/>
      <c r="AI51" s="264"/>
      <c r="AK51" s="110"/>
    </row>
    <row r="52" spans="1:37" ht="24.95" customHeight="1" x14ac:dyDescent="0.2">
      <c r="A52" s="4">
        <v>7</v>
      </c>
      <c r="B52" s="3" t="s">
        <v>21</v>
      </c>
      <c r="C52" s="2" t="s">
        <v>16</v>
      </c>
      <c r="D52" s="2"/>
      <c r="E52" s="58">
        <v>4.2</v>
      </c>
      <c r="F52" s="58">
        <v>4.2</v>
      </c>
      <c r="G52" s="58">
        <v>4.2</v>
      </c>
      <c r="H52" s="58">
        <v>4.2</v>
      </c>
      <c r="I52" s="58">
        <v>4.2</v>
      </c>
      <c r="J52" s="58">
        <v>4.2</v>
      </c>
      <c r="K52" s="58">
        <v>4.2</v>
      </c>
      <c r="L52" s="58">
        <v>4.2</v>
      </c>
      <c r="M52" s="58">
        <v>4.2</v>
      </c>
      <c r="N52" s="58">
        <v>4.2</v>
      </c>
      <c r="O52" s="58">
        <v>4.2</v>
      </c>
      <c r="P52" s="58">
        <v>4.2</v>
      </c>
      <c r="Q52" s="58">
        <v>4.2</v>
      </c>
      <c r="R52" s="58">
        <v>4.2</v>
      </c>
      <c r="S52" s="58">
        <v>4.2</v>
      </c>
      <c r="T52" s="58"/>
      <c r="U52" s="58"/>
      <c r="V52" s="58"/>
      <c r="W52" s="58">
        <v>4.2</v>
      </c>
      <c r="X52" s="58">
        <v>4.2</v>
      </c>
      <c r="Y52" s="58">
        <v>4.2</v>
      </c>
      <c r="Z52" s="58">
        <v>4.2</v>
      </c>
      <c r="AA52" s="58"/>
      <c r="AB52" s="58"/>
      <c r="AC52" s="138">
        <f t="shared" si="20"/>
        <v>4.2000000000000011</v>
      </c>
      <c r="AF52" s="264"/>
      <c r="AG52" s="264"/>
      <c r="AH52" s="264"/>
      <c r="AI52" s="264"/>
      <c r="AK52" s="110"/>
    </row>
    <row r="53" spans="1:37" ht="24.95" customHeight="1" x14ac:dyDescent="0.2">
      <c r="A53" s="4">
        <v>8</v>
      </c>
      <c r="B53" s="3" t="s">
        <v>20</v>
      </c>
      <c r="C53" s="2" t="s">
        <v>16</v>
      </c>
      <c r="D53" s="2"/>
      <c r="E53" s="59">
        <v>3.6</v>
      </c>
      <c r="F53" s="59">
        <v>3.6</v>
      </c>
      <c r="G53" s="59">
        <v>3.6</v>
      </c>
      <c r="H53" s="59">
        <v>3.6</v>
      </c>
      <c r="I53" s="59">
        <v>3.6</v>
      </c>
      <c r="J53" s="59">
        <v>3.6</v>
      </c>
      <c r="K53" s="59">
        <v>3.6</v>
      </c>
      <c r="L53" s="59">
        <v>3.6</v>
      </c>
      <c r="M53" s="59">
        <v>3.6</v>
      </c>
      <c r="N53" s="59">
        <v>3.6</v>
      </c>
      <c r="O53" s="59">
        <v>3.6</v>
      </c>
      <c r="P53" s="59">
        <v>3.6</v>
      </c>
      <c r="Q53" s="59">
        <v>3.6</v>
      </c>
      <c r="R53" s="59">
        <v>3.6</v>
      </c>
      <c r="S53" s="59">
        <v>3.6</v>
      </c>
      <c r="T53" s="59"/>
      <c r="U53" s="59"/>
      <c r="V53" s="59"/>
      <c r="W53" s="59">
        <v>3.6</v>
      </c>
      <c r="X53" s="59">
        <v>3.6</v>
      </c>
      <c r="Y53" s="59">
        <v>3.6</v>
      </c>
      <c r="Z53" s="59">
        <v>3.6</v>
      </c>
      <c r="AA53" s="59"/>
      <c r="AB53" s="59"/>
      <c r="AC53" s="138">
        <f t="shared" si="20"/>
        <v>3.6</v>
      </c>
      <c r="AF53" s="264"/>
      <c r="AG53" s="264"/>
      <c r="AH53" s="264"/>
      <c r="AI53" s="264"/>
      <c r="AK53" s="110"/>
    </row>
    <row r="54" spans="1:37" ht="24.95" customHeight="1" x14ac:dyDescent="0.2">
      <c r="A54" s="4">
        <v>9</v>
      </c>
      <c r="B54" s="3" t="s">
        <v>19</v>
      </c>
      <c r="C54" s="2" t="s">
        <v>16</v>
      </c>
      <c r="D54" s="2"/>
      <c r="E54" s="59">
        <v>3.8</v>
      </c>
      <c r="F54" s="59">
        <v>3.8</v>
      </c>
      <c r="G54" s="59">
        <v>3.8</v>
      </c>
      <c r="H54" s="59">
        <v>3.8</v>
      </c>
      <c r="I54" s="59">
        <v>3.8</v>
      </c>
      <c r="J54" s="59">
        <v>3.8</v>
      </c>
      <c r="K54" s="59">
        <v>3.8</v>
      </c>
      <c r="L54" s="59">
        <v>3.8</v>
      </c>
      <c r="M54" s="59">
        <v>3.8</v>
      </c>
      <c r="N54" s="59">
        <v>3.8</v>
      </c>
      <c r="O54" s="59">
        <v>3.8</v>
      </c>
      <c r="P54" s="59">
        <v>3.8</v>
      </c>
      <c r="Q54" s="59">
        <v>3.8</v>
      </c>
      <c r="R54" s="59">
        <v>3.8</v>
      </c>
      <c r="S54" s="59">
        <v>3.8</v>
      </c>
      <c r="T54" s="59"/>
      <c r="U54" s="59"/>
      <c r="V54" s="59"/>
      <c r="W54" s="59">
        <v>3.8</v>
      </c>
      <c r="X54" s="59">
        <v>3.8</v>
      </c>
      <c r="Y54" s="59">
        <v>3.8</v>
      </c>
      <c r="Z54" s="59">
        <v>3.8</v>
      </c>
      <c r="AA54" s="59"/>
      <c r="AB54" s="59"/>
      <c r="AC54" s="138">
        <f t="shared" si="20"/>
        <v>3.7999999999999985</v>
      </c>
      <c r="AF54" s="264"/>
      <c r="AG54" s="264"/>
      <c r="AH54" s="264"/>
      <c r="AI54" s="264"/>
      <c r="AK54" s="110"/>
    </row>
    <row r="55" spans="1:37" ht="24.95" customHeight="1" x14ac:dyDescent="0.2">
      <c r="A55" s="4">
        <v>10</v>
      </c>
      <c r="B55" s="3" t="s">
        <v>18</v>
      </c>
      <c r="C55" s="2" t="s">
        <v>16</v>
      </c>
      <c r="D55" s="2"/>
      <c r="E55" s="59">
        <v>3</v>
      </c>
      <c r="F55" s="59">
        <v>3</v>
      </c>
      <c r="G55" s="59">
        <v>3</v>
      </c>
      <c r="H55" s="59">
        <v>3</v>
      </c>
      <c r="I55" s="59">
        <v>3</v>
      </c>
      <c r="J55" s="59">
        <v>3</v>
      </c>
      <c r="K55" s="59">
        <v>3</v>
      </c>
      <c r="L55" s="59">
        <v>3</v>
      </c>
      <c r="M55" s="59">
        <v>3</v>
      </c>
      <c r="N55" s="59">
        <v>3</v>
      </c>
      <c r="O55" s="59">
        <v>3</v>
      </c>
      <c r="P55" s="59">
        <v>3</v>
      </c>
      <c r="Q55" s="59">
        <v>3</v>
      </c>
      <c r="R55" s="59">
        <v>3</v>
      </c>
      <c r="S55" s="59">
        <v>3</v>
      </c>
      <c r="T55" s="59"/>
      <c r="U55" s="59"/>
      <c r="V55" s="59"/>
      <c r="W55" s="59">
        <v>3</v>
      </c>
      <c r="X55" s="59">
        <v>3</v>
      </c>
      <c r="Y55" s="59">
        <v>3</v>
      </c>
      <c r="Z55" s="59">
        <v>3</v>
      </c>
      <c r="AA55" s="59"/>
      <c r="AB55" s="59"/>
      <c r="AC55" s="138">
        <f t="shared" si="20"/>
        <v>3</v>
      </c>
      <c r="AF55" s="264"/>
      <c r="AG55" s="264"/>
      <c r="AH55" s="264"/>
      <c r="AI55" s="264"/>
      <c r="AK55" s="110"/>
    </row>
    <row r="56" spans="1:37" ht="24.95" customHeight="1" x14ac:dyDescent="0.2">
      <c r="A56" s="4">
        <v>11</v>
      </c>
      <c r="B56" s="3" t="s">
        <v>17</v>
      </c>
      <c r="C56" s="2" t="s">
        <v>16</v>
      </c>
      <c r="D56" s="5"/>
      <c r="E56" s="58">
        <f t="shared" ref="E56:N56" si="21">E52-E53</f>
        <v>0.60000000000000009</v>
      </c>
      <c r="F56" s="58">
        <f t="shared" si="21"/>
        <v>0.60000000000000009</v>
      </c>
      <c r="G56" s="58">
        <f t="shared" si="21"/>
        <v>0.60000000000000009</v>
      </c>
      <c r="H56" s="58">
        <f t="shared" si="21"/>
        <v>0.60000000000000009</v>
      </c>
      <c r="I56" s="58">
        <f t="shared" si="21"/>
        <v>0.60000000000000009</v>
      </c>
      <c r="J56" s="58">
        <f t="shared" si="21"/>
        <v>0.60000000000000009</v>
      </c>
      <c r="K56" s="58">
        <f t="shared" si="21"/>
        <v>0.60000000000000009</v>
      </c>
      <c r="L56" s="58">
        <f t="shared" si="21"/>
        <v>0.60000000000000009</v>
      </c>
      <c r="M56" s="58">
        <f t="shared" si="21"/>
        <v>0.60000000000000009</v>
      </c>
      <c r="N56" s="58">
        <f t="shared" si="21"/>
        <v>0.60000000000000009</v>
      </c>
      <c r="O56" s="58">
        <f t="shared" ref="O56:Y56" si="22">O52-O53</f>
        <v>0.60000000000000009</v>
      </c>
      <c r="P56" s="58">
        <f t="shared" si="22"/>
        <v>0.60000000000000009</v>
      </c>
      <c r="Q56" s="58">
        <f t="shared" si="22"/>
        <v>0.60000000000000009</v>
      </c>
      <c r="R56" s="58">
        <f t="shared" si="22"/>
        <v>0.60000000000000009</v>
      </c>
      <c r="S56" s="58">
        <f t="shared" si="22"/>
        <v>0.60000000000000009</v>
      </c>
      <c r="T56" s="58"/>
      <c r="U56" s="58"/>
      <c r="V56" s="58"/>
      <c r="W56" s="58">
        <f t="shared" si="22"/>
        <v>0.60000000000000009</v>
      </c>
      <c r="X56" s="58">
        <f t="shared" si="22"/>
        <v>0.60000000000000009</v>
      </c>
      <c r="Y56" s="58">
        <f t="shared" si="22"/>
        <v>0.60000000000000009</v>
      </c>
      <c r="Z56" s="58">
        <f t="shared" ref="Z56" si="23">Z52-Z53</f>
        <v>0.60000000000000009</v>
      </c>
      <c r="AA56" s="58"/>
      <c r="AB56" s="58"/>
      <c r="AC56" s="138">
        <f t="shared" si="20"/>
        <v>0.59999999999999987</v>
      </c>
      <c r="AF56" s="264"/>
      <c r="AG56" s="264"/>
      <c r="AH56" s="264"/>
      <c r="AI56" s="264"/>
      <c r="AK56" s="110"/>
    </row>
    <row r="57" spans="1:37" ht="24.95" customHeight="1" x14ac:dyDescent="0.2">
      <c r="A57" s="4">
        <v>12</v>
      </c>
      <c r="B57" s="3" t="s">
        <v>15</v>
      </c>
      <c r="C57" s="2" t="s">
        <v>14</v>
      </c>
      <c r="D57" s="5"/>
      <c r="E57" s="58">
        <f t="shared" ref="E57:N57" si="24">E54-E55</f>
        <v>0.79999999999999982</v>
      </c>
      <c r="F57" s="58">
        <f t="shared" si="24"/>
        <v>0.79999999999999982</v>
      </c>
      <c r="G57" s="58">
        <f t="shared" si="24"/>
        <v>0.79999999999999982</v>
      </c>
      <c r="H57" s="58">
        <f t="shared" si="24"/>
        <v>0.79999999999999982</v>
      </c>
      <c r="I57" s="58">
        <f t="shared" si="24"/>
        <v>0.79999999999999982</v>
      </c>
      <c r="J57" s="58">
        <f t="shared" si="24"/>
        <v>0.79999999999999982</v>
      </c>
      <c r="K57" s="58">
        <f t="shared" si="24"/>
        <v>0.79999999999999982</v>
      </c>
      <c r="L57" s="58">
        <f t="shared" si="24"/>
        <v>0.79999999999999982</v>
      </c>
      <c r="M57" s="58">
        <f t="shared" si="24"/>
        <v>0.79999999999999982</v>
      </c>
      <c r="N57" s="58">
        <f t="shared" si="24"/>
        <v>0.79999999999999982</v>
      </c>
      <c r="O57" s="58">
        <f t="shared" ref="O57:Y57" si="25">O54-O55</f>
        <v>0.79999999999999982</v>
      </c>
      <c r="P57" s="58">
        <f t="shared" si="25"/>
        <v>0.79999999999999982</v>
      </c>
      <c r="Q57" s="58">
        <f t="shared" si="25"/>
        <v>0.79999999999999982</v>
      </c>
      <c r="R57" s="58">
        <f t="shared" si="25"/>
        <v>0.79999999999999982</v>
      </c>
      <c r="S57" s="58">
        <f t="shared" si="25"/>
        <v>0.79999999999999982</v>
      </c>
      <c r="T57" s="58"/>
      <c r="U57" s="58"/>
      <c r="V57" s="58"/>
      <c r="W57" s="58">
        <f t="shared" si="25"/>
        <v>0.79999999999999982</v>
      </c>
      <c r="X57" s="58">
        <f t="shared" si="25"/>
        <v>0.79999999999999982</v>
      </c>
      <c r="Y57" s="58">
        <f t="shared" si="25"/>
        <v>0.79999999999999982</v>
      </c>
      <c r="Z57" s="58">
        <f t="shared" ref="Z57" si="26">Z54-Z55</f>
        <v>0.79999999999999982</v>
      </c>
      <c r="AA57" s="58"/>
      <c r="AB57" s="58"/>
      <c r="AC57" s="138">
        <f t="shared" si="20"/>
        <v>0.80000000000000016</v>
      </c>
      <c r="AF57" s="264"/>
      <c r="AG57" s="264"/>
      <c r="AH57" s="264"/>
      <c r="AI57" s="264"/>
      <c r="AK57" s="110"/>
    </row>
    <row r="58" spans="1:37" ht="24.95" customHeight="1" x14ac:dyDescent="0.2">
      <c r="A58" s="4">
        <v>13</v>
      </c>
      <c r="B58" s="3" t="s">
        <v>13</v>
      </c>
      <c r="C58" s="2" t="s">
        <v>12</v>
      </c>
      <c r="D58" s="5"/>
      <c r="E58" s="60">
        <f t="shared" ref="E58:N58" si="27">SQRT(E56/0.5)*971</f>
        <v>1063.6772066750327</v>
      </c>
      <c r="F58" s="60">
        <f t="shared" si="27"/>
        <v>1063.6772066750327</v>
      </c>
      <c r="G58" s="60">
        <f t="shared" si="27"/>
        <v>1063.6772066750327</v>
      </c>
      <c r="H58" s="60">
        <f t="shared" si="27"/>
        <v>1063.6772066750327</v>
      </c>
      <c r="I58" s="60">
        <f t="shared" si="27"/>
        <v>1063.6772066750327</v>
      </c>
      <c r="J58" s="60">
        <f t="shared" si="27"/>
        <v>1063.6772066750327</v>
      </c>
      <c r="K58" s="60">
        <f t="shared" si="27"/>
        <v>1063.6772066750327</v>
      </c>
      <c r="L58" s="60">
        <f t="shared" si="27"/>
        <v>1063.6772066750327</v>
      </c>
      <c r="M58" s="60">
        <f t="shared" si="27"/>
        <v>1063.6772066750327</v>
      </c>
      <c r="N58" s="60">
        <f t="shared" si="27"/>
        <v>1063.6772066750327</v>
      </c>
      <c r="O58" s="60">
        <f t="shared" ref="O58:Y58" si="28">SQRT(O56/0.5)*971</f>
        <v>1063.6772066750327</v>
      </c>
      <c r="P58" s="60">
        <f t="shared" si="28"/>
        <v>1063.6772066750327</v>
      </c>
      <c r="Q58" s="60">
        <f t="shared" si="28"/>
        <v>1063.6772066750327</v>
      </c>
      <c r="R58" s="60">
        <f t="shared" si="28"/>
        <v>1063.6772066750327</v>
      </c>
      <c r="S58" s="60">
        <f t="shared" si="28"/>
        <v>1063.6772066750327</v>
      </c>
      <c r="T58" s="60"/>
      <c r="U58" s="60"/>
      <c r="V58" s="60"/>
      <c r="W58" s="60">
        <f t="shared" si="28"/>
        <v>1063.6772066750327</v>
      </c>
      <c r="X58" s="60">
        <f t="shared" si="28"/>
        <v>1063.6772066750327</v>
      </c>
      <c r="Y58" s="60">
        <f t="shared" si="28"/>
        <v>1063.6772066750327</v>
      </c>
      <c r="Z58" s="60">
        <f t="shared" ref="Z58" si="29">SQRT(Z56/0.5)*971</f>
        <v>1063.6772066750327</v>
      </c>
      <c r="AA58" s="60"/>
      <c r="AB58" s="60"/>
      <c r="AC58" s="138">
        <f t="shared" si="20"/>
        <v>1063.6772066750329</v>
      </c>
      <c r="AF58" s="264"/>
      <c r="AG58" s="264"/>
      <c r="AH58" s="264"/>
      <c r="AI58" s="264"/>
      <c r="AK58" s="110"/>
    </row>
    <row r="59" spans="1:37" ht="24.95" customHeight="1" x14ac:dyDescent="0.2">
      <c r="A59" s="4">
        <v>14</v>
      </c>
      <c r="B59" s="3" t="s">
        <v>11</v>
      </c>
      <c r="C59" s="2" t="s">
        <v>10</v>
      </c>
      <c r="D59" s="5"/>
      <c r="E59" s="56">
        <f t="shared" ref="E59:N59" si="30">E58*1000*1*(E48-E49)/3024</f>
        <v>2813.9608642196631</v>
      </c>
      <c r="F59" s="56">
        <f t="shared" si="30"/>
        <v>2813.9608642196631</v>
      </c>
      <c r="G59" s="56">
        <f t="shared" si="30"/>
        <v>2567.7392886004427</v>
      </c>
      <c r="H59" s="56">
        <f t="shared" si="30"/>
        <v>2532.5647777976974</v>
      </c>
      <c r="I59" s="56">
        <f t="shared" si="30"/>
        <v>2849.1353750224098</v>
      </c>
      <c r="J59" s="56">
        <f t="shared" si="30"/>
        <v>2849.1353750224098</v>
      </c>
      <c r="K59" s="56">
        <f t="shared" si="30"/>
        <v>2638.0883102059342</v>
      </c>
      <c r="L59" s="56">
        <f t="shared" si="30"/>
        <v>2638.0883102059342</v>
      </c>
      <c r="M59" s="56">
        <f t="shared" si="30"/>
        <v>2638.0883102059342</v>
      </c>
      <c r="N59" s="56">
        <f t="shared" si="30"/>
        <v>2638.0883102059342</v>
      </c>
      <c r="O59" s="56">
        <f t="shared" ref="O59:Y59" si="31">O58*1000*1*(O48-O49)/3024</f>
        <v>2532.5647777976969</v>
      </c>
      <c r="P59" s="56">
        <f t="shared" si="31"/>
        <v>2743.6118426141716</v>
      </c>
      <c r="Q59" s="56">
        <f t="shared" si="31"/>
        <v>2638.0883102059342</v>
      </c>
      <c r="R59" s="56">
        <f t="shared" si="31"/>
        <v>2638.0883102059342</v>
      </c>
      <c r="S59" s="56">
        <f t="shared" si="31"/>
        <v>2673.26282100868</v>
      </c>
      <c r="T59" s="56"/>
      <c r="U59" s="56"/>
      <c r="V59" s="56"/>
      <c r="W59" s="56">
        <f t="shared" si="31"/>
        <v>2849.1353750224089</v>
      </c>
      <c r="X59" s="56">
        <f t="shared" si="31"/>
        <v>2602.9137994031885</v>
      </c>
      <c r="Y59" s="56">
        <f t="shared" si="31"/>
        <v>2427.0412453894592</v>
      </c>
      <c r="Z59" s="56">
        <f t="shared" ref="Z59" si="32">Z58*1000*1*(Z48-Z49)/3024</f>
        <v>2321.5177129812223</v>
      </c>
      <c r="AA59" s="56"/>
      <c r="AB59" s="56"/>
      <c r="AC59" s="138">
        <f>SUM(E59:AB59)</f>
        <v>50405.07398033471</v>
      </c>
      <c r="AF59" s="264"/>
      <c r="AG59" s="264"/>
      <c r="AH59" s="264"/>
      <c r="AI59" s="264"/>
      <c r="AK59" s="110"/>
    </row>
    <row r="60" spans="1:37" ht="24.95" customHeight="1" x14ac:dyDescent="0.2">
      <c r="A60" s="4">
        <v>15</v>
      </c>
      <c r="B60" s="3" t="s">
        <v>9</v>
      </c>
      <c r="C60" s="2" t="s">
        <v>8</v>
      </c>
      <c r="D60" s="5"/>
      <c r="E60" s="58">
        <v>1600</v>
      </c>
      <c r="F60" s="58">
        <v>1400</v>
      </c>
      <c r="G60" s="58">
        <v>1300</v>
      </c>
      <c r="H60" s="58">
        <v>1600</v>
      </c>
      <c r="I60" s="58">
        <v>1600</v>
      </c>
      <c r="J60" s="58">
        <v>1600</v>
      </c>
      <c r="K60" s="58">
        <v>1400</v>
      </c>
      <c r="L60" s="58">
        <v>1600</v>
      </c>
      <c r="M60" s="58">
        <v>1500</v>
      </c>
      <c r="N60" s="58">
        <v>1600</v>
      </c>
      <c r="O60" s="58">
        <v>1400</v>
      </c>
      <c r="P60" s="58">
        <v>1600</v>
      </c>
      <c r="Q60" s="58">
        <v>1600</v>
      </c>
      <c r="R60" s="58">
        <v>1400</v>
      </c>
      <c r="S60" s="58">
        <v>0</v>
      </c>
      <c r="T60" s="58">
        <v>0</v>
      </c>
      <c r="U60" s="58">
        <v>0</v>
      </c>
      <c r="V60" s="58">
        <v>400</v>
      </c>
      <c r="W60" s="58">
        <v>1700</v>
      </c>
      <c r="X60" s="58">
        <v>1400</v>
      </c>
      <c r="Y60" s="58">
        <v>1400</v>
      </c>
      <c r="Z60" s="58">
        <v>800</v>
      </c>
      <c r="AA60" s="58"/>
      <c r="AB60" s="58"/>
      <c r="AC60" s="138">
        <f>SUM(E60:AB60)</f>
        <v>26900</v>
      </c>
      <c r="AF60" s="264"/>
      <c r="AG60" s="264"/>
      <c r="AH60" s="264"/>
      <c r="AI60" s="264"/>
      <c r="AK60" s="110"/>
    </row>
    <row r="61" spans="1:37" ht="24.95" customHeight="1" x14ac:dyDescent="0.2">
      <c r="A61" s="4">
        <v>16</v>
      </c>
      <c r="B61" s="3" t="s">
        <v>7</v>
      </c>
      <c r="C61" s="2" t="s">
        <v>6</v>
      </c>
      <c r="D61" s="5"/>
      <c r="E61" s="62">
        <f t="shared" ref="E61:N61" si="33">E60/E59</f>
        <v>0.56859355094254105</v>
      </c>
      <c r="F61" s="62">
        <f t="shared" si="33"/>
        <v>0.49751935707472345</v>
      </c>
      <c r="G61" s="62">
        <f t="shared" si="33"/>
        <v>0.50628192892144064</v>
      </c>
      <c r="H61" s="62">
        <f t="shared" si="33"/>
        <v>0.63177061215837882</v>
      </c>
      <c r="I61" s="62">
        <f t="shared" si="33"/>
        <v>0.56157387747411447</v>
      </c>
      <c r="J61" s="62">
        <f t="shared" si="33"/>
        <v>0.56157387747411447</v>
      </c>
      <c r="K61" s="62">
        <f t="shared" si="33"/>
        <v>0.53068731421303839</v>
      </c>
      <c r="L61" s="62">
        <f t="shared" si="33"/>
        <v>0.60649978767204382</v>
      </c>
      <c r="M61" s="62">
        <f t="shared" si="33"/>
        <v>0.56859355094254105</v>
      </c>
      <c r="N61" s="62">
        <f t="shared" si="33"/>
        <v>0.60649978767204382</v>
      </c>
      <c r="O61" s="62">
        <f t="shared" ref="O61:Y61" si="34">O60/O59</f>
        <v>0.55279928563858161</v>
      </c>
      <c r="P61" s="62">
        <f t="shared" si="34"/>
        <v>0.58317287276158059</v>
      </c>
      <c r="Q61" s="62">
        <f t="shared" si="34"/>
        <v>0.60649978767204382</v>
      </c>
      <c r="R61" s="62">
        <f t="shared" si="34"/>
        <v>0.53068731421303839</v>
      </c>
      <c r="S61" s="62"/>
      <c r="T61" s="62"/>
      <c r="U61" s="62"/>
      <c r="V61" s="62"/>
      <c r="W61" s="62">
        <f t="shared" si="34"/>
        <v>0.59667224481624681</v>
      </c>
      <c r="X61" s="62">
        <f t="shared" si="34"/>
        <v>0.53785876440510638</v>
      </c>
      <c r="Y61" s="62">
        <f t="shared" si="34"/>
        <v>0.57683403718808524</v>
      </c>
      <c r="Z61" s="62">
        <f t="shared" ref="Z61" si="35">Z60/Z59</f>
        <v>0.3446021520863885</v>
      </c>
      <c r="AA61" s="62"/>
      <c r="AB61" s="62"/>
      <c r="AC61" s="138">
        <f t="shared" ref="AC61:AC66" si="36">AVERAGE(E61:AB61)</f>
        <v>0.55381778351811384</v>
      </c>
      <c r="AF61" s="264"/>
      <c r="AG61" s="264"/>
      <c r="AH61" s="264"/>
      <c r="AI61" s="264"/>
      <c r="AK61" s="110"/>
    </row>
    <row r="62" spans="1:37" ht="24.95" customHeight="1" x14ac:dyDescent="0.2">
      <c r="A62" s="4">
        <v>17</v>
      </c>
      <c r="B62" s="3" t="s">
        <v>5</v>
      </c>
      <c r="C62" s="5"/>
      <c r="D62" s="5"/>
      <c r="E62" s="326">
        <f>AVERAGE(E61:AB61)</f>
        <v>0.55381778351811384</v>
      </c>
      <c r="F62" s="327"/>
      <c r="G62" s="327"/>
      <c r="H62" s="327"/>
      <c r="I62" s="327"/>
      <c r="J62" s="327"/>
      <c r="K62" s="327"/>
      <c r="L62" s="327"/>
      <c r="M62" s="327"/>
      <c r="N62" s="327"/>
      <c r="O62" s="327"/>
      <c r="P62" s="327"/>
      <c r="Q62" s="327"/>
      <c r="R62" s="327"/>
      <c r="S62" s="327"/>
      <c r="T62" s="327"/>
      <c r="U62" s="327"/>
      <c r="V62" s="327"/>
      <c r="W62" s="327"/>
      <c r="X62" s="327"/>
      <c r="Y62" s="327"/>
      <c r="Z62" s="327"/>
      <c r="AA62" s="327"/>
      <c r="AB62" s="328"/>
      <c r="AC62" s="138">
        <f t="shared" si="36"/>
        <v>0.55381778351811384</v>
      </c>
      <c r="AF62" s="264"/>
      <c r="AG62" s="264"/>
      <c r="AH62" s="264"/>
      <c r="AI62" s="264"/>
      <c r="AK62" s="110"/>
    </row>
    <row r="63" spans="1:37" ht="24.95" customHeight="1" x14ac:dyDescent="0.2">
      <c r="A63" s="4">
        <v>18</v>
      </c>
      <c r="B63" s="3" t="s">
        <v>4</v>
      </c>
      <c r="C63" s="5"/>
      <c r="D63" s="5"/>
      <c r="E63" s="62">
        <f t="shared" ref="E63:N63" si="37">3.516/E61</f>
        <v>6.1836789991227104</v>
      </c>
      <c r="F63" s="62">
        <f t="shared" si="37"/>
        <v>7.0670617132830973</v>
      </c>
      <c r="G63" s="62">
        <f t="shared" si="37"/>
        <v>6.9447471836301213</v>
      </c>
      <c r="H63" s="62">
        <f t="shared" si="37"/>
        <v>5.5653110992104402</v>
      </c>
      <c r="I63" s="62">
        <f t="shared" si="37"/>
        <v>6.2609749866117461</v>
      </c>
      <c r="J63" s="62">
        <f t="shared" si="37"/>
        <v>6.2609749866117461</v>
      </c>
      <c r="K63" s="62">
        <f t="shared" si="37"/>
        <v>6.6253703562029029</v>
      </c>
      <c r="L63" s="62">
        <f t="shared" si="37"/>
        <v>5.7971990616775404</v>
      </c>
      <c r="M63" s="62">
        <f t="shared" si="37"/>
        <v>6.1836789991227104</v>
      </c>
      <c r="N63" s="62">
        <f t="shared" si="37"/>
        <v>5.7971990616775404</v>
      </c>
      <c r="O63" s="62">
        <f t="shared" ref="O63:Y63" si="38">3.516/O61</f>
        <v>6.360355541954787</v>
      </c>
      <c r="P63" s="62">
        <f t="shared" si="38"/>
        <v>6.0290870241446424</v>
      </c>
      <c r="Q63" s="62">
        <f t="shared" si="38"/>
        <v>5.7971990616775404</v>
      </c>
      <c r="R63" s="62">
        <f t="shared" si="38"/>
        <v>6.6253703562029029</v>
      </c>
      <c r="S63" s="62"/>
      <c r="T63" s="62"/>
      <c r="U63" s="62"/>
      <c r="V63" s="62"/>
      <c r="W63" s="62">
        <f t="shared" si="38"/>
        <v>5.8926823403404649</v>
      </c>
      <c r="X63" s="62">
        <f t="shared" si="38"/>
        <v>6.5370320847868655</v>
      </c>
      <c r="Y63" s="62">
        <f t="shared" si="38"/>
        <v>6.0953407277066702</v>
      </c>
      <c r="Z63" s="62">
        <f t="shared" ref="Z63" si="39">3.516/Z61</f>
        <v>10.203070348552473</v>
      </c>
      <c r="AA63" s="62"/>
      <c r="AB63" s="62"/>
      <c r="AC63" s="138">
        <f t="shared" si="36"/>
        <v>6.4570185518064953</v>
      </c>
      <c r="AF63" s="264"/>
      <c r="AG63" s="264"/>
      <c r="AH63" s="264"/>
      <c r="AI63" s="264"/>
      <c r="AK63" s="110"/>
    </row>
    <row r="64" spans="1:37" ht="24.95" customHeight="1" x14ac:dyDescent="0.2">
      <c r="A64" s="4">
        <v>19</v>
      </c>
      <c r="B64" s="3" t="s">
        <v>3</v>
      </c>
      <c r="C64" s="5"/>
      <c r="D64" s="5"/>
      <c r="E64" s="62">
        <f t="shared" ref="E64:N64" si="40">3.413*E63</f>
        <v>21.104896424005808</v>
      </c>
      <c r="F64" s="62">
        <f t="shared" si="40"/>
        <v>24.119881627435209</v>
      </c>
      <c r="G64" s="62">
        <f t="shared" si="40"/>
        <v>23.702422137729602</v>
      </c>
      <c r="H64" s="62">
        <f t="shared" si="40"/>
        <v>18.994406781605232</v>
      </c>
      <c r="I64" s="62">
        <f t="shared" si="40"/>
        <v>21.368707629305888</v>
      </c>
      <c r="J64" s="62">
        <f t="shared" si="40"/>
        <v>21.368707629305888</v>
      </c>
      <c r="K64" s="62">
        <f t="shared" si="40"/>
        <v>22.612389025720507</v>
      </c>
      <c r="L64" s="62">
        <f t="shared" si="40"/>
        <v>19.785840397505446</v>
      </c>
      <c r="M64" s="62">
        <f t="shared" si="40"/>
        <v>21.104896424005808</v>
      </c>
      <c r="N64" s="62">
        <f t="shared" si="40"/>
        <v>19.785840397505446</v>
      </c>
      <c r="O64" s="62">
        <f t="shared" ref="O64:Y64" si="41">3.413*O63</f>
        <v>21.707893464691686</v>
      </c>
      <c r="P64" s="62">
        <f t="shared" si="41"/>
        <v>20.577274013405663</v>
      </c>
      <c r="Q64" s="62">
        <f t="shared" si="41"/>
        <v>19.785840397505446</v>
      </c>
      <c r="R64" s="62">
        <f t="shared" si="41"/>
        <v>22.612389025720507</v>
      </c>
      <c r="S64" s="62"/>
      <c r="T64" s="62"/>
      <c r="U64" s="62"/>
      <c r="V64" s="62"/>
      <c r="W64" s="62">
        <f t="shared" si="41"/>
        <v>20.111724827582005</v>
      </c>
      <c r="X64" s="62">
        <f t="shared" si="41"/>
        <v>22.310890505377571</v>
      </c>
      <c r="Y64" s="62">
        <f t="shared" si="41"/>
        <v>20.803397903662866</v>
      </c>
      <c r="Z64" s="62">
        <f t="shared" ref="Z64" si="42">3.413*Z63</f>
        <v>34.823079099609586</v>
      </c>
      <c r="AA64" s="62"/>
      <c r="AB64" s="62"/>
      <c r="AC64" s="138">
        <f t="shared" si="36"/>
        <v>22.037804317315569</v>
      </c>
      <c r="AF64" s="264"/>
      <c r="AG64" s="264"/>
      <c r="AH64" s="264"/>
      <c r="AI64" s="264"/>
      <c r="AK64" s="110"/>
    </row>
    <row r="65" spans="1:37" ht="24.95" customHeight="1" x14ac:dyDescent="0.2">
      <c r="A65" s="4">
        <v>20</v>
      </c>
      <c r="B65" s="3" t="s">
        <v>2</v>
      </c>
      <c r="C65" s="2" t="s">
        <v>0</v>
      </c>
      <c r="D65" s="5"/>
      <c r="E65" s="62">
        <f t="shared" ref="E65:N65" si="43">(E51-E50)/LN(1+(E51-E50)/E46)</f>
        <v>3.8190189168555047</v>
      </c>
      <c r="F65" s="62">
        <f t="shared" si="43"/>
        <v>3.728009607357671</v>
      </c>
      <c r="G65" s="62">
        <f t="shared" si="43"/>
        <v>3.5703967709346531</v>
      </c>
      <c r="H65" s="62">
        <f t="shared" si="43"/>
        <v>3.474443819349728</v>
      </c>
      <c r="I65" s="62">
        <f t="shared" si="43"/>
        <v>3.728009607357671</v>
      </c>
      <c r="J65" s="62">
        <f t="shared" si="43"/>
        <v>3.882341628305606</v>
      </c>
      <c r="K65" s="62">
        <f t="shared" si="43"/>
        <v>3.8428649842839708</v>
      </c>
      <c r="L65" s="62">
        <f t="shared" si="43"/>
        <v>3.7552605297626767</v>
      </c>
      <c r="M65" s="62">
        <f t="shared" si="43"/>
        <v>3.1881552458838343</v>
      </c>
      <c r="N65" s="62">
        <f t="shared" si="43"/>
        <v>3.8753055862373218</v>
      </c>
      <c r="O65" s="62">
        <f t="shared" ref="O65:Y65" si="44">(O51-O50)/LN(1+(O51-O50)/O46)</f>
        <v>3.5417494321841212</v>
      </c>
      <c r="P65" s="62">
        <f t="shared" si="44"/>
        <v>3.6035868007408252</v>
      </c>
      <c r="Q65" s="62">
        <f t="shared" si="44"/>
        <v>3.5678203343546255</v>
      </c>
      <c r="R65" s="62">
        <f t="shared" si="44"/>
        <v>3.3857111066476899</v>
      </c>
      <c r="S65" s="62">
        <f t="shared" si="44"/>
        <v>3.446831936518421</v>
      </c>
      <c r="T65" s="62"/>
      <c r="U65" s="62"/>
      <c r="V65" s="62"/>
      <c r="W65" s="62">
        <f t="shared" si="44"/>
        <v>3.8212883505555593</v>
      </c>
      <c r="X65" s="62">
        <f t="shared" si="44"/>
        <v>3.3187584949265911</v>
      </c>
      <c r="Y65" s="62">
        <f t="shared" si="44"/>
        <v>3.2621298915799368</v>
      </c>
      <c r="Z65" s="62">
        <f t="shared" ref="Z65" si="45">(Z51-Z50)/LN(1+(Z51-Z50)/Z46)</f>
        <v>3.2898508185437967</v>
      </c>
      <c r="AA65" s="62"/>
      <c r="AB65" s="62"/>
      <c r="AC65" s="138">
        <f t="shared" si="36"/>
        <v>3.5842912559147484</v>
      </c>
      <c r="AF65" s="264"/>
      <c r="AG65" s="264"/>
      <c r="AH65" s="264"/>
      <c r="AI65" s="264"/>
      <c r="AK65" s="110"/>
    </row>
    <row r="66" spans="1:37" ht="24.95" customHeight="1" x14ac:dyDescent="0.25">
      <c r="A66" s="4">
        <v>21</v>
      </c>
      <c r="B66" s="3" t="s">
        <v>1</v>
      </c>
      <c r="C66" s="2" t="s">
        <v>0</v>
      </c>
      <c r="D66" s="1"/>
      <c r="E66" s="62">
        <f t="shared" ref="E66:N66" si="46">(E48-E49)/LN(1+(E48-E49)/E47)</f>
        <v>3.3362591313939705</v>
      </c>
      <c r="F66" s="62">
        <f t="shared" si="46"/>
        <v>3.174605732429284</v>
      </c>
      <c r="G66" s="62">
        <f t="shared" si="46"/>
        <v>2.9965726364461651</v>
      </c>
      <c r="H66" s="62">
        <f t="shared" si="46"/>
        <v>2.9708636221603983</v>
      </c>
      <c r="I66" s="62">
        <f t="shared" si="46"/>
        <v>3.1997766755952366</v>
      </c>
      <c r="J66" s="62">
        <f t="shared" si="46"/>
        <v>3.3621191219924658</v>
      </c>
      <c r="K66" s="62">
        <f t="shared" si="46"/>
        <v>3.0477780683835873</v>
      </c>
      <c r="L66" s="62">
        <f t="shared" si="46"/>
        <v>3.2059515234608833</v>
      </c>
      <c r="M66" s="62">
        <f t="shared" si="46"/>
        <v>3.2059515234608829</v>
      </c>
      <c r="N66" s="62">
        <f t="shared" si="46"/>
        <v>3.2059515234608833</v>
      </c>
      <c r="O66" s="62">
        <f t="shared" ref="O66:Y66" si="47">(O48-O49)/LN(1+(O48-O49)/O47)</f>
        <v>3.2768612158566146</v>
      </c>
      <c r="P66" s="62">
        <f t="shared" si="47"/>
        <v>3.1240724065352681</v>
      </c>
      <c r="Q66" s="62">
        <f t="shared" si="47"/>
        <v>3.0477780683835878</v>
      </c>
      <c r="R66" s="62">
        <f t="shared" si="47"/>
        <v>3.0477780683835873</v>
      </c>
      <c r="S66" s="62">
        <f t="shared" si="47"/>
        <v>3.2321510472845874</v>
      </c>
      <c r="T66" s="62"/>
      <c r="U66" s="62"/>
      <c r="V66" s="62"/>
      <c r="W66" s="62">
        <f t="shared" si="47"/>
        <v>3.3621191219924649</v>
      </c>
      <c r="X66" s="62">
        <f t="shared" si="47"/>
        <v>3.0222103805672953</v>
      </c>
      <c r="Y66" s="62">
        <f t="shared" si="47"/>
        <v>2.8932962516346135</v>
      </c>
      <c r="Z66" s="62">
        <f t="shared" ref="Z66" si="48">(Z48-Z49)/LN(1+(Z48-Z49)/Z47)</f>
        <v>2.8150399832745263</v>
      </c>
      <c r="AA66" s="62"/>
      <c r="AB66" s="62"/>
      <c r="AC66" s="138">
        <f t="shared" si="36"/>
        <v>3.1330071632998049</v>
      </c>
      <c r="AF66" s="264"/>
      <c r="AG66" s="264"/>
      <c r="AH66" s="264"/>
      <c r="AI66" s="264"/>
      <c r="AK66" s="110"/>
    </row>
    <row r="67" spans="1:37" ht="15.75" x14ac:dyDescent="0.25">
      <c r="A67" s="20"/>
      <c r="B67" s="151"/>
      <c r="C67" s="22"/>
      <c r="D67"/>
      <c r="E67" s="236"/>
      <c r="F67" s="236"/>
      <c r="G67" s="236"/>
      <c r="H67" s="236"/>
      <c r="I67" s="236"/>
      <c r="J67" s="236"/>
      <c r="K67" s="236"/>
      <c r="L67" s="236"/>
      <c r="M67" s="236"/>
      <c r="N67" s="236"/>
      <c r="O67" s="236"/>
      <c r="P67" s="236"/>
      <c r="Q67" s="236"/>
      <c r="R67" s="236"/>
      <c r="S67" s="236"/>
      <c r="T67" s="236"/>
      <c r="U67" s="236"/>
      <c r="V67" s="236"/>
      <c r="W67" s="236"/>
      <c r="X67" s="236"/>
      <c r="Y67" s="236"/>
      <c r="Z67" s="236"/>
      <c r="AA67" s="236"/>
      <c r="AB67" s="236"/>
      <c r="AC67" s="148"/>
      <c r="AF67" s="264"/>
      <c r="AG67" s="264"/>
      <c r="AH67" s="264"/>
      <c r="AI67" s="264"/>
    </row>
    <row r="68" spans="1:37" x14ac:dyDescent="0.2">
      <c r="AF68" s="264"/>
      <c r="AG68" s="264"/>
      <c r="AH68" s="264"/>
      <c r="AI68" s="264"/>
    </row>
    <row r="69" spans="1:37" ht="21" customHeight="1" x14ac:dyDescent="0.2">
      <c r="AF69" s="264"/>
      <c r="AG69" s="264"/>
      <c r="AH69" s="264"/>
      <c r="AI69" s="264"/>
    </row>
    <row r="70" spans="1:37" ht="15.75" customHeight="1" x14ac:dyDescent="0.2"/>
    <row r="71" spans="1:37" ht="15.75" customHeight="1" x14ac:dyDescent="0.2"/>
    <row r="72" spans="1:37" ht="15.75" customHeight="1" x14ac:dyDescent="0.2"/>
    <row r="73" spans="1:37" ht="15.75" customHeight="1" x14ac:dyDescent="0.2"/>
    <row r="74" spans="1:37" ht="15.75" customHeight="1" x14ac:dyDescent="0.2"/>
    <row r="75" spans="1:37" ht="15.75" customHeight="1" x14ac:dyDescent="0.2"/>
    <row r="79" spans="1:37" ht="24.95" customHeight="1" x14ac:dyDescent="0.2"/>
    <row r="80" spans="1:37" ht="24.95" customHeight="1" x14ac:dyDescent="0.2"/>
    <row r="81" ht="24.95" customHeight="1" x14ac:dyDescent="0.2"/>
    <row r="82" ht="24.95" customHeight="1" x14ac:dyDescent="0.2"/>
    <row r="83" ht="24.95" customHeight="1" x14ac:dyDescent="0.2"/>
    <row r="84" ht="24.95" customHeight="1" x14ac:dyDescent="0.2"/>
    <row r="85" ht="24.95" customHeight="1" x14ac:dyDescent="0.2"/>
    <row r="86" ht="24.95" customHeight="1" x14ac:dyDescent="0.2"/>
    <row r="87" ht="24.95" customHeight="1" x14ac:dyDescent="0.2"/>
    <row r="88" ht="24.95" customHeight="1" x14ac:dyDescent="0.2"/>
    <row r="89" ht="24.95" customHeight="1" x14ac:dyDescent="0.2"/>
    <row r="90" ht="24.95" customHeight="1" x14ac:dyDescent="0.2"/>
    <row r="91" ht="24.95" customHeight="1" x14ac:dyDescent="0.2"/>
    <row r="92" ht="24.95" customHeight="1" x14ac:dyDescent="0.2"/>
    <row r="93" ht="24.95" customHeight="1" x14ac:dyDescent="0.2"/>
    <row r="94" ht="24.95" customHeight="1" x14ac:dyDescent="0.2"/>
    <row r="95" ht="24.95" customHeight="1" x14ac:dyDescent="0.2"/>
    <row r="96" ht="24.95" customHeight="1" x14ac:dyDescent="0.2"/>
    <row r="97" ht="24.95" customHeight="1" x14ac:dyDescent="0.2"/>
    <row r="98" ht="24.95" customHeight="1" x14ac:dyDescent="0.2"/>
    <row r="99" ht="24.95" customHeight="1" x14ac:dyDescent="0.2"/>
    <row r="104" ht="21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</sheetData>
  <mergeCells count="32">
    <mergeCell ref="B11:B12"/>
    <mergeCell ref="A35:AC35"/>
    <mergeCell ref="A37:D37"/>
    <mergeCell ref="E37:AC43"/>
    <mergeCell ref="A44:A45"/>
    <mergeCell ref="B44:B45"/>
    <mergeCell ref="C44:C45"/>
    <mergeCell ref="D44:D45"/>
    <mergeCell ref="E44:AB44"/>
    <mergeCell ref="A36:AC36"/>
    <mergeCell ref="A38:D38"/>
    <mergeCell ref="A39:D39"/>
    <mergeCell ref="A40:D40"/>
    <mergeCell ref="A41:D41"/>
    <mergeCell ref="A42:D42"/>
    <mergeCell ref="A43:D43"/>
    <mergeCell ref="E62:AB62"/>
    <mergeCell ref="A2:AC2"/>
    <mergeCell ref="A3:AC3"/>
    <mergeCell ref="A4:D4"/>
    <mergeCell ref="E4:AC10"/>
    <mergeCell ref="A5:D5"/>
    <mergeCell ref="A6:D6"/>
    <mergeCell ref="A7:D7"/>
    <mergeCell ref="A8:D8"/>
    <mergeCell ref="A9:D9"/>
    <mergeCell ref="A10:D10"/>
    <mergeCell ref="E29:AB29"/>
    <mergeCell ref="D11:D12"/>
    <mergeCell ref="C11:C12"/>
    <mergeCell ref="E11:AB11"/>
    <mergeCell ref="A11:A12"/>
  </mergeCells>
  <conditionalFormatting sqref="E60:AB60">
    <cfRule type="cellIs" dxfId="103" priority="2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AH111"/>
  <sheetViews>
    <sheetView zoomScale="60" zoomScaleNormal="60" workbookViewId="0">
      <selection activeCell="AC30" activeCellId="1" sqref="AC26:AC28 AC30:AC33"/>
    </sheetView>
  </sheetViews>
  <sheetFormatPr defaultColWidth="8.85546875" defaultRowHeight="12.75" x14ac:dyDescent="0.2"/>
  <cols>
    <col min="1" max="1" width="6.5703125" style="16" customWidth="1"/>
    <col min="2" max="2" width="45" style="16" customWidth="1"/>
    <col min="3" max="3" width="11.42578125" style="16" customWidth="1"/>
    <col min="4" max="4" width="17.42578125" style="16" customWidth="1"/>
    <col min="5" max="28" width="11.85546875" style="16" customWidth="1"/>
    <col min="29" max="29" width="13.5703125" style="16" customWidth="1"/>
    <col min="30" max="16384" width="8.85546875" style="16"/>
  </cols>
  <sheetData>
    <row r="2" spans="1:34" ht="23.25" x14ac:dyDescent="0.2">
      <c r="A2" s="317" t="s">
        <v>39</v>
      </c>
      <c r="B2" s="317"/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</row>
    <row r="3" spans="1:34" ht="23.25" x14ac:dyDescent="0.2">
      <c r="A3" s="318" t="s">
        <v>158</v>
      </c>
      <c r="B3" s="318"/>
      <c r="C3" s="318"/>
      <c r="D3" s="318"/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18"/>
      <c r="T3" s="318"/>
      <c r="U3" s="318"/>
      <c r="V3" s="318"/>
      <c r="W3" s="318"/>
      <c r="X3" s="318"/>
      <c r="Y3" s="318"/>
      <c r="Z3" s="318"/>
      <c r="AA3" s="318"/>
      <c r="AB3" s="318"/>
      <c r="AC3" s="318"/>
    </row>
    <row r="4" spans="1:34" ht="21" customHeight="1" x14ac:dyDescent="0.35">
      <c r="A4" s="319"/>
      <c r="B4" s="319"/>
      <c r="C4" s="319"/>
      <c r="D4" s="319"/>
      <c r="E4" s="320" t="s">
        <v>103</v>
      </c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</row>
    <row r="5" spans="1:34" ht="18" customHeight="1" x14ac:dyDescent="0.2">
      <c r="A5" s="321" t="s">
        <v>133</v>
      </c>
      <c r="B5" s="321"/>
      <c r="C5" s="321"/>
      <c r="D5" s="321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34" ht="18" customHeight="1" x14ac:dyDescent="0.2">
      <c r="A6" s="321" t="s">
        <v>134</v>
      </c>
      <c r="B6" s="321"/>
      <c r="C6" s="321"/>
      <c r="D6" s="321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34" ht="18" customHeight="1" x14ac:dyDescent="0.2">
      <c r="A7" s="321" t="s">
        <v>135</v>
      </c>
      <c r="B7" s="321"/>
      <c r="C7" s="321"/>
      <c r="D7" s="321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34" ht="18" customHeight="1" x14ac:dyDescent="0.2">
      <c r="A8" s="321" t="s">
        <v>136</v>
      </c>
      <c r="B8" s="321"/>
      <c r="C8" s="321"/>
      <c r="D8" s="321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34" ht="16.899999999999999" customHeight="1" x14ac:dyDescent="0.35">
      <c r="A9" s="322" t="s">
        <v>137</v>
      </c>
      <c r="B9" s="322"/>
      <c r="C9" s="322"/>
      <c r="D9" s="322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34" ht="15.6" customHeight="1" x14ac:dyDescent="0.35">
      <c r="A10" s="322" t="s">
        <v>138</v>
      </c>
      <c r="B10" s="322"/>
      <c r="C10" s="322"/>
      <c r="D10" s="322"/>
      <c r="E10" s="320"/>
      <c r="F10" s="320"/>
      <c r="G10" s="320"/>
      <c r="H10" s="320"/>
      <c r="I10" s="320"/>
      <c r="J10" s="320"/>
      <c r="K10" s="320"/>
      <c r="L10" s="320"/>
      <c r="M10" s="320"/>
      <c r="N10" s="320"/>
      <c r="O10" s="320"/>
      <c r="P10" s="320"/>
      <c r="Q10" s="320"/>
      <c r="R10" s="320"/>
      <c r="S10" s="320"/>
      <c r="T10" s="320"/>
      <c r="U10" s="320"/>
      <c r="V10" s="320"/>
      <c r="W10" s="320"/>
      <c r="X10" s="320"/>
      <c r="Y10" s="320"/>
      <c r="Z10" s="320"/>
      <c r="AA10" s="320"/>
      <c r="AB10" s="320"/>
      <c r="AC10" s="320"/>
    </row>
    <row r="11" spans="1:34" ht="34.5" customHeight="1" x14ac:dyDescent="0.2">
      <c r="A11" s="312" t="s">
        <v>32</v>
      </c>
      <c r="B11" s="312" t="s">
        <v>31</v>
      </c>
      <c r="C11" s="312" t="s">
        <v>30</v>
      </c>
      <c r="D11" s="312" t="s">
        <v>29</v>
      </c>
      <c r="E11" s="314" t="s">
        <v>28</v>
      </c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315"/>
      <c r="W11" s="315"/>
      <c r="X11" s="315"/>
      <c r="Y11" s="315"/>
      <c r="Z11" s="315"/>
      <c r="AA11" s="315"/>
      <c r="AB11" s="316"/>
      <c r="AC11" s="113" t="s">
        <v>67</v>
      </c>
    </row>
    <row r="12" spans="1:34" ht="15.75" x14ac:dyDescent="0.25">
      <c r="A12" s="313"/>
      <c r="B12" s="313"/>
      <c r="C12" s="313"/>
      <c r="D12" s="313"/>
      <c r="E12" s="8">
        <v>7</v>
      </c>
      <c r="F12" s="8">
        <v>8</v>
      </c>
      <c r="G12" s="8">
        <v>9</v>
      </c>
      <c r="H12" s="8">
        <v>10</v>
      </c>
      <c r="I12" s="9">
        <v>11</v>
      </c>
      <c r="J12" s="8">
        <v>12</v>
      </c>
      <c r="K12" s="8">
        <v>13</v>
      </c>
      <c r="L12" s="8">
        <v>14</v>
      </c>
      <c r="M12" s="8">
        <v>15</v>
      </c>
      <c r="N12" s="8">
        <v>16</v>
      </c>
      <c r="O12" s="8">
        <v>17</v>
      </c>
      <c r="P12" s="8">
        <v>18</v>
      </c>
      <c r="Q12" s="8">
        <v>19</v>
      </c>
      <c r="R12" s="8">
        <v>20</v>
      </c>
      <c r="S12" s="8">
        <v>21</v>
      </c>
      <c r="T12" s="8">
        <v>22</v>
      </c>
      <c r="U12" s="8">
        <v>23</v>
      </c>
      <c r="V12" s="8">
        <v>0</v>
      </c>
      <c r="W12" s="8">
        <v>1</v>
      </c>
      <c r="X12" s="8">
        <v>2</v>
      </c>
      <c r="Y12" s="8">
        <v>3</v>
      </c>
      <c r="Z12" s="8">
        <v>4</v>
      </c>
      <c r="AA12" s="8">
        <v>5</v>
      </c>
      <c r="AB12" s="8">
        <v>6</v>
      </c>
      <c r="AC12" s="1"/>
    </row>
    <row r="13" spans="1:34" ht="24.95" customHeight="1" x14ac:dyDescent="0.2">
      <c r="A13" s="4">
        <v>1</v>
      </c>
      <c r="B13" s="3" t="s">
        <v>27</v>
      </c>
      <c r="C13" s="2" t="s">
        <v>0</v>
      </c>
      <c r="D13" s="31"/>
      <c r="E13" s="100">
        <v>4.9000000000000004</v>
      </c>
      <c r="F13" s="100">
        <v>5.0999999999999996</v>
      </c>
      <c r="G13" s="100">
        <v>4.5999999999999996</v>
      </c>
      <c r="H13" s="100">
        <v>4.0999999999999996</v>
      </c>
      <c r="I13" s="100">
        <v>3.9</v>
      </c>
      <c r="J13" s="100">
        <v>3.6</v>
      </c>
      <c r="K13" s="100">
        <v>3.7</v>
      </c>
      <c r="L13" s="100">
        <v>3.4</v>
      </c>
      <c r="M13" s="100">
        <v>3.9</v>
      </c>
      <c r="N13" s="100">
        <v>3.9</v>
      </c>
      <c r="O13" s="100">
        <v>4.5999999999999996</v>
      </c>
      <c r="P13" s="100">
        <v>4.3</v>
      </c>
      <c r="Q13" s="100">
        <v>4.3</v>
      </c>
      <c r="R13" s="100">
        <v>4.4000000000000004</v>
      </c>
      <c r="S13" s="100">
        <v>4.5999999999999996</v>
      </c>
      <c r="T13" s="100"/>
      <c r="U13" s="100"/>
      <c r="V13" s="100">
        <v>4.5</v>
      </c>
      <c r="W13" s="100">
        <v>4.5999999999999996</v>
      </c>
      <c r="X13" s="100">
        <v>4.5999999999999996</v>
      </c>
      <c r="Y13" s="100">
        <v>4.4000000000000004</v>
      </c>
      <c r="Z13" s="100">
        <v>4.4000000000000004</v>
      </c>
      <c r="AA13" s="100">
        <v>4.3</v>
      </c>
      <c r="AB13" s="100">
        <v>4.3</v>
      </c>
      <c r="AC13" s="139">
        <f t="shared" ref="AC13:AC25" si="0">AVERAGE(E13:AB13)</f>
        <v>4.2909090909090901</v>
      </c>
      <c r="AE13" s="110"/>
      <c r="AF13" s="264"/>
      <c r="AG13" s="264"/>
      <c r="AH13" s="264"/>
    </row>
    <row r="14" spans="1:34" ht="24.95" customHeight="1" x14ac:dyDescent="0.2">
      <c r="A14" s="4">
        <v>2</v>
      </c>
      <c r="B14" s="3" t="s">
        <v>26</v>
      </c>
      <c r="C14" s="2" t="s">
        <v>0</v>
      </c>
      <c r="D14" s="31"/>
      <c r="E14" s="215">
        <v>0.7</v>
      </c>
      <c r="F14" s="215">
        <v>0.8</v>
      </c>
      <c r="G14" s="215">
        <v>0.7</v>
      </c>
      <c r="H14" s="215">
        <v>0.7</v>
      </c>
      <c r="I14" s="215">
        <v>0.9</v>
      </c>
      <c r="J14" s="215">
        <v>1.3</v>
      </c>
      <c r="K14" s="215">
        <v>1</v>
      </c>
      <c r="L14" s="215">
        <v>1.1000000000000001</v>
      </c>
      <c r="M14" s="215">
        <v>1.1000000000000001</v>
      </c>
      <c r="N14" s="215">
        <v>1.1000000000000001</v>
      </c>
      <c r="O14" s="215">
        <v>0.6</v>
      </c>
      <c r="P14" s="215">
        <v>0.6</v>
      </c>
      <c r="Q14" s="215">
        <v>0.6</v>
      </c>
      <c r="R14" s="215">
        <v>0.6</v>
      </c>
      <c r="S14" s="215">
        <v>0.6</v>
      </c>
      <c r="T14" s="215"/>
      <c r="U14" s="215"/>
      <c r="V14" s="215">
        <v>0.4</v>
      </c>
      <c r="W14" s="215">
        <v>0.5</v>
      </c>
      <c r="X14" s="215">
        <v>0.6</v>
      </c>
      <c r="Y14" s="215">
        <v>0.6</v>
      </c>
      <c r="Z14" s="215">
        <v>0.6</v>
      </c>
      <c r="AA14" s="215">
        <v>0.5</v>
      </c>
      <c r="AB14" s="215">
        <v>0.6</v>
      </c>
      <c r="AC14" s="138">
        <f t="shared" si="0"/>
        <v>0.73636363636363633</v>
      </c>
      <c r="AE14" s="110"/>
      <c r="AF14" s="264"/>
      <c r="AG14" s="264"/>
      <c r="AH14" s="264"/>
    </row>
    <row r="15" spans="1:34" ht="24.95" customHeight="1" x14ac:dyDescent="0.2">
      <c r="A15" s="4">
        <v>3</v>
      </c>
      <c r="B15" s="3" t="s">
        <v>25</v>
      </c>
      <c r="C15" s="2" t="s">
        <v>0</v>
      </c>
      <c r="D15" s="2"/>
      <c r="E15" s="262">
        <v>14.6</v>
      </c>
      <c r="F15" s="262">
        <v>14.9</v>
      </c>
      <c r="G15" s="262">
        <v>15.1</v>
      </c>
      <c r="H15" s="262">
        <v>13.6</v>
      </c>
      <c r="I15" s="262">
        <v>13.2</v>
      </c>
      <c r="J15" s="262">
        <v>12.8</v>
      </c>
      <c r="K15" s="262">
        <v>13</v>
      </c>
      <c r="L15" s="262">
        <v>13.2</v>
      </c>
      <c r="M15" s="262">
        <v>13.4</v>
      </c>
      <c r="N15" s="262">
        <v>13.7</v>
      </c>
      <c r="O15" s="262">
        <v>13.8</v>
      </c>
      <c r="P15" s="262">
        <v>13.6</v>
      </c>
      <c r="Q15" s="262">
        <v>13.7</v>
      </c>
      <c r="R15" s="262">
        <v>13.7</v>
      </c>
      <c r="S15" s="262">
        <v>13.7</v>
      </c>
      <c r="T15" s="262"/>
      <c r="U15" s="262"/>
      <c r="V15" s="262">
        <v>16.3</v>
      </c>
      <c r="W15" s="262">
        <v>15.1</v>
      </c>
      <c r="X15" s="262">
        <v>14.4</v>
      </c>
      <c r="Y15" s="262">
        <v>13.9</v>
      </c>
      <c r="Z15" s="262">
        <v>13.5</v>
      </c>
      <c r="AA15" s="262">
        <v>13.2</v>
      </c>
      <c r="AB15" s="262">
        <v>13.2</v>
      </c>
      <c r="AC15" s="138">
        <f t="shared" si="0"/>
        <v>13.890909090909089</v>
      </c>
      <c r="AE15" s="110"/>
      <c r="AF15" s="264"/>
      <c r="AG15" s="264"/>
      <c r="AH15" s="264"/>
    </row>
    <row r="16" spans="1:34" ht="24.95" customHeight="1" x14ac:dyDescent="0.2">
      <c r="A16" s="4">
        <v>4</v>
      </c>
      <c r="B16" s="3" t="s">
        <v>24</v>
      </c>
      <c r="C16" s="2" t="s">
        <v>0</v>
      </c>
      <c r="D16" s="2"/>
      <c r="E16" s="262">
        <v>6</v>
      </c>
      <c r="F16" s="262">
        <v>6.3</v>
      </c>
      <c r="G16" s="262">
        <v>6.8</v>
      </c>
      <c r="H16" s="262">
        <v>6.9</v>
      </c>
      <c r="I16" s="262">
        <v>6.8</v>
      </c>
      <c r="J16" s="262">
        <v>7.2</v>
      </c>
      <c r="K16" s="262">
        <v>7</v>
      </c>
      <c r="L16" s="262">
        <v>7.1</v>
      </c>
      <c r="M16" s="262">
        <v>6.9</v>
      </c>
      <c r="N16" s="262">
        <v>7</v>
      </c>
      <c r="O16" s="262">
        <v>5.8</v>
      </c>
      <c r="P16" s="262">
        <v>5.7</v>
      </c>
      <c r="Q16" s="262">
        <v>5.8</v>
      </c>
      <c r="R16" s="262">
        <v>5.9</v>
      </c>
      <c r="S16" s="262">
        <v>5.8</v>
      </c>
      <c r="T16" s="262"/>
      <c r="U16" s="262"/>
      <c r="V16" s="262">
        <v>8.1</v>
      </c>
      <c r="W16" s="262">
        <v>6.8</v>
      </c>
      <c r="X16" s="262">
        <v>6.4</v>
      </c>
      <c r="Y16" s="262">
        <v>6</v>
      </c>
      <c r="Z16" s="262">
        <v>5.8</v>
      </c>
      <c r="AA16" s="262">
        <v>5.7</v>
      </c>
      <c r="AB16" s="262">
        <v>5.4</v>
      </c>
      <c r="AC16" s="138">
        <f t="shared" si="0"/>
        <v>6.418181818181818</v>
      </c>
      <c r="AE16" s="110"/>
      <c r="AF16" s="264"/>
      <c r="AG16" s="264"/>
      <c r="AH16" s="264"/>
    </row>
    <row r="17" spans="1:34" ht="24.95" customHeight="1" x14ac:dyDescent="0.2">
      <c r="A17" s="4">
        <v>5</v>
      </c>
      <c r="B17" s="3" t="s">
        <v>23</v>
      </c>
      <c r="C17" s="2" t="s">
        <v>0</v>
      </c>
      <c r="D17" s="2"/>
      <c r="E17" s="262">
        <v>23.1</v>
      </c>
      <c r="F17" s="262">
        <v>22.7</v>
      </c>
      <c r="G17" s="262">
        <v>23.1</v>
      </c>
      <c r="H17" s="262">
        <v>22.7</v>
      </c>
      <c r="I17" s="262">
        <v>23</v>
      </c>
      <c r="J17" s="262">
        <v>23.1</v>
      </c>
      <c r="K17" s="262">
        <v>23.1</v>
      </c>
      <c r="L17" s="262">
        <v>24.8</v>
      </c>
      <c r="M17" s="262">
        <v>24.7</v>
      </c>
      <c r="N17" s="262">
        <v>25</v>
      </c>
      <c r="O17" s="262">
        <v>25.5</v>
      </c>
      <c r="P17" s="262">
        <v>26</v>
      </c>
      <c r="Q17" s="262">
        <v>26.2</v>
      </c>
      <c r="R17" s="262">
        <v>26.8</v>
      </c>
      <c r="S17" s="262">
        <v>26.3</v>
      </c>
      <c r="T17" s="262"/>
      <c r="U17" s="262"/>
      <c r="V17" s="262">
        <v>26.7</v>
      </c>
      <c r="W17" s="262">
        <v>26.4</v>
      </c>
      <c r="X17" s="262">
        <v>26.2</v>
      </c>
      <c r="Y17" s="262">
        <v>26.4</v>
      </c>
      <c r="Z17" s="262">
        <v>26.7</v>
      </c>
      <c r="AA17" s="262">
        <v>26.6</v>
      </c>
      <c r="AB17" s="262">
        <v>26.2</v>
      </c>
      <c r="AC17" s="138">
        <f t="shared" si="0"/>
        <v>25.059090909090909</v>
      </c>
      <c r="AE17" s="110"/>
      <c r="AF17" s="110"/>
      <c r="AG17" s="264"/>
      <c r="AH17" s="264"/>
    </row>
    <row r="18" spans="1:34" ht="24.95" customHeight="1" x14ac:dyDescent="0.2">
      <c r="A18" s="4">
        <v>6</v>
      </c>
      <c r="B18" s="3" t="s">
        <v>22</v>
      </c>
      <c r="C18" s="2" t="s">
        <v>0</v>
      </c>
      <c r="D18" s="2"/>
      <c r="E18" s="262">
        <v>29.1</v>
      </c>
      <c r="F18" s="262">
        <v>28.6</v>
      </c>
      <c r="G18" s="262">
        <v>28.8</v>
      </c>
      <c r="H18" s="262">
        <v>27.6</v>
      </c>
      <c r="I18" s="262">
        <v>27.7</v>
      </c>
      <c r="J18" s="262">
        <v>27.6</v>
      </c>
      <c r="K18" s="262">
        <v>27.3</v>
      </c>
      <c r="L18" s="262">
        <v>29.4</v>
      </c>
      <c r="M18" s="262">
        <v>29.6</v>
      </c>
      <c r="N18" s="262">
        <v>29.7</v>
      </c>
      <c r="O18" s="262">
        <v>31.1</v>
      </c>
      <c r="P18" s="262">
        <v>31.5</v>
      </c>
      <c r="Q18" s="262">
        <v>31.9</v>
      </c>
      <c r="R18" s="262">
        <v>32.4</v>
      </c>
      <c r="S18" s="262">
        <v>31.9</v>
      </c>
      <c r="T18" s="262"/>
      <c r="U18" s="262"/>
      <c r="V18" s="262">
        <v>32.299999999999997</v>
      </c>
      <c r="W18" s="262">
        <v>32.200000000000003</v>
      </c>
      <c r="X18" s="262">
        <v>31.8</v>
      </c>
      <c r="Y18" s="262">
        <v>32.1</v>
      </c>
      <c r="Z18" s="262">
        <v>32.200000000000003</v>
      </c>
      <c r="AA18" s="262">
        <v>32.1</v>
      </c>
      <c r="AB18" s="262">
        <v>31.8</v>
      </c>
      <c r="AC18" s="138">
        <f t="shared" si="0"/>
        <v>30.395454545454541</v>
      </c>
      <c r="AE18" s="110"/>
      <c r="AF18" s="110"/>
      <c r="AG18" s="264"/>
      <c r="AH18" s="264"/>
    </row>
    <row r="19" spans="1:34" ht="24.95" customHeight="1" x14ac:dyDescent="0.2">
      <c r="A19" s="4">
        <v>7</v>
      </c>
      <c r="B19" s="3" t="s">
        <v>21</v>
      </c>
      <c r="C19" s="2" t="s">
        <v>16</v>
      </c>
      <c r="D19" s="2"/>
      <c r="E19" s="212">
        <v>4.2</v>
      </c>
      <c r="F19" s="212">
        <v>4.2</v>
      </c>
      <c r="G19" s="212">
        <v>4.2</v>
      </c>
      <c r="H19" s="212">
        <v>4.2</v>
      </c>
      <c r="I19" s="212">
        <v>4.2</v>
      </c>
      <c r="J19" s="212">
        <v>4.2</v>
      </c>
      <c r="K19" s="212">
        <v>4.2</v>
      </c>
      <c r="L19" s="212">
        <v>4.2</v>
      </c>
      <c r="M19" s="212">
        <v>4.2</v>
      </c>
      <c r="N19" s="212">
        <v>4.2</v>
      </c>
      <c r="O19" s="212">
        <v>4.2</v>
      </c>
      <c r="P19" s="212">
        <v>4.2</v>
      </c>
      <c r="Q19" s="212">
        <v>4.2</v>
      </c>
      <c r="R19" s="212">
        <v>4.2</v>
      </c>
      <c r="S19" s="212">
        <v>4.2</v>
      </c>
      <c r="T19" s="212"/>
      <c r="U19" s="212"/>
      <c r="V19" s="212">
        <v>4.2</v>
      </c>
      <c r="W19" s="212">
        <v>4.2</v>
      </c>
      <c r="X19" s="212">
        <v>4.2</v>
      </c>
      <c r="Y19" s="212">
        <v>4.2</v>
      </c>
      <c r="Z19" s="212">
        <v>4.2</v>
      </c>
      <c r="AA19" s="212">
        <v>4.2</v>
      </c>
      <c r="AB19" s="212">
        <v>4.2</v>
      </c>
      <c r="AC19" s="138">
        <f t="shared" si="0"/>
        <v>4.200000000000002</v>
      </c>
      <c r="AE19" s="110"/>
      <c r="AF19" s="110"/>
      <c r="AG19" s="264"/>
      <c r="AH19" s="264"/>
    </row>
    <row r="20" spans="1:34" ht="24.95" customHeight="1" x14ac:dyDescent="0.2">
      <c r="A20" s="4">
        <v>8</v>
      </c>
      <c r="B20" s="3" t="s">
        <v>20</v>
      </c>
      <c r="C20" s="2" t="s">
        <v>16</v>
      </c>
      <c r="D20" s="2"/>
      <c r="E20" s="213">
        <v>3.7</v>
      </c>
      <c r="F20" s="213">
        <v>3.7</v>
      </c>
      <c r="G20" s="213">
        <v>3.7</v>
      </c>
      <c r="H20" s="213">
        <v>3.7</v>
      </c>
      <c r="I20" s="213">
        <v>3.7</v>
      </c>
      <c r="J20" s="213">
        <v>3.7</v>
      </c>
      <c r="K20" s="213">
        <v>3.7</v>
      </c>
      <c r="L20" s="213">
        <v>3.7</v>
      </c>
      <c r="M20" s="213">
        <v>3.7</v>
      </c>
      <c r="N20" s="213">
        <v>3.7</v>
      </c>
      <c r="O20" s="213">
        <v>3.7</v>
      </c>
      <c r="P20" s="213">
        <v>3.7</v>
      </c>
      <c r="Q20" s="213">
        <v>3.7</v>
      </c>
      <c r="R20" s="213">
        <v>3.7</v>
      </c>
      <c r="S20" s="213">
        <v>3.7</v>
      </c>
      <c r="T20" s="213"/>
      <c r="U20" s="213"/>
      <c r="V20" s="213">
        <v>3.7</v>
      </c>
      <c r="W20" s="213">
        <v>3.7</v>
      </c>
      <c r="X20" s="213">
        <v>3.7</v>
      </c>
      <c r="Y20" s="213">
        <v>3.7</v>
      </c>
      <c r="Z20" s="213">
        <v>3.7</v>
      </c>
      <c r="AA20" s="213">
        <v>3.7</v>
      </c>
      <c r="AB20" s="213">
        <v>3.7</v>
      </c>
      <c r="AC20" s="138">
        <f t="shared" si="0"/>
        <v>3.7000000000000015</v>
      </c>
      <c r="AE20" s="110"/>
      <c r="AF20" s="110"/>
      <c r="AG20" s="264"/>
      <c r="AH20" s="264"/>
    </row>
    <row r="21" spans="1:34" ht="24.95" customHeight="1" x14ac:dyDescent="0.2">
      <c r="A21" s="4">
        <v>9</v>
      </c>
      <c r="B21" s="3" t="s">
        <v>19</v>
      </c>
      <c r="C21" s="2" t="s">
        <v>16</v>
      </c>
      <c r="D21" s="2"/>
      <c r="E21" s="213">
        <v>3.8</v>
      </c>
      <c r="F21" s="213">
        <v>3.8</v>
      </c>
      <c r="G21" s="213">
        <v>3.8</v>
      </c>
      <c r="H21" s="213">
        <v>3.8</v>
      </c>
      <c r="I21" s="213">
        <v>3.8</v>
      </c>
      <c r="J21" s="213">
        <v>3.8</v>
      </c>
      <c r="K21" s="213">
        <v>3.8</v>
      </c>
      <c r="L21" s="213">
        <v>3.8</v>
      </c>
      <c r="M21" s="213">
        <v>3.8</v>
      </c>
      <c r="N21" s="213">
        <v>3.8</v>
      </c>
      <c r="O21" s="213">
        <v>3.8</v>
      </c>
      <c r="P21" s="213">
        <v>3.8</v>
      </c>
      <c r="Q21" s="213">
        <v>3.8</v>
      </c>
      <c r="R21" s="213">
        <v>3.8</v>
      </c>
      <c r="S21" s="213">
        <v>3.8</v>
      </c>
      <c r="T21" s="213"/>
      <c r="U21" s="213"/>
      <c r="V21" s="213">
        <v>3.8</v>
      </c>
      <c r="W21" s="213">
        <v>3.8</v>
      </c>
      <c r="X21" s="213">
        <v>3.8</v>
      </c>
      <c r="Y21" s="213">
        <v>3.8</v>
      </c>
      <c r="Z21" s="213">
        <v>3.8</v>
      </c>
      <c r="AA21" s="213">
        <v>3.8</v>
      </c>
      <c r="AB21" s="213">
        <v>3.8</v>
      </c>
      <c r="AC21" s="138">
        <f t="shared" si="0"/>
        <v>3.7999999999999985</v>
      </c>
      <c r="AE21" s="110"/>
      <c r="AF21" s="110"/>
      <c r="AG21" s="264"/>
      <c r="AH21" s="264"/>
    </row>
    <row r="22" spans="1:34" ht="24.95" customHeight="1" x14ac:dyDescent="0.2">
      <c r="A22" s="4">
        <v>10</v>
      </c>
      <c r="B22" s="3" t="s">
        <v>18</v>
      </c>
      <c r="C22" s="2" t="s">
        <v>16</v>
      </c>
      <c r="D22" s="2"/>
      <c r="E22" s="213">
        <v>3</v>
      </c>
      <c r="F22" s="213">
        <v>3</v>
      </c>
      <c r="G22" s="213">
        <v>3</v>
      </c>
      <c r="H22" s="213">
        <v>3</v>
      </c>
      <c r="I22" s="213">
        <v>3</v>
      </c>
      <c r="J22" s="213">
        <v>3</v>
      </c>
      <c r="K22" s="213">
        <v>3</v>
      </c>
      <c r="L22" s="213">
        <v>3</v>
      </c>
      <c r="M22" s="213">
        <v>3</v>
      </c>
      <c r="N22" s="213">
        <v>3</v>
      </c>
      <c r="O22" s="213">
        <v>3</v>
      </c>
      <c r="P22" s="213">
        <v>3</v>
      </c>
      <c r="Q22" s="213">
        <v>3</v>
      </c>
      <c r="R22" s="213">
        <v>3</v>
      </c>
      <c r="S22" s="213">
        <v>3</v>
      </c>
      <c r="T22" s="213"/>
      <c r="U22" s="213"/>
      <c r="V22" s="213">
        <v>3</v>
      </c>
      <c r="W22" s="213">
        <v>3</v>
      </c>
      <c r="X22" s="213">
        <v>3</v>
      </c>
      <c r="Y22" s="213">
        <v>3</v>
      </c>
      <c r="Z22" s="213">
        <v>3</v>
      </c>
      <c r="AA22" s="213">
        <v>3</v>
      </c>
      <c r="AB22" s="213">
        <v>3</v>
      </c>
      <c r="AC22" s="138">
        <f t="shared" si="0"/>
        <v>3</v>
      </c>
      <c r="AE22" s="110"/>
      <c r="AF22" s="110"/>
      <c r="AG22" s="264"/>
      <c r="AH22" s="264"/>
    </row>
    <row r="23" spans="1:34" ht="39.75" customHeight="1" x14ac:dyDescent="0.2">
      <c r="A23" s="4">
        <v>11</v>
      </c>
      <c r="B23" s="3" t="s">
        <v>17</v>
      </c>
      <c r="C23" s="2" t="s">
        <v>16</v>
      </c>
      <c r="D23" s="5"/>
      <c r="E23" s="212">
        <f t="shared" ref="E23:J23" si="1">E19-E20</f>
        <v>0.5</v>
      </c>
      <c r="F23" s="212">
        <f t="shared" si="1"/>
        <v>0.5</v>
      </c>
      <c r="G23" s="212">
        <f t="shared" si="1"/>
        <v>0.5</v>
      </c>
      <c r="H23" s="212">
        <f t="shared" si="1"/>
        <v>0.5</v>
      </c>
      <c r="I23" s="212">
        <f t="shared" si="1"/>
        <v>0.5</v>
      </c>
      <c r="J23" s="212">
        <f t="shared" si="1"/>
        <v>0.5</v>
      </c>
      <c r="K23" s="212">
        <f t="shared" ref="K23:S23" si="2">K19-K20</f>
        <v>0.5</v>
      </c>
      <c r="L23" s="212">
        <f t="shared" si="2"/>
        <v>0.5</v>
      </c>
      <c r="M23" s="212">
        <f t="shared" si="2"/>
        <v>0.5</v>
      </c>
      <c r="N23" s="212">
        <f t="shared" si="2"/>
        <v>0.5</v>
      </c>
      <c r="O23" s="212">
        <f t="shared" si="2"/>
        <v>0.5</v>
      </c>
      <c r="P23" s="212">
        <f t="shared" si="2"/>
        <v>0.5</v>
      </c>
      <c r="Q23" s="212">
        <f t="shared" si="2"/>
        <v>0.5</v>
      </c>
      <c r="R23" s="212">
        <f t="shared" si="2"/>
        <v>0.5</v>
      </c>
      <c r="S23" s="212">
        <f t="shared" si="2"/>
        <v>0.5</v>
      </c>
      <c r="T23" s="212"/>
      <c r="U23" s="212"/>
      <c r="V23" s="212">
        <f t="shared" ref="V23:AB23" si="3">V19-V20</f>
        <v>0.5</v>
      </c>
      <c r="W23" s="212">
        <f t="shared" si="3"/>
        <v>0.5</v>
      </c>
      <c r="X23" s="212">
        <f t="shared" si="3"/>
        <v>0.5</v>
      </c>
      <c r="Y23" s="212">
        <f t="shared" si="3"/>
        <v>0.5</v>
      </c>
      <c r="Z23" s="212">
        <f t="shared" si="3"/>
        <v>0.5</v>
      </c>
      <c r="AA23" s="212">
        <f t="shared" si="3"/>
        <v>0.5</v>
      </c>
      <c r="AB23" s="212">
        <f t="shared" si="3"/>
        <v>0.5</v>
      </c>
      <c r="AC23" s="138">
        <f t="shared" si="0"/>
        <v>0.5</v>
      </c>
      <c r="AE23" s="110"/>
      <c r="AF23" s="110"/>
      <c r="AG23" s="264"/>
      <c r="AH23" s="264"/>
    </row>
    <row r="24" spans="1:34" ht="30.75" customHeight="1" x14ac:dyDescent="0.2">
      <c r="A24" s="4">
        <v>12</v>
      </c>
      <c r="B24" s="3" t="s">
        <v>15</v>
      </c>
      <c r="C24" s="2" t="s">
        <v>14</v>
      </c>
      <c r="D24" s="5"/>
      <c r="E24" s="212">
        <f t="shared" ref="E24:J24" si="4">E21-E22</f>
        <v>0.79999999999999982</v>
      </c>
      <c r="F24" s="212">
        <f t="shared" si="4"/>
        <v>0.79999999999999982</v>
      </c>
      <c r="G24" s="212">
        <f t="shared" si="4"/>
        <v>0.79999999999999982</v>
      </c>
      <c r="H24" s="212">
        <f t="shared" si="4"/>
        <v>0.79999999999999982</v>
      </c>
      <c r="I24" s="212">
        <f t="shared" si="4"/>
        <v>0.79999999999999982</v>
      </c>
      <c r="J24" s="212">
        <f t="shared" si="4"/>
        <v>0.79999999999999982</v>
      </c>
      <c r="K24" s="212">
        <f t="shared" ref="K24:S24" si="5">K21-K22</f>
        <v>0.79999999999999982</v>
      </c>
      <c r="L24" s="212">
        <f t="shared" si="5"/>
        <v>0.79999999999999982</v>
      </c>
      <c r="M24" s="212">
        <f t="shared" si="5"/>
        <v>0.79999999999999982</v>
      </c>
      <c r="N24" s="212">
        <f t="shared" si="5"/>
        <v>0.79999999999999982</v>
      </c>
      <c r="O24" s="212">
        <f t="shared" si="5"/>
        <v>0.79999999999999982</v>
      </c>
      <c r="P24" s="212">
        <f t="shared" si="5"/>
        <v>0.79999999999999982</v>
      </c>
      <c r="Q24" s="212">
        <f t="shared" si="5"/>
        <v>0.79999999999999982</v>
      </c>
      <c r="R24" s="212">
        <f t="shared" si="5"/>
        <v>0.79999999999999982</v>
      </c>
      <c r="S24" s="212">
        <f t="shared" si="5"/>
        <v>0.79999999999999982</v>
      </c>
      <c r="T24" s="212"/>
      <c r="U24" s="212"/>
      <c r="V24" s="212">
        <f t="shared" ref="V24:AB24" si="6">V21-V22</f>
        <v>0.79999999999999982</v>
      </c>
      <c r="W24" s="212">
        <f t="shared" si="6"/>
        <v>0.79999999999999982</v>
      </c>
      <c r="X24" s="212">
        <f t="shared" si="6"/>
        <v>0.79999999999999982</v>
      </c>
      <c r="Y24" s="212">
        <f t="shared" si="6"/>
        <v>0.79999999999999982</v>
      </c>
      <c r="Z24" s="212">
        <f t="shared" si="6"/>
        <v>0.79999999999999982</v>
      </c>
      <c r="AA24" s="212">
        <f t="shared" si="6"/>
        <v>0.79999999999999982</v>
      </c>
      <c r="AB24" s="212">
        <f t="shared" si="6"/>
        <v>0.79999999999999982</v>
      </c>
      <c r="AC24" s="138">
        <f t="shared" si="0"/>
        <v>0.80000000000000027</v>
      </c>
      <c r="AE24" s="110"/>
      <c r="AF24" s="110"/>
      <c r="AG24" s="264"/>
      <c r="AH24" s="264"/>
    </row>
    <row r="25" spans="1:34" ht="33.75" customHeight="1" x14ac:dyDescent="0.2">
      <c r="A25" s="4">
        <v>13</v>
      </c>
      <c r="B25" s="3" t="s">
        <v>13</v>
      </c>
      <c r="C25" s="2" t="s">
        <v>12</v>
      </c>
      <c r="D25" s="5"/>
      <c r="E25" s="214">
        <f t="shared" ref="E25:J25" si="7">SQRT(E23/0.5)*971</f>
        <v>971</v>
      </c>
      <c r="F25" s="214">
        <f t="shared" si="7"/>
        <v>971</v>
      </c>
      <c r="G25" s="214">
        <f t="shared" si="7"/>
        <v>971</v>
      </c>
      <c r="H25" s="214">
        <f t="shared" si="7"/>
        <v>971</v>
      </c>
      <c r="I25" s="214">
        <f t="shared" si="7"/>
        <v>971</v>
      </c>
      <c r="J25" s="214">
        <f t="shared" si="7"/>
        <v>971</v>
      </c>
      <c r="K25" s="214">
        <f t="shared" ref="K25:S25" si="8">SQRT(K23/0.5)*971</f>
        <v>971</v>
      </c>
      <c r="L25" s="214">
        <f t="shared" si="8"/>
        <v>971</v>
      </c>
      <c r="M25" s="214">
        <f t="shared" si="8"/>
        <v>971</v>
      </c>
      <c r="N25" s="214">
        <f t="shared" si="8"/>
        <v>971</v>
      </c>
      <c r="O25" s="214">
        <f t="shared" si="8"/>
        <v>971</v>
      </c>
      <c r="P25" s="214">
        <f t="shared" si="8"/>
        <v>971</v>
      </c>
      <c r="Q25" s="214">
        <f t="shared" si="8"/>
        <v>971</v>
      </c>
      <c r="R25" s="214">
        <f t="shared" si="8"/>
        <v>971</v>
      </c>
      <c r="S25" s="214">
        <f t="shared" si="8"/>
        <v>971</v>
      </c>
      <c r="T25" s="214"/>
      <c r="U25" s="214"/>
      <c r="V25" s="214">
        <f t="shared" ref="V25:AB25" si="9">SQRT(V23/0.5)*971</f>
        <v>971</v>
      </c>
      <c r="W25" s="214">
        <f t="shared" si="9"/>
        <v>971</v>
      </c>
      <c r="X25" s="214">
        <f t="shared" si="9"/>
        <v>971</v>
      </c>
      <c r="Y25" s="214">
        <f t="shared" si="9"/>
        <v>971</v>
      </c>
      <c r="Z25" s="214">
        <f t="shared" si="9"/>
        <v>971</v>
      </c>
      <c r="AA25" s="214">
        <f t="shared" si="9"/>
        <v>971</v>
      </c>
      <c r="AB25" s="214">
        <f t="shared" si="9"/>
        <v>971</v>
      </c>
      <c r="AC25" s="138">
        <f t="shared" si="0"/>
        <v>971</v>
      </c>
      <c r="AE25" s="110"/>
      <c r="AF25" s="110"/>
      <c r="AG25" s="264"/>
      <c r="AH25" s="264"/>
    </row>
    <row r="26" spans="1:34" ht="36" customHeight="1" x14ac:dyDescent="0.2">
      <c r="A26" s="4">
        <v>14</v>
      </c>
      <c r="B26" s="3" t="s">
        <v>11</v>
      </c>
      <c r="C26" s="2" t="s">
        <v>10</v>
      </c>
      <c r="D26" s="5"/>
      <c r="E26" s="214">
        <f t="shared" ref="E26:J26" si="10">E25*1000*1*(E15-E16)/3024</f>
        <v>2761.4417989417989</v>
      </c>
      <c r="F26" s="214">
        <f t="shared" si="10"/>
        <v>2761.4417989417993</v>
      </c>
      <c r="G26" s="214">
        <f t="shared" si="10"/>
        <v>2665.112433862434</v>
      </c>
      <c r="H26" s="214">
        <f t="shared" si="10"/>
        <v>2151.3558201058199</v>
      </c>
      <c r="I26" s="214">
        <f t="shared" si="10"/>
        <v>2055.0264550264546</v>
      </c>
      <c r="J26" s="214">
        <f t="shared" si="10"/>
        <v>1798.1481481481485</v>
      </c>
      <c r="K26" s="214">
        <f t="shared" ref="K26:S26" si="11">K25*1000*1*(K15-K16)/3024</f>
        <v>1926.5873015873017</v>
      </c>
      <c r="L26" s="214">
        <f t="shared" si="11"/>
        <v>1958.69708994709</v>
      </c>
      <c r="M26" s="214">
        <f t="shared" si="11"/>
        <v>2087.1362433862432</v>
      </c>
      <c r="N26" s="214">
        <f t="shared" si="11"/>
        <v>2151.3558201058199</v>
      </c>
      <c r="O26" s="214">
        <f t="shared" si="11"/>
        <v>2568.7830687830688</v>
      </c>
      <c r="P26" s="214">
        <f t="shared" si="11"/>
        <v>2536.6732804232802</v>
      </c>
      <c r="Q26" s="214">
        <f t="shared" si="11"/>
        <v>2536.6732804232802</v>
      </c>
      <c r="R26" s="214">
        <f t="shared" si="11"/>
        <v>2504.5634920634916</v>
      </c>
      <c r="S26" s="214">
        <f t="shared" si="11"/>
        <v>2536.6732804232802</v>
      </c>
      <c r="T26" s="214"/>
      <c r="U26" s="214"/>
      <c r="V26" s="214">
        <f t="shared" ref="V26:AB26" si="12">V25*1000*1*(V15-V16)/3024</f>
        <v>2633.0026455026459</v>
      </c>
      <c r="W26" s="214">
        <f t="shared" si="12"/>
        <v>2665.112433862434</v>
      </c>
      <c r="X26" s="214">
        <f t="shared" si="12"/>
        <v>2568.7830687830688</v>
      </c>
      <c r="Y26" s="214">
        <f t="shared" si="12"/>
        <v>2536.6732804232806</v>
      </c>
      <c r="Z26" s="214">
        <f t="shared" si="12"/>
        <v>2472.4537037037039</v>
      </c>
      <c r="AA26" s="214">
        <f t="shared" si="12"/>
        <v>2408.2341269841268</v>
      </c>
      <c r="AB26" s="214">
        <f t="shared" si="12"/>
        <v>2504.5634920634916</v>
      </c>
      <c r="AC26" s="138">
        <f>SUM(E26:AB26)</f>
        <v>52788.492063492064</v>
      </c>
      <c r="AE26" s="110"/>
      <c r="AF26" s="110"/>
      <c r="AG26" s="264"/>
      <c r="AH26" s="264"/>
    </row>
    <row r="27" spans="1:34" ht="36" customHeight="1" x14ac:dyDescent="0.2">
      <c r="A27" s="4">
        <v>15</v>
      </c>
      <c r="B27" s="3" t="s">
        <v>9</v>
      </c>
      <c r="C27" s="2" t="s">
        <v>8</v>
      </c>
      <c r="D27" s="5"/>
      <c r="E27" s="262">
        <v>1500</v>
      </c>
      <c r="F27" s="262">
        <v>1600</v>
      </c>
      <c r="G27" s="262">
        <v>1200</v>
      </c>
      <c r="H27" s="262">
        <v>1100</v>
      </c>
      <c r="I27" s="262">
        <v>1200</v>
      </c>
      <c r="J27" s="262">
        <v>1100</v>
      </c>
      <c r="K27" s="262">
        <v>1200</v>
      </c>
      <c r="L27" s="262">
        <v>1300</v>
      </c>
      <c r="M27" s="262">
        <v>1300</v>
      </c>
      <c r="N27" s="262">
        <v>1600</v>
      </c>
      <c r="O27" s="262">
        <v>1500</v>
      </c>
      <c r="P27" s="262">
        <v>1600</v>
      </c>
      <c r="Q27" s="262">
        <v>1500</v>
      </c>
      <c r="R27" s="262">
        <v>1100</v>
      </c>
      <c r="S27" s="262">
        <v>0</v>
      </c>
      <c r="T27" s="262">
        <v>200</v>
      </c>
      <c r="U27" s="262">
        <v>1600</v>
      </c>
      <c r="V27" s="262">
        <v>1600</v>
      </c>
      <c r="W27" s="262">
        <v>1500</v>
      </c>
      <c r="X27" s="262">
        <v>1600</v>
      </c>
      <c r="Y27" s="262">
        <v>1500</v>
      </c>
      <c r="Z27" s="262">
        <v>1600</v>
      </c>
      <c r="AA27" s="262">
        <v>1400</v>
      </c>
      <c r="AB27" s="262">
        <v>1400</v>
      </c>
      <c r="AC27" s="138">
        <f>SUM(E27:AB27)</f>
        <v>31200</v>
      </c>
      <c r="AE27" s="110"/>
      <c r="AF27" s="110"/>
      <c r="AG27" s="264"/>
      <c r="AH27" s="264"/>
    </row>
    <row r="28" spans="1:34" ht="38.25" customHeight="1" x14ac:dyDescent="0.2">
      <c r="A28" s="4">
        <v>16</v>
      </c>
      <c r="B28" s="3" t="s">
        <v>7</v>
      </c>
      <c r="C28" s="2" t="s">
        <v>6</v>
      </c>
      <c r="D28" s="5"/>
      <c r="E28" s="208">
        <f t="shared" ref="E28:J28" si="13">E27/E26</f>
        <v>0.54319450099394062</v>
      </c>
      <c r="F28" s="208">
        <f t="shared" si="13"/>
        <v>0.5794074677268698</v>
      </c>
      <c r="G28" s="208">
        <f t="shared" si="13"/>
        <v>0.45026242973955549</v>
      </c>
      <c r="H28" s="208">
        <f t="shared" si="13"/>
        <v>0.51130547058733111</v>
      </c>
      <c r="I28" s="208">
        <f t="shared" si="13"/>
        <v>0.58393408856848616</v>
      </c>
      <c r="J28" s="208">
        <f t="shared" si="13"/>
        <v>0.61174047373841389</v>
      </c>
      <c r="K28" s="208">
        <f t="shared" ref="K28:R28" si="14">K27/K26</f>
        <v>0.62286302780638514</v>
      </c>
      <c r="L28" s="208">
        <f t="shared" si="14"/>
        <v>0.66370650503959072</v>
      </c>
      <c r="M28" s="208">
        <f t="shared" si="14"/>
        <v>0.62286302780638525</v>
      </c>
      <c r="N28" s="208">
        <f t="shared" si="14"/>
        <v>0.7437170481270271</v>
      </c>
      <c r="O28" s="208">
        <f t="shared" si="14"/>
        <v>0.58393408856848605</v>
      </c>
      <c r="P28" s="208">
        <f t="shared" si="14"/>
        <v>0.63074736993051672</v>
      </c>
      <c r="Q28" s="208">
        <f t="shared" si="14"/>
        <v>0.59132565930985936</v>
      </c>
      <c r="R28" s="208">
        <f t="shared" si="14"/>
        <v>0.43919828883783579</v>
      </c>
      <c r="S28" s="208"/>
      <c r="T28" s="208"/>
      <c r="U28" s="208"/>
      <c r="V28" s="208">
        <f t="shared" ref="V28:AB28" si="15">V27/V26</f>
        <v>0.60767124664037564</v>
      </c>
      <c r="W28" s="208">
        <f t="shared" si="15"/>
        <v>0.56282803717444441</v>
      </c>
      <c r="X28" s="208">
        <f t="shared" si="15"/>
        <v>0.62286302780638514</v>
      </c>
      <c r="Y28" s="208">
        <f t="shared" si="15"/>
        <v>0.59132565930985925</v>
      </c>
      <c r="Z28" s="208">
        <f t="shared" si="15"/>
        <v>0.64713041850014041</v>
      </c>
      <c r="AA28" s="208">
        <f t="shared" si="15"/>
        <v>0.5813388259526262</v>
      </c>
      <c r="AB28" s="208">
        <f t="shared" si="15"/>
        <v>0.55897964033906367</v>
      </c>
      <c r="AC28" s="138">
        <f t="shared" ref="AC28:AC33" si="16">AVERAGE(E28:AB28)</f>
        <v>0.58811125250017049</v>
      </c>
      <c r="AE28" s="110"/>
      <c r="AF28" s="110"/>
      <c r="AG28" s="264"/>
      <c r="AH28" s="264"/>
    </row>
    <row r="29" spans="1:34" ht="24.95" customHeight="1" x14ac:dyDescent="0.2">
      <c r="A29" s="4">
        <v>17</v>
      </c>
      <c r="B29" s="3" t="s">
        <v>5</v>
      </c>
      <c r="C29" s="5"/>
      <c r="D29" s="5"/>
      <c r="E29" s="329">
        <f>AVERAGE(E28:AB28)</f>
        <v>0.58811125250017049</v>
      </c>
      <c r="F29" s="330"/>
      <c r="G29" s="330"/>
      <c r="H29" s="330"/>
      <c r="I29" s="330"/>
      <c r="J29" s="330"/>
      <c r="K29" s="330"/>
      <c r="L29" s="330"/>
      <c r="M29" s="330"/>
      <c r="N29" s="330"/>
      <c r="O29" s="330"/>
      <c r="P29" s="330"/>
      <c r="Q29" s="330"/>
      <c r="R29" s="330"/>
      <c r="S29" s="330"/>
      <c r="T29" s="330"/>
      <c r="U29" s="330"/>
      <c r="V29" s="330"/>
      <c r="W29" s="330"/>
      <c r="X29" s="330"/>
      <c r="Y29" s="330"/>
      <c r="Z29" s="330"/>
      <c r="AA29" s="330"/>
      <c r="AB29" s="331"/>
      <c r="AC29" s="138">
        <f t="shared" si="16"/>
        <v>0.58811125250017049</v>
      </c>
      <c r="AE29" s="110"/>
      <c r="AF29" s="110"/>
      <c r="AG29" s="264"/>
      <c r="AH29" s="264"/>
    </row>
    <row r="30" spans="1:34" ht="24.95" customHeight="1" x14ac:dyDescent="0.2">
      <c r="A30" s="4">
        <v>18</v>
      </c>
      <c r="B30" s="3" t="s">
        <v>4</v>
      </c>
      <c r="C30" s="5"/>
      <c r="D30" s="5"/>
      <c r="E30" s="208">
        <f t="shared" ref="E30:J30" si="17">3.516/E28</f>
        <v>6.4728195767195755</v>
      </c>
      <c r="F30" s="208">
        <f t="shared" si="17"/>
        <v>6.0682683531746049</v>
      </c>
      <c r="G30" s="208">
        <f t="shared" si="17"/>
        <v>7.8087794312169319</v>
      </c>
      <c r="H30" s="208">
        <f t="shared" si="17"/>
        <v>6.8765155122655122</v>
      </c>
      <c r="I30" s="208">
        <f t="shared" si="17"/>
        <v>6.0212275132275126</v>
      </c>
      <c r="J30" s="208">
        <f t="shared" si="17"/>
        <v>5.7475353535353548</v>
      </c>
      <c r="K30" s="208">
        <f>3.516/K28</f>
        <v>5.6449007936507938</v>
      </c>
      <c r="L30" s="208">
        <f t="shared" ref="L30:R30" si="18">3.516/L28</f>
        <v>5.2975222832722837</v>
      </c>
      <c r="M30" s="208">
        <f t="shared" si="18"/>
        <v>5.6449007936507929</v>
      </c>
      <c r="N30" s="208">
        <f t="shared" si="18"/>
        <v>4.7276044146825393</v>
      </c>
      <c r="O30" s="208">
        <f t="shared" si="18"/>
        <v>6.0212275132275135</v>
      </c>
      <c r="P30" s="208">
        <f t="shared" si="18"/>
        <v>5.574339533730158</v>
      </c>
      <c r="Q30" s="208">
        <f t="shared" si="18"/>
        <v>5.9459621693121694</v>
      </c>
      <c r="R30" s="208">
        <f t="shared" si="18"/>
        <v>8.0054956709956695</v>
      </c>
      <c r="S30" s="208"/>
      <c r="T30" s="208"/>
      <c r="U30" s="208"/>
      <c r="V30" s="208">
        <f t="shared" ref="V30:AB30" si="19">3.516/V28</f>
        <v>5.7860233134920644</v>
      </c>
      <c r="W30" s="208">
        <f t="shared" si="19"/>
        <v>6.247023544973545</v>
      </c>
      <c r="X30" s="208">
        <f t="shared" si="19"/>
        <v>5.6449007936507938</v>
      </c>
      <c r="Y30" s="208">
        <f t="shared" si="19"/>
        <v>5.9459621693121703</v>
      </c>
      <c r="Z30" s="208">
        <f t="shared" si="19"/>
        <v>5.4332170138888891</v>
      </c>
      <c r="AA30" s="208">
        <f t="shared" si="19"/>
        <v>6.0481079931972781</v>
      </c>
      <c r="AB30" s="208">
        <f t="shared" si="19"/>
        <v>6.2900323129251694</v>
      </c>
      <c r="AC30" s="138">
        <f t="shared" si="16"/>
        <v>6.0596364787667287</v>
      </c>
      <c r="AE30" s="110"/>
      <c r="AF30" s="110"/>
      <c r="AG30" s="264"/>
      <c r="AH30" s="264"/>
    </row>
    <row r="31" spans="1:34" ht="24.95" customHeight="1" x14ac:dyDescent="0.2">
      <c r="A31" s="4">
        <v>19</v>
      </c>
      <c r="B31" s="3" t="s">
        <v>3</v>
      </c>
      <c r="C31" s="5"/>
      <c r="D31" s="5"/>
      <c r="E31" s="208">
        <f t="shared" ref="E31:J31" si="20">3.413*E30</f>
        <v>22.091733215343911</v>
      </c>
      <c r="F31" s="208">
        <f t="shared" si="20"/>
        <v>20.710999889384926</v>
      </c>
      <c r="G31" s="208">
        <f t="shared" si="20"/>
        <v>26.651364198743387</v>
      </c>
      <c r="H31" s="208">
        <f t="shared" si="20"/>
        <v>23.469547443362192</v>
      </c>
      <c r="I31" s="208">
        <f t="shared" si="20"/>
        <v>20.550449502645499</v>
      </c>
      <c r="J31" s="208">
        <f t="shared" si="20"/>
        <v>19.616338161616167</v>
      </c>
      <c r="K31" s="208">
        <f>3.413*K30</f>
        <v>19.266046408730158</v>
      </c>
      <c r="L31" s="208">
        <f t="shared" ref="L31:R31" si="21">3.413*L30</f>
        <v>18.080443552808305</v>
      </c>
      <c r="M31" s="208">
        <f t="shared" si="21"/>
        <v>19.266046408730155</v>
      </c>
      <c r="N31" s="208">
        <f t="shared" si="21"/>
        <v>16.135313867311506</v>
      </c>
      <c r="O31" s="208">
        <f t="shared" si="21"/>
        <v>20.550449502645503</v>
      </c>
      <c r="P31" s="208">
        <f t="shared" si="21"/>
        <v>19.025220828621027</v>
      </c>
      <c r="Q31" s="208">
        <f t="shared" si="21"/>
        <v>20.293568883862434</v>
      </c>
      <c r="R31" s="208">
        <f t="shared" si="21"/>
        <v>27.322756725108217</v>
      </c>
      <c r="S31" s="208"/>
      <c r="T31" s="208"/>
      <c r="U31" s="208"/>
      <c r="V31" s="208">
        <f t="shared" ref="V31:AB31" si="22">3.413*V30</f>
        <v>19.747697568948414</v>
      </c>
      <c r="W31" s="208">
        <f t="shared" si="22"/>
        <v>21.321091358994707</v>
      </c>
      <c r="X31" s="208">
        <f t="shared" si="22"/>
        <v>19.266046408730158</v>
      </c>
      <c r="Y31" s="208">
        <f t="shared" si="22"/>
        <v>20.293568883862434</v>
      </c>
      <c r="Z31" s="208">
        <f t="shared" si="22"/>
        <v>18.543569668402778</v>
      </c>
      <c r="AA31" s="208">
        <f t="shared" si="22"/>
        <v>20.642192580782311</v>
      </c>
      <c r="AB31" s="208">
        <f t="shared" si="22"/>
        <v>21.467880284013603</v>
      </c>
      <c r="AC31" s="138">
        <f t="shared" si="16"/>
        <v>20.681539302030842</v>
      </c>
      <c r="AE31" s="110"/>
      <c r="AF31" s="110"/>
      <c r="AG31" s="264"/>
      <c r="AH31" s="264"/>
    </row>
    <row r="32" spans="1:34" ht="24.95" customHeight="1" x14ac:dyDescent="0.2">
      <c r="A32" s="4">
        <v>20</v>
      </c>
      <c r="B32" s="3" t="s">
        <v>2</v>
      </c>
      <c r="C32" s="2" t="s">
        <v>0</v>
      </c>
      <c r="D32" s="5"/>
      <c r="E32" s="208">
        <f t="shared" ref="E32:J32" si="23">(E18-E17)/LN(1+(E18-E17)/E13)</f>
        <v>7.5044315157869503</v>
      </c>
      <c r="F32" s="208">
        <f t="shared" si="23"/>
        <v>7.675747960921429</v>
      </c>
      <c r="G32" s="208">
        <f t="shared" si="23"/>
        <v>7.0711918387086223</v>
      </c>
      <c r="H32" s="208">
        <f t="shared" si="23"/>
        <v>6.2322127273005812</v>
      </c>
      <c r="I32" s="208">
        <f t="shared" si="23"/>
        <v>5.9434563579445765</v>
      </c>
      <c r="J32" s="208">
        <f t="shared" si="23"/>
        <v>5.549182790346971</v>
      </c>
      <c r="K32" s="208">
        <f t="shared" ref="K32:S32" si="24">(K18-K17)/LN(1+(K18-K17)/K13)</f>
        <v>5.5370260018756499</v>
      </c>
      <c r="L32" s="208">
        <f t="shared" si="24"/>
        <v>5.3759287015465631</v>
      </c>
      <c r="M32" s="208">
        <f t="shared" si="24"/>
        <v>6.0213191438906239</v>
      </c>
      <c r="N32" s="208">
        <f t="shared" si="24"/>
        <v>5.9434563579445765</v>
      </c>
      <c r="O32" s="208">
        <f t="shared" si="24"/>
        <v>7.0322479835557878</v>
      </c>
      <c r="P32" s="208">
        <f t="shared" si="24"/>
        <v>6.676642274493096</v>
      </c>
      <c r="Q32" s="208">
        <f t="shared" si="24"/>
        <v>6.7537940036319206</v>
      </c>
      <c r="R32" s="208">
        <f t="shared" si="24"/>
        <v>6.8211116400765608</v>
      </c>
      <c r="S32" s="208">
        <f t="shared" si="24"/>
        <v>7.0322479835557852</v>
      </c>
      <c r="T32" s="208"/>
      <c r="U32" s="208"/>
      <c r="V32" s="208">
        <f t="shared" ref="V32:AB32" si="25">(V18-V17)/LN(1+(V18-V17)/V13)</f>
        <v>6.9267665265059168</v>
      </c>
      <c r="W32" s="208">
        <f t="shared" si="25"/>
        <v>7.1100257875024599</v>
      </c>
      <c r="X32" s="208">
        <f t="shared" si="25"/>
        <v>7.0322479835557878</v>
      </c>
      <c r="Y32" s="208">
        <f t="shared" si="25"/>
        <v>6.8597763269417635</v>
      </c>
      <c r="Z32" s="208">
        <f t="shared" si="25"/>
        <v>6.782334521535188</v>
      </c>
      <c r="AA32" s="208">
        <f t="shared" si="25"/>
        <v>6.676642274493096</v>
      </c>
      <c r="AB32" s="208">
        <f t="shared" si="25"/>
        <v>6.7152745866526997</v>
      </c>
      <c r="AC32" s="138">
        <f t="shared" si="16"/>
        <v>6.6033211494893918</v>
      </c>
      <c r="AE32" s="110"/>
      <c r="AF32" s="110"/>
      <c r="AG32" s="264"/>
      <c r="AH32" s="264"/>
    </row>
    <row r="33" spans="1:34" ht="24.95" customHeight="1" x14ac:dyDescent="0.25">
      <c r="A33" s="4">
        <v>21</v>
      </c>
      <c r="B33" s="3" t="s">
        <v>1</v>
      </c>
      <c r="C33" s="2" t="s">
        <v>0</v>
      </c>
      <c r="D33" s="1"/>
      <c r="E33" s="208">
        <f t="shared" ref="E33:J33" si="26">(E15-E16)/LN(1+(E15-E16)/E14)</f>
        <v>3.3247131201211491</v>
      </c>
      <c r="F33" s="208">
        <f t="shared" si="26"/>
        <v>3.4904676375692079</v>
      </c>
      <c r="G33" s="208">
        <f t="shared" si="26"/>
        <v>3.249932086543676</v>
      </c>
      <c r="H33" s="208">
        <f t="shared" si="26"/>
        <v>2.8412043138320042</v>
      </c>
      <c r="I33" s="208">
        <f t="shared" si="26"/>
        <v>3.0574686628066203</v>
      </c>
      <c r="J33" s="208">
        <f t="shared" si="26"/>
        <v>3.3549866827156523</v>
      </c>
      <c r="K33" s="208">
        <f>(K15-K16)/LN(1+(K15-K16)/K14)</f>
        <v>3.0833900542185044</v>
      </c>
      <c r="L33" s="208">
        <f t="shared" ref="L33:S33" si="27">(L15-L16)/LN(1+(L15-L16)/L14)</f>
        <v>3.2468036281702131</v>
      </c>
      <c r="M33" s="208">
        <f t="shared" si="27"/>
        <v>3.3629304541004901</v>
      </c>
      <c r="N33" s="208">
        <f t="shared" si="27"/>
        <v>3.4204378393698165</v>
      </c>
      <c r="O33" s="208">
        <f t="shared" si="27"/>
        <v>3.0045957240544103</v>
      </c>
      <c r="P33" s="208">
        <f t="shared" si="27"/>
        <v>2.9801291919798865</v>
      </c>
      <c r="Q33" s="208">
        <f t="shared" si="27"/>
        <v>2.9801291919798865</v>
      </c>
      <c r="R33" s="208">
        <f t="shared" si="27"/>
        <v>2.9556008171816188</v>
      </c>
      <c r="S33" s="208">
        <f t="shared" si="27"/>
        <v>2.9801291919798865</v>
      </c>
      <c r="T33" s="208"/>
      <c r="U33" s="208"/>
      <c r="V33" s="208">
        <f t="shared" ref="V33:AB33" si="28">(V15-V16)/LN(1+(V15-V16)/V14)</f>
        <v>2.6727048631065689</v>
      </c>
      <c r="W33" s="208">
        <f t="shared" si="28"/>
        <v>2.8941048075593399</v>
      </c>
      <c r="X33" s="208">
        <f t="shared" si="28"/>
        <v>3.0045957240544103</v>
      </c>
      <c r="Y33" s="208">
        <f t="shared" si="28"/>
        <v>2.980129191979886</v>
      </c>
      <c r="Z33" s="208">
        <f t="shared" si="28"/>
        <v>2.9310095858689826</v>
      </c>
      <c r="AA33" s="208">
        <f t="shared" si="28"/>
        <v>2.7050532016668063</v>
      </c>
      <c r="AB33" s="208">
        <f t="shared" si="28"/>
        <v>2.9556008171816188</v>
      </c>
      <c r="AC33" s="138">
        <f t="shared" si="16"/>
        <v>3.0670962176382104</v>
      </c>
      <c r="AE33" s="110"/>
      <c r="AF33" s="110"/>
      <c r="AG33" s="264"/>
      <c r="AH33" s="264"/>
    </row>
    <row r="34" spans="1:34" ht="18.75" x14ac:dyDescent="0.2">
      <c r="AE34" s="110"/>
      <c r="AF34" s="110"/>
      <c r="AG34" s="264"/>
      <c r="AH34" s="264"/>
    </row>
    <row r="35" spans="1:34" ht="18.75" x14ac:dyDescent="0.2">
      <c r="AE35" s="110"/>
      <c r="AF35" s="110"/>
      <c r="AG35" s="264"/>
      <c r="AH35" s="264"/>
    </row>
    <row r="36" spans="1:34" ht="23.25" x14ac:dyDescent="0.2">
      <c r="A36" s="317" t="s">
        <v>39</v>
      </c>
      <c r="B36" s="317"/>
      <c r="C36" s="317"/>
      <c r="D36" s="317"/>
      <c r="E36" s="317"/>
      <c r="F36" s="317"/>
      <c r="G36" s="317"/>
      <c r="H36" s="317"/>
      <c r="I36" s="317"/>
      <c r="J36" s="317"/>
      <c r="K36" s="317"/>
      <c r="L36" s="317"/>
      <c r="M36" s="317"/>
      <c r="N36" s="317"/>
      <c r="O36" s="317"/>
      <c r="P36" s="317"/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317"/>
      <c r="AC36" s="317"/>
      <c r="AE36" s="110"/>
      <c r="AF36" s="110"/>
      <c r="AG36" s="264"/>
      <c r="AH36" s="264"/>
    </row>
    <row r="37" spans="1:34" ht="21" customHeight="1" x14ac:dyDescent="0.2">
      <c r="A37" s="318" t="s">
        <v>158</v>
      </c>
      <c r="B37" s="318"/>
      <c r="C37" s="318"/>
      <c r="D37" s="318"/>
      <c r="E37" s="318"/>
      <c r="F37" s="318"/>
      <c r="G37" s="318"/>
      <c r="H37" s="318"/>
      <c r="I37" s="318"/>
      <c r="J37" s="318"/>
      <c r="K37" s="318"/>
      <c r="L37" s="318"/>
      <c r="M37" s="318"/>
      <c r="N37" s="318"/>
      <c r="O37" s="318"/>
      <c r="P37" s="318"/>
      <c r="Q37" s="318"/>
      <c r="R37" s="318"/>
      <c r="S37" s="318"/>
      <c r="T37" s="318"/>
      <c r="U37" s="318"/>
      <c r="V37" s="318"/>
      <c r="W37" s="318"/>
      <c r="X37" s="318"/>
      <c r="Y37" s="318"/>
      <c r="Z37" s="318"/>
      <c r="AA37" s="318"/>
      <c r="AB37" s="318"/>
      <c r="AC37" s="318"/>
      <c r="AE37" s="110"/>
      <c r="AF37" s="110"/>
    </row>
    <row r="38" spans="1:34" ht="18" customHeight="1" x14ac:dyDescent="0.35">
      <c r="A38" s="319"/>
      <c r="B38" s="319"/>
      <c r="C38" s="319"/>
      <c r="D38" s="319"/>
      <c r="E38" s="320" t="s">
        <v>75</v>
      </c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  <c r="AE38" s="110"/>
      <c r="AF38" s="110"/>
    </row>
    <row r="39" spans="1:34" ht="18" customHeight="1" x14ac:dyDescent="0.2">
      <c r="A39" s="321" t="s">
        <v>133</v>
      </c>
      <c r="B39" s="321"/>
      <c r="C39" s="321"/>
      <c r="D39" s="321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  <c r="AE39" s="110"/>
      <c r="AF39" s="110"/>
    </row>
    <row r="40" spans="1:34" ht="18" customHeight="1" x14ac:dyDescent="0.2">
      <c r="A40" s="321" t="s">
        <v>134</v>
      </c>
      <c r="B40" s="321"/>
      <c r="C40" s="321"/>
      <c r="D40" s="321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  <c r="AE40" s="110"/>
      <c r="AF40" s="110"/>
    </row>
    <row r="41" spans="1:34" ht="18" customHeight="1" x14ac:dyDescent="0.2">
      <c r="A41" s="321" t="s">
        <v>135</v>
      </c>
      <c r="B41" s="321"/>
      <c r="C41" s="321"/>
      <c r="D41" s="321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34" ht="18.600000000000001" customHeight="1" x14ac:dyDescent="0.2">
      <c r="A42" s="321" t="s">
        <v>136</v>
      </c>
      <c r="B42" s="321"/>
      <c r="C42" s="321"/>
      <c r="D42" s="321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</row>
    <row r="43" spans="1:34" ht="18" customHeight="1" x14ac:dyDescent="0.35">
      <c r="A43" s="322" t="s">
        <v>137</v>
      </c>
      <c r="B43" s="322"/>
      <c r="C43" s="322"/>
      <c r="D43" s="322"/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</row>
    <row r="44" spans="1:34" ht="39.75" customHeight="1" x14ac:dyDescent="0.35">
      <c r="A44" s="322" t="s">
        <v>138</v>
      </c>
      <c r="B44" s="322"/>
      <c r="C44" s="322"/>
      <c r="D44" s="322"/>
      <c r="E44" s="320"/>
      <c r="F44" s="320"/>
      <c r="G44" s="320"/>
      <c r="H44" s="320"/>
      <c r="I44" s="320"/>
      <c r="J44" s="320"/>
      <c r="K44" s="320"/>
      <c r="L44" s="320"/>
      <c r="M44" s="320"/>
      <c r="N44" s="320"/>
      <c r="O44" s="320"/>
      <c r="P44" s="320"/>
      <c r="Q44" s="320"/>
      <c r="R44" s="320"/>
      <c r="S44" s="320"/>
      <c r="T44" s="320"/>
      <c r="U44" s="320"/>
      <c r="V44" s="320"/>
      <c r="W44" s="320"/>
      <c r="X44" s="320"/>
      <c r="Y44" s="320"/>
      <c r="Z44" s="320"/>
      <c r="AA44" s="320"/>
      <c r="AB44" s="320"/>
      <c r="AC44" s="320"/>
    </row>
    <row r="45" spans="1:34" ht="31.5" x14ac:dyDescent="0.2">
      <c r="A45" s="312" t="s">
        <v>32</v>
      </c>
      <c r="B45" s="312" t="s">
        <v>31</v>
      </c>
      <c r="C45" s="312" t="s">
        <v>30</v>
      </c>
      <c r="D45" s="312" t="s">
        <v>29</v>
      </c>
      <c r="E45" s="314" t="s">
        <v>28</v>
      </c>
      <c r="F45" s="315"/>
      <c r="G45" s="315"/>
      <c r="H45" s="315"/>
      <c r="I45" s="315"/>
      <c r="J45" s="315"/>
      <c r="K45" s="315"/>
      <c r="L45" s="315"/>
      <c r="M45" s="315"/>
      <c r="N45" s="315"/>
      <c r="O45" s="315"/>
      <c r="P45" s="315"/>
      <c r="Q45" s="315"/>
      <c r="R45" s="315"/>
      <c r="S45" s="315"/>
      <c r="T45" s="315"/>
      <c r="U45" s="315"/>
      <c r="V45" s="315"/>
      <c r="W45" s="315"/>
      <c r="X45" s="315"/>
      <c r="Y45" s="315"/>
      <c r="Z45" s="315"/>
      <c r="AA45" s="315"/>
      <c r="AB45" s="316"/>
      <c r="AC45" s="113" t="s">
        <v>67</v>
      </c>
    </row>
    <row r="46" spans="1:34" ht="24.95" customHeight="1" x14ac:dyDescent="0.25">
      <c r="A46" s="313"/>
      <c r="B46" s="313"/>
      <c r="C46" s="313"/>
      <c r="D46" s="313"/>
      <c r="E46" s="8">
        <v>7</v>
      </c>
      <c r="F46" s="8">
        <v>8</v>
      </c>
      <c r="G46" s="8">
        <v>9</v>
      </c>
      <c r="H46" s="8">
        <v>10</v>
      </c>
      <c r="I46" s="9">
        <v>11</v>
      </c>
      <c r="J46" s="8">
        <v>12</v>
      </c>
      <c r="K46" s="8">
        <v>13</v>
      </c>
      <c r="L46" s="8">
        <v>14</v>
      </c>
      <c r="M46" s="8">
        <v>15</v>
      </c>
      <c r="N46" s="8">
        <v>16</v>
      </c>
      <c r="O46" s="8">
        <v>17</v>
      </c>
      <c r="P46" s="8">
        <v>18</v>
      </c>
      <c r="Q46" s="8">
        <v>19</v>
      </c>
      <c r="R46" s="8">
        <v>20</v>
      </c>
      <c r="S46" s="8">
        <v>21</v>
      </c>
      <c r="T46" s="8">
        <v>22</v>
      </c>
      <c r="U46" s="8">
        <v>23</v>
      </c>
      <c r="V46" s="8">
        <v>0</v>
      </c>
      <c r="W46" s="8">
        <v>1</v>
      </c>
      <c r="X46" s="8">
        <v>2</v>
      </c>
      <c r="Y46" s="8">
        <v>3</v>
      </c>
      <c r="Z46" s="8">
        <v>4</v>
      </c>
      <c r="AA46" s="8">
        <v>5</v>
      </c>
      <c r="AB46" s="8">
        <v>6</v>
      </c>
      <c r="AC46" s="1"/>
    </row>
    <row r="47" spans="1:34" ht="24.95" customHeight="1" x14ac:dyDescent="0.2">
      <c r="A47" s="4">
        <v>1</v>
      </c>
      <c r="B47" s="3" t="s">
        <v>27</v>
      </c>
      <c r="C47" s="2" t="s">
        <v>0</v>
      </c>
      <c r="D47" s="31"/>
      <c r="E47" s="100"/>
      <c r="F47" s="100"/>
      <c r="G47" s="100">
        <v>1.6</v>
      </c>
      <c r="H47" s="100">
        <v>1.4</v>
      </c>
      <c r="I47" s="100">
        <v>1.4</v>
      </c>
      <c r="J47" s="100">
        <v>1.1000000000000001</v>
      </c>
      <c r="K47" s="100">
        <v>1.5</v>
      </c>
      <c r="L47" s="100">
        <v>1.4</v>
      </c>
      <c r="M47" s="100">
        <v>1.4</v>
      </c>
      <c r="N47" s="100">
        <v>1.3</v>
      </c>
      <c r="O47" s="100">
        <v>1.7</v>
      </c>
      <c r="P47" s="100">
        <v>1.5</v>
      </c>
      <c r="Q47" s="100">
        <v>1.4</v>
      </c>
      <c r="R47" s="100">
        <v>1.3</v>
      </c>
      <c r="S47" s="100">
        <v>1.5</v>
      </c>
      <c r="T47" s="100">
        <v>1.7</v>
      </c>
      <c r="U47" s="100">
        <v>1.5</v>
      </c>
      <c r="V47" s="100">
        <v>1.4</v>
      </c>
      <c r="W47" s="100">
        <v>1.4</v>
      </c>
      <c r="X47" s="100">
        <v>1.3</v>
      </c>
      <c r="Y47" s="100">
        <v>1.4</v>
      </c>
      <c r="Z47" s="100">
        <v>1.4</v>
      </c>
      <c r="AA47" s="100">
        <v>1.7</v>
      </c>
      <c r="AB47" s="100">
        <v>1.4</v>
      </c>
      <c r="AC47" s="139">
        <f t="shared" ref="AC47:AC59" si="29">AVERAGE(E47:AB47)</f>
        <v>1.4409090909090905</v>
      </c>
      <c r="AE47" s="110"/>
      <c r="AF47" s="110"/>
      <c r="AG47" s="110"/>
      <c r="AH47" s="110"/>
    </row>
    <row r="48" spans="1:34" ht="24.95" customHeight="1" x14ac:dyDescent="0.2">
      <c r="A48" s="4">
        <v>2</v>
      </c>
      <c r="B48" s="3" t="s">
        <v>26</v>
      </c>
      <c r="C48" s="2" t="s">
        <v>0</v>
      </c>
      <c r="D48" s="31"/>
      <c r="E48" s="215"/>
      <c r="F48" s="215"/>
      <c r="G48" s="215">
        <v>0.8</v>
      </c>
      <c r="H48" s="215">
        <v>0.6</v>
      </c>
      <c r="I48" s="215">
        <v>0.7</v>
      </c>
      <c r="J48" s="215">
        <v>0.7</v>
      </c>
      <c r="K48" s="215">
        <v>0.7</v>
      </c>
      <c r="L48" s="215">
        <v>0.8</v>
      </c>
      <c r="M48" s="215">
        <v>0.8</v>
      </c>
      <c r="N48" s="215">
        <v>0.8</v>
      </c>
      <c r="O48" s="215">
        <v>0.8</v>
      </c>
      <c r="P48" s="215">
        <v>0.7</v>
      </c>
      <c r="Q48" s="215">
        <v>0.8</v>
      </c>
      <c r="R48" s="215">
        <v>0.8</v>
      </c>
      <c r="S48" s="215">
        <v>0.8</v>
      </c>
      <c r="T48" s="215">
        <v>0.8</v>
      </c>
      <c r="U48" s="215">
        <v>0.7</v>
      </c>
      <c r="V48" s="215">
        <v>0.8</v>
      </c>
      <c r="W48" s="215">
        <v>0.7</v>
      </c>
      <c r="X48" s="215">
        <v>0.8</v>
      </c>
      <c r="Y48" s="215">
        <v>0.7</v>
      </c>
      <c r="Z48" s="215">
        <v>0.8</v>
      </c>
      <c r="AA48" s="215">
        <v>0.8</v>
      </c>
      <c r="AB48" s="215">
        <v>0.7</v>
      </c>
      <c r="AC48" s="138">
        <f t="shared" si="29"/>
        <v>0.75454545454545463</v>
      </c>
      <c r="AE48" s="110"/>
      <c r="AF48" s="110"/>
      <c r="AG48" s="110"/>
      <c r="AH48" s="110"/>
    </row>
    <row r="49" spans="1:34" ht="24.95" customHeight="1" x14ac:dyDescent="0.2">
      <c r="A49" s="4">
        <v>3</v>
      </c>
      <c r="B49" s="3" t="s">
        <v>25</v>
      </c>
      <c r="C49" s="2" t="s">
        <v>0</v>
      </c>
      <c r="D49" s="2"/>
      <c r="E49" s="262"/>
      <c r="F49" s="262"/>
      <c r="G49" s="262">
        <v>15.4</v>
      </c>
      <c r="H49" s="262">
        <v>13.8</v>
      </c>
      <c r="I49" s="262">
        <v>13.6</v>
      </c>
      <c r="J49" s="262">
        <v>13.1</v>
      </c>
      <c r="K49" s="262">
        <v>13.3</v>
      </c>
      <c r="L49" s="262">
        <v>13.6</v>
      </c>
      <c r="M49" s="262">
        <v>13.6</v>
      </c>
      <c r="N49" s="262">
        <v>14</v>
      </c>
      <c r="O49" s="262">
        <v>14.1</v>
      </c>
      <c r="P49" s="262">
        <v>13.8</v>
      </c>
      <c r="Q49" s="262">
        <v>13.9</v>
      </c>
      <c r="R49" s="262">
        <v>13.8</v>
      </c>
      <c r="S49" s="262">
        <v>13.9</v>
      </c>
      <c r="T49" s="262">
        <v>14.1</v>
      </c>
      <c r="U49" s="262">
        <v>15.6</v>
      </c>
      <c r="V49" s="262">
        <v>16.399999999999999</v>
      </c>
      <c r="W49" s="262">
        <v>15.4</v>
      </c>
      <c r="X49" s="262">
        <v>14.6</v>
      </c>
      <c r="Y49" s="262">
        <v>14.2</v>
      </c>
      <c r="Z49" s="262">
        <v>13.9</v>
      </c>
      <c r="AA49" s="262">
        <v>13.4</v>
      </c>
      <c r="AB49" s="262">
        <v>13.4</v>
      </c>
      <c r="AC49" s="138">
        <f t="shared" si="29"/>
        <v>14.131818181818177</v>
      </c>
      <c r="AE49" s="110"/>
      <c r="AF49" s="110"/>
      <c r="AG49" s="110"/>
      <c r="AH49" s="110"/>
    </row>
    <row r="50" spans="1:34" ht="24.95" customHeight="1" x14ac:dyDescent="0.2">
      <c r="A50" s="4">
        <v>4</v>
      </c>
      <c r="B50" s="3" t="s">
        <v>24</v>
      </c>
      <c r="C50" s="2" t="s">
        <v>0</v>
      </c>
      <c r="D50" s="2"/>
      <c r="E50" s="262"/>
      <c r="F50" s="262"/>
      <c r="G50" s="262">
        <v>7.8</v>
      </c>
      <c r="H50" s="262">
        <v>6.9</v>
      </c>
      <c r="I50" s="262">
        <v>6.9</v>
      </c>
      <c r="J50" s="262">
        <v>6.9</v>
      </c>
      <c r="K50" s="262">
        <v>7.1</v>
      </c>
      <c r="L50" s="262">
        <v>6.9</v>
      </c>
      <c r="M50" s="262">
        <v>7.2</v>
      </c>
      <c r="N50" s="262">
        <v>7.1</v>
      </c>
      <c r="O50" s="262">
        <v>6.9</v>
      </c>
      <c r="P50" s="262">
        <v>6.9</v>
      </c>
      <c r="Q50" s="262">
        <v>6.8</v>
      </c>
      <c r="R50" s="262">
        <v>6.7</v>
      </c>
      <c r="S50" s="262">
        <v>6.4</v>
      </c>
      <c r="T50" s="262">
        <v>6.6</v>
      </c>
      <c r="U50" s="262">
        <v>8.1</v>
      </c>
      <c r="V50" s="262">
        <v>8.6999999999999993</v>
      </c>
      <c r="W50" s="262">
        <v>7.8</v>
      </c>
      <c r="X50" s="262">
        <v>7</v>
      </c>
      <c r="Y50" s="262">
        <v>6.7</v>
      </c>
      <c r="Z50" s="262">
        <v>6.4</v>
      </c>
      <c r="AA50" s="262">
        <v>6.3</v>
      </c>
      <c r="AB50" s="262">
        <v>6.1</v>
      </c>
      <c r="AC50" s="138">
        <f t="shared" si="29"/>
        <v>7.0090909090909088</v>
      </c>
      <c r="AE50" s="110"/>
      <c r="AF50" s="110"/>
      <c r="AG50" s="110"/>
      <c r="AH50" s="110"/>
    </row>
    <row r="51" spans="1:34" ht="24.95" customHeight="1" x14ac:dyDescent="0.2">
      <c r="A51" s="4">
        <v>5</v>
      </c>
      <c r="B51" s="3" t="s">
        <v>23</v>
      </c>
      <c r="C51" s="2" t="s">
        <v>0</v>
      </c>
      <c r="D51" s="2"/>
      <c r="E51" s="262"/>
      <c r="F51" s="262"/>
      <c r="G51" s="262">
        <v>23.3</v>
      </c>
      <c r="H51" s="262">
        <v>22.8</v>
      </c>
      <c r="I51" s="262">
        <v>23.3</v>
      </c>
      <c r="J51" s="262">
        <v>23.3</v>
      </c>
      <c r="K51" s="262">
        <v>23.1</v>
      </c>
      <c r="L51" s="262">
        <v>24.8</v>
      </c>
      <c r="M51" s="262">
        <v>24.9</v>
      </c>
      <c r="N51" s="262">
        <v>25.1</v>
      </c>
      <c r="O51" s="262">
        <v>25.5</v>
      </c>
      <c r="P51" s="262">
        <v>26.3</v>
      </c>
      <c r="Q51" s="262">
        <v>26.5</v>
      </c>
      <c r="R51" s="262">
        <v>27</v>
      </c>
      <c r="S51" s="262">
        <v>26.3</v>
      </c>
      <c r="T51" s="262">
        <v>26.4</v>
      </c>
      <c r="U51" s="262">
        <v>26.9</v>
      </c>
      <c r="V51" s="262">
        <v>26.8</v>
      </c>
      <c r="W51" s="262">
        <v>26.5</v>
      </c>
      <c r="X51" s="262">
        <v>26.4</v>
      </c>
      <c r="Y51" s="262">
        <v>26.6</v>
      </c>
      <c r="Z51" s="262">
        <v>26.7</v>
      </c>
      <c r="AA51" s="262">
        <v>26.8</v>
      </c>
      <c r="AB51" s="262">
        <v>26.3</v>
      </c>
      <c r="AC51" s="138">
        <f t="shared" si="29"/>
        <v>25.527272727272724</v>
      </c>
      <c r="AE51" s="110"/>
      <c r="AF51" s="110"/>
      <c r="AG51" s="110"/>
      <c r="AH51" s="110"/>
    </row>
    <row r="52" spans="1:34" ht="24.95" customHeight="1" x14ac:dyDescent="0.2">
      <c r="A52" s="4">
        <v>6</v>
      </c>
      <c r="B52" s="3" t="s">
        <v>22</v>
      </c>
      <c r="C52" s="2" t="s">
        <v>0</v>
      </c>
      <c r="D52" s="2"/>
      <c r="E52" s="262"/>
      <c r="F52" s="262"/>
      <c r="G52" s="262">
        <v>29</v>
      </c>
      <c r="H52" s="262">
        <v>28.3</v>
      </c>
      <c r="I52" s="262">
        <v>28.2</v>
      </c>
      <c r="J52" s="262">
        <v>28</v>
      </c>
      <c r="K52" s="262">
        <v>27.9</v>
      </c>
      <c r="L52" s="262">
        <v>30.2</v>
      </c>
      <c r="M52" s="262">
        <v>29.9</v>
      </c>
      <c r="N52" s="262">
        <v>30.4</v>
      </c>
      <c r="O52" s="262">
        <v>30.9</v>
      </c>
      <c r="P52" s="262">
        <v>31.5</v>
      </c>
      <c r="Q52" s="262">
        <v>32.200000000000003</v>
      </c>
      <c r="R52" s="262">
        <v>32.6</v>
      </c>
      <c r="S52" s="262">
        <v>32</v>
      </c>
      <c r="T52" s="262">
        <v>32.200000000000003</v>
      </c>
      <c r="U52" s="262">
        <v>32.799999999999997</v>
      </c>
      <c r="V52" s="262">
        <v>32.700000000000003</v>
      </c>
      <c r="W52" s="262">
        <v>32.4</v>
      </c>
      <c r="X52" s="262">
        <v>32.200000000000003</v>
      </c>
      <c r="Y52" s="262">
        <v>32.299999999999997</v>
      </c>
      <c r="Z52" s="262">
        <v>32.6</v>
      </c>
      <c r="AA52" s="262">
        <v>32.200000000000003</v>
      </c>
      <c r="AB52" s="262">
        <v>32</v>
      </c>
      <c r="AC52" s="138">
        <f t="shared" si="29"/>
        <v>31.022727272727277</v>
      </c>
      <c r="AE52" s="110"/>
      <c r="AF52" s="110"/>
      <c r="AG52" s="110"/>
      <c r="AH52" s="110"/>
    </row>
    <row r="53" spans="1:34" ht="24.95" customHeight="1" x14ac:dyDescent="0.2">
      <c r="A53" s="4">
        <v>7</v>
      </c>
      <c r="B53" s="3" t="s">
        <v>21</v>
      </c>
      <c r="C53" s="2" t="s">
        <v>16</v>
      </c>
      <c r="D53" s="2"/>
      <c r="E53" s="212"/>
      <c r="F53" s="212"/>
      <c r="G53" s="212">
        <v>4.3</v>
      </c>
      <c r="H53" s="212">
        <v>4.3</v>
      </c>
      <c r="I53" s="212">
        <v>4.3</v>
      </c>
      <c r="J53" s="212">
        <v>4.3</v>
      </c>
      <c r="K53" s="212">
        <v>4.3</v>
      </c>
      <c r="L53" s="212">
        <v>4.3</v>
      </c>
      <c r="M53" s="212">
        <v>4.3</v>
      </c>
      <c r="N53" s="212">
        <v>4.3</v>
      </c>
      <c r="O53" s="212">
        <v>4.3</v>
      </c>
      <c r="P53" s="212">
        <v>4.3</v>
      </c>
      <c r="Q53" s="212">
        <v>4.3</v>
      </c>
      <c r="R53" s="212">
        <v>4.3</v>
      </c>
      <c r="S53" s="212">
        <v>4.3</v>
      </c>
      <c r="T53" s="212">
        <v>4.3</v>
      </c>
      <c r="U53" s="212">
        <v>4.3</v>
      </c>
      <c r="V53" s="212">
        <v>4.3</v>
      </c>
      <c r="W53" s="212">
        <v>4.3</v>
      </c>
      <c r="X53" s="212">
        <v>4.3</v>
      </c>
      <c r="Y53" s="212">
        <v>4.3</v>
      </c>
      <c r="Z53" s="212">
        <v>4.3</v>
      </c>
      <c r="AA53" s="212">
        <v>4.3</v>
      </c>
      <c r="AB53" s="212">
        <v>4.3</v>
      </c>
      <c r="AC53" s="138">
        <f t="shared" si="29"/>
        <v>4.299999999999998</v>
      </c>
      <c r="AE53" s="110"/>
      <c r="AF53" s="110"/>
      <c r="AG53" s="110"/>
      <c r="AH53" s="110"/>
    </row>
    <row r="54" spans="1:34" ht="24.95" customHeight="1" x14ac:dyDescent="0.2">
      <c r="A54" s="4">
        <v>8</v>
      </c>
      <c r="B54" s="3" t="s">
        <v>20</v>
      </c>
      <c r="C54" s="2" t="s">
        <v>16</v>
      </c>
      <c r="D54" s="2"/>
      <c r="E54" s="213"/>
      <c r="F54" s="213"/>
      <c r="G54" s="213">
        <v>3.8</v>
      </c>
      <c r="H54" s="213">
        <v>3.8</v>
      </c>
      <c r="I54" s="213">
        <v>3.8</v>
      </c>
      <c r="J54" s="213">
        <v>3.8</v>
      </c>
      <c r="K54" s="213">
        <v>3.8</v>
      </c>
      <c r="L54" s="213">
        <v>3.8</v>
      </c>
      <c r="M54" s="213">
        <v>3.8</v>
      </c>
      <c r="N54" s="213">
        <v>3.8</v>
      </c>
      <c r="O54" s="213">
        <v>3.8</v>
      </c>
      <c r="P54" s="213">
        <v>3.8</v>
      </c>
      <c r="Q54" s="213">
        <v>3.8</v>
      </c>
      <c r="R54" s="213">
        <v>3.8</v>
      </c>
      <c r="S54" s="213">
        <v>3.8</v>
      </c>
      <c r="T54" s="213">
        <v>3.8</v>
      </c>
      <c r="U54" s="213">
        <v>3.8</v>
      </c>
      <c r="V54" s="213">
        <v>3.8</v>
      </c>
      <c r="W54" s="213">
        <v>3.8</v>
      </c>
      <c r="X54" s="213">
        <v>3.8</v>
      </c>
      <c r="Y54" s="213">
        <v>3.8</v>
      </c>
      <c r="Z54" s="213">
        <v>3.8</v>
      </c>
      <c r="AA54" s="213">
        <v>3.8</v>
      </c>
      <c r="AB54" s="213">
        <v>3.8</v>
      </c>
      <c r="AC54" s="138">
        <f t="shared" si="29"/>
        <v>3.7999999999999985</v>
      </c>
      <c r="AE54" s="110"/>
      <c r="AF54" s="110"/>
      <c r="AG54" s="110"/>
      <c r="AH54" s="110"/>
    </row>
    <row r="55" spans="1:34" ht="24.95" customHeight="1" x14ac:dyDescent="0.2">
      <c r="A55" s="4">
        <v>9</v>
      </c>
      <c r="B55" s="3" t="s">
        <v>19</v>
      </c>
      <c r="C55" s="2" t="s">
        <v>16</v>
      </c>
      <c r="D55" s="2"/>
      <c r="E55" s="213"/>
      <c r="F55" s="213"/>
      <c r="G55" s="213">
        <v>3.8</v>
      </c>
      <c r="H55" s="213">
        <v>3.8</v>
      </c>
      <c r="I55" s="213">
        <v>3.8</v>
      </c>
      <c r="J55" s="213">
        <v>3.8</v>
      </c>
      <c r="K55" s="213">
        <v>3.8</v>
      </c>
      <c r="L55" s="213">
        <v>3.8</v>
      </c>
      <c r="M55" s="213">
        <v>3.8</v>
      </c>
      <c r="N55" s="213">
        <v>3.8</v>
      </c>
      <c r="O55" s="213">
        <v>3.8</v>
      </c>
      <c r="P55" s="213">
        <v>3.8</v>
      </c>
      <c r="Q55" s="213">
        <v>3.8</v>
      </c>
      <c r="R55" s="213">
        <v>3.8</v>
      </c>
      <c r="S55" s="213">
        <v>3.8</v>
      </c>
      <c r="T55" s="213">
        <v>3.8</v>
      </c>
      <c r="U55" s="213">
        <v>3.8</v>
      </c>
      <c r="V55" s="213">
        <v>3.8</v>
      </c>
      <c r="W55" s="213">
        <v>3.8</v>
      </c>
      <c r="X55" s="213">
        <v>3.8</v>
      </c>
      <c r="Y55" s="213">
        <v>3.8</v>
      </c>
      <c r="Z55" s="213">
        <v>3.8</v>
      </c>
      <c r="AA55" s="213">
        <v>3.8</v>
      </c>
      <c r="AB55" s="213">
        <v>3.8</v>
      </c>
      <c r="AC55" s="138">
        <f t="shared" si="29"/>
        <v>3.7999999999999985</v>
      </c>
      <c r="AE55" s="110"/>
      <c r="AF55" s="110"/>
      <c r="AG55" s="110"/>
      <c r="AH55" s="110"/>
    </row>
    <row r="56" spans="1:34" ht="24.95" customHeight="1" x14ac:dyDescent="0.2">
      <c r="A56" s="4">
        <v>10</v>
      </c>
      <c r="B56" s="3" t="s">
        <v>18</v>
      </c>
      <c r="C56" s="2" t="s">
        <v>16</v>
      </c>
      <c r="D56" s="2"/>
      <c r="E56" s="213"/>
      <c r="F56" s="213"/>
      <c r="G56" s="213">
        <v>3</v>
      </c>
      <c r="H56" s="213">
        <v>3</v>
      </c>
      <c r="I56" s="213">
        <v>3</v>
      </c>
      <c r="J56" s="213">
        <v>3</v>
      </c>
      <c r="K56" s="213">
        <v>3</v>
      </c>
      <c r="L56" s="213">
        <v>3</v>
      </c>
      <c r="M56" s="213">
        <v>3</v>
      </c>
      <c r="N56" s="213">
        <v>3</v>
      </c>
      <c r="O56" s="213">
        <v>3</v>
      </c>
      <c r="P56" s="213">
        <v>3</v>
      </c>
      <c r="Q56" s="213">
        <v>3</v>
      </c>
      <c r="R56" s="213">
        <v>3</v>
      </c>
      <c r="S56" s="213">
        <v>3</v>
      </c>
      <c r="T56" s="213">
        <v>3</v>
      </c>
      <c r="U56" s="213">
        <v>3</v>
      </c>
      <c r="V56" s="213">
        <v>3</v>
      </c>
      <c r="W56" s="213">
        <v>3</v>
      </c>
      <c r="X56" s="213">
        <v>3</v>
      </c>
      <c r="Y56" s="213">
        <v>3</v>
      </c>
      <c r="Z56" s="213">
        <v>3</v>
      </c>
      <c r="AA56" s="213">
        <v>3</v>
      </c>
      <c r="AB56" s="213">
        <v>3</v>
      </c>
      <c r="AC56" s="138">
        <f t="shared" si="29"/>
        <v>3</v>
      </c>
      <c r="AE56" s="110"/>
      <c r="AF56" s="110"/>
      <c r="AG56" s="110"/>
      <c r="AH56" s="110"/>
    </row>
    <row r="57" spans="1:34" ht="24.95" customHeight="1" x14ac:dyDescent="0.2">
      <c r="A57" s="4">
        <v>11</v>
      </c>
      <c r="B57" s="3" t="s">
        <v>17</v>
      </c>
      <c r="C57" s="2" t="s">
        <v>16</v>
      </c>
      <c r="D57" s="5"/>
      <c r="E57" s="212"/>
      <c r="F57" s="212"/>
      <c r="G57" s="212">
        <f t="shared" ref="G57:AB57" si="30">G53-G54</f>
        <v>0.5</v>
      </c>
      <c r="H57" s="212">
        <f t="shared" si="30"/>
        <v>0.5</v>
      </c>
      <c r="I57" s="212">
        <f t="shared" si="30"/>
        <v>0.5</v>
      </c>
      <c r="J57" s="212">
        <f t="shared" si="30"/>
        <v>0.5</v>
      </c>
      <c r="K57" s="212">
        <f t="shared" si="30"/>
        <v>0.5</v>
      </c>
      <c r="L57" s="212">
        <f t="shared" si="30"/>
        <v>0.5</v>
      </c>
      <c r="M57" s="212">
        <f t="shared" si="30"/>
        <v>0.5</v>
      </c>
      <c r="N57" s="212">
        <f t="shared" si="30"/>
        <v>0.5</v>
      </c>
      <c r="O57" s="212">
        <f t="shared" si="30"/>
        <v>0.5</v>
      </c>
      <c r="P57" s="212">
        <f t="shared" si="30"/>
        <v>0.5</v>
      </c>
      <c r="Q57" s="212">
        <f t="shared" si="30"/>
        <v>0.5</v>
      </c>
      <c r="R57" s="212">
        <f t="shared" si="30"/>
        <v>0.5</v>
      </c>
      <c r="S57" s="212">
        <f t="shared" si="30"/>
        <v>0.5</v>
      </c>
      <c r="T57" s="212">
        <f t="shared" si="30"/>
        <v>0.5</v>
      </c>
      <c r="U57" s="212">
        <f t="shared" si="30"/>
        <v>0.5</v>
      </c>
      <c r="V57" s="212">
        <f t="shared" si="30"/>
        <v>0.5</v>
      </c>
      <c r="W57" s="212">
        <f t="shared" si="30"/>
        <v>0.5</v>
      </c>
      <c r="X57" s="212">
        <f t="shared" si="30"/>
        <v>0.5</v>
      </c>
      <c r="Y57" s="212">
        <f t="shared" si="30"/>
        <v>0.5</v>
      </c>
      <c r="Z57" s="212">
        <f t="shared" si="30"/>
        <v>0.5</v>
      </c>
      <c r="AA57" s="212">
        <f t="shared" si="30"/>
        <v>0.5</v>
      </c>
      <c r="AB57" s="212">
        <f t="shared" si="30"/>
        <v>0.5</v>
      </c>
      <c r="AC57" s="138">
        <f t="shared" si="29"/>
        <v>0.5</v>
      </c>
      <c r="AE57" s="110"/>
      <c r="AF57" s="110"/>
      <c r="AG57" s="110"/>
      <c r="AH57" s="110"/>
    </row>
    <row r="58" spans="1:34" ht="24.95" customHeight="1" x14ac:dyDescent="0.2">
      <c r="A58" s="4">
        <v>12</v>
      </c>
      <c r="B58" s="3" t="s">
        <v>15</v>
      </c>
      <c r="C58" s="2" t="s">
        <v>14</v>
      </c>
      <c r="D58" s="5"/>
      <c r="E58" s="212"/>
      <c r="F58" s="212"/>
      <c r="G58" s="212">
        <f t="shared" ref="G58:AB58" si="31">G55-G56</f>
        <v>0.79999999999999982</v>
      </c>
      <c r="H58" s="212">
        <f t="shared" si="31"/>
        <v>0.79999999999999982</v>
      </c>
      <c r="I58" s="212">
        <f t="shared" si="31"/>
        <v>0.79999999999999982</v>
      </c>
      <c r="J58" s="212">
        <f t="shared" si="31"/>
        <v>0.79999999999999982</v>
      </c>
      <c r="K58" s="212">
        <f t="shared" si="31"/>
        <v>0.79999999999999982</v>
      </c>
      <c r="L58" s="212">
        <f t="shared" si="31"/>
        <v>0.79999999999999982</v>
      </c>
      <c r="M58" s="212">
        <f t="shared" si="31"/>
        <v>0.79999999999999982</v>
      </c>
      <c r="N58" s="212">
        <f t="shared" si="31"/>
        <v>0.79999999999999982</v>
      </c>
      <c r="O58" s="212">
        <f t="shared" si="31"/>
        <v>0.79999999999999982</v>
      </c>
      <c r="P58" s="212">
        <f t="shared" si="31"/>
        <v>0.79999999999999982</v>
      </c>
      <c r="Q58" s="212">
        <f t="shared" si="31"/>
        <v>0.79999999999999982</v>
      </c>
      <c r="R58" s="212">
        <f t="shared" si="31"/>
        <v>0.79999999999999982</v>
      </c>
      <c r="S58" s="212">
        <f t="shared" si="31"/>
        <v>0.79999999999999982</v>
      </c>
      <c r="T58" s="212">
        <f t="shared" si="31"/>
        <v>0.79999999999999982</v>
      </c>
      <c r="U58" s="212">
        <f t="shared" si="31"/>
        <v>0.79999999999999982</v>
      </c>
      <c r="V58" s="212">
        <f t="shared" si="31"/>
        <v>0.79999999999999982</v>
      </c>
      <c r="W58" s="212">
        <f t="shared" si="31"/>
        <v>0.79999999999999982</v>
      </c>
      <c r="X58" s="212">
        <f t="shared" si="31"/>
        <v>0.79999999999999982</v>
      </c>
      <c r="Y58" s="212">
        <f t="shared" si="31"/>
        <v>0.79999999999999982</v>
      </c>
      <c r="Z58" s="212">
        <f t="shared" si="31"/>
        <v>0.79999999999999982</v>
      </c>
      <c r="AA58" s="212">
        <f t="shared" si="31"/>
        <v>0.79999999999999982</v>
      </c>
      <c r="AB58" s="212">
        <f t="shared" si="31"/>
        <v>0.79999999999999982</v>
      </c>
      <c r="AC58" s="138">
        <f t="shared" si="29"/>
        <v>0.80000000000000027</v>
      </c>
      <c r="AE58" s="110"/>
      <c r="AF58" s="110"/>
      <c r="AG58" s="110"/>
      <c r="AH58" s="110"/>
    </row>
    <row r="59" spans="1:34" ht="24.95" customHeight="1" x14ac:dyDescent="0.2">
      <c r="A59" s="4">
        <v>13</v>
      </c>
      <c r="B59" s="3" t="s">
        <v>13</v>
      </c>
      <c r="C59" s="2" t="s">
        <v>12</v>
      </c>
      <c r="D59" s="5"/>
      <c r="E59" s="214"/>
      <c r="F59" s="214"/>
      <c r="G59" s="214">
        <f t="shared" ref="G59:AB59" si="32">SQRT(G57/0.5)*971</f>
        <v>971</v>
      </c>
      <c r="H59" s="214">
        <f t="shared" si="32"/>
        <v>971</v>
      </c>
      <c r="I59" s="214">
        <f t="shared" si="32"/>
        <v>971</v>
      </c>
      <c r="J59" s="214">
        <f t="shared" si="32"/>
        <v>971</v>
      </c>
      <c r="K59" s="214">
        <f t="shared" si="32"/>
        <v>971</v>
      </c>
      <c r="L59" s="214">
        <f t="shared" si="32"/>
        <v>971</v>
      </c>
      <c r="M59" s="214">
        <f t="shared" si="32"/>
        <v>971</v>
      </c>
      <c r="N59" s="214">
        <f t="shared" si="32"/>
        <v>971</v>
      </c>
      <c r="O59" s="214">
        <f t="shared" si="32"/>
        <v>971</v>
      </c>
      <c r="P59" s="214">
        <f t="shared" si="32"/>
        <v>971</v>
      </c>
      <c r="Q59" s="214">
        <f t="shared" si="32"/>
        <v>971</v>
      </c>
      <c r="R59" s="214">
        <f t="shared" si="32"/>
        <v>971</v>
      </c>
      <c r="S59" s="214">
        <f t="shared" si="32"/>
        <v>971</v>
      </c>
      <c r="T59" s="214">
        <f t="shared" si="32"/>
        <v>971</v>
      </c>
      <c r="U59" s="214">
        <f t="shared" si="32"/>
        <v>971</v>
      </c>
      <c r="V59" s="214">
        <f t="shared" si="32"/>
        <v>971</v>
      </c>
      <c r="W59" s="214">
        <f t="shared" si="32"/>
        <v>971</v>
      </c>
      <c r="X59" s="214">
        <f t="shared" si="32"/>
        <v>971</v>
      </c>
      <c r="Y59" s="214">
        <f t="shared" si="32"/>
        <v>971</v>
      </c>
      <c r="Z59" s="214">
        <f t="shared" si="32"/>
        <v>971</v>
      </c>
      <c r="AA59" s="214">
        <f t="shared" si="32"/>
        <v>971</v>
      </c>
      <c r="AB59" s="214">
        <f t="shared" si="32"/>
        <v>971</v>
      </c>
      <c r="AC59" s="138">
        <f t="shared" si="29"/>
        <v>971</v>
      </c>
      <c r="AE59" s="110"/>
      <c r="AF59" s="110"/>
      <c r="AG59" s="110"/>
      <c r="AH59" s="110"/>
    </row>
    <row r="60" spans="1:34" ht="24.95" customHeight="1" x14ac:dyDescent="0.2">
      <c r="A60" s="4">
        <v>14</v>
      </c>
      <c r="B60" s="3" t="s">
        <v>11</v>
      </c>
      <c r="C60" s="2" t="s">
        <v>10</v>
      </c>
      <c r="D60" s="5"/>
      <c r="E60" s="214"/>
      <c r="F60" s="214"/>
      <c r="G60" s="214">
        <f t="shared" ref="G60:AB60" si="33">G59*1000*1*(G49-G50)/3024</f>
        <v>2440.3439153439158</v>
      </c>
      <c r="H60" s="214">
        <f t="shared" si="33"/>
        <v>2215.5753968253966</v>
      </c>
      <c r="I60" s="214">
        <f t="shared" si="33"/>
        <v>2151.3558201058199</v>
      </c>
      <c r="J60" s="214">
        <f t="shared" si="33"/>
        <v>1990.8068783068779</v>
      </c>
      <c r="K60" s="214">
        <f t="shared" si="33"/>
        <v>1990.8068783068786</v>
      </c>
      <c r="L60" s="214">
        <f t="shared" si="33"/>
        <v>2151.3558201058199</v>
      </c>
      <c r="M60" s="214">
        <f t="shared" si="33"/>
        <v>2055.0264550264546</v>
      </c>
      <c r="N60" s="214">
        <f t="shared" si="33"/>
        <v>2215.5753968253966</v>
      </c>
      <c r="O60" s="214">
        <f t="shared" si="33"/>
        <v>2311.9047619047615</v>
      </c>
      <c r="P60" s="214">
        <f t="shared" si="33"/>
        <v>2215.5753968253966</v>
      </c>
      <c r="Q60" s="214">
        <f t="shared" si="33"/>
        <v>2279.7949735449738</v>
      </c>
      <c r="R60" s="214">
        <f t="shared" si="33"/>
        <v>2279.7949735449738</v>
      </c>
      <c r="S60" s="214">
        <f t="shared" si="33"/>
        <v>2408.2341269841268</v>
      </c>
      <c r="T60" s="214">
        <f t="shared" si="33"/>
        <v>2408.2341269841268</v>
      </c>
      <c r="U60" s="214">
        <f t="shared" si="33"/>
        <v>2408.2341269841268</v>
      </c>
      <c r="V60" s="214">
        <f t="shared" si="33"/>
        <v>2472.4537037037035</v>
      </c>
      <c r="W60" s="214">
        <f t="shared" si="33"/>
        <v>2440.3439153439158</v>
      </c>
      <c r="X60" s="214">
        <f t="shared" si="33"/>
        <v>2440.3439153439153</v>
      </c>
      <c r="Y60" s="214">
        <f t="shared" si="33"/>
        <v>2408.2341269841268</v>
      </c>
      <c r="Z60" s="214">
        <f t="shared" si="33"/>
        <v>2408.2341269841268</v>
      </c>
      <c r="AA60" s="214">
        <f t="shared" si="33"/>
        <v>2279.7949735449738</v>
      </c>
      <c r="AB60" s="214">
        <f t="shared" si="33"/>
        <v>2344.0145502645505</v>
      </c>
      <c r="AC60" s="138">
        <f>SUM(E60:AB60)</f>
        <v>50316.038359788356</v>
      </c>
      <c r="AE60" s="110"/>
      <c r="AF60" s="110"/>
      <c r="AG60" s="110"/>
      <c r="AH60" s="110"/>
    </row>
    <row r="61" spans="1:34" ht="24.95" customHeight="1" x14ac:dyDescent="0.2">
      <c r="A61" s="4">
        <v>15</v>
      </c>
      <c r="B61" s="3" t="s">
        <v>9</v>
      </c>
      <c r="C61" s="2" t="s">
        <v>8</v>
      </c>
      <c r="D61" s="5"/>
      <c r="E61" s="262">
        <v>200</v>
      </c>
      <c r="F61" s="262">
        <v>1500</v>
      </c>
      <c r="G61" s="262">
        <v>1300</v>
      </c>
      <c r="H61" s="262">
        <v>1300</v>
      </c>
      <c r="I61" s="262">
        <v>1200</v>
      </c>
      <c r="J61" s="262">
        <v>1200</v>
      </c>
      <c r="K61" s="262">
        <v>1300</v>
      </c>
      <c r="L61" s="262">
        <v>1500</v>
      </c>
      <c r="M61" s="262">
        <v>1400</v>
      </c>
      <c r="N61" s="262">
        <v>1500</v>
      </c>
      <c r="O61" s="262">
        <v>1400</v>
      </c>
      <c r="P61" s="262">
        <v>1600</v>
      </c>
      <c r="Q61" s="262">
        <v>1500</v>
      </c>
      <c r="R61" s="262">
        <v>1600</v>
      </c>
      <c r="S61" s="262">
        <v>1500</v>
      </c>
      <c r="T61" s="262">
        <v>1700</v>
      </c>
      <c r="U61" s="262">
        <v>1500</v>
      </c>
      <c r="V61" s="262">
        <v>1600</v>
      </c>
      <c r="W61" s="262">
        <v>1500</v>
      </c>
      <c r="X61" s="262">
        <v>1600</v>
      </c>
      <c r="Y61" s="262">
        <v>1600</v>
      </c>
      <c r="Z61" s="262">
        <v>1600</v>
      </c>
      <c r="AA61" s="262">
        <v>1500</v>
      </c>
      <c r="AB61" s="262">
        <v>1500</v>
      </c>
      <c r="AC61" s="138">
        <f>SUM(E61:AB61)</f>
        <v>34100</v>
      </c>
      <c r="AE61" s="110"/>
      <c r="AF61" s="110"/>
      <c r="AG61" s="110"/>
      <c r="AH61" s="110"/>
    </row>
    <row r="62" spans="1:34" ht="24.95" customHeight="1" x14ac:dyDescent="0.2">
      <c r="A62" s="4">
        <v>16</v>
      </c>
      <c r="B62" s="3" t="s">
        <v>7</v>
      </c>
      <c r="C62" s="2" t="s">
        <v>6</v>
      </c>
      <c r="D62" s="5"/>
      <c r="E62" s="208"/>
      <c r="F62" s="208"/>
      <c r="G62" s="208">
        <f t="shared" ref="G62:AB62" si="34">G61/G60</f>
        <v>0.53271180009756613</v>
      </c>
      <c r="H62" s="208">
        <f t="shared" si="34"/>
        <v>0.58675502619442088</v>
      </c>
      <c r="I62" s="208">
        <f t="shared" si="34"/>
        <v>0.55778778609527035</v>
      </c>
      <c r="J62" s="208">
        <f t="shared" si="34"/>
        <v>0.60277067207069546</v>
      </c>
      <c r="K62" s="208">
        <f t="shared" si="34"/>
        <v>0.65300156140991983</v>
      </c>
      <c r="L62" s="208">
        <f t="shared" si="34"/>
        <v>0.69723473261908797</v>
      </c>
      <c r="M62" s="208">
        <f t="shared" si="34"/>
        <v>0.68125643666323388</v>
      </c>
      <c r="N62" s="208">
        <f t="shared" si="34"/>
        <v>0.6770250302243318</v>
      </c>
      <c r="O62" s="208">
        <f t="shared" si="34"/>
        <v>0.60556127703398566</v>
      </c>
      <c r="P62" s="208">
        <f t="shared" si="34"/>
        <v>0.72216003223928726</v>
      </c>
      <c r="Q62" s="208">
        <f t="shared" si="34"/>
        <v>0.65795390261237863</v>
      </c>
      <c r="R62" s="208">
        <f t="shared" si="34"/>
        <v>0.70181749611987054</v>
      </c>
      <c r="S62" s="208">
        <f t="shared" si="34"/>
        <v>0.62286302780638525</v>
      </c>
      <c r="T62" s="208">
        <f t="shared" si="34"/>
        <v>0.70591143151390323</v>
      </c>
      <c r="U62" s="208">
        <f t="shared" si="34"/>
        <v>0.62286302780638525</v>
      </c>
      <c r="V62" s="208">
        <f t="shared" si="34"/>
        <v>0.64713041850014053</v>
      </c>
      <c r="W62" s="208">
        <f t="shared" si="34"/>
        <v>0.61466746165103792</v>
      </c>
      <c r="X62" s="208">
        <f t="shared" si="34"/>
        <v>0.65564529242777392</v>
      </c>
      <c r="Y62" s="208">
        <f t="shared" si="34"/>
        <v>0.6643872296601443</v>
      </c>
      <c r="Z62" s="208">
        <f t="shared" si="34"/>
        <v>0.6643872296601443</v>
      </c>
      <c r="AA62" s="208">
        <f t="shared" si="34"/>
        <v>0.65795390261237863</v>
      </c>
      <c r="AB62" s="208">
        <f t="shared" si="34"/>
        <v>0.63992776829423126</v>
      </c>
      <c r="AC62" s="138">
        <f t="shared" ref="AC62:AC67" si="35">AVERAGE(E62:AB62)</f>
        <v>0.64417147924148077</v>
      </c>
      <c r="AE62" s="110"/>
      <c r="AF62" s="110"/>
      <c r="AG62" s="110"/>
      <c r="AH62" s="110"/>
    </row>
    <row r="63" spans="1:34" ht="24.95" customHeight="1" x14ac:dyDescent="0.2">
      <c r="A63" s="4">
        <v>17</v>
      </c>
      <c r="B63" s="3" t="s">
        <v>5</v>
      </c>
      <c r="C63" s="5"/>
      <c r="D63" s="5"/>
      <c r="E63" s="329">
        <f>AVERAGE(E62:AB62)</f>
        <v>0.64417147924148077</v>
      </c>
      <c r="F63" s="330"/>
      <c r="G63" s="330"/>
      <c r="H63" s="330"/>
      <c r="I63" s="330"/>
      <c r="J63" s="330"/>
      <c r="K63" s="330"/>
      <c r="L63" s="330"/>
      <c r="M63" s="330"/>
      <c r="N63" s="330"/>
      <c r="O63" s="330"/>
      <c r="P63" s="330"/>
      <c r="Q63" s="330"/>
      <c r="R63" s="330"/>
      <c r="S63" s="330"/>
      <c r="T63" s="330"/>
      <c r="U63" s="330"/>
      <c r="V63" s="330"/>
      <c r="W63" s="330"/>
      <c r="X63" s="330"/>
      <c r="Y63" s="330"/>
      <c r="Z63" s="330"/>
      <c r="AA63" s="330"/>
      <c r="AB63" s="331"/>
      <c r="AC63" s="138">
        <f t="shared" si="35"/>
        <v>0.64417147924148077</v>
      </c>
      <c r="AE63" s="110"/>
      <c r="AF63" s="110"/>
      <c r="AG63" s="110"/>
      <c r="AH63" s="110"/>
    </row>
    <row r="64" spans="1:34" ht="24.95" customHeight="1" x14ac:dyDescent="0.2">
      <c r="A64" s="4">
        <v>18</v>
      </c>
      <c r="B64" s="3" t="s">
        <v>4</v>
      </c>
      <c r="C64" s="5"/>
      <c r="D64" s="5"/>
      <c r="E64" s="208"/>
      <c r="F64" s="208"/>
      <c r="G64" s="208">
        <f t="shared" ref="G64:AB64" si="36">3.516/G62</f>
        <v>6.6001916971916987</v>
      </c>
      <c r="H64" s="208">
        <f t="shared" si="36"/>
        <v>5.992279304029303</v>
      </c>
      <c r="I64" s="208">
        <f t="shared" si="36"/>
        <v>6.3034725529100522</v>
      </c>
      <c r="J64" s="208">
        <f t="shared" si="36"/>
        <v>5.8330641534391523</v>
      </c>
      <c r="K64" s="208">
        <f t="shared" si="36"/>
        <v>5.3843669108669117</v>
      </c>
      <c r="L64" s="208">
        <f t="shared" si="36"/>
        <v>5.0427780423280417</v>
      </c>
      <c r="M64" s="208">
        <f t="shared" si="36"/>
        <v>5.1610521541950103</v>
      </c>
      <c r="N64" s="208">
        <f t="shared" si="36"/>
        <v>5.1933087301587291</v>
      </c>
      <c r="O64" s="208">
        <f t="shared" si="36"/>
        <v>5.8061836734693868</v>
      </c>
      <c r="P64" s="208">
        <f t="shared" si="36"/>
        <v>4.8687269345238091</v>
      </c>
      <c r="Q64" s="208">
        <f t="shared" si="36"/>
        <v>5.3438394179894182</v>
      </c>
      <c r="R64" s="208">
        <f t="shared" si="36"/>
        <v>5.0098494543650798</v>
      </c>
      <c r="S64" s="208">
        <f t="shared" si="36"/>
        <v>5.6449007936507929</v>
      </c>
      <c r="T64" s="208">
        <f t="shared" si="36"/>
        <v>4.9807948179271708</v>
      </c>
      <c r="U64" s="208">
        <f t="shared" si="36"/>
        <v>5.6449007936507929</v>
      </c>
      <c r="V64" s="208">
        <f t="shared" si="36"/>
        <v>5.4332170138888882</v>
      </c>
      <c r="W64" s="208">
        <f t="shared" si="36"/>
        <v>5.7201661375661379</v>
      </c>
      <c r="X64" s="208">
        <f t="shared" si="36"/>
        <v>5.3626557539682533</v>
      </c>
      <c r="Y64" s="208">
        <f t="shared" si="36"/>
        <v>5.2920944940476184</v>
      </c>
      <c r="Z64" s="208">
        <f t="shared" si="36"/>
        <v>5.2920944940476184</v>
      </c>
      <c r="AA64" s="208">
        <f t="shared" si="36"/>
        <v>5.3438394179894182</v>
      </c>
      <c r="AB64" s="208">
        <f t="shared" si="36"/>
        <v>5.4943701058201064</v>
      </c>
      <c r="AC64" s="138">
        <f t="shared" si="35"/>
        <v>5.4885521294556092</v>
      </c>
      <c r="AE64" s="110"/>
      <c r="AF64" s="110"/>
      <c r="AG64" s="110"/>
      <c r="AH64" s="110"/>
    </row>
    <row r="65" spans="1:34" ht="24.95" customHeight="1" x14ac:dyDescent="0.2">
      <c r="A65" s="4">
        <v>19</v>
      </c>
      <c r="B65" s="3" t="s">
        <v>3</v>
      </c>
      <c r="C65" s="5"/>
      <c r="D65" s="5"/>
      <c r="E65" s="208"/>
      <c r="F65" s="208"/>
      <c r="G65" s="208">
        <f t="shared" ref="G65:AB65" si="37">3.413*G64</f>
        <v>22.526454262515266</v>
      </c>
      <c r="H65" s="208">
        <f t="shared" si="37"/>
        <v>20.451649264652008</v>
      </c>
      <c r="I65" s="208">
        <f t="shared" si="37"/>
        <v>21.513751823082007</v>
      </c>
      <c r="J65" s="208">
        <f t="shared" si="37"/>
        <v>19.908247955687827</v>
      </c>
      <c r="K65" s="208">
        <f t="shared" si="37"/>
        <v>18.376844266788769</v>
      </c>
      <c r="L65" s="208">
        <f t="shared" si="37"/>
        <v>17.211001458465606</v>
      </c>
      <c r="M65" s="208">
        <f t="shared" si="37"/>
        <v>17.614671002267571</v>
      </c>
      <c r="N65" s="208">
        <f t="shared" si="37"/>
        <v>17.724762696031743</v>
      </c>
      <c r="O65" s="208">
        <f t="shared" si="37"/>
        <v>19.816504877551015</v>
      </c>
      <c r="P65" s="208">
        <f t="shared" si="37"/>
        <v>16.616965027529758</v>
      </c>
      <c r="Q65" s="208">
        <f t="shared" si="37"/>
        <v>18.238523933597882</v>
      </c>
      <c r="R65" s="208">
        <f t="shared" si="37"/>
        <v>17.098616187748018</v>
      </c>
      <c r="S65" s="208">
        <f t="shared" si="37"/>
        <v>19.266046408730155</v>
      </c>
      <c r="T65" s="208">
        <f t="shared" si="37"/>
        <v>16.999452713585434</v>
      </c>
      <c r="U65" s="208">
        <f t="shared" si="37"/>
        <v>19.266046408730155</v>
      </c>
      <c r="V65" s="208">
        <f t="shared" si="37"/>
        <v>18.543569668402775</v>
      </c>
      <c r="W65" s="208">
        <f t="shared" si="37"/>
        <v>19.522927027513227</v>
      </c>
      <c r="X65" s="208">
        <f t="shared" si="37"/>
        <v>18.302744088293647</v>
      </c>
      <c r="Y65" s="208">
        <f t="shared" si="37"/>
        <v>18.061918508184522</v>
      </c>
      <c r="Z65" s="208">
        <f t="shared" si="37"/>
        <v>18.061918508184522</v>
      </c>
      <c r="AA65" s="208">
        <f t="shared" si="37"/>
        <v>18.238523933597882</v>
      </c>
      <c r="AB65" s="208">
        <f t="shared" si="37"/>
        <v>18.752285171164022</v>
      </c>
      <c r="AC65" s="138">
        <f t="shared" si="35"/>
        <v>18.732428417831994</v>
      </c>
      <c r="AE65" s="110"/>
      <c r="AF65" s="110"/>
      <c r="AG65" s="110"/>
      <c r="AH65" s="110"/>
    </row>
    <row r="66" spans="1:34" ht="24.95" customHeight="1" x14ac:dyDescent="0.2">
      <c r="A66" s="4">
        <v>20</v>
      </c>
      <c r="B66" s="3" t="s">
        <v>2</v>
      </c>
      <c r="C66" s="2" t="s">
        <v>0</v>
      </c>
      <c r="D66" s="5"/>
      <c r="E66" s="208"/>
      <c r="F66" s="208"/>
      <c r="G66" s="208">
        <f t="shared" ref="G66:AB66" si="38">(G52-G51)/LN(1+(G52-G51)/G47)</f>
        <v>3.7552605297626758</v>
      </c>
      <c r="H66" s="208">
        <f t="shared" si="38"/>
        <v>3.4481695525544311</v>
      </c>
      <c r="I66" s="208">
        <f t="shared" si="38"/>
        <v>3.2578110744183038</v>
      </c>
      <c r="J66" s="208">
        <f t="shared" si="38"/>
        <v>2.8269864938532443</v>
      </c>
      <c r="K66" s="208">
        <f t="shared" si="38"/>
        <v>3.3447507205419047</v>
      </c>
      <c r="L66" s="208">
        <f t="shared" si="38"/>
        <v>3.4167475825261029</v>
      </c>
      <c r="M66" s="208">
        <f t="shared" si="38"/>
        <v>3.2898508185437967</v>
      </c>
      <c r="N66" s="208">
        <f t="shared" si="38"/>
        <v>3.2621298915799355</v>
      </c>
      <c r="O66" s="208">
        <f t="shared" si="38"/>
        <v>3.7776330367968733</v>
      </c>
      <c r="P66" s="208">
        <f t="shared" si="38"/>
        <v>3.474443819349728</v>
      </c>
      <c r="Q66" s="208">
        <f t="shared" si="38"/>
        <v>3.5106681716364814</v>
      </c>
      <c r="R66" s="208">
        <f t="shared" si="38"/>
        <v>3.3549866827156531</v>
      </c>
      <c r="S66" s="208">
        <f t="shared" si="38"/>
        <v>3.6337767167252903</v>
      </c>
      <c r="T66" s="208">
        <f t="shared" si="38"/>
        <v>3.9076322789153131</v>
      </c>
      <c r="U66" s="208">
        <f t="shared" si="38"/>
        <v>3.6967073610633228</v>
      </c>
      <c r="V66" s="208">
        <f t="shared" si="38"/>
        <v>3.5727216035363698</v>
      </c>
      <c r="W66" s="208">
        <f t="shared" si="38"/>
        <v>3.5727216035363694</v>
      </c>
      <c r="X66" s="208">
        <f t="shared" si="38"/>
        <v>3.4163254610252372</v>
      </c>
      <c r="Y66" s="208">
        <f t="shared" si="38"/>
        <v>3.5106681716364796</v>
      </c>
      <c r="Z66" s="208">
        <f t="shared" si="38"/>
        <v>3.5727216035363698</v>
      </c>
      <c r="AA66" s="208">
        <f t="shared" si="38"/>
        <v>3.7776330367968751</v>
      </c>
      <c r="AB66" s="208">
        <f t="shared" si="38"/>
        <v>3.51066817163648</v>
      </c>
      <c r="AC66" s="138">
        <f t="shared" si="35"/>
        <v>3.4950461083039657</v>
      </c>
      <c r="AE66" s="110"/>
      <c r="AF66" s="110"/>
      <c r="AG66" s="110"/>
      <c r="AH66" s="110"/>
    </row>
    <row r="67" spans="1:34" ht="21" x14ac:dyDescent="0.25">
      <c r="A67" s="4">
        <v>21</v>
      </c>
      <c r="B67" s="3" t="s">
        <v>1</v>
      </c>
      <c r="C67" s="2" t="s">
        <v>0</v>
      </c>
      <c r="D67" s="1"/>
      <c r="E67" s="208"/>
      <c r="F67" s="208"/>
      <c r="G67" s="208">
        <f t="shared" ref="G67:AB67" si="39">(G49-G50)/LN(1+(G49-G50)/G48)</f>
        <v>3.2321510472845874</v>
      </c>
      <c r="H67" s="208">
        <f t="shared" si="39"/>
        <v>2.7318849218221408</v>
      </c>
      <c r="I67" s="208">
        <f t="shared" si="39"/>
        <v>2.8412043138320042</v>
      </c>
      <c r="J67" s="208">
        <f t="shared" si="39"/>
        <v>2.7095576762823601</v>
      </c>
      <c r="K67" s="208">
        <f t="shared" si="39"/>
        <v>2.7095576762823601</v>
      </c>
      <c r="L67" s="208">
        <f t="shared" si="39"/>
        <v>2.993682117366443</v>
      </c>
      <c r="M67" s="208">
        <f t="shared" si="39"/>
        <v>2.9127655252058791</v>
      </c>
      <c r="N67" s="208">
        <f t="shared" si="39"/>
        <v>3.0472134184856583</v>
      </c>
      <c r="O67" s="208">
        <f t="shared" si="39"/>
        <v>3.1269202697034131</v>
      </c>
      <c r="P67" s="208">
        <f t="shared" si="39"/>
        <v>2.8932962516346135</v>
      </c>
      <c r="Q67" s="208">
        <f t="shared" si="39"/>
        <v>3.1004281370558266</v>
      </c>
      <c r="R67" s="208">
        <f t="shared" si="39"/>
        <v>3.1004281370558266</v>
      </c>
      <c r="S67" s="208">
        <f t="shared" si="39"/>
        <v>3.2059515234608829</v>
      </c>
      <c r="T67" s="208">
        <f t="shared" si="39"/>
        <v>3.2059515234608829</v>
      </c>
      <c r="U67" s="208">
        <f t="shared" si="39"/>
        <v>3.0477780683835873</v>
      </c>
      <c r="V67" s="208">
        <f t="shared" si="39"/>
        <v>3.2582804444917861</v>
      </c>
      <c r="W67" s="208">
        <f t="shared" si="39"/>
        <v>3.0732768781004789</v>
      </c>
      <c r="X67" s="208">
        <f t="shared" si="39"/>
        <v>3.2321510472845874</v>
      </c>
      <c r="Y67" s="208">
        <f t="shared" si="39"/>
        <v>3.0477780683835869</v>
      </c>
      <c r="Z67" s="208">
        <f t="shared" si="39"/>
        <v>3.2059515234608829</v>
      </c>
      <c r="AA67" s="208">
        <f t="shared" si="39"/>
        <v>3.1004281370558266</v>
      </c>
      <c r="AB67" s="208">
        <f t="shared" si="39"/>
        <v>2.9965726364461651</v>
      </c>
      <c r="AC67" s="138">
        <f t="shared" si="35"/>
        <v>3.0351458792063539</v>
      </c>
      <c r="AE67" s="110"/>
      <c r="AF67" s="110"/>
      <c r="AG67" s="110"/>
      <c r="AH67" s="110"/>
    </row>
    <row r="68" spans="1:34" ht="18.75" x14ac:dyDescent="0.2">
      <c r="AE68" s="110"/>
      <c r="AF68" s="110"/>
      <c r="AG68" s="110"/>
      <c r="AH68" s="110"/>
    </row>
    <row r="69" spans="1:34" ht="21" customHeight="1" x14ac:dyDescent="0.2">
      <c r="AE69" s="110"/>
      <c r="AF69" s="110"/>
      <c r="AG69" s="110"/>
      <c r="AH69" s="110"/>
    </row>
    <row r="70" spans="1:34" ht="15.75" customHeight="1" x14ac:dyDescent="0.2">
      <c r="A70" s="359"/>
      <c r="B70" s="359"/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  <c r="R70" s="359"/>
      <c r="S70" s="359"/>
      <c r="T70" s="359"/>
      <c r="U70" s="359"/>
      <c r="V70" s="359"/>
      <c r="W70" s="359"/>
      <c r="X70" s="359"/>
      <c r="Y70" s="359"/>
      <c r="Z70" s="359"/>
      <c r="AA70" s="359"/>
      <c r="AB70" s="359"/>
      <c r="AC70" s="359"/>
      <c r="AE70" s="110"/>
      <c r="AF70" s="110"/>
      <c r="AG70" s="110"/>
      <c r="AH70" s="110"/>
    </row>
    <row r="71" spans="1:34" ht="15.75" customHeight="1" x14ac:dyDescent="0.2">
      <c r="A71" s="360"/>
      <c r="B71" s="360"/>
      <c r="C71" s="360"/>
      <c r="D71" s="360"/>
      <c r="E71" s="360"/>
      <c r="F71" s="360"/>
      <c r="G71" s="360"/>
      <c r="H71" s="360"/>
      <c r="I71" s="360"/>
      <c r="J71" s="360"/>
      <c r="K71" s="360"/>
      <c r="L71" s="360"/>
      <c r="M71" s="360"/>
      <c r="N71" s="360"/>
      <c r="O71" s="360"/>
      <c r="P71" s="360"/>
      <c r="Q71" s="360"/>
      <c r="R71" s="360"/>
      <c r="S71" s="360"/>
      <c r="T71" s="360"/>
      <c r="U71" s="360"/>
      <c r="V71" s="360"/>
      <c r="W71" s="360"/>
      <c r="X71" s="360"/>
      <c r="Y71" s="360"/>
      <c r="Z71" s="360"/>
      <c r="AA71" s="360"/>
      <c r="AB71" s="360"/>
      <c r="AC71" s="360"/>
    </row>
    <row r="72" spans="1:34" ht="15.75" customHeight="1" x14ac:dyDescent="0.35">
      <c r="A72" s="361"/>
      <c r="B72" s="361"/>
      <c r="C72" s="361"/>
      <c r="D72" s="361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2"/>
      <c r="T72" s="342"/>
      <c r="U72" s="342"/>
      <c r="V72" s="342"/>
      <c r="W72" s="342"/>
      <c r="X72" s="342"/>
      <c r="Y72" s="342"/>
      <c r="Z72" s="342"/>
      <c r="AA72" s="342"/>
      <c r="AB72" s="342"/>
      <c r="AC72" s="342"/>
    </row>
    <row r="73" spans="1:34" ht="15.75" customHeight="1" x14ac:dyDescent="0.2">
      <c r="A73" s="362"/>
      <c r="B73" s="362"/>
      <c r="C73" s="362"/>
      <c r="D73" s="362"/>
      <c r="E73" s="342"/>
      <c r="F73" s="342"/>
      <c r="G73" s="342"/>
      <c r="H73" s="342"/>
      <c r="I73" s="342"/>
      <c r="J73" s="342"/>
      <c r="K73" s="342"/>
      <c r="L73" s="342"/>
      <c r="M73" s="342"/>
      <c r="N73" s="342"/>
      <c r="O73" s="342"/>
      <c r="P73" s="342"/>
      <c r="Q73" s="342"/>
      <c r="R73" s="342"/>
      <c r="S73" s="342"/>
      <c r="T73" s="342"/>
      <c r="U73" s="342"/>
      <c r="V73" s="342"/>
      <c r="W73" s="342"/>
      <c r="X73" s="342"/>
      <c r="Y73" s="342"/>
      <c r="Z73" s="342"/>
      <c r="AA73" s="342"/>
      <c r="AB73" s="342"/>
      <c r="AC73" s="342"/>
    </row>
    <row r="74" spans="1:34" ht="15.75" customHeight="1" x14ac:dyDescent="0.2">
      <c r="A74" s="362"/>
      <c r="B74" s="362"/>
      <c r="C74" s="362"/>
      <c r="D74" s="36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</row>
    <row r="75" spans="1:34" ht="15.75" customHeight="1" x14ac:dyDescent="0.2">
      <c r="A75" s="362"/>
      <c r="B75" s="362"/>
      <c r="C75" s="362"/>
      <c r="D75" s="362"/>
      <c r="E75" s="342"/>
      <c r="F75" s="342"/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</row>
    <row r="76" spans="1:34" ht="15.75" x14ac:dyDescent="0.2">
      <c r="A76" s="362"/>
      <c r="B76" s="362"/>
      <c r="C76" s="362"/>
      <c r="D76" s="36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342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</row>
    <row r="77" spans="1:34" ht="15.75" x14ac:dyDescent="0.25">
      <c r="A77" s="363"/>
      <c r="B77" s="363"/>
      <c r="C77" s="363"/>
      <c r="D77" s="363"/>
      <c r="E77" s="342"/>
      <c r="F77" s="342"/>
      <c r="G77" s="342"/>
      <c r="H77" s="342"/>
      <c r="I77" s="342"/>
      <c r="J77" s="342"/>
      <c r="K77" s="342"/>
      <c r="L77" s="342"/>
      <c r="M77" s="342"/>
      <c r="N77" s="342"/>
      <c r="O77" s="342"/>
      <c r="P77" s="342"/>
      <c r="Q77" s="342"/>
      <c r="R77" s="342"/>
      <c r="S77" s="342"/>
      <c r="T77" s="342"/>
      <c r="U77" s="342"/>
      <c r="V77" s="342"/>
      <c r="W77" s="342"/>
      <c r="X77" s="342"/>
      <c r="Y77" s="342"/>
      <c r="Z77" s="342"/>
      <c r="AA77" s="342"/>
      <c r="AB77" s="342"/>
      <c r="AC77" s="342"/>
    </row>
    <row r="78" spans="1:34" ht="15.75" x14ac:dyDescent="0.25">
      <c r="A78" s="363"/>
      <c r="B78" s="363"/>
      <c r="C78" s="363"/>
      <c r="D78" s="363"/>
      <c r="E78" s="342"/>
      <c r="F78" s="342"/>
      <c r="G78" s="342"/>
      <c r="H78" s="342"/>
      <c r="I78" s="342"/>
      <c r="J78" s="342"/>
      <c r="K78" s="342"/>
      <c r="L78" s="342"/>
      <c r="M78" s="342"/>
      <c r="N78" s="342"/>
      <c r="O78" s="342"/>
      <c r="P78" s="342"/>
      <c r="Q78" s="342"/>
      <c r="R78" s="342"/>
      <c r="S78" s="342"/>
      <c r="T78" s="342"/>
      <c r="U78" s="342"/>
      <c r="V78" s="342"/>
      <c r="W78" s="342"/>
      <c r="X78" s="342"/>
      <c r="Y78" s="342"/>
      <c r="Z78" s="342"/>
      <c r="AA78" s="342"/>
      <c r="AB78" s="342"/>
      <c r="AC78" s="342"/>
    </row>
    <row r="79" spans="1:34" ht="24.95" customHeight="1" x14ac:dyDescent="0.2">
      <c r="A79" s="357"/>
      <c r="B79" s="357"/>
      <c r="C79" s="357"/>
      <c r="D79" s="357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  <c r="AA79" s="358"/>
      <c r="AB79" s="358"/>
      <c r="AC79" s="269"/>
    </row>
    <row r="80" spans="1:34" ht="24.95" customHeight="1" x14ac:dyDescent="0.25">
      <c r="A80" s="357"/>
      <c r="B80" s="357"/>
      <c r="C80" s="357"/>
      <c r="D80" s="357"/>
      <c r="E80" s="23"/>
      <c r="F80" s="23"/>
      <c r="G80" s="23"/>
      <c r="H80" s="23"/>
      <c r="I80" s="270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/>
    </row>
    <row r="81" spans="1:29" ht="24.95" customHeight="1" x14ac:dyDescent="0.2">
      <c r="A81" s="20"/>
      <c r="B81" s="151"/>
      <c r="C81" s="22"/>
      <c r="D81" s="271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  <c r="AA81" s="80"/>
      <c r="AB81" s="80"/>
      <c r="AC81" s="272"/>
    </row>
    <row r="82" spans="1:29" ht="24.95" customHeight="1" x14ac:dyDescent="0.2">
      <c r="A82" s="20"/>
      <c r="B82" s="151"/>
      <c r="C82" s="22"/>
      <c r="D82" s="271"/>
      <c r="E82" s="273"/>
      <c r="F82" s="273"/>
      <c r="G82" s="273"/>
      <c r="H82" s="273"/>
      <c r="I82" s="273"/>
      <c r="J82" s="273"/>
      <c r="K82" s="273"/>
      <c r="L82" s="273"/>
      <c r="M82" s="273"/>
      <c r="N82" s="273"/>
      <c r="O82" s="273"/>
      <c r="P82" s="273"/>
      <c r="Q82" s="273"/>
      <c r="R82" s="273"/>
      <c r="S82" s="273"/>
      <c r="T82" s="273"/>
      <c r="U82" s="273"/>
      <c r="V82" s="273"/>
      <c r="W82" s="273"/>
      <c r="X82" s="273"/>
      <c r="Y82" s="273"/>
      <c r="Z82" s="273"/>
      <c r="AA82" s="273"/>
      <c r="AB82" s="273"/>
      <c r="AC82" s="148"/>
    </row>
    <row r="83" spans="1:29" ht="24.95" customHeight="1" x14ac:dyDescent="0.2">
      <c r="A83" s="20"/>
      <c r="B83" s="151"/>
      <c r="C83" s="22"/>
      <c r="D83" s="22"/>
      <c r="E83" s="274"/>
      <c r="F83" s="274"/>
      <c r="G83" s="274"/>
      <c r="H83" s="274"/>
      <c r="I83" s="274"/>
      <c r="J83" s="274"/>
      <c r="K83" s="274"/>
      <c r="L83" s="274"/>
      <c r="M83" s="274"/>
      <c r="N83" s="274"/>
      <c r="O83" s="274"/>
      <c r="P83" s="274"/>
      <c r="Q83" s="274"/>
      <c r="R83" s="274"/>
      <c r="S83" s="274"/>
      <c r="T83" s="274"/>
      <c r="U83" s="274"/>
      <c r="V83" s="274"/>
      <c r="W83" s="274"/>
      <c r="X83" s="274"/>
      <c r="Y83" s="274"/>
      <c r="Z83" s="274"/>
      <c r="AA83" s="274"/>
      <c r="AB83" s="274"/>
      <c r="AC83" s="148"/>
    </row>
    <row r="84" spans="1:29" ht="24.95" customHeight="1" x14ac:dyDescent="0.2">
      <c r="A84" s="20"/>
      <c r="B84" s="151"/>
      <c r="C84" s="22"/>
      <c r="D84" s="22"/>
      <c r="E84" s="274"/>
      <c r="F84" s="274"/>
      <c r="G84" s="274"/>
      <c r="H84" s="274"/>
      <c r="I84" s="274"/>
      <c r="J84" s="274"/>
      <c r="K84" s="274"/>
      <c r="L84" s="274"/>
      <c r="M84" s="274"/>
      <c r="N84" s="274"/>
      <c r="O84" s="274"/>
      <c r="P84" s="274"/>
      <c r="Q84" s="274"/>
      <c r="R84" s="274"/>
      <c r="S84" s="274"/>
      <c r="T84" s="274"/>
      <c r="U84" s="274"/>
      <c r="V84" s="274"/>
      <c r="W84" s="274"/>
      <c r="X84" s="274"/>
      <c r="Y84" s="274"/>
      <c r="Z84" s="274"/>
      <c r="AA84" s="274"/>
      <c r="AB84" s="274"/>
      <c r="AC84" s="148"/>
    </row>
    <row r="85" spans="1:29" ht="24.95" customHeight="1" x14ac:dyDescent="0.2">
      <c r="A85" s="20"/>
      <c r="B85" s="151"/>
      <c r="C85" s="22"/>
      <c r="D85" s="22"/>
      <c r="E85" s="274"/>
      <c r="F85" s="274"/>
      <c r="G85" s="274"/>
      <c r="H85" s="274"/>
      <c r="I85" s="274"/>
      <c r="J85" s="274"/>
      <c r="K85" s="274"/>
      <c r="L85" s="274"/>
      <c r="M85" s="274"/>
      <c r="N85" s="274"/>
      <c r="O85" s="274"/>
      <c r="P85" s="274"/>
      <c r="Q85" s="274"/>
      <c r="R85" s="274"/>
      <c r="S85" s="274"/>
      <c r="T85" s="274"/>
      <c r="U85" s="274"/>
      <c r="V85" s="274"/>
      <c r="W85" s="274"/>
      <c r="X85" s="274"/>
      <c r="Y85" s="274"/>
      <c r="Z85" s="274"/>
      <c r="AA85" s="274"/>
      <c r="AB85" s="274"/>
      <c r="AC85" s="148"/>
    </row>
    <row r="86" spans="1:29" ht="24.95" customHeight="1" x14ac:dyDescent="0.2">
      <c r="A86" s="20"/>
      <c r="B86" s="151"/>
      <c r="C86" s="22"/>
      <c r="D86" s="22"/>
      <c r="E86" s="274"/>
      <c r="F86" s="274"/>
      <c r="G86" s="274"/>
      <c r="H86" s="274"/>
      <c r="I86" s="274"/>
      <c r="J86" s="274"/>
      <c r="K86" s="274"/>
      <c r="L86" s="274"/>
      <c r="M86" s="274"/>
      <c r="N86" s="274"/>
      <c r="O86" s="274"/>
      <c r="P86" s="274"/>
      <c r="Q86" s="274"/>
      <c r="R86" s="274"/>
      <c r="S86" s="274"/>
      <c r="T86" s="274"/>
      <c r="U86" s="274"/>
      <c r="V86" s="274"/>
      <c r="W86" s="274"/>
      <c r="X86" s="274"/>
      <c r="Y86" s="274"/>
      <c r="Z86" s="274"/>
      <c r="AA86" s="274"/>
      <c r="AB86" s="274"/>
      <c r="AC86" s="148"/>
    </row>
    <row r="87" spans="1:29" ht="24.95" customHeight="1" x14ac:dyDescent="0.2">
      <c r="A87" s="20"/>
      <c r="B87" s="151"/>
      <c r="C87" s="22"/>
      <c r="D87" s="22"/>
      <c r="E87" s="275"/>
      <c r="F87" s="275"/>
      <c r="G87" s="275"/>
      <c r="H87" s="275"/>
      <c r="I87" s="275"/>
      <c r="J87" s="275"/>
      <c r="K87" s="275"/>
      <c r="L87" s="275"/>
      <c r="M87" s="275"/>
      <c r="N87" s="275"/>
      <c r="O87" s="275"/>
      <c r="P87" s="275"/>
      <c r="Q87" s="275"/>
      <c r="R87" s="275"/>
      <c r="S87" s="275"/>
      <c r="T87" s="275"/>
      <c r="U87" s="275"/>
      <c r="V87" s="275"/>
      <c r="W87" s="275"/>
      <c r="X87" s="275"/>
      <c r="Y87" s="275"/>
      <c r="Z87" s="275"/>
      <c r="AA87" s="275"/>
      <c r="AB87" s="275"/>
      <c r="AC87" s="148"/>
    </row>
    <row r="88" spans="1:29" ht="24.95" customHeight="1" x14ac:dyDescent="0.2">
      <c r="A88" s="20"/>
      <c r="B88" s="151"/>
      <c r="C88" s="22"/>
      <c r="D88" s="22"/>
      <c r="E88" s="276"/>
      <c r="F88" s="276"/>
      <c r="G88" s="276"/>
      <c r="H88" s="276"/>
      <c r="I88" s="276"/>
      <c r="J88" s="276"/>
      <c r="K88" s="276"/>
      <c r="L88" s="276"/>
      <c r="M88" s="276"/>
      <c r="N88" s="276"/>
      <c r="O88" s="276"/>
      <c r="P88" s="276"/>
      <c r="Q88" s="276"/>
      <c r="R88" s="276"/>
      <c r="S88" s="276"/>
      <c r="T88" s="276"/>
      <c r="U88" s="276"/>
      <c r="V88" s="276"/>
      <c r="W88" s="276"/>
      <c r="X88" s="276"/>
      <c r="Y88" s="276"/>
      <c r="Z88" s="276"/>
      <c r="AA88" s="276"/>
      <c r="AB88" s="276"/>
      <c r="AC88" s="148"/>
    </row>
    <row r="89" spans="1:29" ht="24.95" customHeight="1" x14ac:dyDescent="0.2">
      <c r="A89" s="20"/>
      <c r="B89" s="151"/>
      <c r="C89" s="22"/>
      <c r="D89" s="22"/>
      <c r="E89" s="276"/>
      <c r="F89" s="276"/>
      <c r="G89" s="276"/>
      <c r="H89" s="276"/>
      <c r="I89" s="276"/>
      <c r="J89" s="276"/>
      <c r="K89" s="276"/>
      <c r="L89" s="276"/>
      <c r="M89" s="276"/>
      <c r="N89" s="276"/>
      <c r="O89" s="276"/>
      <c r="P89" s="276"/>
      <c r="Q89" s="276"/>
      <c r="R89" s="276"/>
      <c r="S89" s="276"/>
      <c r="T89" s="276"/>
      <c r="U89" s="276"/>
      <c r="V89" s="276"/>
      <c r="W89" s="276"/>
      <c r="X89" s="276"/>
      <c r="Y89" s="276"/>
      <c r="Z89" s="276"/>
      <c r="AA89" s="276"/>
      <c r="AB89" s="276"/>
      <c r="AC89" s="148"/>
    </row>
    <row r="90" spans="1:29" ht="24.95" customHeight="1" x14ac:dyDescent="0.2">
      <c r="A90" s="20"/>
      <c r="B90" s="151"/>
      <c r="C90" s="22"/>
      <c r="D90" s="22"/>
      <c r="E90" s="276"/>
      <c r="F90" s="276"/>
      <c r="G90" s="276"/>
      <c r="H90" s="276"/>
      <c r="I90" s="276"/>
      <c r="J90" s="276"/>
      <c r="K90" s="276"/>
      <c r="L90" s="276"/>
      <c r="M90" s="276"/>
      <c r="N90" s="276"/>
      <c r="O90" s="276"/>
      <c r="P90" s="276"/>
      <c r="Q90" s="276"/>
      <c r="R90" s="276"/>
      <c r="S90" s="276"/>
      <c r="T90" s="276"/>
      <c r="U90" s="276"/>
      <c r="V90" s="276"/>
      <c r="W90" s="276"/>
      <c r="X90" s="276"/>
      <c r="Y90" s="276"/>
      <c r="Z90" s="276"/>
      <c r="AA90" s="276"/>
      <c r="AB90" s="276"/>
      <c r="AC90" s="148"/>
    </row>
    <row r="91" spans="1:29" ht="24.95" customHeight="1" x14ac:dyDescent="0.2">
      <c r="A91" s="20"/>
      <c r="B91" s="151"/>
      <c r="C91" s="22"/>
      <c r="D91" s="30"/>
      <c r="E91" s="275"/>
      <c r="F91" s="275"/>
      <c r="G91" s="275"/>
      <c r="H91" s="275"/>
      <c r="I91" s="275"/>
      <c r="J91" s="275"/>
      <c r="K91" s="275"/>
      <c r="L91" s="275"/>
      <c r="M91" s="275"/>
      <c r="N91" s="275"/>
      <c r="O91" s="275"/>
      <c r="P91" s="275"/>
      <c r="Q91" s="275"/>
      <c r="R91" s="275"/>
      <c r="S91" s="275"/>
      <c r="T91" s="275"/>
      <c r="U91" s="275"/>
      <c r="V91" s="275"/>
      <c r="W91" s="275"/>
      <c r="X91" s="275"/>
      <c r="Y91" s="275"/>
      <c r="Z91" s="275"/>
      <c r="AA91" s="275"/>
      <c r="AB91" s="275"/>
      <c r="AC91" s="148"/>
    </row>
    <row r="92" spans="1:29" ht="24.95" customHeight="1" x14ac:dyDescent="0.2">
      <c r="A92" s="20"/>
      <c r="B92" s="151"/>
      <c r="C92" s="22"/>
      <c r="D92" s="30"/>
      <c r="E92" s="275"/>
      <c r="F92" s="275"/>
      <c r="G92" s="275"/>
      <c r="H92" s="275"/>
      <c r="I92" s="275"/>
      <c r="J92" s="275"/>
      <c r="K92" s="275"/>
      <c r="L92" s="275"/>
      <c r="M92" s="275"/>
      <c r="N92" s="275"/>
      <c r="O92" s="275"/>
      <c r="P92" s="275"/>
      <c r="Q92" s="275"/>
      <c r="R92" s="275"/>
      <c r="S92" s="275"/>
      <c r="T92" s="275"/>
      <c r="U92" s="275"/>
      <c r="V92" s="275"/>
      <c r="W92" s="275"/>
      <c r="X92" s="275"/>
      <c r="Y92" s="275"/>
      <c r="Z92" s="275"/>
      <c r="AA92" s="275"/>
      <c r="AB92" s="275"/>
      <c r="AC92" s="148"/>
    </row>
    <row r="93" spans="1:29" ht="24.95" customHeight="1" x14ac:dyDescent="0.2">
      <c r="A93" s="20"/>
      <c r="B93" s="151"/>
      <c r="C93" s="22"/>
      <c r="D93" s="30"/>
      <c r="E93" s="277"/>
      <c r="F93" s="277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  <c r="Z93" s="277"/>
      <c r="AA93" s="277"/>
      <c r="AB93" s="277"/>
      <c r="AC93" s="148"/>
    </row>
    <row r="94" spans="1:29" ht="24.95" customHeight="1" x14ac:dyDescent="0.2">
      <c r="A94" s="20"/>
      <c r="B94" s="151"/>
      <c r="C94" s="22"/>
      <c r="D94" s="30"/>
      <c r="E94" s="277"/>
      <c r="F94" s="277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  <c r="Z94" s="277"/>
      <c r="AA94" s="277"/>
      <c r="AB94" s="277"/>
      <c r="AC94" s="148"/>
    </row>
    <row r="95" spans="1:29" ht="24.95" customHeight="1" x14ac:dyDescent="0.2">
      <c r="A95" s="20"/>
      <c r="B95" s="151"/>
      <c r="C95" s="22"/>
      <c r="D95" s="30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148"/>
    </row>
    <row r="96" spans="1:29" ht="24.95" customHeight="1" x14ac:dyDescent="0.2">
      <c r="A96" s="20"/>
      <c r="B96" s="151"/>
      <c r="C96" s="22"/>
      <c r="D96" s="30"/>
      <c r="E96" s="278"/>
      <c r="F96" s="278"/>
      <c r="G96" s="278"/>
      <c r="H96" s="278"/>
      <c r="I96" s="278"/>
      <c r="J96" s="278"/>
      <c r="K96" s="278"/>
      <c r="L96" s="278"/>
      <c r="M96" s="278"/>
      <c r="N96" s="278"/>
      <c r="O96" s="278"/>
      <c r="P96" s="278"/>
      <c r="Q96" s="278"/>
      <c r="R96" s="278"/>
      <c r="S96" s="278"/>
      <c r="T96" s="278"/>
      <c r="U96" s="278"/>
      <c r="V96" s="278"/>
      <c r="W96" s="278"/>
      <c r="X96" s="278"/>
      <c r="Y96" s="278"/>
      <c r="Z96" s="278"/>
      <c r="AA96" s="278"/>
      <c r="AB96" s="278"/>
      <c r="AC96" s="148"/>
    </row>
    <row r="97" spans="1:29" ht="24.95" customHeight="1" x14ac:dyDescent="0.2">
      <c r="A97" s="20"/>
      <c r="B97" s="151"/>
      <c r="C97" s="30"/>
      <c r="D97" s="30"/>
      <c r="E97" s="356"/>
      <c r="F97" s="356"/>
      <c r="G97" s="356"/>
      <c r="H97" s="356"/>
      <c r="I97" s="356"/>
      <c r="J97" s="356"/>
      <c r="K97" s="356"/>
      <c r="L97" s="356"/>
      <c r="M97" s="356"/>
      <c r="N97" s="356"/>
      <c r="O97" s="356"/>
      <c r="P97" s="356"/>
      <c r="Q97" s="356"/>
      <c r="R97" s="356"/>
      <c r="S97" s="356"/>
      <c r="T97" s="356"/>
      <c r="U97" s="356"/>
      <c r="V97" s="356"/>
      <c r="W97" s="356"/>
      <c r="X97" s="356"/>
      <c r="Y97" s="356"/>
      <c r="Z97" s="356"/>
      <c r="AA97" s="356"/>
      <c r="AB97" s="356"/>
      <c r="AC97" s="148"/>
    </row>
    <row r="98" spans="1:29" ht="24.95" customHeight="1" x14ac:dyDescent="0.2">
      <c r="A98" s="20"/>
      <c r="B98" s="151"/>
      <c r="C98" s="30"/>
      <c r="D98" s="30"/>
      <c r="E98" s="278"/>
      <c r="F98" s="278"/>
      <c r="G98" s="278"/>
      <c r="H98" s="278"/>
      <c r="I98" s="278"/>
      <c r="J98" s="278"/>
      <c r="K98" s="278"/>
      <c r="L98" s="278"/>
      <c r="M98" s="278"/>
      <c r="N98" s="278"/>
      <c r="O98" s="278"/>
      <c r="P98" s="278"/>
      <c r="Q98" s="278"/>
      <c r="R98" s="278"/>
      <c r="S98" s="278"/>
      <c r="T98" s="278"/>
      <c r="U98" s="278"/>
      <c r="V98" s="278"/>
      <c r="W98" s="278"/>
      <c r="X98" s="278"/>
      <c r="Y98" s="278"/>
      <c r="Z98" s="278"/>
      <c r="AA98" s="278"/>
      <c r="AB98" s="278"/>
      <c r="AC98" s="148"/>
    </row>
    <row r="99" spans="1:29" ht="24.95" customHeight="1" x14ac:dyDescent="0.2">
      <c r="A99" s="20"/>
      <c r="B99" s="151"/>
      <c r="C99" s="30"/>
      <c r="D99" s="30"/>
      <c r="E99" s="278"/>
      <c r="F99" s="278"/>
      <c r="G99" s="278"/>
      <c r="H99" s="278"/>
      <c r="I99" s="278"/>
      <c r="J99" s="278"/>
      <c r="K99" s="278"/>
      <c r="L99" s="278"/>
      <c r="M99" s="278"/>
      <c r="N99" s="278"/>
      <c r="O99" s="278"/>
      <c r="P99" s="278"/>
      <c r="Q99" s="278"/>
      <c r="R99" s="278"/>
      <c r="S99" s="278"/>
      <c r="T99" s="278"/>
      <c r="U99" s="278"/>
      <c r="V99" s="278"/>
      <c r="W99" s="278"/>
      <c r="X99" s="278"/>
      <c r="Y99" s="278"/>
      <c r="Z99" s="278"/>
      <c r="AA99" s="278"/>
      <c r="AB99" s="278"/>
      <c r="AC99" s="148"/>
    </row>
    <row r="100" spans="1:29" ht="21" x14ac:dyDescent="0.2">
      <c r="A100" s="20"/>
      <c r="B100" s="151"/>
      <c r="C100" s="22"/>
      <c r="D100" s="30"/>
      <c r="E100" s="278"/>
      <c r="F100" s="278"/>
      <c r="G100" s="278"/>
      <c r="H100" s="278"/>
      <c r="I100" s="278"/>
      <c r="J100" s="278"/>
      <c r="K100" s="278"/>
      <c r="L100" s="278"/>
      <c r="M100" s="278"/>
      <c r="N100" s="278"/>
      <c r="O100" s="278"/>
      <c r="P100" s="278"/>
      <c r="Q100" s="278"/>
      <c r="R100" s="278"/>
      <c r="S100" s="278"/>
      <c r="T100" s="278"/>
      <c r="U100" s="278"/>
      <c r="V100" s="278"/>
      <c r="W100" s="278"/>
      <c r="X100" s="278"/>
      <c r="Y100" s="278"/>
      <c r="Z100" s="278"/>
      <c r="AA100" s="278"/>
      <c r="AB100" s="278"/>
      <c r="AC100" s="148"/>
    </row>
    <row r="101" spans="1:29" ht="21" x14ac:dyDescent="0.25">
      <c r="A101" s="20"/>
      <c r="B101" s="151"/>
      <c r="C101" s="22"/>
      <c r="D101"/>
      <c r="E101" s="278"/>
      <c r="F101" s="278"/>
      <c r="G101" s="278"/>
      <c r="H101" s="278"/>
      <c r="I101" s="278"/>
      <c r="J101" s="278"/>
      <c r="K101" s="278"/>
      <c r="L101" s="278"/>
      <c r="M101" s="278"/>
      <c r="N101" s="278"/>
      <c r="O101" s="278"/>
      <c r="P101" s="278"/>
      <c r="Q101" s="278"/>
      <c r="R101" s="278"/>
      <c r="S101" s="278"/>
      <c r="T101" s="278"/>
      <c r="U101" s="278"/>
      <c r="V101" s="278"/>
      <c r="W101" s="278"/>
      <c r="X101" s="278"/>
      <c r="Y101" s="278"/>
      <c r="Z101" s="278"/>
      <c r="AA101" s="278"/>
      <c r="AB101" s="278"/>
      <c r="AC101" s="148"/>
    </row>
    <row r="104" spans="1:29" ht="21" customHeight="1" x14ac:dyDescent="0.2"/>
    <row r="105" spans="1:29" ht="15.75" customHeight="1" x14ac:dyDescent="0.2"/>
    <row r="106" spans="1:29" ht="15.75" customHeight="1" x14ac:dyDescent="0.2"/>
    <row r="107" spans="1:29" ht="15.75" customHeight="1" x14ac:dyDescent="0.2"/>
    <row r="108" spans="1:29" ht="15.75" customHeight="1" x14ac:dyDescent="0.2"/>
    <row r="109" spans="1:29" ht="15.75" customHeight="1" x14ac:dyDescent="0.2"/>
    <row r="110" spans="1:29" ht="15.75" customHeight="1" x14ac:dyDescent="0.2"/>
    <row r="111" spans="1:29" ht="15.75" customHeight="1" x14ac:dyDescent="0.2"/>
  </sheetData>
  <mergeCells count="48">
    <mergeCell ref="E29:AB29"/>
    <mergeCell ref="A2:AC2"/>
    <mergeCell ref="A3:AC3"/>
    <mergeCell ref="A4:D4"/>
    <mergeCell ref="E4:AC10"/>
    <mergeCell ref="A5:D5"/>
    <mergeCell ref="A6:D6"/>
    <mergeCell ref="A7:D7"/>
    <mergeCell ref="A8:D8"/>
    <mergeCell ref="A9:D9"/>
    <mergeCell ref="A10:D10"/>
    <mergeCell ref="A11:A12"/>
    <mergeCell ref="B11:B12"/>
    <mergeCell ref="C11:C12"/>
    <mergeCell ref="D11:D12"/>
    <mergeCell ref="E11:AB11"/>
    <mergeCell ref="A36:AC36"/>
    <mergeCell ref="A37:AC37"/>
    <mergeCell ref="A38:D38"/>
    <mergeCell ref="E38:AC44"/>
    <mergeCell ref="A39:D39"/>
    <mergeCell ref="A40:D40"/>
    <mergeCell ref="A41:D41"/>
    <mergeCell ref="A42:D42"/>
    <mergeCell ref="A43:D43"/>
    <mergeCell ref="A44:D44"/>
    <mergeCell ref="A45:A46"/>
    <mergeCell ref="B45:B46"/>
    <mergeCell ref="C45:C46"/>
    <mergeCell ref="D45:D46"/>
    <mergeCell ref="E45:AB45"/>
    <mergeCell ref="E63:AB63"/>
    <mergeCell ref="A70:AC70"/>
    <mergeCell ref="A71:AC71"/>
    <mergeCell ref="A72:D72"/>
    <mergeCell ref="E72:AC78"/>
    <mergeCell ref="A73:D73"/>
    <mergeCell ref="A74:D74"/>
    <mergeCell ref="A75:D75"/>
    <mergeCell ref="A76:D76"/>
    <mergeCell ref="A77:D77"/>
    <mergeCell ref="A78:D78"/>
    <mergeCell ref="E97:AB97"/>
    <mergeCell ref="A79:A80"/>
    <mergeCell ref="B79:B80"/>
    <mergeCell ref="C79:C80"/>
    <mergeCell ref="D79:D80"/>
    <mergeCell ref="E79:AB79"/>
  </mergeCells>
  <conditionalFormatting sqref="E95:AB95">
    <cfRule type="cellIs" dxfId="102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C111"/>
  <sheetViews>
    <sheetView zoomScale="60" zoomScaleNormal="60" workbookViewId="0">
      <selection activeCell="AH61" sqref="AH61"/>
    </sheetView>
  </sheetViews>
  <sheetFormatPr defaultColWidth="8.85546875" defaultRowHeight="12.75" x14ac:dyDescent="0.2"/>
  <cols>
    <col min="1" max="1" width="6.5703125" style="16" customWidth="1"/>
    <col min="2" max="2" width="45" style="16" customWidth="1"/>
    <col min="3" max="3" width="11.42578125" style="16" customWidth="1"/>
    <col min="4" max="4" width="17.42578125" style="16" customWidth="1"/>
    <col min="5" max="28" width="9.28515625" style="16" customWidth="1"/>
    <col min="29" max="29" width="13.5703125" style="16" customWidth="1"/>
    <col min="30" max="16384" width="8.85546875" style="16"/>
  </cols>
  <sheetData>
    <row r="1" spans="1:29" ht="23.25" x14ac:dyDescent="0.2">
      <c r="A1" s="317" t="s">
        <v>39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317"/>
      <c r="V1" s="317"/>
      <c r="W1" s="317"/>
      <c r="X1" s="317"/>
      <c r="Y1" s="317"/>
      <c r="Z1" s="317"/>
      <c r="AA1" s="317"/>
      <c r="AB1" s="317"/>
      <c r="AC1" s="317"/>
    </row>
    <row r="2" spans="1:29" ht="18.75" x14ac:dyDescent="0.2">
      <c r="A2" s="323" t="s">
        <v>159</v>
      </c>
      <c r="B2" s="323"/>
      <c r="C2" s="323"/>
      <c r="D2" s="323"/>
      <c r="E2" s="323"/>
      <c r="F2" s="323"/>
      <c r="G2" s="323"/>
      <c r="H2" s="323"/>
      <c r="I2" s="323"/>
      <c r="J2" s="323"/>
      <c r="K2" s="323"/>
      <c r="L2" s="323"/>
      <c r="M2" s="323"/>
      <c r="N2" s="323"/>
      <c r="O2" s="323"/>
      <c r="P2" s="323"/>
      <c r="Q2" s="323"/>
      <c r="R2" s="323"/>
      <c r="S2" s="323"/>
      <c r="T2" s="323"/>
      <c r="U2" s="323"/>
      <c r="V2" s="323"/>
      <c r="W2" s="323"/>
      <c r="X2" s="323"/>
      <c r="Y2" s="323"/>
      <c r="Z2" s="323"/>
      <c r="AA2" s="323"/>
      <c r="AB2" s="323"/>
      <c r="AC2" s="323"/>
    </row>
    <row r="3" spans="1:29" ht="21" x14ac:dyDescent="0.35">
      <c r="A3" s="319"/>
      <c r="B3" s="319"/>
      <c r="C3" s="319"/>
      <c r="D3" s="319"/>
      <c r="E3" s="320" t="s">
        <v>103</v>
      </c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</row>
    <row r="4" spans="1:29" ht="21" customHeight="1" x14ac:dyDescent="0.2">
      <c r="A4" s="324" t="s">
        <v>77</v>
      </c>
      <c r="B4" s="324"/>
      <c r="C4" s="324"/>
      <c r="D4" s="324"/>
      <c r="E4" s="320"/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</row>
    <row r="5" spans="1:29" ht="18" customHeight="1" x14ac:dyDescent="0.2">
      <c r="A5" s="324" t="s">
        <v>78</v>
      </c>
      <c r="B5" s="324"/>
      <c r="C5" s="324"/>
      <c r="D5" s="324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29" ht="18" customHeight="1" x14ac:dyDescent="0.2">
      <c r="A6" s="324" t="s">
        <v>79</v>
      </c>
      <c r="B6" s="324"/>
      <c r="C6" s="324"/>
      <c r="D6" s="324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29" ht="18" customHeight="1" x14ac:dyDescent="0.2">
      <c r="A7" s="324" t="s">
        <v>80</v>
      </c>
      <c r="B7" s="324"/>
      <c r="C7" s="324"/>
      <c r="D7" s="324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29" ht="18" customHeight="1" x14ac:dyDescent="0.25">
      <c r="A8" s="325" t="s">
        <v>81</v>
      </c>
      <c r="B8" s="325"/>
      <c r="C8" s="325"/>
      <c r="D8" s="325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29" ht="16.899999999999999" customHeight="1" x14ac:dyDescent="0.25">
      <c r="A9" s="325" t="s">
        <v>82</v>
      </c>
      <c r="B9" s="325"/>
      <c r="C9" s="325"/>
      <c r="D9" s="325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29" ht="15.6" customHeight="1" x14ac:dyDescent="0.2">
      <c r="A10" s="312" t="s">
        <v>32</v>
      </c>
      <c r="B10" s="312" t="s">
        <v>31</v>
      </c>
      <c r="C10" s="312" t="s">
        <v>30</v>
      </c>
      <c r="D10" s="312" t="s">
        <v>29</v>
      </c>
      <c r="E10" s="314" t="s">
        <v>28</v>
      </c>
      <c r="F10" s="315"/>
      <c r="G10" s="315"/>
      <c r="H10" s="315"/>
      <c r="I10" s="315"/>
      <c r="J10" s="315"/>
      <c r="K10" s="315"/>
      <c r="L10" s="315"/>
      <c r="M10" s="315"/>
      <c r="N10" s="315"/>
      <c r="O10" s="315"/>
      <c r="P10" s="315"/>
      <c r="Q10" s="315"/>
      <c r="R10" s="315"/>
      <c r="S10" s="315"/>
      <c r="T10" s="315"/>
      <c r="U10" s="315"/>
      <c r="V10" s="315"/>
      <c r="W10" s="315"/>
      <c r="X10" s="315"/>
      <c r="Y10" s="315"/>
      <c r="Z10" s="315"/>
      <c r="AA10" s="315"/>
      <c r="AB10" s="316"/>
      <c r="AC10" s="113" t="s">
        <v>67</v>
      </c>
    </row>
    <row r="11" spans="1:29" ht="34.5" customHeight="1" x14ac:dyDescent="0.25">
      <c r="A11" s="313"/>
      <c r="B11" s="313"/>
      <c r="C11" s="313"/>
      <c r="D11" s="313"/>
      <c r="E11" s="8">
        <v>7</v>
      </c>
      <c r="F11" s="8">
        <v>8</v>
      </c>
      <c r="G11" s="8">
        <v>9</v>
      </c>
      <c r="H11" s="8">
        <v>10</v>
      </c>
      <c r="I11" s="9">
        <v>11</v>
      </c>
      <c r="J11" s="8">
        <v>12</v>
      </c>
      <c r="K11" s="8">
        <v>13</v>
      </c>
      <c r="L11" s="8">
        <v>14</v>
      </c>
      <c r="M11" s="8">
        <v>15</v>
      </c>
      <c r="N11" s="8">
        <v>16</v>
      </c>
      <c r="O11" s="8">
        <v>17</v>
      </c>
      <c r="P11" s="8">
        <v>18</v>
      </c>
      <c r="Q11" s="8">
        <v>19</v>
      </c>
      <c r="R11" s="8">
        <v>20</v>
      </c>
      <c r="S11" s="8">
        <v>21</v>
      </c>
      <c r="T11" s="8">
        <v>22</v>
      </c>
      <c r="U11" s="8">
        <v>23</v>
      </c>
      <c r="V11" s="8">
        <v>0</v>
      </c>
      <c r="W11" s="8">
        <v>1</v>
      </c>
      <c r="X11" s="8">
        <v>2</v>
      </c>
      <c r="Y11" s="8">
        <v>3</v>
      </c>
      <c r="Z11" s="8">
        <v>4</v>
      </c>
      <c r="AA11" s="8">
        <v>5</v>
      </c>
      <c r="AB11" s="8">
        <v>6</v>
      </c>
      <c r="AC11" s="1"/>
    </row>
    <row r="12" spans="1:29" ht="24.75" customHeight="1" x14ac:dyDescent="0.2">
      <c r="A12" s="4">
        <v>1</v>
      </c>
      <c r="B12" s="3" t="s">
        <v>27</v>
      </c>
      <c r="C12" s="2" t="s">
        <v>0</v>
      </c>
      <c r="D12" s="31"/>
      <c r="E12" s="200">
        <v>4.0999999999999996</v>
      </c>
      <c r="F12" s="200">
        <v>4.0999999999999996</v>
      </c>
      <c r="G12" s="200">
        <v>4.2</v>
      </c>
      <c r="H12" s="200">
        <v>4.3</v>
      </c>
      <c r="I12" s="200">
        <v>3.9</v>
      </c>
      <c r="J12" s="200">
        <v>3.9</v>
      </c>
      <c r="K12" s="200">
        <v>3.9</v>
      </c>
      <c r="L12" s="200">
        <v>3.8</v>
      </c>
      <c r="M12" s="200">
        <v>4.0999999999999996</v>
      </c>
      <c r="N12" s="200">
        <v>4</v>
      </c>
      <c r="O12" s="200">
        <v>4.2</v>
      </c>
      <c r="P12" s="200">
        <v>4.4000000000000004</v>
      </c>
      <c r="Q12" s="200">
        <v>4.3</v>
      </c>
      <c r="R12" s="200">
        <v>4.3</v>
      </c>
      <c r="S12" s="200">
        <v>4.7</v>
      </c>
      <c r="T12" s="200">
        <v>4.4000000000000004</v>
      </c>
      <c r="U12" s="200">
        <v>4.3</v>
      </c>
      <c r="V12" s="200">
        <v>4</v>
      </c>
      <c r="W12" s="200"/>
      <c r="X12" s="200"/>
      <c r="Y12" s="200"/>
      <c r="Z12" s="200"/>
      <c r="AA12" s="200"/>
      <c r="AB12" s="200"/>
      <c r="AC12" s="139">
        <f>AVERAGE(E12:AB12)</f>
        <v>4.1611111111111105</v>
      </c>
    </row>
    <row r="13" spans="1:29" ht="24.95" customHeight="1" x14ac:dyDescent="0.2">
      <c r="A13" s="4">
        <v>2</v>
      </c>
      <c r="B13" s="3" t="s">
        <v>26</v>
      </c>
      <c r="C13" s="2" t="s">
        <v>0</v>
      </c>
      <c r="D13" s="31"/>
      <c r="E13" s="200">
        <v>0.7</v>
      </c>
      <c r="F13" s="200">
        <v>0.7</v>
      </c>
      <c r="G13" s="200">
        <v>0.6</v>
      </c>
      <c r="H13" s="200">
        <v>0.6</v>
      </c>
      <c r="I13" s="200">
        <v>0.6</v>
      </c>
      <c r="J13" s="200">
        <v>0.7</v>
      </c>
      <c r="K13" s="200">
        <v>0.9</v>
      </c>
      <c r="L13" s="200">
        <v>1</v>
      </c>
      <c r="M13" s="200">
        <v>0.7</v>
      </c>
      <c r="N13" s="200">
        <v>0.6</v>
      </c>
      <c r="O13" s="200">
        <v>0.6</v>
      </c>
      <c r="P13" s="200">
        <v>0.6</v>
      </c>
      <c r="Q13" s="200">
        <v>0.5</v>
      </c>
      <c r="R13" s="200">
        <v>0.5</v>
      </c>
      <c r="S13" s="200">
        <v>0.6</v>
      </c>
      <c r="T13" s="200">
        <v>0.6</v>
      </c>
      <c r="U13" s="200">
        <v>0.8</v>
      </c>
      <c r="V13" s="200">
        <v>1.1000000000000001</v>
      </c>
      <c r="W13" s="200"/>
      <c r="X13" s="200"/>
      <c r="Y13" s="200"/>
      <c r="Z13" s="200"/>
      <c r="AA13" s="200"/>
      <c r="AB13" s="200"/>
      <c r="AC13" s="139">
        <f>AVERAGE(E13:AB13)</f>
        <v>0.68888888888888888</v>
      </c>
    </row>
    <row r="14" spans="1:29" ht="24.95" customHeight="1" x14ac:dyDescent="0.2">
      <c r="A14" s="4">
        <v>3</v>
      </c>
      <c r="B14" s="3" t="s">
        <v>83</v>
      </c>
      <c r="C14" s="2" t="s">
        <v>0</v>
      </c>
      <c r="D14" s="2"/>
      <c r="E14" s="211">
        <v>13.1</v>
      </c>
      <c r="F14" s="211">
        <v>13.3</v>
      </c>
      <c r="G14" s="211">
        <v>13.5</v>
      </c>
      <c r="H14" s="211">
        <v>13.3</v>
      </c>
      <c r="I14" s="211">
        <v>13.2</v>
      </c>
      <c r="J14" s="211">
        <v>13.2</v>
      </c>
      <c r="K14" s="211">
        <v>13.2</v>
      </c>
      <c r="L14" s="211">
        <v>13.4</v>
      </c>
      <c r="M14" s="211">
        <v>13.9</v>
      </c>
      <c r="N14" s="211">
        <v>14.5</v>
      </c>
      <c r="O14" s="211">
        <v>14.7</v>
      </c>
      <c r="P14" s="211">
        <v>15.1</v>
      </c>
      <c r="Q14" s="211">
        <v>15.2</v>
      </c>
      <c r="R14" s="211">
        <v>15.1</v>
      </c>
      <c r="S14" s="211">
        <v>14.6</v>
      </c>
      <c r="T14" s="211">
        <v>13.8</v>
      </c>
      <c r="U14" s="211">
        <v>13.2</v>
      </c>
      <c r="V14" s="211">
        <v>12.7</v>
      </c>
      <c r="W14" s="211"/>
      <c r="X14" s="211"/>
      <c r="Y14" s="211"/>
      <c r="Z14" s="211"/>
      <c r="AA14" s="211"/>
      <c r="AB14" s="211"/>
      <c r="AC14" s="139">
        <f t="shared" ref="AC14:AC24" si="0">AVERAGE(E14:AB14)</f>
        <v>13.833333333333332</v>
      </c>
    </row>
    <row r="15" spans="1:29" ht="24.95" customHeight="1" x14ac:dyDescent="0.2">
      <c r="A15" s="4">
        <v>4</v>
      </c>
      <c r="B15" s="3" t="s">
        <v>84</v>
      </c>
      <c r="C15" s="2" t="s">
        <v>0</v>
      </c>
      <c r="D15" s="2"/>
      <c r="E15" s="211">
        <v>5.9</v>
      </c>
      <c r="F15" s="211">
        <v>6.1</v>
      </c>
      <c r="G15" s="211">
        <v>5.7</v>
      </c>
      <c r="H15" s="211">
        <v>5.6</v>
      </c>
      <c r="I15" s="211">
        <v>6.7</v>
      </c>
      <c r="J15" s="211">
        <v>6.8</v>
      </c>
      <c r="K15" s="211">
        <v>6.4</v>
      </c>
      <c r="L15" s="211">
        <v>7</v>
      </c>
      <c r="M15" s="211">
        <v>7.1</v>
      </c>
      <c r="N15" s="211">
        <v>7.1</v>
      </c>
      <c r="O15" s="211">
        <v>7.2</v>
      </c>
      <c r="P15" s="211">
        <v>7.2</v>
      </c>
      <c r="Q15" s="211">
        <v>7.2</v>
      </c>
      <c r="R15" s="211">
        <v>7.1</v>
      </c>
      <c r="S15" s="211">
        <v>6.2</v>
      </c>
      <c r="T15" s="211">
        <v>5.8</v>
      </c>
      <c r="U15" s="211">
        <v>5.9</v>
      </c>
      <c r="V15" s="211">
        <v>5.6</v>
      </c>
      <c r="W15" s="211"/>
      <c r="X15" s="211"/>
      <c r="Y15" s="211"/>
      <c r="Z15" s="211"/>
      <c r="AA15" s="211"/>
      <c r="AB15" s="211"/>
      <c r="AC15" s="139">
        <f t="shared" si="0"/>
        <v>6.4777777777777779</v>
      </c>
    </row>
    <row r="16" spans="1:29" ht="24.95" customHeight="1" x14ac:dyDescent="0.2">
      <c r="A16" s="4">
        <v>5</v>
      </c>
      <c r="B16" s="3" t="s">
        <v>85</v>
      </c>
      <c r="C16" s="2" t="s">
        <v>0</v>
      </c>
      <c r="D16" s="2"/>
      <c r="E16" s="211">
        <v>25.7</v>
      </c>
      <c r="F16" s="211">
        <v>25.6</v>
      </c>
      <c r="G16" s="211">
        <v>25.5</v>
      </c>
      <c r="H16" s="211">
        <v>25.3</v>
      </c>
      <c r="I16" s="211">
        <v>24.5</v>
      </c>
      <c r="J16" s="211">
        <v>23.9</v>
      </c>
      <c r="K16" s="211">
        <v>23.8</v>
      </c>
      <c r="L16" s="211">
        <v>25.6</v>
      </c>
      <c r="M16" s="211">
        <v>26.6</v>
      </c>
      <c r="N16" s="211">
        <v>27.2</v>
      </c>
      <c r="O16" s="211">
        <v>27.6</v>
      </c>
      <c r="P16" s="211">
        <v>27.6</v>
      </c>
      <c r="Q16" s="211">
        <v>27.1</v>
      </c>
      <c r="R16" s="211">
        <v>27.1</v>
      </c>
      <c r="S16" s="211">
        <v>23.7</v>
      </c>
      <c r="T16" s="211">
        <v>23.3</v>
      </c>
      <c r="U16" s="211">
        <v>22.8</v>
      </c>
      <c r="V16" s="211">
        <v>22.9</v>
      </c>
      <c r="W16" s="211"/>
      <c r="X16" s="211"/>
      <c r="Y16" s="211"/>
      <c r="Z16" s="211"/>
      <c r="AA16" s="211"/>
      <c r="AB16" s="211"/>
      <c r="AC16" s="139">
        <f t="shared" si="0"/>
        <v>25.322222222222226</v>
      </c>
    </row>
    <row r="17" spans="1:29" ht="24.95" customHeight="1" x14ac:dyDescent="0.2">
      <c r="A17" s="4">
        <v>6</v>
      </c>
      <c r="B17" s="3" t="s">
        <v>86</v>
      </c>
      <c r="C17" s="2" t="s">
        <v>0</v>
      </c>
      <c r="D17" s="2"/>
      <c r="E17" s="211">
        <v>30.9</v>
      </c>
      <c r="F17" s="211">
        <v>30.8</v>
      </c>
      <c r="G17" s="211">
        <v>31.1</v>
      </c>
      <c r="H17" s="211">
        <v>30.7</v>
      </c>
      <c r="I17" s="211">
        <v>29.3</v>
      </c>
      <c r="J17" s="211">
        <v>28.8</v>
      </c>
      <c r="K17" s="211">
        <v>28.8</v>
      </c>
      <c r="L17" s="211">
        <v>30.1</v>
      </c>
      <c r="M17" s="211">
        <v>31.4</v>
      </c>
      <c r="N17" s="211">
        <v>32.799999999999997</v>
      </c>
      <c r="O17" s="211">
        <v>33.200000000000003</v>
      </c>
      <c r="P17" s="211">
        <v>33.200000000000003</v>
      </c>
      <c r="Q17" s="211">
        <v>32.799999999999997</v>
      </c>
      <c r="R17" s="211">
        <v>32.6</v>
      </c>
      <c r="S17" s="211">
        <v>29.6</v>
      </c>
      <c r="T17" s="211">
        <v>29</v>
      </c>
      <c r="U17" s="211">
        <v>28.1</v>
      </c>
      <c r="V17" s="211">
        <v>28.2</v>
      </c>
      <c r="W17" s="211"/>
      <c r="X17" s="211"/>
      <c r="Y17" s="211"/>
      <c r="Z17" s="211"/>
      <c r="AA17" s="211"/>
      <c r="AB17" s="211"/>
      <c r="AC17" s="138">
        <f t="shared" si="0"/>
        <v>30.63333333333334</v>
      </c>
    </row>
    <row r="18" spans="1:29" ht="24.95" customHeight="1" x14ac:dyDescent="0.2">
      <c r="A18" s="4">
        <v>7</v>
      </c>
      <c r="B18" s="3" t="s">
        <v>21</v>
      </c>
      <c r="C18" s="2" t="s">
        <v>87</v>
      </c>
      <c r="D18" s="2"/>
      <c r="E18" s="202">
        <v>4.3</v>
      </c>
      <c r="F18" s="202">
        <v>4.3</v>
      </c>
      <c r="G18" s="202">
        <v>4.3</v>
      </c>
      <c r="H18" s="202">
        <v>4.3</v>
      </c>
      <c r="I18" s="202">
        <v>4.3</v>
      </c>
      <c r="J18" s="202">
        <v>4.3</v>
      </c>
      <c r="K18" s="202">
        <v>4.3</v>
      </c>
      <c r="L18" s="202">
        <v>4.3</v>
      </c>
      <c r="M18" s="202">
        <v>4.3</v>
      </c>
      <c r="N18" s="202">
        <v>4.3</v>
      </c>
      <c r="O18" s="202">
        <v>4.3</v>
      </c>
      <c r="P18" s="202">
        <v>4.3</v>
      </c>
      <c r="Q18" s="202">
        <v>4.3</v>
      </c>
      <c r="R18" s="202">
        <v>4.3</v>
      </c>
      <c r="S18" s="202">
        <v>4.3</v>
      </c>
      <c r="T18" s="202">
        <v>4.3</v>
      </c>
      <c r="U18" s="202">
        <v>4.3</v>
      </c>
      <c r="V18" s="202">
        <v>4.3</v>
      </c>
      <c r="W18" s="202"/>
      <c r="X18" s="202"/>
      <c r="Y18" s="202"/>
      <c r="Z18" s="202"/>
      <c r="AA18" s="202"/>
      <c r="AB18" s="202"/>
      <c r="AC18" s="138">
        <f t="shared" si="0"/>
        <v>4.2999999999999989</v>
      </c>
    </row>
    <row r="19" spans="1:29" ht="24.95" customHeight="1" x14ac:dyDescent="0.2">
      <c r="A19" s="4">
        <v>8</v>
      </c>
      <c r="B19" s="3" t="s">
        <v>20</v>
      </c>
      <c r="C19" s="2" t="s">
        <v>87</v>
      </c>
      <c r="D19" s="2"/>
      <c r="E19" s="203">
        <v>3.8</v>
      </c>
      <c r="F19" s="203">
        <v>3.8</v>
      </c>
      <c r="G19" s="203">
        <v>3.8</v>
      </c>
      <c r="H19" s="203">
        <v>3.8</v>
      </c>
      <c r="I19" s="203">
        <v>3.8</v>
      </c>
      <c r="J19" s="203">
        <v>3.8</v>
      </c>
      <c r="K19" s="203">
        <v>3.8</v>
      </c>
      <c r="L19" s="203">
        <v>3.8</v>
      </c>
      <c r="M19" s="203">
        <v>3.8</v>
      </c>
      <c r="N19" s="203">
        <v>3.8</v>
      </c>
      <c r="O19" s="203">
        <v>3.8</v>
      </c>
      <c r="P19" s="203">
        <v>3.8</v>
      </c>
      <c r="Q19" s="203">
        <v>3.8</v>
      </c>
      <c r="R19" s="203">
        <v>3.8</v>
      </c>
      <c r="S19" s="203">
        <v>3.8</v>
      </c>
      <c r="T19" s="203">
        <v>3.8</v>
      </c>
      <c r="U19" s="203">
        <v>3.8</v>
      </c>
      <c r="V19" s="203">
        <v>3.8</v>
      </c>
      <c r="W19" s="203"/>
      <c r="X19" s="203"/>
      <c r="Y19" s="203"/>
      <c r="Z19" s="203"/>
      <c r="AA19" s="203"/>
      <c r="AB19" s="203"/>
      <c r="AC19" s="138">
        <f t="shared" si="0"/>
        <v>3.7999999999999989</v>
      </c>
    </row>
    <row r="20" spans="1:29" ht="24.95" customHeight="1" x14ac:dyDescent="0.2">
      <c r="A20" s="4">
        <v>9</v>
      </c>
      <c r="B20" s="3" t="s">
        <v>19</v>
      </c>
      <c r="C20" s="2" t="s">
        <v>87</v>
      </c>
      <c r="D20" s="2"/>
      <c r="E20" s="203">
        <v>3.8</v>
      </c>
      <c r="F20" s="203">
        <v>3.8</v>
      </c>
      <c r="G20" s="203">
        <v>3.8</v>
      </c>
      <c r="H20" s="203">
        <v>3.8</v>
      </c>
      <c r="I20" s="203">
        <v>3.8</v>
      </c>
      <c r="J20" s="203">
        <v>3.8</v>
      </c>
      <c r="K20" s="203">
        <v>3.8</v>
      </c>
      <c r="L20" s="203">
        <v>3.8</v>
      </c>
      <c r="M20" s="203">
        <v>3.8</v>
      </c>
      <c r="N20" s="203">
        <v>3.8</v>
      </c>
      <c r="O20" s="203">
        <v>3.8</v>
      </c>
      <c r="P20" s="203">
        <v>3.8</v>
      </c>
      <c r="Q20" s="203">
        <v>3.8</v>
      </c>
      <c r="R20" s="203">
        <v>3.8</v>
      </c>
      <c r="S20" s="203">
        <v>3.8</v>
      </c>
      <c r="T20" s="203">
        <v>3.8</v>
      </c>
      <c r="U20" s="203">
        <v>3.8</v>
      </c>
      <c r="V20" s="203">
        <v>3.8</v>
      </c>
      <c r="W20" s="203"/>
      <c r="X20" s="203"/>
      <c r="Y20" s="203"/>
      <c r="Z20" s="203"/>
      <c r="AA20" s="203"/>
      <c r="AB20" s="203"/>
      <c r="AC20" s="138">
        <f t="shared" si="0"/>
        <v>3.7999999999999989</v>
      </c>
    </row>
    <row r="21" spans="1:29" ht="24.95" customHeight="1" x14ac:dyDescent="0.2">
      <c r="A21" s="4">
        <v>10</v>
      </c>
      <c r="B21" s="3" t="s">
        <v>18</v>
      </c>
      <c r="C21" s="2" t="s">
        <v>87</v>
      </c>
      <c r="D21" s="2"/>
      <c r="E21" s="203">
        <v>3</v>
      </c>
      <c r="F21" s="203">
        <v>3</v>
      </c>
      <c r="G21" s="203">
        <v>3</v>
      </c>
      <c r="H21" s="203">
        <v>3</v>
      </c>
      <c r="I21" s="203">
        <v>3</v>
      </c>
      <c r="J21" s="203">
        <v>3</v>
      </c>
      <c r="K21" s="203">
        <v>3</v>
      </c>
      <c r="L21" s="203">
        <v>3</v>
      </c>
      <c r="M21" s="203">
        <v>3</v>
      </c>
      <c r="N21" s="203">
        <v>3</v>
      </c>
      <c r="O21" s="203">
        <v>3</v>
      </c>
      <c r="P21" s="203">
        <v>3</v>
      </c>
      <c r="Q21" s="203">
        <v>3</v>
      </c>
      <c r="R21" s="203">
        <v>3</v>
      </c>
      <c r="S21" s="203">
        <v>3</v>
      </c>
      <c r="T21" s="203">
        <v>3</v>
      </c>
      <c r="U21" s="203">
        <v>3</v>
      </c>
      <c r="V21" s="203">
        <v>3</v>
      </c>
      <c r="W21" s="203"/>
      <c r="X21" s="203"/>
      <c r="Y21" s="203"/>
      <c r="Z21" s="203"/>
      <c r="AA21" s="203"/>
      <c r="AB21" s="203"/>
      <c r="AC21" s="138">
        <f t="shared" si="0"/>
        <v>3</v>
      </c>
    </row>
    <row r="22" spans="1:29" ht="24.95" customHeight="1" x14ac:dyDescent="0.2">
      <c r="A22" s="4">
        <v>11</v>
      </c>
      <c r="B22" s="3" t="s">
        <v>88</v>
      </c>
      <c r="C22" s="2" t="s">
        <v>87</v>
      </c>
      <c r="D22" s="5"/>
      <c r="E22" s="202">
        <f t="shared" ref="E22:V22" si="1">E18-E19</f>
        <v>0.5</v>
      </c>
      <c r="F22" s="202">
        <f t="shared" si="1"/>
        <v>0.5</v>
      </c>
      <c r="G22" s="202">
        <f t="shared" si="1"/>
        <v>0.5</v>
      </c>
      <c r="H22" s="202">
        <f t="shared" si="1"/>
        <v>0.5</v>
      </c>
      <c r="I22" s="202">
        <f t="shared" si="1"/>
        <v>0.5</v>
      </c>
      <c r="J22" s="202">
        <f t="shared" si="1"/>
        <v>0.5</v>
      </c>
      <c r="K22" s="202">
        <f t="shared" si="1"/>
        <v>0.5</v>
      </c>
      <c r="L22" s="202">
        <f t="shared" si="1"/>
        <v>0.5</v>
      </c>
      <c r="M22" s="202">
        <f t="shared" si="1"/>
        <v>0.5</v>
      </c>
      <c r="N22" s="202">
        <f t="shared" si="1"/>
        <v>0.5</v>
      </c>
      <c r="O22" s="202">
        <f t="shared" si="1"/>
        <v>0.5</v>
      </c>
      <c r="P22" s="202">
        <f t="shared" si="1"/>
        <v>0.5</v>
      </c>
      <c r="Q22" s="202">
        <f t="shared" si="1"/>
        <v>0.5</v>
      </c>
      <c r="R22" s="202">
        <f t="shared" si="1"/>
        <v>0.5</v>
      </c>
      <c r="S22" s="202">
        <f t="shared" si="1"/>
        <v>0.5</v>
      </c>
      <c r="T22" s="202">
        <f t="shared" si="1"/>
        <v>0.5</v>
      </c>
      <c r="U22" s="202">
        <f t="shared" si="1"/>
        <v>0.5</v>
      </c>
      <c r="V22" s="202">
        <f t="shared" si="1"/>
        <v>0.5</v>
      </c>
      <c r="W22" s="202"/>
      <c r="X22" s="202"/>
      <c r="Y22" s="202"/>
      <c r="Z22" s="202"/>
      <c r="AA22" s="202"/>
      <c r="AB22" s="202"/>
      <c r="AC22" s="138">
        <f t="shared" si="0"/>
        <v>0.5</v>
      </c>
    </row>
    <row r="23" spans="1:29" ht="24.95" customHeight="1" x14ac:dyDescent="0.2">
      <c r="A23" s="4">
        <v>12</v>
      </c>
      <c r="B23" s="3" t="s">
        <v>89</v>
      </c>
      <c r="C23" s="2" t="s">
        <v>87</v>
      </c>
      <c r="D23" s="5"/>
      <c r="E23" s="202">
        <f t="shared" ref="E23:V23" si="2">E20-E21</f>
        <v>0.79999999999999982</v>
      </c>
      <c r="F23" s="202">
        <f t="shared" si="2"/>
        <v>0.79999999999999982</v>
      </c>
      <c r="G23" s="202">
        <f t="shared" si="2"/>
        <v>0.79999999999999982</v>
      </c>
      <c r="H23" s="202">
        <f t="shared" si="2"/>
        <v>0.79999999999999982</v>
      </c>
      <c r="I23" s="202">
        <f t="shared" si="2"/>
        <v>0.79999999999999982</v>
      </c>
      <c r="J23" s="202">
        <f t="shared" si="2"/>
        <v>0.79999999999999982</v>
      </c>
      <c r="K23" s="202">
        <f t="shared" si="2"/>
        <v>0.79999999999999982</v>
      </c>
      <c r="L23" s="202">
        <f t="shared" si="2"/>
        <v>0.79999999999999982</v>
      </c>
      <c r="M23" s="202">
        <f t="shared" si="2"/>
        <v>0.79999999999999982</v>
      </c>
      <c r="N23" s="202">
        <f t="shared" si="2"/>
        <v>0.79999999999999982</v>
      </c>
      <c r="O23" s="202">
        <f t="shared" si="2"/>
        <v>0.79999999999999982</v>
      </c>
      <c r="P23" s="202">
        <f t="shared" si="2"/>
        <v>0.79999999999999982</v>
      </c>
      <c r="Q23" s="202">
        <f t="shared" si="2"/>
        <v>0.79999999999999982</v>
      </c>
      <c r="R23" s="202">
        <f t="shared" si="2"/>
        <v>0.79999999999999982</v>
      </c>
      <c r="S23" s="202">
        <f t="shared" si="2"/>
        <v>0.79999999999999982</v>
      </c>
      <c r="T23" s="202">
        <f t="shared" si="2"/>
        <v>0.79999999999999982</v>
      </c>
      <c r="U23" s="202">
        <f t="shared" si="2"/>
        <v>0.79999999999999982</v>
      </c>
      <c r="V23" s="202">
        <f t="shared" si="2"/>
        <v>0.79999999999999982</v>
      </c>
      <c r="W23" s="202"/>
      <c r="X23" s="202"/>
      <c r="Y23" s="202"/>
      <c r="Z23" s="202"/>
      <c r="AA23" s="202"/>
      <c r="AB23" s="202"/>
      <c r="AC23" s="138">
        <f t="shared" si="0"/>
        <v>0.80000000000000016</v>
      </c>
    </row>
    <row r="24" spans="1:29" ht="24.95" customHeight="1" x14ac:dyDescent="0.2">
      <c r="A24" s="4">
        <v>13</v>
      </c>
      <c r="B24" s="3" t="s">
        <v>90</v>
      </c>
      <c r="C24" s="2" t="s">
        <v>91</v>
      </c>
      <c r="D24" s="5"/>
      <c r="E24" s="204">
        <f t="shared" ref="E24:V24" si="3">SQRT(E22/0.5)*971</f>
        <v>971</v>
      </c>
      <c r="F24" s="204">
        <f t="shared" si="3"/>
        <v>971</v>
      </c>
      <c r="G24" s="204">
        <f t="shared" si="3"/>
        <v>971</v>
      </c>
      <c r="H24" s="204">
        <f t="shared" si="3"/>
        <v>971</v>
      </c>
      <c r="I24" s="204">
        <f t="shared" si="3"/>
        <v>971</v>
      </c>
      <c r="J24" s="204">
        <f t="shared" si="3"/>
        <v>971</v>
      </c>
      <c r="K24" s="204">
        <f t="shared" si="3"/>
        <v>971</v>
      </c>
      <c r="L24" s="204">
        <f t="shared" si="3"/>
        <v>971</v>
      </c>
      <c r="M24" s="204">
        <f t="shared" si="3"/>
        <v>971</v>
      </c>
      <c r="N24" s="204">
        <f t="shared" si="3"/>
        <v>971</v>
      </c>
      <c r="O24" s="204">
        <f t="shared" si="3"/>
        <v>971</v>
      </c>
      <c r="P24" s="204">
        <f t="shared" si="3"/>
        <v>971</v>
      </c>
      <c r="Q24" s="204">
        <f t="shared" si="3"/>
        <v>971</v>
      </c>
      <c r="R24" s="204">
        <f t="shared" si="3"/>
        <v>971</v>
      </c>
      <c r="S24" s="204">
        <f t="shared" si="3"/>
        <v>971</v>
      </c>
      <c r="T24" s="204">
        <f t="shared" si="3"/>
        <v>971</v>
      </c>
      <c r="U24" s="204">
        <f t="shared" si="3"/>
        <v>971</v>
      </c>
      <c r="V24" s="204">
        <f t="shared" si="3"/>
        <v>971</v>
      </c>
      <c r="W24" s="204"/>
      <c r="X24" s="204"/>
      <c r="Y24" s="204"/>
      <c r="Z24" s="204"/>
      <c r="AA24" s="204"/>
      <c r="AB24" s="204"/>
      <c r="AC24" s="138">
        <f t="shared" si="0"/>
        <v>971</v>
      </c>
    </row>
    <row r="25" spans="1:29" ht="24.95" customHeight="1" x14ac:dyDescent="0.2">
      <c r="A25" s="4">
        <v>14</v>
      </c>
      <c r="B25" s="3" t="s">
        <v>11</v>
      </c>
      <c r="C25" s="2" t="s">
        <v>10</v>
      </c>
      <c r="D25" s="5"/>
      <c r="E25" s="204">
        <f t="shared" ref="E25:V25" si="4">E24*1000*1*(E14-E15)/3024</f>
        <v>2311.9047619047615</v>
      </c>
      <c r="F25" s="204">
        <f t="shared" si="4"/>
        <v>2311.9047619047624</v>
      </c>
      <c r="G25" s="204">
        <f t="shared" si="4"/>
        <v>2504.563492063492</v>
      </c>
      <c r="H25" s="204">
        <f t="shared" si="4"/>
        <v>2472.4537037037039</v>
      </c>
      <c r="I25" s="204">
        <f t="shared" si="4"/>
        <v>2087.1362433862432</v>
      </c>
      <c r="J25" s="204">
        <f t="shared" si="4"/>
        <v>2055.0264550264546</v>
      </c>
      <c r="K25" s="204">
        <f t="shared" si="4"/>
        <v>2183.4656084656081</v>
      </c>
      <c r="L25" s="204">
        <f t="shared" si="4"/>
        <v>2055.0264550264551</v>
      </c>
      <c r="M25" s="204">
        <f t="shared" si="4"/>
        <v>2183.465608465609</v>
      </c>
      <c r="N25" s="204">
        <f t="shared" si="4"/>
        <v>2376.1243386243386</v>
      </c>
      <c r="O25" s="204">
        <f t="shared" si="4"/>
        <v>2408.2341269841268</v>
      </c>
      <c r="P25" s="204">
        <f t="shared" si="4"/>
        <v>2536.6732804232802</v>
      </c>
      <c r="Q25" s="204">
        <f t="shared" si="4"/>
        <v>2568.7830687830683</v>
      </c>
      <c r="R25" s="204">
        <f t="shared" si="4"/>
        <v>2568.7830687830688</v>
      </c>
      <c r="S25" s="204">
        <f t="shared" si="4"/>
        <v>2697.2222222222217</v>
      </c>
      <c r="T25" s="204">
        <f t="shared" si="4"/>
        <v>2568.7830687830688</v>
      </c>
      <c r="U25" s="204">
        <f t="shared" si="4"/>
        <v>2344.0145502645501</v>
      </c>
      <c r="V25" s="204">
        <f t="shared" si="4"/>
        <v>2279.7949735449733</v>
      </c>
      <c r="W25" s="204"/>
      <c r="X25" s="204"/>
      <c r="Y25" s="204"/>
      <c r="Z25" s="204"/>
      <c r="AA25" s="204"/>
      <c r="AB25" s="204"/>
      <c r="AC25" s="138">
        <f>SUM(E25:AB25)</f>
        <v>42513.35978835979</v>
      </c>
    </row>
    <row r="26" spans="1:29" ht="24.95" customHeight="1" x14ac:dyDescent="0.2">
      <c r="A26" s="4">
        <v>15</v>
      </c>
      <c r="B26" s="3" t="s">
        <v>9</v>
      </c>
      <c r="C26" s="2" t="s">
        <v>8</v>
      </c>
      <c r="D26" s="5"/>
      <c r="E26" s="248">
        <v>1400</v>
      </c>
      <c r="F26" s="248">
        <v>1600</v>
      </c>
      <c r="G26" s="248">
        <v>1400</v>
      </c>
      <c r="H26" s="248">
        <v>1200</v>
      </c>
      <c r="I26" s="248">
        <v>1300</v>
      </c>
      <c r="J26" s="248">
        <v>1200</v>
      </c>
      <c r="K26" s="248">
        <v>1300</v>
      </c>
      <c r="L26" s="248">
        <v>1300</v>
      </c>
      <c r="M26" s="248">
        <v>1400</v>
      </c>
      <c r="N26" s="248">
        <v>1600</v>
      </c>
      <c r="O26" s="248">
        <v>1500</v>
      </c>
      <c r="P26" s="248">
        <v>1600</v>
      </c>
      <c r="Q26" s="248">
        <v>1500</v>
      </c>
      <c r="R26" s="248">
        <v>1600</v>
      </c>
      <c r="S26" s="248">
        <v>1400</v>
      </c>
      <c r="T26" s="248">
        <v>1400</v>
      </c>
      <c r="U26" s="248">
        <v>1200</v>
      </c>
      <c r="V26" s="248">
        <v>1000</v>
      </c>
      <c r="W26" s="248">
        <v>0</v>
      </c>
      <c r="X26" s="248">
        <v>0</v>
      </c>
      <c r="Y26" s="248">
        <v>0</v>
      </c>
      <c r="Z26" s="248">
        <v>0</v>
      </c>
      <c r="AA26" s="248">
        <v>0</v>
      </c>
      <c r="AB26" s="248">
        <v>0</v>
      </c>
      <c r="AC26" s="138">
        <f>SUM(E26:AB26)</f>
        <v>24900</v>
      </c>
    </row>
    <row r="27" spans="1:29" ht="24.95" customHeight="1" x14ac:dyDescent="0.2">
      <c r="A27" s="4">
        <v>16</v>
      </c>
      <c r="B27" s="3" t="s">
        <v>7</v>
      </c>
      <c r="C27" s="2" t="s">
        <v>6</v>
      </c>
      <c r="D27" s="5"/>
      <c r="E27" s="218">
        <f t="shared" ref="E27:V27" si="5">E26/E25</f>
        <v>0.60556127703398566</v>
      </c>
      <c r="F27" s="218">
        <f t="shared" si="5"/>
        <v>0.6920700308959834</v>
      </c>
      <c r="G27" s="218">
        <f t="shared" si="5"/>
        <v>0.55897964033906367</v>
      </c>
      <c r="H27" s="218">
        <f t="shared" si="5"/>
        <v>0.48534781387510528</v>
      </c>
      <c r="I27" s="218">
        <f t="shared" si="5"/>
        <v>0.62286302780638525</v>
      </c>
      <c r="J27" s="218">
        <f t="shared" si="5"/>
        <v>0.58393408856848616</v>
      </c>
      <c r="K27" s="218">
        <f t="shared" si="5"/>
        <v>0.59538377657963304</v>
      </c>
      <c r="L27" s="218">
        <f t="shared" si="5"/>
        <v>0.63259526261585997</v>
      </c>
      <c r="M27" s="218">
        <f t="shared" si="5"/>
        <v>0.64118252862421987</v>
      </c>
      <c r="N27" s="218">
        <f t="shared" si="5"/>
        <v>0.67336543546636229</v>
      </c>
      <c r="O27" s="218">
        <f t="shared" si="5"/>
        <v>0.62286302780638525</v>
      </c>
      <c r="P27" s="218">
        <f t="shared" si="5"/>
        <v>0.63074736993051672</v>
      </c>
      <c r="Q27" s="218">
        <f t="shared" si="5"/>
        <v>0.58393408856848616</v>
      </c>
      <c r="R27" s="218">
        <f t="shared" si="5"/>
        <v>0.62286302780638514</v>
      </c>
      <c r="S27" s="218">
        <f t="shared" si="5"/>
        <v>0.51905252317198769</v>
      </c>
      <c r="T27" s="218">
        <f t="shared" si="5"/>
        <v>0.54500514933058708</v>
      </c>
      <c r="U27" s="218">
        <f t="shared" si="5"/>
        <v>0.51194221463538514</v>
      </c>
      <c r="V27" s="218">
        <f t="shared" si="5"/>
        <v>0.43863593507491916</v>
      </c>
      <c r="W27" s="218"/>
      <c r="X27" s="218"/>
      <c r="Y27" s="218"/>
      <c r="Z27" s="218"/>
      <c r="AA27" s="218"/>
      <c r="AB27" s="218"/>
      <c r="AC27" s="138">
        <f t="shared" ref="AC27:AC32" si="6">AVERAGE(E27:AB27)</f>
        <v>0.5870181232294297</v>
      </c>
    </row>
    <row r="28" spans="1:29" ht="24.95" customHeight="1" x14ac:dyDescent="0.2">
      <c r="A28" s="4">
        <v>17</v>
      </c>
      <c r="B28" s="3" t="s">
        <v>5</v>
      </c>
      <c r="C28" s="5"/>
      <c r="D28" s="5"/>
      <c r="E28" s="309">
        <f>AVERAGE(E27:AB27)</f>
        <v>0.5870181232294297</v>
      </c>
      <c r="F28" s="310"/>
      <c r="G28" s="310"/>
      <c r="H28" s="310"/>
      <c r="I28" s="310"/>
      <c r="J28" s="310"/>
      <c r="K28" s="310"/>
      <c r="L28" s="310"/>
      <c r="M28" s="310"/>
      <c r="N28" s="310"/>
      <c r="O28" s="310"/>
      <c r="P28" s="310"/>
      <c r="Q28" s="310"/>
      <c r="R28" s="310"/>
      <c r="S28" s="310"/>
      <c r="T28" s="310"/>
      <c r="U28" s="310"/>
      <c r="V28" s="310"/>
      <c r="W28" s="310"/>
      <c r="X28" s="310"/>
      <c r="Y28" s="310"/>
      <c r="Z28" s="310"/>
      <c r="AA28" s="310"/>
      <c r="AB28" s="311"/>
      <c r="AC28" s="138">
        <f t="shared" si="6"/>
        <v>0.5870181232294297</v>
      </c>
    </row>
    <row r="29" spans="1:29" ht="24.95" customHeight="1" x14ac:dyDescent="0.2">
      <c r="A29" s="4">
        <v>18</v>
      </c>
      <c r="B29" s="3" t="s">
        <v>4</v>
      </c>
      <c r="C29" s="5"/>
      <c r="D29" s="5"/>
      <c r="E29" s="218">
        <f>3.516/E27</f>
        <v>5.8061836734693868</v>
      </c>
      <c r="F29" s="218">
        <f t="shared" ref="F29:V29" si="7">3.516/F27</f>
        <v>5.0804107142857156</v>
      </c>
      <c r="G29" s="218">
        <f t="shared" si="7"/>
        <v>6.2900323129251694</v>
      </c>
      <c r="H29" s="218">
        <f t="shared" si="7"/>
        <v>7.2442893518518527</v>
      </c>
      <c r="I29" s="218">
        <f t="shared" si="7"/>
        <v>5.6449007936507929</v>
      </c>
      <c r="J29" s="218">
        <f t="shared" si="7"/>
        <v>6.0212275132275126</v>
      </c>
      <c r="K29" s="218">
        <f t="shared" si="7"/>
        <v>5.905434676434675</v>
      </c>
      <c r="L29" s="218">
        <f t="shared" si="7"/>
        <v>5.5580561660561658</v>
      </c>
      <c r="M29" s="218">
        <f t="shared" si="7"/>
        <v>5.4836179138322008</v>
      </c>
      <c r="N29" s="218">
        <f t="shared" si="7"/>
        <v>5.2215332341269844</v>
      </c>
      <c r="O29" s="218">
        <f t="shared" si="7"/>
        <v>5.6449007936507929</v>
      </c>
      <c r="P29" s="218">
        <f t="shared" si="7"/>
        <v>5.574339533730158</v>
      </c>
      <c r="Q29" s="218">
        <f t="shared" si="7"/>
        <v>6.0212275132275126</v>
      </c>
      <c r="R29" s="218">
        <f t="shared" si="7"/>
        <v>5.6449007936507938</v>
      </c>
      <c r="S29" s="218">
        <f t="shared" si="7"/>
        <v>6.773880952380952</v>
      </c>
      <c r="T29" s="218">
        <f t="shared" si="7"/>
        <v>6.4513151927437633</v>
      </c>
      <c r="U29" s="218">
        <f t="shared" si="7"/>
        <v>6.8679626322751313</v>
      </c>
      <c r="V29" s="218">
        <f t="shared" si="7"/>
        <v>8.0157591269841273</v>
      </c>
      <c r="W29" s="218"/>
      <c r="X29" s="218"/>
      <c r="Y29" s="218"/>
      <c r="Z29" s="218"/>
      <c r="AA29" s="218"/>
      <c r="AB29" s="218"/>
      <c r="AC29" s="138">
        <f t="shared" si="6"/>
        <v>6.0694429382502051</v>
      </c>
    </row>
    <row r="30" spans="1:29" ht="24.95" customHeight="1" x14ac:dyDescent="0.2">
      <c r="A30" s="4">
        <v>19</v>
      </c>
      <c r="B30" s="3" t="s">
        <v>3</v>
      </c>
      <c r="C30" s="5"/>
      <c r="D30" s="5"/>
      <c r="E30" s="218">
        <f t="shared" ref="E30:V30" si="8">3.413*E29</f>
        <v>19.816504877551015</v>
      </c>
      <c r="F30" s="218">
        <f t="shared" si="8"/>
        <v>17.339441767857146</v>
      </c>
      <c r="G30" s="218">
        <f t="shared" si="8"/>
        <v>21.467880284013603</v>
      </c>
      <c r="H30" s="218">
        <f t="shared" si="8"/>
        <v>24.724759557870371</v>
      </c>
      <c r="I30" s="218">
        <f t="shared" si="8"/>
        <v>19.266046408730155</v>
      </c>
      <c r="J30" s="218">
        <f t="shared" si="8"/>
        <v>20.550449502645499</v>
      </c>
      <c r="K30" s="218">
        <f t="shared" si="8"/>
        <v>20.155248550671544</v>
      </c>
      <c r="L30" s="218">
        <f t="shared" si="8"/>
        <v>18.969645694749694</v>
      </c>
      <c r="M30" s="218">
        <f t="shared" si="8"/>
        <v>18.715587939909302</v>
      </c>
      <c r="N30" s="218">
        <f t="shared" si="8"/>
        <v>17.821092928075398</v>
      </c>
      <c r="O30" s="218">
        <f t="shared" si="8"/>
        <v>19.266046408730155</v>
      </c>
      <c r="P30" s="218">
        <f t="shared" si="8"/>
        <v>19.025220828621027</v>
      </c>
      <c r="Q30" s="218">
        <f t="shared" si="8"/>
        <v>20.550449502645499</v>
      </c>
      <c r="R30" s="218">
        <f t="shared" si="8"/>
        <v>19.266046408730158</v>
      </c>
      <c r="S30" s="218">
        <f t="shared" si="8"/>
        <v>23.119255690476187</v>
      </c>
      <c r="T30" s="218">
        <f t="shared" si="8"/>
        <v>22.018338752834463</v>
      </c>
      <c r="U30" s="218">
        <f t="shared" si="8"/>
        <v>23.440356463955023</v>
      </c>
      <c r="V30" s="218">
        <f t="shared" si="8"/>
        <v>27.357785900396824</v>
      </c>
      <c r="W30" s="218"/>
      <c r="X30" s="218"/>
      <c r="Y30" s="218"/>
      <c r="Z30" s="218"/>
      <c r="AA30" s="218"/>
      <c r="AB30" s="218"/>
      <c r="AC30" s="138">
        <f t="shared" si="6"/>
        <v>20.715008748247946</v>
      </c>
    </row>
    <row r="31" spans="1:29" ht="24.95" customHeight="1" x14ac:dyDescent="0.2">
      <c r="A31" s="4">
        <v>20</v>
      </c>
      <c r="B31" s="3" t="s">
        <v>2</v>
      </c>
      <c r="C31" s="2" t="s">
        <v>0</v>
      </c>
      <c r="D31" s="5"/>
      <c r="E31" s="218">
        <f t="shared" ref="E31:V31" si="9">(E17-E16)/LN(1+(E17-E16)/E12)</f>
        <v>6.3489937358332487</v>
      </c>
      <c r="F31" s="218">
        <f t="shared" si="9"/>
        <v>6.3489937358332487</v>
      </c>
      <c r="G31" s="218">
        <f t="shared" si="9"/>
        <v>6.6092460064054404</v>
      </c>
      <c r="H31" s="218">
        <f t="shared" si="9"/>
        <v>6.6378953826734479</v>
      </c>
      <c r="I31" s="218">
        <f t="shared" si="9"/>
        <v>5.9824529232298884</v>
      </c>
      <c r="J31" s="218">
        <f t="shared" si="9"/>
        <v>6.0213191438906239</v>
      </c>
      <c r="K31" s="218">
        <f t="shared" si="9"/>
        <v>6.0600571766017559</v>
      </c>
      <c r="L31" s="218">
        <f t="shared" si="9"/>
        <v>5.7599672054546565</v>
      </c>
      <c r="M31" s="218">
        <f t="shared" si="9"/>
        <v>6.1930345408097507</v>
      </c>
      <c r="N31" s="218">
        <f t="shared" si="9"/>
        <v>6.3965733567208494</v>
      </c>
      <c r="O31" s="218">
        <f t="shared" si="9"/>
        <v>6.6092460064054404</v>
      </c>
      <c r="P31" s="218">
        <f t="shared" si="9"/>
        <v>6.8211116400765617</v>
      </c>
      <c r="Q31" s="218">
        <f t="shared" si="9"/>
        <v>6.7537940036319197</v>
      </c>
      <c r="R31" s="218">
        <f t="shared" si="9"/>
        <v>6.676642274493096</v>
      </c>
      <c r="S31" s="218">
        <f t="shared" si="9"/>
        <v>7.2544715580076931</v>
      </c>
      <c r="T31" s="218">
        <f t="shared" si="9"/>
        <v>6.8597763269417618</v>
      </c>
      <c r="U31" s="218">
        <f t="shared" si="9"/>
        <v>6.5990321833125742</v>
      </c>
      <c r="V31" s="218">
        <f t="shared" si="9"/>
        <v>6.281704540329172</v>
      </c>
      <c r="W31" s="218"/>
      <c r="X31" s="218"/>
      <c r="Y31" s="218"/>
      <c r="Z31" s="218"/>
      <c r="AA31" s="218"/>
      <c r="AB31" s="218"/>
      <c r="AC31" s="138">
        <f t="shared" si="6"/>
        <v>6.4563506522583962</v>
      </c>
    </row>
    <row r="32" spans="1:29" ht="24.95" customHeight="1" x14ac:dyDescent="0.25">
      <c r="A32" s="4">
        <v>21</v>
      </c>
      <c r="B32" s="3" t="s">
        <v>1</v>
      </c>
      <c r="C32" s="2" t="s">
        <v>0</v>
      </c>
      <c r="D32" s="1"/>
      <c r="E32" s="218">
        <f t="shared" ref="E32:V32" si="10">(E14-E15)/LN(1+(E14-E15)/E13)</f>
        <v>2.9708636221603979</v>
      </c>
      <c r="F32" s="218">
        <f t="shared" si="10"/>
        <v>2.9708636221603983</v>
      </c>
      <c r="G32" s="218">
        <f t="shared" si="10"/>
        <v>2.9556008171816193</v>
      </c>
      <c r="H32" s="218">
        <f t="shared" si="10"/>
        <v>2.9310095858689826</v>
      </c>
      <c r="I32" s="218">
        <f t="shared" si="10"/>
        <v>2.6305986949018862</v>
      </c>
      <c r="J32" s="218">
        <f t="shared" si="10"/>
        <v>2.7624670344616433</v>
      </c>
      <c r="K32" s="218">
        <f t="shared" si="10"/>
        <v>3.1678285108002022</v>
      </c>
      <c r="L32" s="218">
        <f t="shared" si="10"/>
        <v>3.1976337506885404</v>
      </c>
      <c r="M32" s="218">
        <f t="shared" si="10"/>
        <v>2.8672892486957022</v>
      </c>
      <c r="N32" s="218">
        <f t="shared" si="10"/>
        <v>2.8568481655931199</v>
      </c>
      <c r="O32" s="218">
        <f t="shared" si="10"/>
        <v>2.8816343500125901</v>
      </c>
      <c r="P32" s="218">
        <f t="shared" si="10"/>
        <v>2.9801291919798865</v>
      </c>
      <c r="Q32" s="218">
        <f t="shared" si="10"/>
        <v>2.8236489909180889</v>
      </c>
      <c r="R32" s="218">
        <f t="shared" si="10"/>
        <v>2.8236489909180893</v>
      </c>
      <c r="S32" s="218">
        <f t="shared" si="10"/>
        <v>3.1018627337783822</v>
      </c>
      <c r="T32" s="218">
        <f t="shared" si="10"/>
        <v>3.0045957240544103</v>
      </c>
      <c r="U32" s="218">
        <f t="shared" si="10"/>
        <v>3.1533373622747245</v>
      </c>
      <c r="V32" s="218">
        <f t="shared" si="10"/>
        <v>3.5344062447720375</v>
      </c>
      <c r="W32" s="218"/>
      <c r="X32" s="218"/>
      <c r="Y32" s="218"/>
      <c r="Z32" s="218"/>
      <c r="AA32" s="218"/>
      <c r="AB32" s="218"/>
      <c r="AC32" s="138">
        <f t="shared" si="6"/>
        <v>2.9785703689567056</v>
      </c>
    </row>
    <row r="33" spans="1:29" ht="24.95" customHeight="1" x14ac:dyDescent="0.2"/>
    <row r="34" spans="1:29" ht="23.25" x14ac:dyDescent="0.2">
      <c r="A34" s="317" t="s">
        <v>39</v>
      </c>
      <c r="B34" s="317"/>
      <c r="C34" s="317"/>
      <c r="D34" s="317"/>
      <c r="E34" s="317"/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7"/>
      <c r="AC34" s="317"/>
    </row>
    <row r="35" spans="1:29" ht="18.75" x14ac:dyDescent="0.2">
      <c r="A35" s="323" t="s">
        <v>159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323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</row>
    <row r="36" spans="1:29" ht="21" customHeight="1" x14ac:dyDescent="0.35">
      <c r="A36" s="319"/>
      <c r="B36" s="319"/>
      <c r="C36" s="319"/>
      <c r="D36" s="319"/>
      <c r="E36" s="320" t="s">
        <v>109</v>
      </c>
      <c r="F36" s="320"/>
      <c r="G36" s="320"/>
      <c r="H36" s="320"/>
      <c r="I36" s="320"/>
      <c r="J36" s="320"/>
      <c r="K36" s="320"/>
      <c r="L36" s="320"/>
      <c r="M36" s="320"/>
      <c r="N36" s="320"/>
      <c r="O36" s="320"/>
      <c r="P36" s="320"/>
      <c r="Q36" s="320"/>
      <c r="R36" s="320"/>
      <c r="S36" s="320"/>
      <c r="T36" s="320"/>
      <c r="U36" s="320"/>
      <c r="V36" s="320"/>
      <c r="W36" s="320"/>
      <c r="X36" s="320"/>
      <c r="Y36" s="320"/>
      <c r="Z36" s="320"/>
      <c r="AA36" s="320"/>
      <c r="AB36" s="320"/>
      <c r="AC36" s="320"/>
    </row>
    <row r="37" spans="1:29" ht="21" customHeight="1" x14ac:dyDescent="0.2">
      <c r="A37" s="324" t="s">
        <v>77</v>
      </c>
      <c r="B37" s="324"/>
      <c r="C37" s="324"/>
      <c r="D37" s="324"/>
      <c r="E37" s="320"/>
      <c r="F37" s="320"/>
      <c r="G37" s="320"/>
      <c r="H37" s="320"/>
      <c r="I37" s="320"/>
      <c r="J37" s="320"/>
      <c r="K37" s="320"/>
      <c r="L37" s="320"/>
      <c r="M37" s="320"/>
      <c r="N37" s="320"/>
      <c r="O37" s="320"/>
      <c r="P37" s="320"/>
      <c r="Q37" s="320"/>
      <c r="R37" s="320"/>
      <c r="S37" s="320"/>
      <c r="T37" s="320"/>
      <c r="U37" s="320"/>
      <c r="V37" s="320"/>
      <c r="W37" s="320"/>
      <c r="X37" s="320"/>
      <c r="Y37" s="320"/>
      <c r="Z37" s="320"/>
      <c r="AA37" s="320"/>
      <c r="AB37" s="320"/>
      <c r="AC37" s="320"/>
    </row>
    <row r="38" spans="1:29" ht="18" customHeight="1" x14ac:dyDescent="0.2">
      <c r="A38" s="324" t="s">
        <v>78</v>
      </c>
      <c r="B38" s="324"/>
      <c r="C38" s="324"/>
      <c r="D38" s="324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</row>
    <row r="39" spans="1:29" ht="18" customHeight="1" x14ac:dyDescent="0.2">
      <c r="A39" s="324" t="s">
        <v>79</v>
      </c>
      <c r="B39" s="324"/>
      <c r="C39" s="324"/>
      <c r="D39" s="324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29" ht="18" customHeight="1" x14ac:dyDescent="0.2">
      <c r="A40" s="324" t="s">
        <v>80</v>
      </c>
      <c r="B40" s="324"/>
      <c r="C40" s="324"/>
      <c r="D40" s="324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29" ht="18" customHeight="1" x14ac:dyDescent="0.25">
      <c r="A41" s="325" t="s">
        <v>81</v>
      </c>
      <c r="B41" s="325"/>
      <c r="C41" s="325"/>
      <c r="D41" s="325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29" ht="18.600000000000001" customHeight="1" x14ac:dyDescent="0.25">
      <c r="A42" s="325" t="s">
        <v>82</v>
      </c>
      <c r="B42" s="325"/>
      <c r="C42" s="325"/>
      <c r="D42" s="325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</row>
    <row r="43" spans="1:29" ht="18" customHeight="1" x14ac:dyDescent="0.2">
      <c r="A43" s="312" t="s">
        <v>32</v>
      </c>
      <c r="B43" s="312" t="s">
        <v>31</v>
      </c>
      <c r="C43" s="312" t="s">
        <v>30</v>
      </c>
      <c r="D43" s="312" t="s">
        <v>29</v>
      </c>
      <c r="E43" s="314" t="s">
        <v>28</v>
      </c>
      <c r="F43" s="315"/>
      <c r="G43" s="315"/>
      <c r="H43" s="315"/>
      <c r="I43" s="315"/>
      <c r="J43" s="315"/>
      <c r="K43" s="315"/>
      <c r="L43" s="315"/>
      <c r="M43" s="315"/>
      <c r="N43" s="315"/>
      <c r="O43" s="315"/>
      <c r="P43" s="315"/>
      <c r="Q43" s="315"/>
      <c r="R43" s="315"/>
      <c r="S43" s="315"/>
      <c r="T43" s="315"/>
      <c r="U43" s="315"/>
      <c r="V43" s="315"/>
      <c r="W43" s="315"/>
      <c r="X43" s="315"/>
      <c r="Y43" s="315"/>
      <c r="Z43" s="315"/>
      <c r="AA43" s="315"/>
      <c r="AB43" s="316"/>
      <c r="AC43" s="113" t="s">
        <v>67</v>
      </c>
    </row>
    <row r="44" spans="1:29" ht="39.75" customHeight="1" x14ac:dyDescent="0.25">
      <c r="A44" s="313"/>
      <c r="B44" s="313"/>
      <c r="C44" s="313"/>
      <c r="D44" s="313"/>
      <c r="E44" s="8">
        <v>7</v>
      </c>
      <c r="F44" s="8">
        <v>8</v>
      </c>
      <c r="G44" s="8">
        <v>9</v>
      </c>
      <c r="H44" s="8">
        <v>10</v>
      </c>
      <c r="I44" s="9">
        <v>11</v>
      </c>
      <c r="J44" s="8">
        <v>12</v>
      </c>
      <c r="K44" s="8">
        <v>13</v>
      </c>
      <c r="L44" s="8">
        <v>14</v>
      </c>
      <c r="M44" s="8">
        <v>15</v>
      </c>
      <c r="N44" s="8">
        <v>16</v>
      </c>
      <c r="O44" s="8">
        <v>17</v>
      </c>
      <c r="P44" s="8">
        <v>18</v>
      </c>
      <c r="Q44" s="8">
        <v>19</v>
      </c>
      <c r="R44" s="8">
        <v>20</v>
      </c>
      <c r="S44" s="8">
        <v>21</v>
      </c>
      <c r="T44" s="8">
        <v>22</v>
      </c>
      <c r="U44" s="8">
        <v>23</v>
      </c>
      <c r="V44" s="8">
        <v>0</v>
      </c>
      <c r="W44" s="8">
        <v>1</v>
      </c>
      <c r="X44" s="8">
        <v>2</v>
      </c>
      <c r="Y44" s="8">
        <v>3</v>
      </c>
      <c r="Z44" s="8">
        <v>4</v>
      </c>
      <c r="AA44" s="8">
        <v>5</v>
      </c>
      <c r="AB44" s="8">
        <v>6</v>
      </c>
      <c r="AC44" s="1"/>
    </row>
    <row r="45" spans="1:29" ht="27" customHeight="1" x14ac:dyDescent="0.2">
      <c r="A45" s="4">
        <v>1</v>
      </c>
      <c r="B45" s="3" t="s">
        <v>27</v>
      </c>
      <c r="C45" s="2" t="s">
        <v>0</v>
      </c>
      <c r="D45" s="31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0"/>
      <c r="Q45" s="200"/>
      <c r="R45" s="200"/>
      <c r="S45" s="200"/>
      <c r="T45" s="200"/>
      <c r="U45" s="200"/>
      <c r="V45" s="200"/>
      <c r="W45" s="200"/>
      <c r="X45" s="200"/>
      <c r="Y45" s="200"/>
      <c r="Z45" s="200"/>
      <c r="AA45" s="200"/>
      <c r="AB45" s="200"/>
      <c r="AC45" s="139" t="e">
        <f>AVERAGE(E45:AB45)</f>
        <v>#DIV/0!</v>
      </c>
    </row>
    <row r="46" spans="1:29" ht="24.95" customHeight="1" x14ac:dyDescent="0.2">
      <c r="A46" s="4">
        <v>2</v>
      </c>
      <c r="B46" s="3" t="s">
        <v>26</v>
      </c>
      <c r="C46" s="2" t="s">
        <v>0</v>
      </c>
      <c r="D46" s="31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0"/>
      <c r="Q46" s="200"/>
      <c r="R46" s="200"/>
      <c r="S46" s="200"/>
      <c r="T46" s="200"/>
      <c r="U46" s="200"/>
      <c r="V46" s="200"/>
      <c r="W46" s="200"/>
      <c r="X46" s="200"/>
      <c r="Y46" s="200"/>
      <c r="Z46" s="200"/>
      <c r="AA46" s="200"/>
      <c r="AB46" s="200"/>
      <c r="AC46" s="139" t="e">
        <f>AVERAGE(E46:AB46)</f>
        <v>#DIV/0!</v>
      </c>
    </row>
    <row r="47" spans="1:29" ht="24.95" customHeight="1" x14ac:dyDescent="0.2">
      <c r="A47" s="4">
        <v>3</v>
      </c>
      <c r="B47" s="3" t="s">
        <v>83</v>
      </c>
      <c r="C47" s="2" t="s">
        <v>0</v>
      </c>
      <c r="D47" s="2"/>
      <c r="E47" s="211"/>
      <c r="F47" s="211"/>
      <c r="G47" s="211"/>
      <c r="H47" s="211"/>
      <c r="I47" s="211"/>
      <c r="J47" s="211"/>
      <c r="K47" s="211"/>
      <c r="L47" s="211"/>
      <c r="M47" s="211"/>
      <c r="N47" s="211"/>
      <c r="O47" s="211"/>
      <c r="P47" s="211"/>
      <c r="Q47" s="211"/>
      <c r="R47" s="211"/>
      <c r="S47" s="211"/>
      <c r="T47" s="211"/>
      <c r="U47" s="211"/>
      <c r="V47" s="211"/>
      <c r="W47" s="211"/>
      <c r="X47" s="211"/>
      <c r="Y47" s="211"/>
      <c r="Z47" s="211"/>
      <c r="AA47" s="211"/>
      <c r="AB47" s="211"/>
      <c r="AC47" s="139" t="e">
        <f t="shared" ref="AC47:AC57" si="11">AVERAGE(E47:AB47)</f>
        <v>#DIV/0!</v>
      </c>
    </row>
    <row r="48" spans="1:29" ht="24.95" customHeight="1" x14ac:dyDescent="0.2">
      <c r="A48" s="4">
        <v>4</v>
      </c>
      <c r="B48" s="3" t="s">
        <v>84</v>
      </c>
      <c r="C48" s="2" t="s">
        <v>0</v>
      </c>
      <c r="D48" s="2"/>
      <c r="E48" s="211"/>
      <c r="F48" s="211"/>
      <c r="G48" s="211"/>
      <c r="H48" s="211"/>
      <c r="I48" s="211"/>
      <c r="J48" s="211"/>
      <c r="K48" s="211"/>
      <c r="L48" s="211"/>
      <c r="M48" s="211"/>
      <c r="N48" s="211"/>
      <c r="O48" s="211"/>
      <c r="P48" s="211"/>
      <c r="Q48" s="211"/>
      <c r="R48" s="211"/>
      <c r="S48" s="211"/>
      <c r="T48" s="211"/>
      <c r="U48" s="211"/>
      <c r="V48" s="211"/>
      <c r="W48" s="211"/>
      <c r="X48" s="211"/>
      <c r="Y48" s="211"/>
      <c r="Z48" s="211"/>
      <c r="AA48" s="211"/>
      <c r="AB48" s="211"/>
      <c r="AC48" s="139" t="e">
        <f t="shared" si="11"/>
        <v>#DIV/0!</v>
      </c>
    </row>
    <row r="49" spans="1:29" ht="24.95" customHeight="1" x14ac:dyDescent="0.2">
      <c r="A49" s="4">
        <v>5</v>
      </c>
      <c r="B49" s="3" t="s">
        <v>85</v>
      </c>
      <c r="C49" s="2" t="s">
        <v>0</v>
      </c>
      <c r="D49" s="2"/>
      <c r="E49" s="211"/>
      <c r="F49" s="211"/>
      <c r="G49" s="211"/>
      <c r="H49" s="211"/>
      <c r="I49" s="211"/>
      <c r="J49" s="211"/>
      <c r="K49" s="211"/>
      <c r="L49" s="211"/>
      <c r="M49" s="211"/>
      <c r="N49" s="211"/>
      <c r="O49" s="211"/>
      <c r="P49" s="211"/>
      <c r="Q49" s="211"/>
      <c r="R49" s="211"/>
      <c r="S49" s="211"/>
      <c r="T49" s="211"/>
      <c r="U49" s="211"/>
      <c r="V49" s="211"/>
      <c r="W49" s="211"/>
      <c r="X49" s="211"/>
      <c r="Y49" s="211"/>
      <c r="Z49" s="211"/>
      <c r="AA49" s="211"/>
      <c r="AB49" s="211"/>
      <c r="AC49" s="139" t="e">
        <f t="shared" si="11"/>
        <v>#DIV/0!</v>
      </c>
    </row>
    <row r="50" spans="1:29" ht="24.95" customHeight="1" x14ac:dyDescent="0.2">
      <c r="A50" s="4">
        <v>6</v>
      </c>
      <c r="B50" s="3" t="s">
        <v>86</v>
      </c>
      <c r="C50" s="2" t="s">
        <v>0</v>
      </c>
      <c r="D50" s="2"/>
      <c r="E50" s="211"/>
      <c r="F50" s="211"/>
      <c r="G50" s="211"/>
      <c r="H50" s="211"/>
      <c r="I50" s="211"/>
      <c r="J50" s="211"/>
      <c r="K50" s="211"/>
      <c r="L50" s="211"/>
      <c r="M50" s="211"/>
      <c r="N50" s="211"/>
      <c r="O50" s="211"/>
      <c r="P50" s="211"/>
      <c r="Q50" s="211"/>
      <c r="R50" s="211"/>
      <c r="S50" s="211"/>
      <c r="T50" s="211"/>
      <c r="U50" s="211"/>
      <c r="V50" s="211"/>
      <c r="W50" s="211"/>
      <c r="X50" s="211"/>
      <c r="Y50" s="211"/>
      <c r="Z50" s="211"/>
      <c r="AA50" s="211"/>
      <c r="AB50" s="211"/>
      <c r="AC50" s="138" t="e">
        <f t="shared" si="11"/>
        <v>#DIV/0!</v>
      </c>
    </row>
    <row r="51" spans="1:29" ht="24.95" customHeight="1" x14ac:dyDescent="0.2">
      <c r="A51" s="4">
        <v>7</v>
      </c>
      <c r="B51" s="3" t="s">
        <v>21</v>
      </c>
      <c r="C51" s="2" t="s">
        <v>87</v>
      </c>
      <c r="D51" s="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2"/>
      <c r="P51" s="202"/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202"/>
      <c r="AB51" s="202"/>
      <c r="AC51" s="138" t="e">
        <f t="shared" si="11"/>
        <v>#DIV/0!</v>
      </c>
    </row>
    <row r="52" spans="1:29" ht="24.95" customHeight="1" x14ac:dyDescent="0.2">
      <c r="A52" s="4">
        <v>8</v>
      </c>
      <c r="B52" s="3" t="s">
        <v>20</v>
      </c>
      <c r="C52" s="2" t="s">
        <v>87</v>
      </c>
      <c r="D52" s="2"/>
      <c r="E52" s="203"/>
      <c r="F52" s="203"/>
      <c r="G52" s="203"/>
      <c r="H52" s="203"/>
      <c r="I52" s="203"/>
      <c r="J52" s="203"/>
      <c r="K52" s="203"/>
      <c r="L52" s="203"/>
      <c r="M52" s="203"/>
      <c r="N52" s="203"/>
      <c r="O52" s="203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3"/>
      <c r="AB52" s="203"/>
      <c r="AC52" s="138" t="e">
        <f t="shared" si="11"/>
        <v>#DIV/0!</v>
      </c>
    </row>
    <row r="53" spans="1:29" ht="24.95" customHeight="1" x14ac:dyDescent="0.2">
      <c r="A53" s="4">
        <v>9</v>
      </c>
      <c r="B53" s="3" t="s">
        <v>19</v>
      </c>
      <c r="C53" s="2" t="s">
        <v>87</v>
      </c>
      <c r="D53" s="2"/>
      <c r="E53" s="203"/>
      <c r="F53" s="203"/>
      <c r="G53" s="203"/>
      <c r="H53" s="203"/>
      <c r="I53" s="203"/>
      <c r="J53" s="203"/>
      <c r="K53" s="203"/>
      <c r="L53" s="203"/>
      <c r="M53" s="203"/>
      <c r="N53" s="203"/>
      <c r="O53" s="203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  <c r="AA53" s="203"/>
      <c r="AB53" s="203"/>
      <c r="AC53" s="138" t="e">
        <f t="shared" si="11"/>
        <v>#DIV/0!</v>
      </c>
    </row>
    <row r="54" spans="1:29" ht="24.95" customHeight="1" x14ac:dyDescent="0.2">
      <c r="A54" s="4">
        <v>10</v>
      </c>
      <c r="B54" s="3" t="s">
        <v>18</v>
      </c>
      <c r="C54" s="2" t="s">
        <v>87</v>
      </c>
      <c r="D54" s="2"/>
      <c r="E54" s="203"/>
      <c r="F54" s="203"/>
      <c r="G54" s="203"/>
      <c r="H54" s="203"/>
      <c r="I54" s="203"/>
      <c r="J54" s="203"/>
      <c r="K54" s="203"/>
      <c r="L54" s="203"/>
      <c r="M54" s="203"/>
      <c r="N54" s="203"/>
      <c r="O54" s="203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  <c r="AA54" s="203"/>
      <c r="AB54" s="203"/>
      <c r="AC54" s="138" t="e">
        <f t="shared" si="11"/>
        <v>#DIV/0!</v>
      </c>
    </row>
    <row r="55" spans="1:29" ht="24.95" customHeight="1" x14ac:dyDescent="0.2">
      <c r="A55" s="4">
        <v>11</v>
      </c>
      <c r="B55" s="3" t="s">
        <v>88</v>
      </c>
      <c r="C55" s="2" t="s">
        <v>87</v>
      </c>
      <c r="D55" s="5"/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2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138" t="e">
        <f t="shared" si="11"/>
        <v>#DIV/0!</v>
      </c>
    </row>
    <row r="56" spans="1:29" ht="24.95" customHeight="1" x14ac:dyDescent="0.2">
      <c r="A56" s="4">
        <v>12</v>
      </c>
      <c r="B56" s="3" t="s">
        <v>89</v>
      </c>
      <c r="C56" s="2" t="s">
        <v>87</v>
      </c>
      <c r="D56" s="5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2"/>
      <c r="Q56" s="202"/>
      <c r="R56" s="202"/>
      <c r="S56" s="202"/>
      <c r="T56" s="202"/>
      <c r="U56" s="202"/>
      <c r="V56" s="202"/>
      <c r="W56" s="202"/>
      <c r="X56" s="202"/>
      <c r="Y56" s="202"/>
      <c r="Z56" s="202"/>
      <c r="AA56" s="202"/>
      <c r="AB56" s="202"/>
      <c r="AC56" s="138" t="e">
        <f t="shared" si="11"/>
        <v>#DIV/0!</v>
      </c>
    </row>
    <row r="57" spans="1:29" ht="24.95" customHeight="1" x14ac:dyDescent="0.2">
      <c r="A57" s="4">
        <v>13</v>
      </c>
      <c r="B57" s="3" t="s">
        <v>90</v>
      </c>
      <c r="C57" s="2" t="s">
        <v>91</v>
      </c>
      <c r="D57" s="5"/>
      <c r="E57" s="204"/>
      <c r="F57" s="204"/>
      <c r="G57" s="204"/>
      <c r="H57" s="204"/>
      <c r="I57" s="204"/>
      <c r="J57" s="204"/>
      <c r="K57" s="204"/>
      <c r="L57" s="204"/>
      <c r="M57" s="204"/>
      <c r="N57" s="204"/>
      <c r="O57" s="204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138" t="e">
        <f t="shared" si="11"/>
        <v>#DIV/0!</v>
      </c>
    </row>
    <row r="58" spans="1:29" ht="24.95" customHeight="1" x14ac:dyDescent="0.2">
      <c r="A58" s="4">
        <v>14</v>
      </c>
      <c r="B58" s="3" t="s">
        <v>11</v>
      </c>
      <c r="C58" s="2" t="s">
        <v>10</v>
      </c>
      <c r="D58" s="5"/>
      <c r="E58" s="204"/>
      <c r="F58" s="204"/>
      <c r="G58" s="204"/>
      <c r="H58" s="204"/>
      <c r="I58" s="204"/>
      <c r="J58" s="204"/>
      <c r="K58" s="204"/>
      <c r="L58" s="204"/>
      <c r="M58" s="204"/>
      <c r="N58" s="204"/>
      <c r="O58" s="204"/>
      <c r="P58" s="204"/>
      <c r="Q58" s="204"/>
      <c r="R58" s="204"/>
      <c r="S58" s="204"/>
      <c r="T58" s="204"/>
      <c r="U58" s="204"/>
      <c r="V58" s="204"/>
      <c r="W58" s="204"/>
      <c r="X58" s="204"/>
      <c r="Y58" s="204"/>
      <c r="Z58" s="204"/>
      <c r="AA58" s="204"/>
      <c r="AB58" s="204"/>
      <c r="AC58" s="138">
        <f>SUM(E58:AB58)</f>
        <v>0</v>
      </c>
    </row>
    <row r="59" spans="1:29" ht="24.95" customHeight="1" x14ac:dyDescent="0.2">
      <c r="A59" s="4">
        <v>15</v>
      </c>
      <c r="B59" s="3" t="s">
        <v>9</v>
      </c>
      <c r="C59" s="2" t="s">
        <v>8</v>
      </c>
      <c r="D59" s="5"/>
      <c r="E59" s="248">
        <v>0</v>
      </c>
      <c r="F59" s="248">
        <v>0</v>
      </c>
      <c r="G59" s="248">
        <v>0</v>
      </c>
      <c r="H59" s="248">
        <v>0</v>
      </c>
      <c r="I59" s="248">
        <v>0</v>
      </c>
      <c r="J59" s="248">
        <v>0</v>
      </c>
      <c r="K59" s="248">
        <v>0</v>
      </c>
      <c r="L59" s="248">
        <v>0</v>
      </c>
      <c r="M59" s="248">
        <v>0</v>
      </c>
      <c r="N59" s="248">
        <v>0</v>
      </c>
      <c r="O59" s="248">
        <v>0</v>
      </c>
      <c r="P59" s="248">
        <v>0</v>
      </c>
      <c r="Q59" s="248">
        <v>0</v>
      </c>
      <c r="R59" s="248">
        <v>0</v>
      </c>
      <c r="S59" s="248">
        <v>0</v>
      </c>
      <c r="T59" s="248">
        <v>0</v>
      </c>
      <c r="U59" s="248">
        <v>0</v>
      </c>
      <c r="V59" s="248">
        <v>0</v>
      </c>
      <c r="W59" s="248">
        <v>0</v>
      </c>
      <c r="X59" s="248">
        <v>0</v>
      </c>
      <c r="Y59" s="248">
        <v>0</v>
      </c>
      <c r="Z59" s="248">
        <v>0</v>
      </c>
      <c r="AA59" s="248">
        <v>300</v>
      </c>
      <c r="AB59" s="248">
        <v>1500</v>
      </c>
      <c r="AC59" s="138">
        <f>SUM(E59:AB59)</f>
        <v>1800</v>
      </c>
    </row>
    <row r="60" spans="1:29" ht="24.95" customHeight="1" x14ac:dyDescent="0.2">
      <c r="A60" s="4">
        <v>16</v>
      </c>
      <c r="B60" s="3" t="s">
        <v>7</v>
      </c>
      <c r="C60" s="2" t="s">
        <v>6</v>
      </c>
      <c r="D60" s="5"/>
      <c r="E60" s="218"/>
      <c r="F60" s="218"/>
      <c r="G60" s="218"/>
      <c r="H60" s="218"/>
      <c r="I60" s="218"/>
      <c r="J60" s="218"/>
      <c r="K60" s="218"/>
      <c r="L60" s="218"/>
      <c r="M60" s="218"/>
      <c r="N60" s="218"/>
      <c r="O60" s="218"/>
      <c r="P60" s="218"/>
      <c r="Q60" s="218"/>
      <c r="R60" s="218"/>
      <c r="S60" s="218"/>
      <c r="T60" s="218"/>
      <c r="U60" s="218"/>
      <c r="V60" s="218"/>
      <c r="W60" s="218"/>
      <c r="X60" s="218"/>
      <c r="Y60" s="218"/>
      <c r="Z60" s="218"/>
      <c r="AA60" s="218"/>
      <c r="AB60" s="218"/>
      <c r="AC60" s="138" t="e">
        <f t="shared" ref="AC60:AC65" si="12">AVERAGE(E60:AB60)</f>
        <v>#DIV/0!</v>
      </c>
    </row>
    <row r="61" spans="1:29" ht="24.95" customHeight="1" x14ac:dyDescent="0.2">
      <c r="A61" s="4">
        <v>17</v>
      </c>
      <c r="B61" s="3" t="s">
        <v>5</v>
      </c>
      <c r="C61" s="5"/>
      <c r="D61" s="5"/>
      <c r="E61" s="309" t="e">
        <f>AVERAGE(E60:AB60)</f>
        <v>#DIV/0!</v>
      </c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310"/>
      <c r="T61" s="310"/>
      <c r="U61" s="310"/>
      <c r="V61" s="310"/>
      <c r="W61" s="310"/>
      <c r="X61" s="310"/>
      <c r="Y61" s="310"/>
      <c r="Z61" s="310"/>
      <c r="AA61" s="310"/>
      <c r="AB61" s="311"/>
      <c r="AC61" s="138" t="e">
        <f t="shared" si="12"/>
        <v>#DIV/0!</v>
      </c>
    </row>
    <row r="62" spans="1:29" ht="24.95" customHeight="1" x14ac:dyDescent="0.2">
      <c r="A62" s="4">
        <v>18</v>
      </c>
      <c r="B62" s="3" t="s">
        <v>4</v>
      </c>
      <c r="C62" s="5"/>
      <c r="D62" s="5"/>
      <c r="E62" s="218"/>
      <c r="F62" s="218"/>
      <c r="G62" s="218"/>
      <c r="H62" s="218"/>
      <c r="I62" s="218"/>
      <c r="J62" s="218"/>
      <c r="K62" s="218"/>
      <c r="L62" s="218"/>
      <c r="M62" s="218"/>
      <c r="N62" s="218"/>
      <c r="O62" s="218"/>
      <c r="P62" s="218"/>
      <c r="Q62" s="218"/>
      <c r="R62" s="218"/>
      <c r="S62" s="218"/>
      <c r="T62" s="218"/>
      <c r="U62" s="218"/>
      <c r="V62" s="218"/>
      <c r="W62" s="218"/>
      <c r="X62" s="218"/>
      <c r="Y62" s="218"/>
      <c r="Z62" s="218"/>
      <c r="AA62" s="218"/>
      <c r="AB62" s="218"/>
      <c r="AC62" s="138" t="e">
        <f t="shared" si="12"/>
        <v>#DIV/0!</v>
      </c>
    </row>
    <row r="63" spans="1:29" ht="24.95" customHeight="1" x14ac:dyDescent="0.2">
      <c r="A63" s="4">
        <v>19</v>
      </c>
      <c r="B63" s="3" t="s">
        <v>3</v>
      </c>
      <c r="C63" s="5"/>
      <c r="D63" s="5"/>
      <c r="E63" s="218"/>
      <c r="F63" s="218"/>
      <c r="G63" s="218"/>
      <c r="H63" s="218"/>
      <c r="I63" s="218"/>
      <c r="J63" s="218"/>
      <c r="K63" s="218"/>
      <c r="L63" s="218"/>
      <c r="M63" s="218"/>
      <c r="N63" s="218"/>
      <c r="O63" s="218"/>
      <c r="P63" s="218"/>
      <c r="Q63" s="218"/>
      <c r="R63" s="218"/>
      <c r="S63" s="218"/>
      <c r="T63" s="218"/>
      <c r="U63" s="218"/>
      <c r="V63" s="218"/>
      <c r="W63" s="218"/>
      <c r="X63" s="218"/>
      <c r="Y63" s="218"/>
      <c r="Z63" s="218"/>
      <c r="AA63" s="218"/>
      <c r="AB63" s="218"/>
      <c r="AC63" s="138" t="e">
        <f t="shared" si="12"/>
        <v>#DIV/0!</v>
      </c>
    </row>
    <row r="64" spans="1:29" ht="24.95" customHeight="1" x14ac:dyDescent="0.2">
      <c r="A64" s="4">
        <v>20</v>
      </c>
      <c r="B64" s="3" t="s">
        <v>2</v>
      </c>
      <c r="C64" s="2" t="s">
        <v>0</v>
      </c>
      <c r="D64" s="5"/>
      <c r="E64" s="218"/>
      <c r="F64" s="218"/>
      <c r="G64" s="218"/>
      <c r="H64" s="218"/>
      <c r="I64" s="218"/>
      <c r="J64" s="218"/>
      <c r="K64" s="218"/>
      <c r="L64" s="218"/>
      <c r="M64" s="218"/>
      <c r="N64" s="218"/>
      <c r="O64" s="218"/>
      <c r="P64" s="218"/>
      <c r="Q64" s="218"/>
      <c r="R64" s="218"/>
      <c r="S64" s="218"/>
      <c r="T64" s="218"/>
      <c r="U64" s="218"/>
      <c r="V64" s="218"/>
      <c r="W64" s="218"/>
      <c r="X64" s="218"/>
      <c r="Y64" s="218"/>
      <c r="Z64" s="218"/>
      <c r="AA64" s="218"/>
      <c r="AB64" s="218"/>
      <c r="AC64" s="138" t="e">
        <f t="shared" si="12"/>
        <v>#DIV/0!</v>
      </c>
    </row>
    <row r="65" spans="1:29" ht="24.95" customHeight="1" x14ac:dyDescent="0.25">
      <c r="A65" s="4">
        <v>21</v>
      </c>
      <c r="B65" s="3" t="s">
        <v>1</v>
      </c>
      <c r="C65" s="2" t="s">
        <v>0</v>
      </c>
      <c r="D65" s="1"/>
      <c r="E65" s="218"/>
      <c r="F65" s="218"/>
      <c r="G65" s="218"/>
      <c r="H65" s="218"/>
      <c r="I65" s="218"/>
      <c r="J65" s="218"/>
      <c r="K65" s="218"/>
      <c r="L65" s="218"/>
      <c r="M65" s="218"/>
      <c r="N65" s="218"/>
      <c r="O65" s="218"/>
      <c r="P65" s="218"/>
      <c r="Q65" s="218"/>
      <c r="R65" s="218"/>
      <c r="S65" s="218"/>
      <c r="T65" s="218"/>
      <c r="U65" s="218"/>
      <c r="V65" s="218"/>
      <c r="W65" s="218"/>
      <c r="X65" s="218"/>
      <c r="Y65" s="218"/>
      <c r="Z65" s="218"/>
      <c r="AA65" s="218"/>
      <c r="AB65" s="218"/>
      <c r="AC65" s="138" t="e">
        <f t="shared" si="12"/>
        <v>#DIV/0!</v>
      </c>
    </row>
    <row r="66" spans="1:29" ht="24.95" customHeight="1" x14ac:dyDescent="0.2"/>
    <row r="67" spans="1:29" ht="23.25" x14ac:dyDescent="0.2">
      <c r="A67" s="317" t="s">
        <v>39</v>
      </c>
      <c r="B67" s="317"/>
      <c r="C67" s="317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</row>
    <row r="68" spans="1:29" ht="18.75" x14ac:dyDescent="0.2">
      <c r="A68" s="323" t="s">
        <v>159</v>
      </c>
      <c r="B68" s="323"/>
      <c r="C68" s="323"/>
      <c r="D68" s="323"/>
      <c r="E68" s="323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3"/>
      <c r="S68" s="323"/>
      <c r="T68" s="323"/>
      <c r="U68" s="323"/>
      <c r="V68" s="323"/>
      <c r="W68" s="323"/>
      <c r="X68" s="323"/>
      <c r="Y68" s="323"/>
      <c r="Z68" s="323"/>
      <c r="AA68" s="323"/>
      <c r="AB68" s="323"/>
      <c r="AC68" s="323"/>
    </row>
    <row r="69" spans="1:29" ht="21" customHeight="1" x14ac:dyDescent="0.35">
      <c r="A69" s="319"/>
      <c r="B69" s="319"/>
      <c r="C69" s="319"/>
      <c r="D69" s="319"/>
      <c r="E69" s="320" t="s">
        <v>75</v>
      </c>
      <c r="F69" s="320"/>
      <c r="G69" s="320"/>
      <c r="H69" s="320"/>
      <c r="I69" s="320"/>
      <c r="J69" s="320"/>
      <c r="K69" s="320"/>
      <c r="L69" s="320"/>
      <c r="M69" s="320"/>
      <c r="N69" s="320"/>
      <c r="O69" s="320"/>
      <c r="P69" s="320"/>
      <c r="Q69" s="320"/>
      <c r="R69" s="320"/>
      <c r="S69" s="320"/>
      <c r="T69" s="320"/>
      <c r="U69" s="320"/>
      <c r="V69" s="320"/>
      <c r="W69" s="320"/>
      <c r="X69" s="320"/>
      <c r="Y69" s="320"/>
      <c r="Z69" s="320"/>
      <c r="AA69" s="320"/>
      <c r="AB69" s="320"/>
      <c r="AC69" s="320"/>
    </row>
    <row r="70" spans="1:29" ht="15.75" customHeight="1" x14ac:dyDescent="0.2">
      <c r="A70" s="324" t="s">
        <v>77</v>
      </c>
      <c r="B70" s="324"/>
      <c r="C70" s="324"/>
      <c r="D70" s="324"/>
      <c r="E70" s="320"/>
      <c r="F70" s="320"/>
      <c r="G70" s="320"/>
      <c r="H70" s="320"/>
      <c r="I70" s="320"/>
      <c r="J70" s="320"/>
      <c r="K70" s="320"/>
      <c r="L70" s="320"/>
      <c r="M70" s="320"/>
      <c r="N70" s="320"/>
      <c r="O70" s="320"/>
      <c r="P70" s="320"/>
      <c r="Q70" s="320"/>
      <c r="R70" s="320"/>
      <c r="S70" s="320"/>
      <c r="T70" s="320"/>
      <c r="U70" s="320"/>
      <c r="V70" s="320"/>
      <c r="W70" s="320"/>
      <c r="X70" s="320"/>
      <c r="Y70" s="320"/>
      <c r="Z70" s="320"/>
      <c r="AA70" s="320"/>
      <c r="AB70" s="320"/>
      <c r="AC70" s="320"/>
    </row>
    <row r="71" spans="1:29" ht="15.75" customHeight="1" x14ac:dyDescent="0.2">
      <c r="A71" s="324" t="s">
        <v>78</v>
      </c>
      <c r="B71" s="324"/>
      <c r="C71" s="324"/>
      <c r="D71" s="324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0"/>
      <c r="T71" s="320"/>
      <c r="U71" s="320"/>
      <c r="V71" s="320"/>
      <c r="W71" s="320"/>
      <c r="X71" s="320"/>
      <c r="Y71" s="320"/>
      <c r="Z71" s="320"/>
      <c r="AA71" s="320"/>
      <c r="AB71" s="320"/>
      <c r="AC71" s="320"/>
    </row>
    <row r="72" spans="1:29" ht="15.75" customHeight="1" x14ac:dyDescent="0.2">
      <c r="A72" s="324" t="s">
        <v>79</v>
      </c>
      <c r="B72" s="324"/>
      <c r="C72" s="324"/>
      <c r="D72" s="324"/>
      <c r="E72" s="320"/>
      <c r="F72" s="320"/>
      <c r="G72" s="320"/>
      <c r="H72" s="320"/>
      <c r="I72" s="320"/>
      <c r="J72" s="320"/>
      <c r="K72" s="320"/>
      <c r="L72" s="320"/>
      <c r="M72" s="320"/>
      <c r="N72" s="320"/>
      <c r="O72" s="320"/>
      <c r="P72" s="320"/>
      <c r="Q72" s="320"/>
      <c r="R72" s="320"/>
      <c r="S72" s="320"/>
      <c r="T72" s="320"/>
      <c r="U72" s="320"/>
      <c r="V72" s="320"/>
      <c r="W72" s="320"/>
      <c r="X72" s="320"/>
      <c r="Y72" s="320"/>
      <c r="Z72" s="320"/>
      <c r="AA72" s="320"/>
      <c r="AB72" s="320"/>
      <c r="AC72" s="320"/>
    </row>
    <row r="73" spans="1:29" ht="15.75" customHeight="1" x14ac:dyDescent="0.2">
      <c r="A73" s="324" t="s">
        <v>80</v>
      </c>
      <c r="B73" s="324"/>
      <c r="C73" s="324"/>
      <c r="D73" s="324"/>
      <c r="E73" s="320"/>
      <c r="F73" s="320"/>
      <c r="G73" s="320"/>
      <c r="H73" s="320"/>
      <c r="I73" s="320"/>
      <c r="J73" s="320"/>
      <c r="K73" s="320"/>
      <c r="L73" s="320"/>
      <c r="M73" s="320"/>
      <c r="N73" s="320"/>
      <c r="O73" s="320"/>
      <c r="P73" s="320"/>
      <c r="Q73" s="320"/>
      <c r="R73" s="320"/>
      <c r="S73" s="320"/>
      <c r="T73" s="320"/>
      <c r="U73" s="320"/>
      <c r="V73" s="320"/>
      <c r="W73" s="320"/>
      <c r="X73" s="320"/>
      <c r="Y73" s="320"/>
      <c r="Z73" s="320"/>
      <c r="AA73" s="320"/>
      <c r="AB73" s="320"/>
      <c r="AC73" s="320"/>
    </row>
    <row r="74" spans="1:29" ht="15.75" customHeight="1" x14ac:dyDescent="0.25">
      <c r="A74" s="325" t="s">
        <v>81</v>
      </c>
      <c r="B74" s="325"/>
      <c r="C74" s="325"/>
      <c r="D74" s="325"/>
      <c r="E74" s="320"/>
      <c r="F74" s="320"/>
      <c r="G74" s="320"/>
      <c r="H74" s="320"/>
      <c r="I74" s="320"/>
      <c r="J74" s="320"/>
      <c r="K74" s="320"/>
      <c r="L74" s="320"/>
      <c r="M74" s="320"/>
      <c r="N74" s="320"/>
      <c r="O74" s="320"/>
      <c r="P74" s="320"/>
      <c r="Q74" s="320"/>
      <c r="R74" s="320"/>
      <c r="S74" s="320"/>
      <c r="T74" s="320"/>
      <c r="U74" s="320"/>
      <c r="V74" s="320"/>
      <c r="W74" s="320"/>
      <c r="X74" s="320"/>
      <c r="Y74" s="320"/>
      <c r="Z74" s="320"/>
      <c r="AA74" s="320"/>
      <c r="AB74" s="320"/>
      <c r="AC74" s="320"/>
    </row>
    <row r="75" spans="1:29" ht="15.75" customHeight="1" x14ac:dyDescent="0.25">
      <c r="A75" s="325" t="s">
        <v>82</v>
      </c>
      <c r="B75" s="325"/>
      <c r="C75" s="325"/>
      <c r="D75" s="325"/>
      <c r="E75" s="320"/>
      <c r="F75" s="320"/>
      <c r="G75" s="320"/>
      <c r="H75" s="320"/>
      <c r="I75" s="320"/>
      <c r="J75" s="320"/>
      <c r="K75" s="320"/>
      <c r="L75" s="320"/>
      <c r="M75" s="320"/>
      <c r="N75" s="320"/>
      <c r="O75" s="320"/>
      <c r="P75" s="320"/>
      <c r="Q75" s="320"/>
      <c r="R75" s="320"/>
      <c r="S75" s="320"/>
      <c r="T75" s="320"/>
      <c r="U75" s="320"/>
      <c r="V75" s="320"/>
      <c r="W75" s="320"/>
      <c r="X75" s="320"/>
      <c r="Y75" s="320"/>
      <c r="Z75" s="320"/>
      <c r="AA75" s="320"/>
      <c r="AB75" s="320"/>
      <c r="AC75" s="320"/>
    </row>
    <row r="76" spans="1:29" ht="31.5" x14ac:dyDescent="0.2">
      <c r="A76" s="312" t="s">
        <v>32</v>
      </c>
      <c r="B76" s="312" t="s">
        <v>31</v>
      </c>
      <c r="C76" s="312" t="s">
        <v>30</v>
      </c>
      <c r="D76" s="312" t="s">
        <v>29</v>
      </c>
      <c r="E76" s="314" t="s">
        <v>28</v>
      </c>
      <c r="F76" s="315"/>
      <c r="G76" s="315"/>
      <c r="H76" s="315"/>
      <c r="I76" s="315"/>
      <c r="J76" s="315"/>
      <c r="K76" s="315"/>
      <c r="L76" s="315"/>
      <c r="M76" s="315"/>
      <c r="N76" s="315"/>
      <c r="O76" s="315"/>
      <c r="P76" s="315"/>
      <c r="Q76" s="315"/>
      <c r="R76" s="315"/>
      <c r="S76" s="315"/>
      <c r="T76" s="315"/>
      <c r="U76" s="315"/>
      <c r="V76" s="315"/>
      <c r="W76" s="315"/>
      <c r="X76" s="315"/>
      <c r="Y76" s="315"/>
      <c r="Z76" s="315"/>
      <c r="AA76" s="315"/>
      <c r="AB76" s="316"/>
      <c r="AC76" s="113" t="s">
        <v>67</v>
      </c>
    </row>
    <row r="77" spans="1:29" ht="15.75" x14ac:dyDescent="0.25">
      <c r="A77" s="313"/>
      <c r="B77" s="313"/>
      <c r="C77" s="313"/>
      <c r="D77" s="313"/>
      <c r="E77" s="8">
        <v>7</v>
      </c>
      <c r="F77" s="8">
        <v>8</v>
      </c>
      <c r="G77" s="8">
        <v>9</v>
      </c>
      <c r="H77" s="8">
        <v>10</v>
      </c>
      <c r="I77" s="9">
        <v>11</v>
      </c>
      <c r="J77" s="8">
        <v>12</v>
      </c>
      <c r="K77" s="8">
        <v>13</v>
      </c>
      <c r="L77" s="8">
        <v>14</v>
      </c>
      <c r="M77" s="8">
        <v>15</v>
      </c>
      <c r="N77" s="8">
        <v>16</v>
      </c>
      <c r="O77" s="8">
        <v>17</v>
      </c>
      <c r="P77" s="8">
        <v>18</v>
      </c>
      <c r="Q77" s="8">
        <v>19</v>
      </c>
      <c r="R77" s="8">
        <v>20</v>
      </c>
      <c r="S77" s="8">
        <v>21</v>
      </c>
      <c r="T77" s="8">
        <v>22</v>
      </c>
      <c r="U77" s="8">
        <v>23</v>
      </c>
      <c r="V77" s="8">
        <v>0</v>
      </c>
      <c r="W77" s="8">
        <v>1</v>
      </c>
      <c r="X77" s="8">
        <v>2</v>
      </c>
      <c r="Y77" s="8">
        <v>3</v>
      </c>
      <c r="Z77" s="8">
        <v>4</v>
      </c>
      <c r="AA77" s="8">
        <v>5</v>
      </c>
      <c r="AB77" s="8">
        <v>6</v>
      </c>
      <c r="AC77" s="1"/>
    </row>
    <row r="78" spans="1:29" ht="18.75" x14ac:dyDescent="0.2">
      <c r="A78" s="4">
        <v>1</v>
      </c>
      <c r="B78" s="3" t="s">
        <v>27</v>
      </c>
      <c r="C78" s="2" t="s">
        <v>0</v>
      </c>
      <c r="D78" s="31"/>
      <c r="E78" s="200">
        <v>1.4</v>
      </c>
      <c r="F78" s="200">
        <v>1.4</v>
      </c>
      <c r="G78" s="200">
        <v>1.3</v>
      </c>
      <c r="H78" s="200">
        <v>1.4</v>
      </c>
      <c r="I78" s="200">
        <v>1.4</v>
      </c>
      <c r="J78" s="200">
        <v>1.4</v>
      </c>
      <c r="K78" s="200">
        <v>1.3</v>
      </c>
      <c r="L78" s="200">
        <v>1.4</v>
      </c>
      <c r="M78" s="200">
        <v>1.4</v>
      </c>
      <c r="N78" s="200">
        <v>1.4</v>
      </c>
      <c r="O78" s="200">
        <v>1.4</v>
      </c>
      <c r="P78" s="200">
        <v>1.4</v>
      </c>
      <c r="Q78" s="200">
        <v>1.4</v>
      </c>
      <c r="R78" s="200">
        <v>1.4</v>
      </c>
      <c r="S78" s="200">
        <v>1.6</v>
      </c>
      <c r="T78" s="200">
        <v>1.7</v>
      </c>
      <c r="U78" s="200">
        <v>1.6</v>
      </c>
      <c r="V78" s="200">
        <v>1.4</v>
      </c>
      <c r="W78" s="200">
        <v>1.8</v>
      </c>
      <c r="X78" s="200">
        <v>1.6</v>
      </c>
      <c r="Y78" s="200">
        <v>1.7</v>
      </c>
      <c r="Z78" s="200">
        <v>1.8</v>
      </c>
      <c r="AA78" s="200">
        <v>1.5</v>
      </c>
      <c r="AB78" s="200">
        <v>1.7</v>
      </c>
      <c r="AC78" s="139">
        <f>AVERAGE(E78:AB78)</f>
        <v>1.4916666666666669</v>
      </c>
    </row>
    <row r="79" spans="1:29" ht="18.75" x14ac:dyDescent="0.2">
      <c r="A79" s="4">
        <v>2</v>
      </c>
      <c r="B79" s="3" t="s">
        <v>26</v>
      </c>
      <c r="C79" s="2" t="s">
        <v>0</v>
      </c>
      <c r="D79" s="31"/>
      <c r="E79" s="200">
        <v>0.8</v>
      </c>
      <c r="F79" s="200">
        <v>0.8</v>
      </c>
      <c r="G79" s="200">
        <v>0.8</v>
      </c>
      <c r="H79" s="200">
        <v>0.7</v>
      </c>
      <c r="I79" s="200">
        <v>0.7</v>
      </c>
      <c r="J79" s="200">
        <v>0.6</v>
      </c>
      <c r="K79" s="200">
        <v>0.7</v>
      </c>
      <c r="L79" s="200">
        <v>0.6</v>
      </c>
      <c r="M79" s="200">
        <v>0.7</v>
      </c>
      <c r="N79" s="200">
        <v>0.8</v>
      </c>
      <c r="O79" s="200">
        <v>0.8</v>
      </c>
      <c r="P79" s="200">
        <v>0.8</v>
      </c>
      <c r="Q79" s="200">
        <v>0.8</v>
      </c>
      <c r="R79" s="200">
        <v>0.8</v>
      </c>
      <c r="S79" s="200">
        <v>0.8</v>
      </c>
      <c r="T79" s="200">
        <v>0.8</v>
      </c>
      <c r="U79" s="200">
        <v>0.7</v>
      </c>
      <c r="V79" s="200">
        <v>0.7</v>
      </c>
      <c r="W79" s="200">
        <v>0.7</v>
      </c>
      <c r="X79" s="200">
        <v>0.8</v>
      </c>
      <c r="Y79" s="200">
        <v>0.7</v>
      </c>
      <c r="Z79" s="200">
        <v>0.7</v>
      </c>
      <c r="AA79" s="200">
        <v>0.8</v>
      </c>
      <c r="AB79" s="200">
        <v>0.7</v>
      </c>
      <c r="AC79" s="139">
        <f>AVERAGE(E79:AB79)</f>
        <v>0.7416666666666667</v>
      </c>
    </row>
    <row r="80" spans="1:29" ht="18.75" x14ac:dyDescent="0.2">
      <c r="A80" s="4">
        <v>3</v>
      </c>
      <c r="B80" s="3" t="s">
        <v>83</v>
      </c>
      <c r="C80" s="2" t="s">
        <v>0</v>
      </c>
      <c r="D80" s="2"/>
      <c r="E80" s="211">
        <v>13.2</v>
      </c>
      <c r="F80" s="211">
        <v>13.7</v>
      </c>
      <c r="G80" s="211">
        <v>13.7</v>
      </c>
      <c r="H80" s="211">
        <v>13.6</v>
      </c>
      <c r="I80" s="211">
        <v>13.2</v>
      </c>
      <c r="J80" s="211">
        <v>13.6</v>
      </c>
      <c r="K80" s="211">
        <v>13.3</v>
      </c>
      <c r="L80" s="211">
        <v>13.6</v>
      </c>
      <c r="M80" s="211">
        <v>14.2</v>
      </c>
      <c r="N80" s="211">
        <v>14.7</v>
      </c>
      <c r="O80" s="211">
        <v>15.2</v>
      </c>
      <c r="P80" s="211">
        <v>15.2</v>
      </c>
      <c r="Q80" s="211">
        <v>15.3</v>
      </c>
      <c r="R80" s="211">
        <v>15.4</v>
      </c>
      <c r="S80" s="211">
        <v>14.4</v>
      </c>
      <c r="T80" s="211">
        <v>14.1</v>
      </c>
      <c r="U80" s="211">
        <v>13.5</v>
      </c>
      <c r="V80" s="211">
        <v>12.9</v>
      </c>
      <c r="W80" s="211">
        <v>12.7</v>
      </c>
      <c r="X80" s="211">
        <v>12.7</v>
      </c>
      <c r="Y80" s="211">
        <v>13.9</v>
      </c>
      <c r="Z80" s="211">
        <v>14.7</v>
      </c>
      <c r="AA80" s="211">
        <v>15.1</v>
      </c>
      <c r="AB80" s="211">
        <v>15.4</v>
      </c>
      <c r="AC80" s="139">
        <f t="shared" ref="AC80:AC90" si="13">AVERAGE(E80:AB80)</f>
        <v>14.054166666666665</v>
      </c>
    </row>
    <row r="81" spans="1:29" ht="18.75" x14ac:dyDescent="0.2">
      <c r="A81" s="4">
        <v>4</v>
      </c>
      <c r="B81" s="3" t="s">
        <v>84</v>
      </c>
      <c r="C81" s="2" t="s">
        <v>0</v>
      </c>
      <c r="D81" s="2"/>
      <c r="E81" s="211">
        <v>6.2</v>
      </c>
      <c r="F81" s="211">
        <v>6.2</v>
      </c>
      <c r="G81" s="211">
        <v>6.2</v>
      </c>
      <c r="H81" s="211">
        <v>6.2</v>
      </c>
      <c r="I81" s="211">
        <v>6.6</v>
      </c>
      <c r="J81" s="211">
        <v>6.4</v>
      </c>
      <c r="K81" s="211">
        <v>6.8</v>
      </c>
      <c r="L81" s="211">
        <v>7</v>
      </c>
      <c r="M81" s="211">
        <v>7</v>
      </c>
      <c r="N81" s="211">
        <v>7.4</v>
      </c>
      <c r="O81" s="211">
        <v>7.8</v>
      </c>
      <c r="P81" s="211">
        <v>8.1999999999999993</v>
      </c>
      <c r="Q81" s="211">
        <v>8.1999999999999993</v>
      </c>
      <c r="R81" s="211">
        <v>8.1999999999999993</v>
      </c>
      <c r="S81" s="211">
        <v>7.1</v>
      </c>
      <c r="T81" s="211">
        <v>6.4</v>
      </c>
      <c r="U81" s="211">
        <v>6.1</v>
      </c>
      <c r="V81" s="211">
        <v>5.7</v>
      </c>
      <c r="W81" s="211">
        <v>5.5</v>
      </c>
      <c r="X81" s="211">
        <v>5.6</v>
      </c>
      <c r="Y81" s="211">
        <v>6.4</v>
      </c>
      <c r="Z81" s="211">
        <v>6.8</v>
      </c>
      <c r="AA81" s="211">
        <v>7.2</v>
      </c>
      <c r="AB81" s="211">
        <v>7.5</v>
      </c>
      <c r="AC81" s="139">
        <f t="shared" si="13"/>
        <v>6.7791666666666659</v>
      </c>
    </row>
    <row r="82" spans="1:29" ht="18.75" x14ac:dyDescent="0.2">
      <c r="A82" s="4">
        <v>5</v>
      </c>
      <c r="B82" s="3" t="s">
        <v>85</v>
      </c>
      <c r="C82" s="2" t="s">
        <v>0</v>
      </c>
      <c r="D82" s="2"/>
      <c r="E82" s="211">
        <v>25.9</v>
      </c>
      <c r="F82" s="211">
        <v>25.7</v>
      </c>
      <c r="G82" s="211">
        <v>25.4</v>
      </c>
      <c r="H82" s="211">
        <v>25.6</v>
      </c>
      <c r="I82" s="211">
        <v>24.7</v>
      </c>
      <c r="J82" s="211">
        <v>23.9</v>
      </c>
      <c r="K82" s="211">
        <v>24.2</v>
      </c>
      <c r="L82" s="211">
        <v>25.4</v>
      </c>
      <c r="M82" s="211">
        <v>26.4</v>
      </c>
      <c r="N82" s="211">
        <v>27.3</v>
      </c>
      <c r="O82" s="211">
        <v>27.9</v>
      </c>
      <c r="P82" s="211">
        <v>27.6</v>
      </c>
      <c r="Q82" s="211">
        <v>27.4</v>
      </c>
      <c r="R82" s="211">
        <v>27.3</v>
      </c>
      <c r="S82" s="211">
        <v>23.8</v>
      </c>
      <c r="T82" s="211">
        <v>23.5</v>
      </c>
      <c r="U82" s="211">
        <v>22.9</v>
      </c>
      <c r="V82" s="211">
        <v>23.2</v>
      </c>
      <c r="W82" s="211">
        <v>23.2</v>
      </c>
      <c r="X82" s="211">
        <v>23.2</v>
      </c>
      <c r="Y82" s="211">
        <v>23.6</v>
      </c>
      <c r="Z82" s="211">
        <v>23.5</v>
      </c>
      <c r="AA82" s="211">
        <v>23.2</v>
      </c>
      <c r="AB82" s="211">
        <v>23.4</v>
      </c>
      <c r="AC82" s="139">
        <f t="shared" si="13"/>
        <v>24.924999999999997</v>
      </c>
    </row>
    <row r="83" spans="1:29" ht="18.75" x14ac:dyDescent="0.2">
      <c r="A83" s="4">
        <v>6</v>
      </c>
      <c r="B83" s="3" t="s">
        <v>86</v>
      </c>
      <c r="C83" s="2" t="s">
        <v>0</v>
      </c>
      <c r="D83" s="2"/>
      <c r="E83" s="211">
        <v>31.3</v>
      </c>
      <c r="F83" s="211">
        <v>31.2</v>
      </c>
      <c r="G83" s="211">
        <v>31.4</v>
      </c>
      <c r="H83" s="211">
        <v>31</v>
      </c>
      <c r="I83" s="211">
        <v>29.9</v>
      </c>
      <c r="J83" s="211">
        <v>29.4</v>
      </c>
      <c r="K83" s="211">
        <v>29.3</v>
      </c>
      <c r="L83" s="211">
        <v>30.5</v>
      </c>
      <c r="M83" s="211">
        <v>32</v>
      </c>
      <c r="N83" s="211">
        <v>33.1</v>
      </c>
      <c r="O83" s="211">
        <v>33.299999999999997</v>
      </c>
      <c r="P83" s="211">
        <v>33.1</v>
      </c>
      <c r="Q83" s="211">
        <v>32.6</v>
      </c>
      <c r="R83" s="211">
        <v>33</v>
      </c>
      <c r="S83" s="211">
        <v>29.7</v>
      </c>
      <c r="T83" s="211">
        <v>29.3</v>
      </c>
      <c r="U83" s="211">
        <v>28.4</v>
      </c>
      <c r="V83" s="211">
        <v>28.7</v>
      </c>
      <c r="W83" s="211">
        <v>28.9</v>
      </c>
      <c r="X83" s="211">
        <v>28.8</v>
      </c>
      <c r="Y83" s="211">
        <v>29.5</v>
      </c>
      <c r="Z83" s="211">
        <v>29.3</v>
      </c>
      <c r="AA83" s="211">
        <v>28.9</v>
      </c>
      <c r="AB83" s="211">
        <v>29.3</v>
      </c>
      <c r="AC83" s="138">
        <f t="shared" si="13"/>
        <v>30.495833333333334</v>
      </c>
    </row>
    <row r="84" spans="1:29" ht="28.5" x14ac:dyDescent="0.2">
      <c r="A84" s="4">
        <v>7</v>
      </c>
      <c r="B84" s="3" t="s">
        <v>21</v>
      </c>
      <c r="C84" s="2" t="s">
        <v>87</v>
      </c>
      <c r="D84" s="2"/>
      <c r="E84" s="202">
        <v>4.3</v>
      </c>
      <c r="F84" s="202">
        <v>4.3</v>
      </c>
      <c r="G84" s="202">
        <v>4.3</v>
      </c>
      <c r="H84" s="202">
        <v>4.3</v>
      </c>
      <c r="I84" s="202">
        <v>4.3</v>
      </c>
      <c r="J84" s="202">
        <v>4.3</v>
      </c>
      <c r="K84" s="202">
        <v>4.3</v>
      </c>
      <c r="L84" s="202">
        <v>4.3</v>
      </c>
      <c r="M84" s="202">
        <v>4.3</v>
      </c>
      <c r="N84" s="202">
        <v>4.3</v>
      </c>
      <c r="O84" s="202">
        <v>4.3</v>
      </c>
      <c r="P84" s="202">
        <v>4.3</v>
      </c>
      <c r="Q84" s="202">
        <v>4.3</v>
      </c>
      <c r="R84" s="202">
        <v>4.3</v>
      </c>
      <c r="S84" s="202">
        <v>4.3</v>
      </c>
      <c r="T84" s="202">
        <v>4.3</v>
      </c>
      <c r="U84" s="202">
        <v>4.3</v>
      </c>
      <c r="V84" s="202">
        <v>4.3</v>
      </c>
      <c r="W84" s="202">
        <v>4.3</v>
      </c>
      <c r="X84" s="202">
        <v>4.3</v>
      </c>
      <c r="Y84" s="202">
        <v>4.3</v>
      </c>
      <c r="Z84" s="202">
        <v>4.3</v>
      </c>
      <c r="AA84" s="202">
        <v>4.3</v>
      </c>
      <c r="AB84" s="202">
        <v>4.3</v>
      </c>
      <c r="AC84" s="138">
        <f t="shared" si="13"/>
        <v>4.299999999999998</v>
      </c>
    </row>
    <row r="85" spans="1:29" ht="28.5" x14ac:dyDescent="0.2">
      <c r="A85" s="4">
        <v>8</v>
      </c>
      <c r="B85" s="3" t="s">
        <v>20</v>
      </c>
      <c r="C85" s="2" t="s">
        <v>87</v>
      </c>
      <c r="D85" s="2"/>
      <c r="E85" s="203">
        <v>3.8</v>
      </c>
      <c r="F85" s="203">
        <v>3.8</v>
      </c>
      <c r="G85" s="203">
        <v>3.8</v>
      </c>
      <c r="H85" s="203">
        <v>3.8</v>
      </c>
      <c r="I85" s="203">
        <v>3.8</v>
      </c>
      <c r="J85" s="203">
        <v>3.8</v>
      </c>
      <c r="K85" s="203">
        <v>3.8</v>
      </c>
      <c r="L85" s="203">
        <v>3.8</v>
      </c>
      <c r="M85" s="203">
        <v>3.8</v>
      </c>
      <c r="N85" s="203">
        <v>3.8</v>
      </c>
      <c r="O85" s="203">
        <v>3.8</v>
      </c>
      <c r="P85" s="203">
        <v>3.8</v>
      </c>
      <c r="Q85" s="203">
        <v>3.8</v>
      </c>
      <c r="R85" s="203">
        <v>3.8</v>
      </c>
      <c r="S85" s="203">
        <v>3.8</v>
      </c>
      <c r="T85" s="203">
        <v>3.8</v>
      </c>
      <c r="U85" s="203">
        <v>3.8</v>
      </c>
      <c r="V85" s="203">
        <v>3.8</v>
      </c>
      <c r="W85" s="203">
        <v>3.8</v>
      </c>
      <c r="X85" s="203">
        <v>3.8</v>
      </c>
      <c r="Y85" s="203">
        <v>3.8</v>
      </c>
      <c r="Z85" s="203">
        <v>3.8</v>
      </c>
      <c r="AA85" s="203">
        <v>3.8</v>
      </c>
      <c r="AB85" s="203">
        <v>3.8</v>
      </c>
      <c r="AC85" s="138">
        <f t="shared" si="13"/>
        <v>3.7999999999999985</v>
      </c>
    </row>
    <row r="86" spans="1:29" ht="28.5" x14ac:dyDescent="0.2">
      <c r="A86" s="4">
        <v>9</v>
      </c>
      <c r="B86" s="3" t="s">
        <v>19</v>
      </c>
      <c r="C86" s="2" t="s">
        <v>87</v>
      </c>
      <c r="D86" s="2"/>
      <c r="E86" s="203">
        <v>3.8</v>
      </c>
      <c r="F86" s="203">
        <v>3.8</v>
      </c>
      <c r="G86" s="203">
        <v>3.8</v>
      </c>
      <c r="H86" s="203">
        <v>3.8</v>
      </c>
      <c r="I86" s="203">
        <v>3.8</v>
      </c>
      <c r="J86" s="203">
        <v>3.8</v>
      </c>
      <c r="K86" s="203">
        <v>3.8</v>
      </c>
      <c r="L86" s="203">
        <v>3.8</v>
      </c>
      <c r="M86" s="203">
        <v>3.8</v>
      </c>
      <c r="N86" s="203">
        <v>3.8</v>
      </c>
      <c r="O86" s="203">
        <v>3.8</v>
      </c>
      <c r="P86" s="203">
        <v>3.8</v>
      </c>
      <c r="Q86" s="203">
        <v>3.8</v>
      </c>
      <c r="R86" s="203">
        <v>3.8</v>
      </c>
      <c r="S86" s="203">
        <v>3.8</v>
      </c>
      <c r="T86" s="203">
        <v>3.8</v>
      </c>
      <c r="U86" s="203">
        <v>3.8</v>
      </c>
      <c r="V86" s="203">
        <v>3.8</v>
      </c>
      <c r="W86" s="203">
        <v>3.8</v>
      </c>
      <c r="X86" s="203">
        <v>3.8</v>
      </c>
      <c r="Y86" s="203">
        <v>3.8</v>
      </c>
      <c r="Z86" s="203">
        <v>3.8</v>
      </c>
      <c r="AA86" s="203">
        <v>3.8</v>
      </c>
      <c r="AB86" s="203">
        <v>3.8</v>
      </c>
      <c r="AC86" s="138">
        <f t="shared" si="13"/>
        <v>3.7999999999999985</v>
      </c>
    </row>
    <row r="87" spans="1:29" ht="28.5" x14ac:dyDescent="0.2">
      <c r="A87" s="4">
        <v>10</v>
      </c>
      <c r="B87" s="3" t="s">
        <v>18</v>
      </c>
      <c r="C87" s="2" t="s">
        <v>87</v>
      </c>
      <c r="D87" s="2"/>
      <c r="E87" s="203">
        <v>3</v>
      </c>
      <c r="F87" s="203">
        <v>3</v>
      </c>
      <c r="G87" s="203">
        <v>3</v>
      </c>
      <c r="H87" s="203">
        <v>3</v>
      </c>
      <c r="I87" s="203">
        <v>3</v>
      </c>
      <c r="J87" s="203">
        <v>3</v>
      </c>
      <c r="K87" s="203">
        <v>3</v>
      </c>
      <c r="L87" s="203">
        <v>3</v>
      </c>
      <c r="M87" s="203">
        <v>3</v>
      </c>
      <c r="N87" s="203">
        <v>3</v>
      </c>
      <c r="O87" s="203">
        <v>3</v>
      </c>
      <c r="P87" s="203">
        <v>3</v>
      </c>
      <c r="Q87" s="203">
        <v>3</v>
      </c>
      <c r="R87" s="203">
        <v>3</v>
      </c>
      <c r="S87" s="203">
        <v>3</v>
      </c>
      <c r="T87" s="203">
        <v>3</v>
      </c>
      <c r="U87" s="203">
        <v>3</v>
      </c>
      <c r="V87" s="203">
        <v>3</v>
      </c>
      <c r="W87" s="203">
        <v>3</v>
      </c>
      <c r="X87" s="203">
        <v>3</v>
      </c>
      <c r="Y87" s="203">
        <v>3</v>
      </c>
      <c r="Z87" s="203">
        <v>3</v>
      </c>
      <c r="AA87" s="203">
        <v>3</v>
      </c>
      <c r="AB87" s="203">
        <v>3</v>
      </c>
      <c r="AC87" s="138">
        <f t="shared" si="13"/>
        <v>3</v>
      </c>
    </row>
    <row r="88" spans="1:29" ht="31.5" x14ac:dyDescent="0.2">
      <c r="A88" s="4">
        <v>11</v>
      </c>
      <c r="B88" s="3" t="s">
        <v>88</v>
      </c>
      <c r="C88" s="2" t="s">
        <v>87</v>
      </c>
      <c r="D88" s="5"/>
      <c r="E88" s="202">
        <f t="shared" ref="E88:AB88" si="14">E84-E85</f>
        <v>0.5</v>
      </c>
      <c r="F88" s="202">
        <f t="shared" si="14"/>
        <v>0.5</v>
      </c>
      <c r="G88" s="202">
        <f t="shared" si="14"/>
        <v>0.5</v>
      </c>
      <c r="H88" s="202">
        <f t="shared" si="14"/>
        <v>0.5</v>
      </c>
      <c r="I88" s="202">
        <f t="shared" si="14"/>
        <v>0.5</v>
      </c>
      <c r="J88" s="202">
        <f t="shared" si="14"/>
        <v>0.5</v>
      </c>
      <c r="K88" s="202">
        <f t="shared" si="14"/>
        <v>0.5</v>
      </c>
      <c r="L88" s="202">
        <f t="shared" si="14"/>
        <v>0.5</v>
      </c>
      <c r="M88" s="202">
        <f t="shared" si="14"/>
        <v>0.5</v>
      </c>
      <c r="N88" s="202">
        <f t="shared" si="14"/>
        <v>0.5</v>
      </c>
      <c r="O88" s="202">
        <f t="shared" si="14"/>
        <v>0.5</v>
      </c>
      <c r="P88" s="202">
        <f t="shared" si="14"/>
        <v>0.5</v>
      </c>
      <c r="Q88" s="202">
        <f t="shared" si="14"/>
        <v>0.5</v>
      </c>
      <c r="R88" s="202">
        <f t="shared" si="14"/>
        <v>0.5</v>
      </c>
      <c r="S88" s="202">
        <f t="shared" si="14"/>
        <v>0.5</v>
      </c>
      <c r="T88" s="202">
        <f t="shared" si="14"/>
        <v>0.5</v>
      </c>
      <c r="U88" s="202">
        <f t="shared" si="14"/>
        <v>0.5</v>
      </c>
      <c r="V88" s="202">
        <f t="shared" si="14"/>
        <v>0.5</v>
      </c>
      <c r="W88" s="202">
        <f t="shared" si="14"/>
        <v>0.5</v>
      </c>
      <c r="X88" s="202">
        <f t="shared" si="14"/>
        <v>0.5</v>
      </c>
      <c r="Y88" s="202">
        <f t="shared" si="14"/>
        <v>0.5</v>
      </c>
      <c r="Z88" s="202">
        <f t="shared" si="14"/>
        <v>0.5</v>
      </c>
      <c r="AA88" s="202">
        <f t="shared" si="14"/>
        <v>0.5</v>
      </c>
      <c r="AB88" s="202">
        <f t="shared" si="14"/>
        <v>0.5</v>
      </c>
      <c r="AC88" s="138">
        <f t="shared" si="13"/>
        <v>0.5</v>
      </c>
    </row>
    <row r="89" spans="1:29" ht="31.5" x14ac:dyDescent="0.2">
      <c r="A89" s="4">
        <v>12</v>
      </c>
      <c r="B89" s="3" t="s">
        <v>89</v>
      </c>
      <c r="C89" s="2" t="s">
        <v>87</v>
      </c>
      <c r="D89" s="5"/>
      <c r="E89" s="202">
        <f t="shared" ref="E89:AB89" si="15">E86-E87</f>
        <v>0.79999999999999982</v>
      </c>
      <c r="F89" s="202">
        <f t="shared" si="15"/>
        <v>0.79999999999999982</v>
      </c>
      <c r="G89" s="202">
        <f t="shared" si="15"/>
        <v>0.79999999999999982</v>
      </c>
      <c r="H89" s="202">
        <f t="shared" si="15"/>
        <v>0.79999999999999982</v>
      </c>
      <c r="I89" s="202">
        <f t="shared" si="15"/>
        <v>0.79999999999999982</v>
      </c>
      <c r="J89" s="202">
        <f t="shared" si="15"/>
        <v>0.79999999999999982</v>
      </c>
      <c r="K89" s="202">
        <f t="shared" si="15"/>
        <v>0.79999999999999982</v>
      </c>
      <c r="L89" s="202">
        <f t="shared" si="15"/>
        <v>0.79999999999999982</v>
      </c>
      <c r="M89" s="202">
        <f t="shared" si="15"/>
        <v>0.79999999999999982</v>
      </c>
      <c r="N89" s="202">
        <f t="shared" si="15"/>
        <v>0.79999999999999982</v>
      </c>
      <c r="O89" s="202">
        <f t="shared" si="15"/>
        <v>0.79999999999999982</v>
      </c>
      <c r="P89" s="202">
        <f t="shared" si="15"/>
        <v>0.79999999999999982</v>
      </c>
      <c r="Q89" s="202">
        <f t="shared" si="15"/>
        <v>0.79999999999999982</v>
      </c>
      <c r="R89" s="202">
        <f t="shared" si="15"/>
        <v>0.79999999999999982</v>
      </c>
      <c r="S89" s="202">
        <f t="shared" si="15"/>
        <v>0.79999999999999982</v>
      </c>
      <c r="T89" s="202">
        <f t="shared" si="15"/>
        <v>0.79999999999999982</v>
      </c>
      <c r="U89" s="202">
        <f t="shared" si="15"/>
        <v>0.79999999999999982</v>
      </c>
      <c r="V89" s="202">
        <f t="shared" si="15"/>
        <v>0.79999999999999982</v>
      </c>
      <c r="W89" s="202">
        <f t="shared" si="15"/>
        <v>0.79999999999999982</v>
      </c>
      <c r="X89" s="202">
        <f t="shared" si="15"/>
        <v>0.79999999999999982</v>
      </c>
      <c r="Y89" s="202">
        <f t="shared" si="15"/>
        <v>0.79999999999999982</v>
      </c>
      <c r="Z89" s="202">
        <f t="shared" si="15"/>
        <v>0.79999999999999982</v>
      </c>
      <c r="AA89" s="202">
        <f t="shared" si="15"/>
        <v>0.79999999999999982</v>
      </c>
      <c r="AB89" s="202">
        <f t="shared" si="15"/>
        <v>0.79999999999999982</v>
      </c>
      <c r="AC89" s="138">
        <f t="shared" si="13"/>
        <v>0.80000000000000027</v>
      </c>
    </row>
    <row r="90" spans="1:29" ht="31.5" x14ac:dyDescent="0.2">
      <c r="A90" s="4">
        <v>13</v>
      </c>
      <c r="B90" s="3" t="s">
        <v>90</v>
      </c>
      <c r="C90" s="2" t="s">
        <v>91</v>
      </c>
      <c r="D90" s="5"/>
      <c r="E90" s="204">
        <f t="shared" ref="E90:AB90" si="16">SQRT(E88/0.5)*971</f>
        <v>971</v>
      </c>
      <c r="F90" s="204">
        <f t="shared" si="16"/>
        <v>971</v>
      </c>
      <c r="G90" s="204">
        <f t="shared" si="16"/>
        <v>971</v>
      </c>
      <c r="H90" s="204">
        <f t="shared" si="16"/>
        <v>971</v>
      </c>
      <c r="I90" s="204">
        <f t="shared" si="16"/>
        <v>971</v>
      </c>
      <c r="J90" s="204">
        <f t="shared" si="16"/>
        <v>971</v>
      </c>
      <c r="K90" s="204">
        <f t="shared" si="16"/>
        <v>971</v>
      </c>
      <c r="L90" s="204">
        <f t="shared" si="16"/>
        <v>971</v>
      </c>
      <c r="M90" s="204">
        <f t="shared" si="16"/>
        <v>971</v>
      </c>
      <c r="N90" s="204">
        <f t="shared" si="16"/>
        <v>971</v>
      </c>
      <c r="O90" s="204">
        <f t="shared" si="16"/>
        <v>971</v>
      </c>
      <c r="P90" s="204">
        <f t="shared" si="16"/>
        <v>971</v>
      </c>
      <c r="Q90" s="204">
        <f t="shared" si="16"/>
        <v>971</v>
      </c>
      <c r="R90" s="204">
        <f t="shared" si="16"/>
        <v>971</v>
      </c>
      <c r="S90" s="204">
        <f t="shared" si="16"/>
        <v>971</v>
      </c>
      <c r="T90" s="204">
        <f t="shared" si="16"/>
        <v>971</v>
      </c>
      <c r="U90" s="204">
        <f t="shared" si="16"/>
        <v>971</v>
      </c>
      <c r="V90" s="204">
        <f t="shared" si="16"/>
        <v>971</v>
      </c>
      <c r="W90" s="204">
        <f t="shared" si="16"/>
        <v>971</v>
      </c>
      <c r="X90" s="204">
        <f t="shared" si="16"/>
        <v>971</v>
      </c>
      <c r="Y90" s="204">
        <f t="shared" si="16"/>
        <v>971</v>
      </c>
      <c r="Z90" s="204">
        <f t="shared" si="16"/>
        <v>971</v>
      </c>
      <c r="AA90" s="204">
        <f t="shared" si="16"/>
        <v>971</v>
      </c>
      <c r="AB90" s="204">
        <f t="shared" si="16"/>
        <v>971</v>
      </c>
      <c r="AC90" s="138">
        <f t="shared" si="13"/>
        <v>971</v>
      </c>
    </row>
    <row r="91" spans="1:29" ht="18.75" x14ac:dyDescent="0.2">
      <c r="A91" s="4">
        <v>14</v>
      </c>
      <c r="B91" s="3" t="s">
        <v>11</v>
      </c>
      <c r="C91" s="2" t="s">
        <v>10</v>
      </c>
      <c r="D91" s="5"/>
      <c r="E91" s="204">
        <f t="shared" ref="E91:AB91" si="17">E90*1000*1*(E80-E81)/3024</f>
        <v>2247.6851851851848</v>
      </c>
      <c r="F91" s="204">
        <f t="shared" si="17"/>
        <v>2408.2341269841268</v>
      </c>
      <c r="G91" s="204">
        <f t="shared" si="17"/>
        <v>2408.2341269841268</v>
      </c>
      <c r="H91" s="204">
        <f t="shared" si="17"/>
        <v>2376.1243386243382</v>
      </c>
      <c r="I91" s="204">
        <f t="shared" si="17"/>
        <v>2119.2460317460318</v>
      </c>
      <c r="J91" s="204">
        <f t="shared" si="17"/>
        <v>2311.9047619047615</v>
      </c>
      <c r="K91" s="204">
        <f t="shared" si="17"/>
        <v>2087.1362433862437</v>
      </c>
      <c r="L91" s="204">
        <f t="shared" si="17"/>
        <v>2119.2460317460318</v>
      </c>
      <c r="M91" s="204">
        <f t="shared" si="17"/>
        <v>2311.9047619047615</v>
      </c>
      <c r="N91" s="204">
        <f t="shared" si="17"/>
        <v>2344.0145502645501</v>
      </c>
      <c r="O91" s="204">
        <f t="shared" si="17"/>
        <v>2376.1243386243382</v>
      </c>
      <c r="P91" s="204">
        <f t="shared" si="17"/>
        <v>2247.6851851851852</v>
      </c>
      <c r="Q91" s="204">
        <f t="shared" si="17"/>
        <v>2279.7949735449738</v>
      </c>
      <c r="R91" s="204">
        <f t="shared" si="17"/>
        <v>2311.9047619047624</v>
      </c>
      <c r="S91" s="204">
        <f t="shared" si="17"/>
        <v>2344.0145502645505</v>
      </c>
      <c r="T91" s="204">
        <f t="shared" si="17"/>
        <v>2472.4537037037035</v>
      </c>
      <c r="U91" s="204">
        <f t="shared" si="17"/>
        <v>2376.1243386243386</v>
      </c>
      <c r="V91" s="204">
        <f t="shared" si="17"/>
        <v>2311.9047619047619</v>
      </c>
      <c r="W91" s="204">
        <f t="shared" si="17"/>
        <v>2311.9047619047615</v>
      </c>
      <c r="X91" s="204">
        <f t="shared" si="17"/>
        <v>2279.7949735449733</v>
      </c>
      <c r="Y91" s="204">
        <f t="shared" si="17"/>
        <v>2408.2341269841268</v>
      </c>
      <c r="Z91" s="204">
        <f t="shared" si="17"/>
        <v>2536.6732804232802</v>
      </c>
      <c r="AA91" s="204">
        <f t="shared" si="17"/>
        <v>2536.6732804232802</v>
      </c>
      <c r="AB91" s="204">
        <f t="shared" si="17"/>
        <v>2536.6732804232806</v>
      </c>
      <c r="AC91" s="138">
        <f>SUM(E91:AB91)</f>
        <v>56063.690476190481</v>
      </c>
    </row>
    <row r="92" spans="1:29" ht="18.75" x14ac:dyDescent="0.2">
      <c r="A92" s="4">
        <v>15</v>
      </c>
      <c r="B92" s="3" t="s">
        <v>9</v>
      </c>
      <c r="C92" s="2" t="s">
        <v>8</v>
      </c>
      <c r="D92" s="5"/>
      <c r="E92" s="248">
        <v>1500</v>
      </c>
      <c r="F92" s="248">
        <v>1600</v>
      </c>
      <c r="G92" s="248">
        <v>1500</v>
      </c>
      <c r="H92" s="248">
        <v>1400</v>
      </c>
      <c r="I92" s="248">
        <v>1400</v>
      </c>
      <c r="J92" s="248">
        <v>1400</v>
      </c>
      <c r="K92" s="248">
        <v>1300</v>
      </c>
      <c r="L92" s="248">
        <v>1400</v>
      </c>
      <c r="M92" s="248">
        <v>1600</v>
      </c>
      <c r="N92" s="248">
        <v>1500</v>
      </c>
      <c r="O92" s="248">
        <v>1500</v>
      </c>
      <c r="P92" s="248">
        <v>1500</v>
      </c>
      <c r="Q92" s="248">
        <v>1500</v>
      </c>
      <c r="R92" s="248">
        <v>1600</v>
      </c>
      <c r="S92" s="248">
        <v>1400</v>
      </c>
      <c r="T92" s="248">
        <v>1500</v>
      </c>
      <c r="U92" s="248">
        <v>1400</v>
      </c>
      <c r="V92" s="248">
        <v>1400</v>
      </c>
      <c r="W92" s="248">
        <v>1600</v>
      </c>
      <c r="X92" s="248">
        <v>1500</v>
      </c>
      <c r="Y92" s="248">
        <v>1400</v>
      </c>
      <c r="Z92" s="248">
        <v>1600</v>
      </c>
      <c r="AA92" s="248">
        <v>1500</v>
      </c>
      <c r="AB92" s="248">
        <v>1400</v>
      </c>
      <c r="AC92" s="138">
        <f>SUM(E92:AB92)</f>
        <v>35400</v>
      </c>
    </row>
    <row r="93" spans="1:29" ht="18.75" x14ac:dyDescent="0.2">
      <c r="A93" s="4">
        <v>16</v>
      </c>
      <c r="B93" s="3" t="s">
        <v>7</v>
      </c>
      <c r="C93" s="2" t="s">
        <v>6</v>
      </c>
      <c r="D93" s="5"/>
      <c r="E93" s="218">
        <f t="shared" ref="E93:AB93" si="18">E92/E91</f>
        <v>0.6673532440782699</v>
      </c>
      <c r="F93" s="218">
        <f t="shared" si="18"/>
        <v>0.6643872296601443</v>
      </c>
      <c r="G93" s="218">
        <f t="shared" si="18"/>
        <v>0.62286302780638525</v>
      </c>
      <c r="H93" s="218">
        <f t="shared" si="18"/>
        <v>0.58919475603306715</v>
      </c>
      <c r="I93" s="218">
        <f t="shared" si="18"/>
        <v>0.66061230221889333</v>
      </c>
      <c r="J93" s="218">
        <f t="shared" si="18"/>
        <v>0.60556127703398566</v>
      </c>
      <c r="K93" s="218">
        <f t="shared" si="18"/>
        <v>0.62286302780638503</v>
      </c>
      <c r="L93" s="218">
        <f t="shared" si="18"/>
        <v>0.66061230221889333</v>
      </c>
      <c r="M93" s="218">
        <f t="shared" si="18"/>
        <v>0.69207003089598362</v>
      </c>
      <c r="N93" s="218">
        <f t="shared" si="18"/>
        <v>0.63992776829423137</v>
      </c>
      <c r="O93" s="218">
        <f t="shared" si="18"/>
        <v>0.63128009574971478</v>
      </c>
      <c r="P93" s="218">
        <f t="shared" si="18"/>
        <v>0.66735324407826979</v>
      </c>
      <c r="Q93" s="218">
        <f t="shared" si="18"/>
        <v>0.65795390261237863</v>
      </c>
      <c r="R93" s="218">
        <f t="shared" si="18"/>
        <v>0.6920700308959834</v>
      </c>
      <c r="S93" s="218">
        <f t="shared" si="18"/>
        <v>0.59726591707461585</v>
      </c>
      <c r="T93" s="218">
        <f t="shared" si="18"/>
        <v>0.60668476734388177</v>
      </c>
      <c r="U93" s="218">
        <f t="shared" si="18"/>
        <v>0.58919475603306704</v>
      </c>
      <c r="V93" s="218">
        <f t="shared" si="18"/>
        <v>0.60556127703398555</v>
      </c>
      <c r="W93" s="218">
        <f t="shared" si="18"/>
        <v>0.69207003089598362</v>
      </c>
      <c r="X93" s="218">
        <f t="shared" si="18"/>
        <v>0.65795390261237874</v>
      </c>
      <c r="Y93" s="218">
        <f t="shared" si="18"/>
        <v>0.5813388259526262</v>
      </c>
      <c r="Z93" s="218">
        <f t="shared" si="18"/>
        <v>0.63074736993051672</v>
      </c>
      <c r="AA93" s="218">
        <f t="shared" si="18"/>
        <v>0.59132565930985936</v>
      </c>
      <c r="AB93" s="218">
        <f t="shared" si="18"/>
        <v>0.55190394868920201</v>
      </c>
      <c r="AC93" s="138">
        <f t="shared" ref="AC93:AC98" si="19">AVERAGE(E93:AB93)</f>
        <v>0.63242286226077915</v>
      </c>
    </row>
    <row r="94" spans="1:29" ht="18.75" x14ac:dyDescent="0.2">
      <c r="A94" s="4">
        <v>17</v>
      </c>
      <c r="B94" s="3" t="s">
        <v>5</v>
      </c>
      <c r="C94" s="5"/>
      <c r="D94" s="5"/>
      <c r="E94" s="309">
        <f>AVERAGE(E93:AB93)</f>
        <v>0.63242286226077915</v>
      </c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310"/>
      <c r="T94" s="310"/>
      <c r="U94" s="310"/>
      <c r="V94" s="310"/>
      <c r="W94" s="310"/>
      <c r="X94" s="310"/>
      <c r="Y94" s="310"/>
      <c r="Z94" s="310"/>
      <c r="AA94" s="310"/>
      <c r="AB94" s="311"/>
      <c r="AC94" s="138">
        <f t="shared" si="19"/>
        <v>0.63242286226077915</v>
      </c>
    </row>
    <row r="95" spans="1:29" ht="18.75" x14ac:dyDescent="0.2">
      <c r="A95" s="4">
        <v>18</v>
      </c>
      <c r="B95" s="3" t="s">
        <v>4</v>
      </c>
      <c r="C95" s="5"/>
      <c r="D95" s="5"/>
      <c r="E95" s="218">
        <f>3.516/E93</f>
        <v>5.2685740740740732</v>
      </c>
      <c r="F95" s="218">
        <f t="shared" ref="F95:AB95" si="20">3.516/F93</f>
        <v>5.2920944940476184</v>
      </c>
      <c r="G95" s="218">
        <f t="shared" si="20"/>
        <v>5.6449007936507929</v>
      </c>
      <c r="H95" s="218">
        <f t="shared" si="20"/>
        <v>5.9674665532879807</v>
      </c>
      <c r="I95" s="218">
        <f t="shared" si="20"/>
        <v>5.322335034013606</v>
      </c>
      <c r="J95" s="218">
        <f t="shared" si="20"/>
        <v>5.8061836734693868</v>
      </c>
      <c r="K95" s="218">
        <f t="shared" si="20"/>
        <v>5.6449007936507947</v>
      </c>
      <c r="L95" s="218">
        <f t="shared" si="20"/>
        <v>5.322335034013606</v>
      </c>
      <c r="M95" s="218">
        <f t="shared" si="20"/>
        <v>5.0804107142857138</v>
      </c>
      <c r="N95" s="218">
        <f t="shared" si="20"/>
        <v>5.4943701058201055</v>
      </c>
      <c r="O95" s="218">
        <f t="shared" si="20"/>
        <v>5.5696354497354488</v>
      </c>
      <c r="P95" s="218">
        <f t="shared" si="20"/>
        <v>5.2685740740740741</v>
      </c>
      <c r="Q95" s="218">
        <f t="shared" si="20"/>
        <v>5.3438394179894182</v>
      </c>
      <c r="R95" s="218">
        <f t="shared" si="20"/>
        <v>5.0804107142857156</v>
      </c>
      <c r="S95" s="218">
        <f t="shared" si="20"/>
        <v>5.8868251133786851</v>
      </c>
      <c r="T95" s="218">
        <f t="shared" si="20"/>
        <v>5.7954314814814802</v>
      </c>
      <c r="U95" s="218">
        <f t="shared" si="20"/>
        <v>5.9674665532879825</v>
      </c>
      <c r="V95" s="218">
        <f t="shared" si="20"/>
        <v>5.8061836734693877</v>
      </c>
      <c r="W95" s="218">
        <f t="shared" si="20"/>
        <v>5.0804107142857138</v>
      </c>
      <c r="X95" s="218">
        <f t="shared" si="20"/>
        <v>5.3438394179894173</v>
      </c>
      <c r="Y95" s="218">
        <f t="shared" si="20"/>
        <v>6.0481079931972781</v>
      </c>
      <c r="Z95" s="218">
        <f t="shared" si="20"/>
        <v>5.574339533730158</v>
      </c>
      <c r="AA95" s="218">
        <f t="shared" si="20"/>
        <v>5.9459621693121694</v>
      </c>
      <c r="AB95" s="218">
        <f t="shared" si="20"/>
        <v>6.3706737528344677</v>
      </c>
      <c r="AC95" s="138">
        <f t="shared" si="19"/>
        <v>5.5802196387235448</v>
      </c>
    </row>
    <row r="96" spans="1:29" ht="18.75" x14ac:dyDescent="0.2">
      <c r="A96" s="4">
        <v>19</v>
      </c>
      <c r="B96" s="3" t="s">
        <v>3</v>
      </c>
      <c r="C96" s="5"/>
      <c r="D96" s="5"/>
      <c r="E96" s="218">
        <f t="shared" ref="E96:AB96" si="21">3.413*E95</f>
        <v>17.981643314814811</v>
      </c>
      <c r="F96" s="218">
        <f t="shared" si="21"/>
        <v>18.061918508184522</v>
      </c>
      <c r="G96" s="218">
        <f t="shared" si="21"/>
        <v>19.266046408730155</v>
      </c>
      <c r="H96" s="218">
        <f t="shared" si="21"/>
        <v>20.366963346371875</v>
      </c>
      <c r="I96" s="218">
        <f t="shared" si="21"/>
        <v>18.165129471088438</v>
      </c>
      <c r="J96" s="218">
        <f t="shared" si="21"/>
        <v>19.816504877551015</v>
      </c>
      <c r="K96" s="218">
        <f t="shared" si="21"/>
        <v>19.266046408730162</v>
      </c>
      <c r="L96" s="218">
        <f t="shared" si="21"/>
        <v>18.165129471088438</v>
      </c>
      <c r="M96" s="218">
        <f t="shared" si="21"/>
        <v>17.339441767857139</v>
      </c>
      <c r="N96" s="218">
        <f t="shared" si="21"/>
        <v>18.752285171164019</v>
      </c>
      <c r="O96" s="218">
        <f t="shared" si="21"/>
        <v>19.009165789947087</v>
      </c>
      <c r="P96" s="218">
        <f t="shared" si="21"/>
        <v>17.981643314814814</v>
      </c>
      <c r="Q96" s="218">
        <f t="shared" si="21"/>
        <v>18.238523933597882</v>
      </c>
      <c r="R96" s="218">
        <f t="shared" si="21"/>
        <v>17.339441767857146</v>
      </c>
      <c r="S96" s="218">
        <f t="shared" si="21"/>
        <v>20.091734111961451</v>
      </c>
      <c r="T96" s="218">
        <f t="shared" si="21"/>
        <v>19.779807646296291</v>
      </c>
      <c r="U96" s="218">
        <f t="shared" si="21"/>
        <v>20.366963346371882</v>
      </c>
      <c r="V96" s="218">
        <f t="shared" si="21"/>
        <v>19.816504877551019</v>
      </c>
      <c r="W96" s="218">
        <f t="shared" si="21"/>
        <v>17.339441767857139</v>
      </c>
      <c r="X96" s="218">
        <f t="shared" si="21"/>
        <v>18.238523933597879</v>
      </c>
      <c r="Y96" s="218">
        <f t="shared" si="21"/>
        <v>20.642192580782311</v>
      </c>
      <c r="Z96" s="218">
        <f t="shared" si="21"/>
        <v>19.025220828621027</v>
      </c>
      <c r="AA96" s="218">
        <f t="shared" si="21"/>
        <v>20.293568883862434</v>
      </c>
      <c r="AB96" s="218">
        <f t="shared" si="21"/>
        <v>21.743109518424038</v>
      </c>
      <c r="AC96" s="138">
        <f t="shared" si="19"/>
        <v>19.045289626963463</v>
      </c>
    </row>
    <row r="97" spans="1:29" ht="18.75" x14ac:dyDescent="0.2">
      <c r="A97" s="4">
        <v>20</v>
      </c>
      <c r="B97" s="3" t="s">
        <v>2</v>
      </c>
      <c r="C97" s="2" t="s">
        <v>0</v>
      </c>
      <c r="D97" s="5"/>
      <c r="E97" s="218">
        <f t="shared" ref="E97:AB97" si="22">(E83-E82)/LN(1+(E83-E82)/E78)</f>
        <v>3.4167475825261038</v>
      </c>
      <c r="F97" s="218">
        <f t="shared" si="22"/>
        <v>3.4481695525544311</v>
      </c>
      <c r="G97" s="218">
        <f t="shared" si="22"/>
        <v>3.4772326494783212</v>
      </c>
      <c r="H97" s="218">
        <f t="shared" si="22"/>
        <v>3.4167475825261029</v>
      </c>
      <c r="I97" s="218">
        <f t="shared" si="22"/>
        <v>3.3535461612270074</v>
      </c>
      <c r="J97" s="218">
        <f t="shared" si="22"/>
        <v>3.4481695525544311</v>
      </c>
      <c r="K97" s="218">
        <f t="shared" si="22"/>
        <v>3.1996311497369812</v>
      </c>
      <c r="L97" s="218">
        <f t="shared" si="22"/>
        <v>3.3217615746284799</v>
      </c>
      <c r="M97" s="218">
        <f t="shared" si="22"/>
        <v>3.4794756335338266</v>
      </c>
      <c r="N97" s="218">
        <f t="shared" si="22"/>
        <v>3.541749432184123</v>
      </c>
      <c r="O97" s="218">
        <f t="shared" si="22"/>
        <v>3.4167475825261029</v>
      </c>
      <c r="P97" s="218">
        <f t="shared" si="22"/>
        <v>3.4481695525544311</v>
      </c>
      <c r="Q97" s="218">
        <f t="shared" si="22"/>
        <v>3.3535461612270083</v>
      </c>
      <c r="R97" s="218">
        <f t="shared" si="22"/>
        <v>3.51066817163648</v>
      </c>
      <c r="S97" s="218">
        <f t="shared" si="22"/>
        <v>3.8190189168555047</v>
      </c>
      <c r="T97" s="218">
        <f t="shared" si="22"/>
        <v>3.9076322789153122</v>
      </c>
      <c r="U97" s="218">
        <f t="shared" si="22"/>
        <v>3.6910493578042529</v>
      </c>
      <c r="V97" s="218">
        <f t="shared" si="22"/>
        <v>3.4481695525544311</v>
      </c>
      <c r="W97" s="218">
        <f t="shared" si="22"/>
        <v>3.9940681623280914</v>
      </c>
      <c r="X97" s="218">
        <f t="shared" si="22"/>
        <v>3.7232126564780632</v>
      </c>
      <c r="Y97" s="218">
        <f t="shared" si="22"/>
        <v>3.9398472239788251</v>
      </c>
      <c r="Z97" s="218">
        <f t="shared" si="22"/>
        <v>4.0267666611708419</v>
      </c>
      <c r="AA97" s="218">
        <f t="shared" si="22"/>
        <v>3.6337767167252903</v>
      </c>
      <c r="AB97" s="218">
        <f t="shared" si="22"/>
        <v>3.939847223978826</v>
      </c>
      <c r="AC97" s="138">
        <f t="shared" si="19"/>
        <v>3.5814896287368043</v>
      </c>
    </row>
    <row r="98" spans="1:29" ht="18.75" x14ac:dyDescent="0.25">
      <c r="A98" s="4">
        <v>21</v>
      </c>
      <c r="B98" s="3" t="s">
        <v>1</v>
      </c>
      <c r="C98" s="2" t="s">
        <v>0</v>
      </c>
      <c r="D98" s="1"/>
      <c r="E98" s="218">
        <f t="shared" ref="E98:AB98" si="23">(E80-E81)/LN(1+(E80-E81)/E79)</f>
        <v>3.0738596413683656</v>
      </c>
      <c r="F98" s="218">
        <f t="shared" si="23"/>
        <v>3.2059515234608833</v>
      </c>
      <c r="G98" s="218">
        <f t="shared" si="23"/>
        <v>3.2059515234608833</v>
      </c>
      <c r="H98" s="218">
        <f t="shared" si="23"/>
        <v>3.0222103805672957</v>
      </c>
      <c r="I98" s="218">
        <f t="shared" si="23"/>
        <v>2.8150399832745259</v>
      </c>
      <c r="J98" s="218">
        <f t="shared" si="23"/>
        <v>2.8070729658092159</v>
      </c>
      <c r="K98" s="218">
        <f t="shared" si="23"/>
        <v>2.7887947446121881</v>
      </c>
      <c r="L98" s="218">
        <f t="shared" si="23"/>
        <v>2.6560353889201744</v>
      </c>
      <c r="M98" s="218">
        <f t="shared" si="23"/>
        <v>2.9708636221603979</v>
      </c>
      <c r="N98" s="218">
        <f t="shared" si="23"/>
        <v>3.1533373622747245</v>
      </c>
      <c r="O98" s="218">
        <f t="shared" si="23"/>
        <v>3.1796806982868162</v>
      </c>
      <c r="P98" s="218">
        <f t="shared" si="23"/>
        <v>3.0738596413683656</v>
      </c>
      <c r="Q98" s="218">
        <f t="shared" si="23"/>
        <v>3.1004281370558271</v>
      </c>
      <c r="R98" s="218">
        <f t="shared" si="23"/>
        <v>3.1269202697034135</v>
      </c>
      <c r="S98" s="218">
        <f t="shared" si="23"/>
        <v>3.1533373622747245</v>
      </c>
      <c r="T98" s="218">
        <f t="shared" si="23"/>
        <v>3.2582804444917861</v>
      </c>
      <c r="U98" s="218">
        <f t="shared" si="23"/>
        <v>3.0222103805672953</v>
      </c>
      <c r="V98" s="218">
        <f t="shared" si="23"/>
        <v>2.9708636221603983</v>
      </c>
      <c r="W98" s="218">
        <f t="shared" si="23"/>
        <v>2.9708636221603979</v>
      </c>
      <c r="X98" s="218">
        <f t="shared" si="23"/>
        <v>3.1004281370558266</v>
      </c>
      <c r="Y98" s="218">
        <f t="shared" si="23"/>
        <v>3.0477780683835873</v>
      </c>
      <c r="Z98" s="218">
        <f t="shared" si="23"/>
        <v>3.1493713162492134</v>
      </c>
      <c r="AA98" s="218">
        <f t="shared" si="23"/>
        <v>3.310333392565084</v>
      </c>
      <c r="AB98" s="218">
        <f t="shared" si="23"/>
        <v>3.1493713162492138</v>
      </c>
      <c r="AC98" s="138">
        <f t="shared" si="19"/>
        <v>3.0547018143533591</v>
      </c>
    </row>
    <row r="102" spans="1:29" ht="21" customHeight="1" x14ac:dyDescent="0.2"/>
    <row r="103" spans="1:29" ht="15.75" customHeight="1" x14ac:dyDescent="0.2"/>
    <row r="104" spans="1:29" ht="21" customHeight="1" x14ac:dyDescent="0.2"/>
    <row r="105" spans="1:29" ht="15.75" customHeight="1" x14ac:dyDescent="0.2"/>
    <row r="106" spans="1:29" ht="15.75" customHeight="1" x14ac:dyDescent="0.2"/>
    <row r="107" spans="1:29" ht="15.75" customHeight="1" x14ac:dyDescent="0.2"/>
    <row r="108" spans="1:29" ht="15.75" customHeight="1" x14ac:dyDescent="0.2"/>
    <row r="109" spans="1:29" ht="15.75" customHeight="1" x14ac:dyDescent="0.2"/>
    <row r="110" spans="1:29" ht="15.75" customHeight="1" x14ac:dyDescent="0.2"/>
    <row r="111" spans="1:29" ht="15.75" customHeight="1" x14ac:dyDescent="0.2"/>
  </sheetData>
  <mergeCells count="48">
    <mergeCell ref="E94:AB94"/>
    <mergeCell ref="A76:A77"/>
    <mergeCell ref="B76:B77"/>
    <mergeCell ref="C76:C77"/>
    <mergeCell ref="D76:D77"/>
    <mergeCell ref="E76:AB76"/>
    <mergeCell ref="A67:AC67"/>
    <mergeCell ref="A68:AC68"/>
    <mergeCell ref="A69:D69"/>
    <mergeCell ref="E69:AC75"/>
    <mergeCell ref="A70:D70"/>
    <mergeCell ref="A71:D71"/>
    <mergeCell ref="A72:D72"/>
    <mergeCell ref="A73:D73"/>
    <mergeCell ref="A74:D74"/>
    <mergeCell ref="A75:D75"/>
    <mergeCell ref="E61:AB61"/>
    <mergeCell ref="A43:A44"/>
    <mergeCell ref="B43:B44"/>
    <mergeCell ref="C43:C44"/>
    <mergeCell ref="D43:D44"/>
    <mergeCell ref="E43:AB43"/>
    <mergeCell ref="A34:AC34"/>
    <mergeCell ref="A35:AC35"/>
    <mergeCell ref="A36:D36"/>
    <mergeCell ref="E36:AC42"/>
    <mergeCell ref="A37:D37"/>
    <mergeCell ref="A38:D38"/>
    <mergeCell ref="A39:D39"/>
    <mergeCell ref="A40:D40"/>
    <mergeCell ref="A41:D41"/>
    <mergeCell ref="A42:D42"/>
    <mergeCell ref="E28:AB28"/>
    <mergeCell ref="A1:AC1"/>
    <mergeCell ref="A2:AC2"/>
    <mergeCell ref="E3:AC9"/>
    <mergeCell ref="A9:D9"/>
    <mergeCell ref="A10:A11"/>
    <mergeCell ref="B10:B11"/>
    <mergeCell ref="C10:C11"/>
    <mergeCell ref="D10:D11"/>
    <mergeCell ref="E10:AB10"/>
    <mergeCell ref="A3:D3"/>
    <mergeCell ref="A4:D4"/>
    <mergeCell ref="A5:D5"/>
    <mergeCell ref="A6:D6"/>
    <mergeCell ref="A7:D7"/>
    <mergeCell ref="A8:D8"/>
  </mergeCells>
  <conditionalFormatting sqref="E26:AB26">
    <cfRule type="cellIs" dxfId="101" priority="6" operator="greaterThan">
      <formula>90</formula>
    </cfRule>
  </conditionalFormatting>
  <conditionalFormatting sqref="E59:AB59">
    <cfRule type="cellIs" dxfId="100" priority="2" operator="greaterThan">
      <formula>90</formula>
    </cfRule>
  </conditionalFormatting>
  <conditionalFormatting sqref="E92:AB92">
    <cfRule type="cellIs" dxfId="99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AE103"/>
  <sheetViews>
    <sheetView zoomScale="70" zoomScaleNormal="70" workbookViewId="0">
      <selection activeCell="AH25" sqref="AH25"/>
    </sheetView>
  </sheetViews>
  <sheetFormatPr defaultColWidth="8.85546875" defaultRowHeight="12.75" x14ac:dyDescent="0.2"/>
  <cols>
    <col min="1" max="1" width="6.5703125" style="16" customWidth="1"/>
    <col min="2" max="2" width="45" style="16" customWidth="1"/>
    <col min="3" max="3" width="11.42578125" style="16" customWidth="1"/>
    <col min="4" max="4" width="17.42578125" style="16" customWidth="1"/>
    <col min="5" max="5" width="8.7109375" style="16" customWidth="1"/>
    <col min="6" max="6" width="9.42578125" style="16" customWidth="1"/>
    <col min="7" max="15" width="8.7109375" style="16" customWidth="1"/>
    <col min="16" max="16" width="10.140625" style="16" customWidth="1"/>
    <col min="17" max="18" width="8.7109375" style="16" customWidth="1"/>
    <col min="19" max="19" width="9.7109375" style="16" customWidth="1"/>
    <col min="20" max="20" width="8.7109375" style="16" customWidth="1"/>
    <col min="21" max="21" width="9.85546875" style="16" customWidth="1"/>
    <col min="22" max="22" width="8.7109375" style="16" customWidth="1"/>
    <col min="23" max="24" width="9.42578125" style="16" customWidth="1"/>
    <col min="25" max="26" width="9.140625" style="16" customWidth="1"/>
    <col min="27" max="27" width="8.7109375" style="16" customWidth="1"/>
    <col min="28" max="28" width="10.140625" style="16" customWidth="1"/>
    <col min="29" max="29" width="13.5703125" style="16" customWidth="1"/>
    <col min="30" max="16384" width="8.85546875" style="16"/>
  </cols>
  <sheetData>
    <row r="2" spans="1:29" ht="23.25" x14ac:dyDescent="0.2">
      <c r="A2" s="317" t="s">
        <v>39</v>
      </c>
      <c r="B2" s="317"/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</row>
    <row r="3" spans="1:29" ht="23.25" x14ac:dyDescent="0.2">
      <c r="A3" s="318" t="s">
        <v>160</v>
      </c>
      <c r="B3" s="318"/>
      <c r="C3" s="318"/>
      <c r="D3" s="318"/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18"/>
      <c r="T3" s="318"/>
      <c r="U3" s="318"/>
      <c r="V3" s="318"/>
      <c r="W3" s="318"/>
      <c r="X3" s="318"/>
      <c r="Y3" s="318"/>
      <c r="Z3" s="318"/>
      <c r="AA3" s="318"/>
      <c r="AB3" s="318"/>
      <c r="AC3" s="318"/>
    </row>
    <row r="4" spans="1:29" ht="21" customHeight="1" x14ac:dyDescent="0.35">
      <c r="A4" s="319"/>
      <c r="B4" s="319"/>
      <c r="C4" s="319"/>
      <c r="D4" s="319"/>
      <c r="E4" s="320" t="s">
        <v>109</v>
      </c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</row>
    <row r="5" spans="1:29" ht="18" customHeight="1" x14ac:dyDescent="0.2">
      <c r="A5" s="321" t="s">
        <v>133</v>
      </c>
      <c r="B5" s="321"/>
      <c r="C5" s="321"/>
      <c r="D5" s="321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29" ht="18" customHeight="1" x14ac:dyDescent="0.2">
      <c r="A6" s="321" t="s">
        <v>134</v>
      </c>
      <c r="B6" s="321"/>
      <c r="C6" s="321"/>
      <c r="D6" s="321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29" ht="18" customHeight="1" x14ac:dyDescent="0.2">
      <c r="A7" s="321" t="s">
        <v>135</v>
      </c>
      <c r="B7" s="321"/>
      <c r="C7" s="321"/>
      <c r="D7" s="321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29" ht="18" customHeight="1" x14ac:dyDescent="0.2">
      <c r="A8" s="321" t="s">
        <v>136</v>
      </c>
      <c r="B8" s="321"/>
      <c r="C8" s="321"/>
      <c r="D8" s="321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29" ht="16.899999999999999" customHeight="1" x14ac:dyDescent="0.35">
      <c r="A9" s="322" t="s">
        <v>137</v>
      </c>
      <c r="B9" s="322"/>
      <c r="C9" s="322"/>
      <c r="D9" s="322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29" ht="15.6" customHeight="1" x14ac:dyDescent="0.35">
      <c r="A10" s="322" t="s">
        <v>138</v>
      </c>
      <c r="B10" s="322"/>
      <c r="C10" s="322"/>
      <c r="D10" s="322"/>
      <c r="E10" s="320"/>
      <c r="F10" s="320"/>
      <c r="G10" s="320"/>
      <c r="H10" s="320"/>
      <c r="I10" s="320"/>
      <c r="J10" s="320"/>
      <c r="K10" s="320"/>
      <c r="L10" s="320"/>
      <c r="M10" s="320"/>
      <c r="N10" s="320"/>
      <c r="O10" s="320"/>
      <c r="P10" s="320"/>
      <c r="Q10" s="320"/>
      <c r="R10" s="320"/>
      <c r="S10" s="320"/>
      <c r="T10" s="320"/>
      <c r="U10" s="320"/>
      <c r="V10" s="320"/>
      <c r="W10" s="320"/>
      <c r="X10" s="320"/>
      <c r="Y10" s="320"/>
      <c r="Z10" s="320"/>
      <c r="AA10" s="320"/>
      <c r="AB10" s="320"/>
      <c r="AC10" s="320"/>
    </row>
    <row r="11" spans="1:29" ht="34.5" customHeight="1" x14ac:dyDescent="0.2">
      <c r="A11" s="312" t="s">
        <v>32</v>
      </c>
      <c r="B11" s="312" t="s">
        <v>31</v>
      </c>
      <c r="C11" s="312" t="s">
        <v>30</v>
      </c>
      <c r="D11" s="312" t="s">
        <v>29</v>
      </c>
      <c r="E11" s="314" t="s">
        <v>28</v>
      </c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315"/>
      <c r="W11" s="315"/>
      <c r="X11" s="315"/>
      <c r="Y11" s="315"/>
      <c r="Z11" s="315"/>
      <c r="AA11" s="315"/>
      <c r="AB11" s="316"/>
      <c r="AC11" s="113" t="s">
        <v>67</v>
      </c>
    </row>
    <row r="12" spans="1:29" ht="15.75" x14ac:dyDescent="0.25">
      <c r="A12" s="313"/>
      <c r="B12" s="313"/>
      <c r="C12" s="313"/>
      <c r="D12" s="313"/>
      <c r="E12" s="8">
        <v>7</v>
      </c>
      <c r="F12" s="8">
        <v>8</v>
      </c>
      <c r="G12" s="8">
        <v>9</v>
      </c>
      <c r="H12" s="8">
        <v>10</v>
      </c>
      <c r="I12" s="9">
        <v>11</v>
      </c>
      <c r="J12" s="8">
        <v>12</v>
      </c>
      <c r="K12" s="8">
        <v>13</v>
      </c>
      <c r="L12" s="8">
        <v>14</v>
      </c>
      <c r="M12" s="8">
        <v>15</v>
      </c>
      <c r="N12" s="8">
        <v>16</v>
      </c>
      <c r="O12" s="8">
        <v>17</v>
      </c>
      <c r="P12" s="8">
        <v>18</v>
      </c>
      <c r="Q12" s="8">
        <v>19</v>
      </c>
      <c r="R12" s="8">
        <v>20</v>
      </c>
      <c r="S12" s="8">
        <v>21</v>
      </c>
      <c r="T12" s="8">
        <v>22</v>
      </c>
      <c r="U12" s="8">
        <v>23</v>
      </c>
      <c r="V12" s="8">
        <v>0</v>
      </c>
      <c r="W12" s="8">
        <v>1</v>
      </c>
      <c r="X12" s="8">
        <v>2</v>
      </c>
      <c r="Y12" s="8">
        <v>3</v>
      </c>
      <c r="Z12" s="8">
        <v>4</v>
      </c>
      <c r="AA12" s="8">
        <v>5</v>
      </c>
      <c r="AB12" s="8">
        <v>6</v>
      </c>
      <c r="AC12" s="1"/>
    </row>
    <row r="13" spans="1:29" ht="24.95" customHeight="1" x14ac:dyDescent="0.2">
      <c r="A13" s="4">
        <v>1</v>
      </c>
      <c r="B13" s="3" t="s">
        <v>27</v>
      </c>
      <c r="C13" s="2" t="s">
        <v>0</v>
      </c>
      <c r="D13" s="31"/>
      <c r="E13" s="200">
        <v>1.7</v>
      </c>
      <c r="F13" s="200">
        <v>1.7</v>
      </c>
      <c r="G13" s="200">
        <v>1.7</v>
      </c>
      <c r="H13" s="200">
        <v>1.5</v>
      </c>
      <c r="I13" s="200">
        <v>1.8</v>
      </c>
      <c r="J13" s="200">
        <v>1.7</v>
      </c>
      <c r="K13" s="200">
        <v>1.7</v>
      </c>
      <c r="L13" s="200">
        <v>1.6</v>
      </c>
      <c r="M13" s="200">
        <v>1.7</v>
      </c>
      <c r="N13" s="200">
        <v>1.6</v>
      </c>
      <c r="O13" s="200">
        <v>1.7</v>
      </c>
      <c r="P13" s="200">
        <v>1.6</v>
      </c>
      <c r="Q13" s="200">
        <v>1.5</v>
      </c>
      <c r="R13" s="200">
        <v>1.5</v>
      </c>
      <c r="S13" s="200">
        <v>1.6</v>
      </c>
      <c r="T13" s="201">
        <v>1.6</v>
      </c>
      <c r="U13" s="201">
        <v>1.5</v>
      </c>
      <c r="V13" s="201">
        <v>1.5</v>
      </c>
      <c r="W13" s="201">
        <v>1.6</v>
      </c>
      <c r="X13" s="201">
        <v>1.6</v>
      </c>
      <c r="Y13" s="201">
        <v>1.6</v>
      </c>
      <c r="Z13" s="201">
        <v>1.5</v>
      </c>
      <c r="AA13" s="201">
        <v>1.6</v>
      </c>
      <c r="AB13" s="201">
        <v>1.6</v>
      </c>
      <c r="AC13" s="139">
        <f t="shared" ref="AC13:AC25" si="0">AVERAGE(E13:AB13)</f>
        <v>1.6125000000000005</v>
      </c>
    </row>
    <row r="14" spans="1:29" ht="24.95" customHeight="1" x14ac:dyDescent="0.2">
      <c r="A14" s="4">
        <v>2</v>
      </c>
      <c r="B14" s="3" t="s">
        <v>26</v>
      </c>
      <c r="C14" s="2" t="s">
        <v>0</v>
      </c>
      <c r="D14" s="31"/>
      <c r="E14" s="201">
        <v>0.9</v>
      </c>
      <c r="F14" s="201">
        <v>0.8</v>
      </c>
      <c r="G14" s="201">
        <v>0.7</v>
      </c>
      <c r="H14" s="201">
        <v>0.7</v>
      </c>
      <c r="I14" s="201">
        <v>0.8</v>
      </c>
      <c r="J14" s="201">
        <v>0.8</v>
      </c>
      <c r="K14" s="201">
        <v>0.7</v>
      </c>
      <c r="L14" s="201">
        <v>0.7</v>
      </c>
      <c r="M14" s="201">
        <v>0.9</v>
      </c>
      <c r="N14" s="201">
        <v>0.7</v>
      </c>
      <c r="O14" s="201">
        <v>0.8</v>
      </c>
      <c r="P14" s="201">
        <v>0.7</v>
      </c>
      <c r="Q14" s="201">
        <v>0.8</v>
      </c>
      <c r="R14" s="201">
        <v>0.8</v>
      </c>
      <c r="S14" s="201">
        <v>0.7</v>
      </c>
      <c r="T14" s="201">
        <v>0.6</v>
      </c>
      <c r="U14" s="201">
        <v>0.6</v>
      </c>
      <c r="V14" s="201">
        <v>0.7</v>
      </c>
      <c r="W14" s="201">
        <v>0.7</v>
      </c>
      <c r="X14" s="201">
        <v>0.7</v>
      </c>
      <c r="Y14" s="201">
        <v>0.7</v>
      </c>
      <c r="Z14" s="201">
        <v>0.8</v>
      </c>
      <c r="AA14" s="201">
        <v>0.7</v>
      </c>
      <c r="AB14" s="201">
        <v>0.7</v>
      </c>
      <c r="AC14" s="138">
        <f t="shared" si="0"/>
        <v>0.73749999999999982</v>
      </c>
    </row>
    <row r="15" spans="1:29" ht="24.95" customHeight="1" x14ac:dyDescent="0.2">
      <c r="A15" s="4">
        <v>3</v>
      </c>
      <c r="B15" s="3" t="s">
        <v>25</v>
      </c>
      <c r="C15" s="2" t="s">
        <v>0</v>
      </c>
      <c r="D15" s="2"/>
      <c r="E15" s="211">
        <v>15.8</v>
      </c>
      <c r="F15" s="211">
        <v>14.3</v>
      </c>
      <c r="G15" s="211">
        <v>13.2</v>
      </c>
      <c r="H15" s="211">
        <v>12.6</v>
      </c>
      <c r="I15" s="211">
        <v>13.7</v>
      </c>
      <c r="J15" s="211">
        <v>14.7</v>
      </c>
      <c r="K15" s="211">
        <v>15.4</v>
      </c>
      <c r="L15" s="211">
        <v>15.3</v>
      </c>
      <c r="M15" s="211">
        <v>15.1</v>
      </c>
      <c r="N15" s="211">
        <v>15</v>
      </c>
      <c r="O15" s="211">
        <v>14.9</v>
      </c>
      <c r="P15" s="211">
        <v>14.9</v>
      </c>
      <c r="Q15" s="211">
        <v>14.8</v>
      </c>
      <c r="R15" s="211">
        <v>14.7</v>
      </c>
      <c r="S15" s="211">
        <v>14.6</v>
      </c>
      <c r="T15" s="211">
        <v>14.2</v>
      </c>
      <c r="U15" s="211">
        <v>14.1</v>
      </c>
      <c r="V15" s="211">
        <v>13.9</v>
      </c>
      <c r="W15" s="211">
        <v>13.7</v>
      </c>
      <c r="X15" s="211">
        <v>13.5</v>
      </c>
      <c r="Y15" s="211">
        <v>13.2</v>
      </c>
      <c r="Z15" s="211">
        <v>13.1</v>
      </c>
      <c r="AA15" s="211">
        <v>14.6</v>
      </c>
      <c r="AB15" s="211">
        <v>15.4</v>
      </c>
      <c r="AC15" s="138">
        <f t="shared" si="0"/>
        <v>14.362499999999999</v>
      </c>
    </row>
    <row r="16" spans="1:29" ht="24.95" customHeight="1" x14ac:dyDescent="0.2">
      <c r="A16" s="4">
        <v>4</v>
      </c>
      <c r="B16" s="3" t="s">
        <v>24</v>
      </c>
      <c r="C16" s="2" t="s">
        <v>0</v>
      </c>
      <c r="D16" s="2"/>
      <c r="E16" s="211">
        <v>7.7</v>
      </c>
      <c r="F16" s="211">
        <v>6.3</v>
      </c>
      <c r="G16" s="211">
        <v>5.5</v>
      </c>
      <c r="H16" s="211">
        <v>5.3</v>
      </c>
      <c r="I16" s="211">
        <v>5.8</v>
      </c>
      <c r="J16" s="211">
        <v>6.7</v>
      </c>
      <c r="K16" s="211">
        <v>7.3</v>
      </c>
      <c r="L16" s="211">
        <v>7.7</v>
      </c>
      <c r="M16" s="211">
        <v>7.6</v>
      </c>
      <c r="N16" s="211">
        <v>7.4</v>
      </c>
      <c r="O16" s="211">
        <v>7.5</v>
      </c>
      <c r="P16" s="211">
        <v>7.3</v>
      </c>
      <c r="Q16" s="211">
        <v>7.3</v>
      </c>
      <c r="R16" s="211">
        <v>7.1</v>
      </c>
      <c r="S16" s="211">
        <v>7</v>
      </c>
      <c r="T16" s="211">
        <v>6.7</v>
      </c>
      <c r="U16" s="211">
        <v>6.7</v>
      </c>
      <c r="V16" s="211">
        <v>6.4</v>
      </c>
      <c r="W16" s="211">
        <v>6.3</v>
      </c>
      <c r="X16" s="211">
        <v>6</v>
      </c>
      <c r="Y16" s="211">
        <v>5.8</v>
      </c>
      <c r="Z16" s="211">
        <v>5.6</v>
      </c>
      <c r="AA16" s="211">
        <v>6.9</v>
      </c>
      <c r="AB16" s="211">
        <v>7.5</v>
      </c>
      <c r="AC16" s="138">
        <f t="shared" si="0"/>
        <v>6.7250000000000014</v>
      </c>
    </row>
    <row r="17" spans="1:31" ht="24.95" customHeight="1" x14ac:dyDescent="0.2">
      <c r="A17" s="4">
        <v>5</v>
      </c>
      <c r="B17" s="3" t="s">
        <v>23</v>
      </c>
      <c r="C17" s="2" t="s">
        <v>0</v>
      </c>
      <c r="D17" s="2"/>
      <c r="E17" s="211">
        <v>23.9</v>
      </c>
      <c r="F17" s="211">
        <v>23.8</v>
      </c>
      <c r="G17" s="211">
        <v>23.6</v>
      </c>
      <c r="H17" s="211">
        <v>23.4</v>
      </c>
      <c r="I17" s="211">
        <v>23.4</v>
      </c>
      <c r="J17" s="211">
        <v>24.6</v>
      </c>
      <c r="K17" s="211">
        <v>24.9</v>
      </c>
      <c r="L17" s="211">
        <v>26.5</v>
      </c>
      <c r="M17" s="211">
        <v>26.4</v>
      </c>
      <c r="N17" s="211">
        <v>26.3</v>
      </c>
      <c r="O17" s="211">
        <v>26.1</v>
      </c>
      <c r="P17" s="211">
        <v>26.1</v>
      </c>
      <c r="Q17" s="211">
        <v>26.3</v>
      </c>
      <c r="R17" s="211">
        <v>26.5</v>
      </c>
      <c r="S17" s="211">
        <v>26.4</v>
      </c>
      <c r="T17" s="211">
        <v>26.5</v>
      </c>
      <c r="U17" s="211">
        <v>26.3</v>
      </c>
      <c r="V17" s="211">
        <v>26.3</v>
      </c>
      <c r="W17" s="211">
        <v>26.6</v>
      </c>
      <c r="X17" s="211">
        <v>25.9</v>
      </c>
      <c r="Y17" s="211">
        <v>25.8</v>
      </c>
      <c r="Z17" s="211">
        <v>25.6</v>
      </c>
      <c r="AA17" s="211">
        <v>25.4</v>
      </c>
      <c r="AB17" s="211">
        <v>25.7</v>
      </c>
      <c r="AC17" s="138">
        <f t="shared" si="0"/>
        <v>25.512500000000003</v>
      </c>
    </row>
    <row r="18" spans="1:31" ht="24.95" customHeight="1" x14ac:dyDescent="0.2">
      <c r="A18" s="4">
        <v>6</v>
      </c>
      <c r="B18" s="3" t="s">
        <v>22</v>
      </c>
      <c r="C18" s="2" t="s">
        <v>0</v>
      </c>
      <c r="D18" s="2"/>
      <c r="E18" s="211">
        <v>29.3</v>
      </c>
      <c r="F18" s="211">
        <v>29</v>
      </c>
      <c r="G18" s="211">
        <v>28.6</v>
      </c>
      <c r="H18" s="211">
        <v>28.1</v>
      </c>
      <c r="I18" s="211">
        <v>28.5</v>
      </c>
      <c r="J18" s="211">
        <v>29.8</v>
      </c>
      <c r="K18" s="211">
        <v>30.2</v>
      </c>
      <c r="L18" s="211">
        <v>31.4</v>
      </c>
      <c r="M18" s="211">
        <v>31.3</v>
      </c>
      <c r="N18" s="211">
        <v>31.2</v>
      </c>
      <c r="O18" s="211">
        <v>30.9</v>
      </c>
      <c r="P18" s="211">
        <v>31.1</v>
      </c>
      <c r="Q18" s="211">
        <v>31.2</v>
      </c>
      <c r="R18" s="211">
        <v>31.5</v>
      </c>
      <c r="S18" s="211">
        <v>31.3</v>
      </c>
      <c r="T18" s="211">
        <v>31.4</v>
      </c>
      <c r="U18" s="211">
        <v>31.2</v>
      </c>
      <c r="V18" s="211">
        <v>31.2</v>
      </c>
      <c r="W18" s="211">
        <v>31.3</v>
      </c>
      <c r="X18" s="211">
        <v>30.7</v>
      </c>
      <c r="Y18" s="211">
        <v>30.6</v>
      </c>
      <c r="Z18" s="211">
        <v>30.3</v>
      </c>
      <c r="AA18" s="211">
        <v>30.4</v>
      </c>
      <c r="AB18" s="211">
        <v>30.8</v>
      </c>
      <c r="AC18" s="138">
        <f t="shared" si="0"/>
        <v>30.470833333333331</v>
      </c>
    </row>
    <row r="19" spans="1:31" ht="24.95" customHeight="1" x14ac:dyDescent="0.2">
      <c r="A19" s="4">
        <v>7</v>
      </c>
      <c r="B19" s="3" t="s">
        <v>21</v>
      </c>
      <c r="C19" s="2" t="s">
        <v>16</v>
      </c>
      <c r="D19" s="2"/>
      <c r="E19" s="202">
        <v>4.3</v>
      </c>
      <c r="F19" s="202">
        <v>4.3</v>
      </c>
      <c r="G19" s="202">
        <v>4.3</v>
      </c>
      <c r="H19" s="202">
        <v>4.3</v>
      </c>
      <c r="I19" s="202">
        <v>4.3</v>
      </c>
      <c r="J19" s="202">
        <v>4.3</v>
      </c>
      <c r="K19" s="202">
        <v>4.3</v>
      </c>
      <c r="L19" s="202">
        <v>4.3</v>
      </c>
      <c r="M19" s="202">
        <v>4.3</v>
      </c>
      <c r="N19" s="202">
        <v>4.3</v>
      </c>
      <c r="O19" s="202">
        <v>4.3</v>
      </c>
      <c r="P19" s="202">
        <v>4.3</v>
      </c>
      <c r="Q19" s="202">
        <v>4.3</v>
      </c>
      <c r="R19" s="202">
        <v>4.3</v>
      </c>
      <c r="S19" s="202">
        <v>4.3</v>
      </c>
      <c r="T19" s="202">
        <v>4.3</v>
      </c>
      <c r="U19" s="202">
        <v>4.3</v>
      </c>
      <c r="V19" s="202">
        <v>4.3</v>
      </c>
      <c r="W19" s="202">
        <v>4.3</v>
      </c>
      <c r="X19" s="202">
        <v>4.3</v>
      </c>
      <c r="Y19" s="202">
        <v>4.3</v>
      </c>
      <c r="Z19" s="202">
        <v>4.3</v>
      </c>
      <c r="AA19" s="202">
        <v>4.3</v>
      </c>
      <c r="AB19" s="202">
        <v>4.3</v>
      </c>
      <c r="AC19" s="138">
        <f t="shared" si="0"/>
        <v>4.299999999999998</v>
      </c>
    </row>
    <row r="20" spans="1:31" ht="24.95" customHeight="1" x14ac:dyDescent="0.2">
      <c r="A20" s="4">
        <v>8</v>
      </c>
      <c r="B20" s="3" t="s">
        <v>20</v>
      </c>
      <c r="C20" s="2" t="s">
        <v>16</v>
      </c>
      <c r="D20" s="2"/>
      <c r="E20" s="203">
        <v>3.8</v>
      </c>
      <c r="F20" s="203">
        <v>3.8</v>
      </c>
      <c r="G20" s="203">
        <v>3.8</v>
      </c>
      <c r="H20" s="203">
        <v>3.8</v>
      </c>
      <c r="I20" s="203">
        <v>3.8</v>
      </c>
      <c r="J20" s="203">
        <v>3.8</v>
      </c>
      <c r="K20" s="203">
        <v>3.8</v>
      </c>
      <c r="L20" s="203">
        <v>3.8</v>
      </c>
      <c r="M20" s="203">
        <v>3.8</v>
      </c>
      <c r="N20" s="203">
        <v>3.8</v>
      </c>
      <c r="O20" s="203">
        <v>3.8</v>
      </c>
      <c r="P20" s="203">
        <v>3.8</v>
      </c>
      <c r="Q20" s="203">
        <v>3.8</v>
      </c>
      <c r="R20" s="203">
        <v>3.8</v>
      </c>
      <c r="S20" s="203">
        <v>3.8</v>
      </c>
      <c r="T20" s="203">
        <v>3.8</v>
      </c>
      <c r="U20" s="203">
        <v>3.8</v>
      </c>
      <c r="V20" s="203">
        <v>3.8</v>
      </c>
      <c r="W20" s="203">
        <v>3.8</v>
      </c>
      <c r="X20" s="203">
        <v>3.8</v>
      </c>
      <c r="Y20" s="203">
        <v>3.8</v>
      </c>
      <c r="Z20" s="203">
        <v>3.8</v>
      </c>
      <c r="AA20" s="203">
        <v>3.8</v>
      </c>
      <c r="AB20" s="203">
        <v>3.8</v>
      </c>
      <c r="AC20" s="138">
        <f t="shared" si="0"/>
        <v>3.7999999999999985</v>
      </c>
    </row>
    <row r="21" spans="1:31" ht="24.95" customHeight="1" x14ac:dyDescent="0.2">
      <c r="A21" s="4">
        <v>9</v>
      </c>
      <c r="B21" s="3" t="s">
        <v>19</v>
      </c>
      <c r="C21" s="2" t="s">
        <v>16</v>
      </c>
      <c r="D21" s="2"/>
      <c r="E21" s="203">
        <v>3.8</v>
      </c>
      <c r="F21" s="203">
        <v>3.8</v>
      </c>
      <c r="G21" s="203">
        <v>3.8</v>
      </c>
      <c r="H21" s="203">
        <v>3.8</v>
      </c>
      <c r="I21" s="203">
        <v>3.8</v>
      </c>
      <c r="J21" s="203">
        <v>3.8</v>
      </c>
      <c r="K21" s="203">
        <v>3.8</v>
      </c>
      <c r="L21" s="203">
        <v>3.8</v>
      </c>
      <c r="M21" s="203">
        <v>3.8</v>
      </c>
      <c r="N21" s="203">
        <v>3.8</v>
      </c>
      <c r="O21" s="203">
        <v>3.8</v>
      </c>
      <c r="P21" s="203">
        <v>3.8</v>
      </c>
      <c r="Q21" s="203">
        <v>3.8</v>
      </c>
      <c r="R21" s="203">
        <v>3.8</v>
      </c>
      <c r="S21" s="203">
        <v>3.8</v>
      </c>
      <c r="T21" s="203">
        <v>3.8</v>
      </c>
      <c r="U21" s="203">
        <v>3.8</v>
      </c>
      <c r="V21" s="203">
        <v>3.8</v>
      </c>
      <c r="W21" s="203">
        <v>3.8</v>
      </c>
      <c r="X21" s="203">
        <v>3.8</v>
      </c>
      <c r="Y21" s="203">
        <v>3.8</v>
      </c>
      <c r="Z21" s="203">
        <v>3.8</v>
      </c>
      <c r="AA21" s="203">
        <v>3.8</v>
      </c>
      <c r="AB21" s="203">
        <v>3.8</v>
      </c>
      <c r="AC21" s="138">
        <f t="shared" si="0"/>
        <v>3.7999999999999985</v>
      </c>
    </row>
    <row r="22" spans="1:31" ht="24.95" customHeight="1" x14ac:dyDescent="0.2">
      <c r="A22" s="4">
        <v>10</v>
      </c>
      <c r="B22" s="3" t="s">
        <v>18</v>
      </c>
      <c r="C22" s="2" t="s">
        <v>16</v>
      </c>
      <c r="D22" s="2"/>
      <c r="E22" s="203">
        <v>3</v>
      </c>
      <c r="F22" s="203">
        <v>3</v>
      </c>
      <c r="G22" s="203">
        <v>3</v>
      </c>
      <c r="H22" s="203">
        <v>3</v>
      </c>
      <c r="I22" s="203">
        <v>3</v>
      </c>
      <c r="J22" s="203">
        <v>3</v>
      </c>
      <c r="K22" s="203">
        <v>3</v>
      </c>
      <c r="L22" s="203">
        <v>3</v>
      </c>
      <c r="M22" s="203">
        <v>3</v>
      </c>
      <c r="N22" s="203">
        <v>3</v>
      </c>
      <c r="O22" s="203">
        <v>3</v>
      </c>
      <c r="P22" s="203">
        <v>3</v>
      </c>
      <c r="Q22" s="203">
        <v>3</v>
      </c>
      <c r="R22" s="203">
        <v>3</v>
      </c>
      <c r="S22" s="203">
        <v>3</v>
      </c>
      <c r="T22" s="203">
        <v>3</v>
      </c>
      <c r="U22" s="203">
        <v>3</v>
      </c>
      <c r="V22" s="203">
        <v>3</v>
      </c>
      <c r="W22" s="203">
        <v>3</v>
      </c>
      <c r="X22" s="203">
        <v>3</v>
      </c>
      <c r="Y22" s="203">
        <v>3</v>
      </c>
      <c r="Z22" s="203">
        <v>3</v>
      </c>
      <c r="AA22" s="203">
        <v>3</v>
      </c>
      <c r="AB22" s="203">
        <v>3</v>
      </c>
      <c r="AC22" s="138">
        <f t="shared" si="0"/>
        <v>3</v>
      </c>
    </row>
    <row r="23" spans="1:31" ht="24.95" customHeight="1" x14ac:dyDescent="0.2">
      <c r="A23" s="4">
        <v>11</v>
      </c>
      <c r="B23" s="3" t="s">
        <v>17</v>
      </c>
      <c r="C23" s="2" t="s">
        <v>16</v>
      </c>
      <c r="D23" s="5"/>
      <c r="E23" s="202">
        <f t="shared" ref="E23:G23" si="1">E19-E20</f>
        <v>0.5</v>
      </c>
      <c r="F23" s="202">
        <f t="shared" si="1"/>
        <v>0.5</v>
      </c>
      <c r="G23" s="202">
        <f t="shared" si="1"/>
        <v>0.5</v>
      </c>
      <c r="H23" s="202">
        <f t="shared" ref="H23:L23" si="2">H19-H20</f>
        <v>0.5</v>
      </c>
      <c r="I23" s="202">
        <f t="shared" si="2"/>
        <v>0.5</v>
      </c>
      <c r="J23" s="202">
        <f t="shared" si="2"/>
        <v>0.5</v>
      </c>
      <c r="K23" s="202">
        <f t="shared" si="2"/>
        <v>0.5</v>
      </c>
      <c r="L23" s="202">
        <f t="shared" si="2"/>
        <v>0.5</v>
      </c>
      <c r="M23" s="202">
        <f>M19-M20</f>
        <v>0.5</v>
      </c>
      <c r="N23" s="202">
        <f>N19-N20</f>
        <v>0.5</v>
      </c>
      <c r="O23" s="202">
        <f>O19-O20</f>
        <v>0.5</v>
      </c>
      <c r="P23" s="202">
        <f>P19-P20</f>
        <v>0.5</v>
      </c>
      <c r="Q23" s="202">
        <f t="shared" ref="Q23:T23" si="3">Q19-Q20</f>
        <v>0.5</v>
      </c>
      <c r="R23" s="202">
        <f t="shared" si="3"/>
        <v>0.5</v>
      </c>
      <c r="S23" s="202">
        <f t="shared" si="3"/>
        <v>0.5</v>
      </c>
      <c r="T23" s="202">
        <f t="shared" si="3"/>
        <v>0.5</v>
      </c>
      <c r="U23" s="202">
        <f t="shared" ref="U23:AB23" si="4">U19-U20</f>
        <v>0.5</v>
      </c>
      <c r="V23" s="202">
        <f t="shared" si="4"/>
        <v>0.5</v>
      </c>
      <c r="W23" s="202">
        <f t="shared" si="4"/>
        <v>0.5</v>
      </c>
      <c r="X23" s="202">
        <f t="shared" si="4"/>
        <v>0.5</v>
      </c>
      <c r="Y23" s="202">
        <f t="shared" si="4"/>
        <v>0.5</v>
      </c>
      <c r="Z23" s="202">
        <f t="shared" si="4"/>
        <v>0.5</v>
      </c>
      <c r="AA23" s="202">
        <f t="shared" si="4"/>
        <v>0.5</v>
      </c>
      <c r="AB23" s="202">
        <f t="shared" si="4"/>
        <v>0.5</v>
      </c>
      <c r="AC23" s="138">
        <f t="shared" si="0"/>
        <v>0.5</v>
      </c>
    </row>
    <row r="24" spans="1:31" ht="24.95" customHeight="1" x14ac:dyDescent="0.2">
      <c r="A24" s="4">
        <v>12</v>
      </c>
      <c r="B24" s="3" t="s">
        <v>15</v>
      </c>
      <c r="C24" s="2" t="s">
        <v>14</v>
      </c>
      <c r="D24" s="5"/>
      <c r="E24" s="202">
        <f t="shared" ref="E24:G24" si="5">E21-E22</f>
        <v>0.79999999999999982</v>
      </c>
      <c r="F24" s="202">
        <f t="shared" si="5"/>
        <v>0.79999999999999982</v>
      </c>
      <c r="G24" s="202">
        <f t="shared" si="5"/>
        <v>0.79999999999999982</v>
      </c>
      <c r="H24" s="202">
        <f t="shared" ref="H24:L24" si="6">H21-H22</f>
        <v>0.79999999999999982</v>
      </c>
      <c r="I24" s="202">
        <f t="shared" si="6"/>
        <v>0.79999999999999982</v>
      </c>
      <c r="J24" s="202">
        <f t="shared" si="6"/>
        <v>0.79999999999999982</v>
      </c>
      <c r="K24" s="202">
        <f t="shared" si="6"/>
        <v>0.79999999999999982</v>
      </c>
      <c r="L24" s="202">
        <f t="shared" si="6"/>
        <v>0.79999999999999982</v>
      </c>
      <c r="M24" s="202">
        <f>M21-M22</f>
        <v>0.79999999999999982</v>
      </c>
      <c r="N24" s="202">
        <f>N21-N22</f>
        <v>0.79999999999999982</v>
      </c>
      <c r="O24" s="202">
        <f>O21-O22</f>
        <v>0.79999999999999982</v>
      </c>
      <c r="P24" s="202">
        <f>P21-P22</f>
        <v>0.79999999999999982</v>
      </c>
      <c r="Q24" s="202">
        <f t="shared" ref="Q24:T24" si="7">Q21-Q22</f>
        <v>0.79999999999999982</v>
      </c>
      <c r="R24" s="202">
        <f t="shared" si="7"/>
        <v>0.79999999999999982</v>
      </c>
      <c r="S24" s="202">
        <f t="shared" si="7"/>
        <v>0.79999999999999982</v>
      </c>
      <c r="T24" s="202">
        <f t="shared" si="7"/>
        <v>0.79999999999999982</v>
      </c>
      <c r="U24" s="202">
        <f t="shared" ref="U24:AB24" si="8">U21-U22</f>
        <v>0.79999999999999982</v>
      </c>
      <c r="V24" s="202">
        <f t="shared" si="8"/>
        <v>0.79999999999999982</v>
      </c>
      <c r="W24" s="202">
        <f t="shared" si="8"/>
        <v>0.79999999999999982</v>
      </c>
      <c r="X24" s="202">
        <f t="shared" si="8"/>
        <v>0.79999999999999982</v>
      </c>
      <c r="Y24" s="202">
        <f t="shared" si="8"/>
        <v>0.79999999999999982</v>
      </c>
      <c r="Z24" s="202">
        <f t="shared" si="8"/>
        <v>0.79999999999999982</v>
      </c>
      <c r="AA24" s="202">
        <f t="shared" si="8"/>
        <v>0.79999999999999982</v>
      </c>
      <c r="AB24" s="202">
        <f t="shared" si="8"/>
        <v>0.79999999999999982</v>
      </c>
      <c r="AC24" s="138">
        <f t="shared" si="0"/>
        <v>0.80000000000000027</v>
      </c>
    </row>
    <row r="25" spans="1:31" ht="24.95" customHeight="1" x14ac:dyDescent="0.2">
      <c r="A25" s="4">
        <v>13</v>
      </c>
      <c r="B25" s="3" t="s">
        <v>13</v>
      </c>
      <c r="C25" s="2" t="s">
        <v>12</v>
      </c>
      <c r="D25" s="5"/>
      <c r="E25" s="204">
        <f t="shared" ref="E25:G25" si="9">SQRT(E23/0.5)*971</f>
        <v>971</v>
      </c>
      <c r="F25" s="204">
        <f t="shared" si="9"/>
        <v>971</v>
      </c>
      <c r="G25" s="204">
        <f t="shared" si="9"/>
        <v>971</v>
      </c>
      <c r="H25" s="204">
        <f t="shared" ref="H25:L25" si="10">SQRT(H23/0.5)*971</f>
        <v>971</v>
      </c>
      <c r="I25" s="204">
        <f t="shared" si="10"/>
        <v>971</v>
      </c>
      <c r="J25" s="204">
        <f t="shared" si="10"/>
        <v>971</v>
      </c>
      <c r="K25" s="204">
        <f t="shared" si="10"/>
        <v>971</v>
      </c>
      <c r="L25" s="204">
        <f t="shared" si="10"/>
        <v>971</v>
      </c>
      <c r="M25" s="204">
        <f>SQRT(M23/0.5)*971</f>
        <v>971</v>
      </c>
      <c r="N25" s="204">
        <f>SQRT(N23/0.5)*971</f>
        <v>971</v>
      </c>
      <c r="O25" s="204">
        <f>SQRT(O23/0.5)*971</f>
        <v>971</v>
      </c>
      <c r="P25" s="204">
        <f>SQRT(P23/0.5)*971</f>
        <v>971</v>
      </c>
      <c r="Q25" s="204">
        <f t="shared" ref="Q25:T25" si="11">SQRT(Q23/0.5)*971</f>
        <v>971</v>
      </c>
      <c r="R25" s="204">
        <f t="shared" si="11"/>
        <v>971</v>
      </c>
      <c r="S25" s="204">
        <f t="shared" si="11"/>
        <v>971</v>
      </c>
      <c r="T25" s="204">
        <f t="shared" si="11"/>
        <v>971</v>
      </c>
      <c r="U25" s="204">
        <f t="shared" ref="U25:AB25" si="12">SQRT(U23/0.5)*971</f>
        <v>971</v>
      </c>
      <c r="V25" s="204">
        <f t="shared" si="12"/>
        <v>971</v>
      </c>
      <c r="W25" s="204">
        <f t="shared" si="12"/>
        <v>971</v>
      </c>
      <c r="X25" s="204">
        <f t="shared" si="12"/>
        <v>971</v>
      </c>
      <c r="Y25" s="204">
        <f t="shared" si="12"/>
        <v>971</v>
      </c>
      <c r="Z25" s="204">
        <f t="shared" si="12"/>
        <v>971</v>
      </c>
      <c r="AA25" s="204">
        <f t="shared" si="12"/>
        <v>971</v>
      </c>
      <c r="AB25" s="204">
        <f t="shared" si="12"/>
        <v>971</v>
      </c>
      <c r="AC25" s="138">
        <f t="shared" si="0"/>
        <v>971</v>
      </c>
    </row>
    <row r="26" spans="1:31" ht="24.95" customHeight="1" x14ac:dyDescent="0.2">
      <c r="A26" s="4">
        <v>14</v>
      </c>
      <c r="B26" s="3" t="s">
        <v>11</v>
      </c>
      <c r="C26" s="2" t="s">
        <v>10</v>
      </c>
      <c r="D26" s="5"/>
      <c r="E26" s="204">
        <f t="shared" ref="E26:G26" si="13">E25*1000*1*(E15-E16)/3024</f>
        <v>2600.8928571428573</v>
      </c>
      <c r="F26" s="204">
        <f t="shared" si="13"/>
        <v>2568.7830687830688</v>
      </c>
      <c r="G26" s="204">
        <f t="shared" si="13"/>
        <v>2472.4537037037035</v>
      </c>
      <c r="H26" s="204">
        <f t="shared" ref="H26:L26" si="14">H25*1000*1*(H15-H16)/3024</f>
        <v>2344.0145502645501</v>
      </c>
      <c r="I26" s="204">
        <f t="shared" si="14"/>
        <v>2536.6732804232802</v>
      </c>
      <c r="J26" s="204">
        <f t="shared" si="14"/>
        <v>2568.7830687830683</v>
      </c>
      <c r="K26" s="204">
        <f t="shared" si="14"/>
        <v>2600.8928571428573</v>
      </c>
      <c r="L26" s="204">
        <f t="shared" si="14"/>
        <v>2440.3439153439158</v>
      </c>
      <c r="M26" s="204">
        <f>M25*1000*1*(M15-M16)/3024</f>
        <v>2408.2341269841268</v>
      </c>
      <c r="N26" s="204">
        <f>N25*1000*1*(N15-N16)/3024</f>
        <v>2440.3439153439153</v>
      </c>
      <c r="O26" s="204">
        <f>O25*1000*1*(O15-O16)/3024</f>
        <v>2376.1243386243386</v>
      </c>
      <c r="P26" s="204">
        <f>P25*1000*1*(P15-P16)/3024</f>
        <v>2440.3439153439158</v>
      </c>
      <c r="Q26" s="204">
        <f t="shared" ref="Q26:T26" si="15">Q25*1000*1*(Q15-Q16)/3024</f>
        <v>2408.2341269841272</v>
      </c>
      <c r="R26" s="204">
        <f t="shared" si="15"/>
        <v>2440.3439153439153</v>
      </c>
      <c r="S26" s="204">
        <f t="shared" si="15"/>
        <v>2440.3439153439153</v>
      </c>
      <c r="T26" s="204">
        <f t="shared" si="15"/>
        <v>2408.2341269841268</v>
      </c>
      <c r="U26" s="204">
        <f t="shared" ref="U26:AB26" si="16">U25*1000*1*(U15-U16)/3024</f>
        <v>2376.1243386243382</v>
      </c>
      <c r="V26" s="204">
        <f t="shared" si="16"/>
        <v>2408.2341269841268</v>
      </c>
      <c r="W26" s="204">
        <f t="shared" si="16"/>
        <v>2376.1243386243382</v>
      </c>
      <c r="X26" s="204">
        <f t="shared" si="16"/>
        <v>2408.2341269841268</v>
      </c>
      <c r="Y26" s="204">
        <f t="shared" si="16"/>
        <v>2376.1243386243382</v>
      </c>
      <c r="Z26" s="204">
        <f t="shared" si="16"/>
        <v>2408.2341269841268</v>
      </c>
      <c r="AA26" s="204">
        <f t="shared" si="16"/>
        <v>2472.4537037037035</v>
      </c>
      <c r="AB26" s="204">
        <f t="shared" si="16"/>
        <v>2536.6732804232806</v>
      </c>
      <c r="AC26" s="138">
        <f>SUM(E26:AB26)</f>
        <v>58857.242063492064</v>
      </c>
      <c r="AE26" s="16" t="s">
        <v>139</v>
      </c>
    </row>
    <row r="27" spans="1:31" ht="24.95" customHeight="1" x14ac:dyDescent="0.2">
      <c r="A27" s="4">
        <v>15</v>
      </c>
      <c r="B27" s="3" t="s">
        <v>9</v>
      </c>
      <c r="C27" s="2" t="s">
        <v>8</v>
      </c>
      <c r="D27" s="5"/>
      <c r="E27" s="202">
        <v>1500</v>
      </c>
      <c r="F27" s="202">
        <v>1600</v>
      </c>
      <c r="G27" s="202">
        <v>1300</v>
      </c>
      <c r="H27" s="202">
        <v>1500</v>
      </c>
      <c r="I27" s="202">
        <v>1500</v>
      </c>
      <c r="J27" s="202">
        <v>1500</v>
      </c>
      <c r="K27" s="202">
        <v>1600</v>
      </c>
      <c r="L27" s="202">
        <v>1500</v>
      </c>
      <c r="M27" s="202">
        <v>1400</v>
      </c>
      <c r="N27" s="202">
        <v>1600</v>
      </c>
      <c r="O27" s="202">
        <v>1500</v>
      </c>
      <c r="P27" s="202">
        <v>1500</v>
      </c>
      <c r="Q27" s="202">
        <v>1400</v>
      </c>
      <c r="R27" s="202">
        <v>1600</v>
      </c>
      <c r="S27" s="202">
        <v>1500</v>
      </c>
      <c r="T27" s="202">
        <v>1500</v>
      </c>
      <c r="U27" s="202">
        <v>1600</v>
      </c>
      <c r="V27" s="202">
        <v>1400</v>
      </c>
      <c r="W27" s="202">
        <v>1500</v>
      </c>
      <c r="X27" s="202">
        <v>1500</v>
      </c>
      <c r="Y27" s="202">
        <v>1400</v>
      </c>
      <c r="Z27" s="202">
        <v>1600</v>
      </c>
      <c r="AA27" s="202">
        <v>1600</v>
      </c>
      <c r="AB27" s="202">
        <v>1500</v>
      </c>
      <c r="AC27" s="138">
        <f>SUM(E27:AB27)</f>
        <v>36100</v>
      </c>
    </row>
    <row r="28" spans="1:31" ht="24.95" customHeight="1" x14ac:dyDescent="0.2">
      <c r="A28" s="4">
        <v>16</v>
      </c>
      <c r="B28" s="3" t="s">
        <v>7</v>
      </c>
      <c r="C28" s="2" t="s">
        <v>6</v>
      </c>
      <c r="D28" s="5"/>
      <c r="E28" s="201">
        <f t="shared" ref="E28:G28" si="17">E27/E26</f>
        <v>0.57672502574665285</v>
      </c>
      <c r="F28" s="201">
        <f t="shared" si="17"/>
        <v>0.62286302780638514</v>
      </c>
      <c r="G28" s="201">
        <f t="shared" si="17"/>
        <v>0.52579346503136415</v>
      </c>
      <c r="H28" s="201">
        <f t="shared" ref="H28:L28" si="18">H27/H26</f>
        <v>0.63992776829423137</v>
      </c>
      <c r="I28" s="201">
        <f t="shared" si="18"/>
        <v>0.59132565930985936</v>
      </c>
      <c r="J28" s="201">
        <f t="shared" si="18"/>
        <v>0.58393408856848616</v>
      </c>
      <c r="K28" s="201">
        <f t="shared" si="18"/>
        <v>0.6151733607964297</v>
      </c>
      <c r="L28" s="201">
        <f t="shared" si="18"/>
        <v>0.61466746165103792</v>
      </c>
      <c r="M28" s="201">
        <f>M27/M26</f>
        <v>0.5813388259526262</v>
      </c>
      <c r="N28" s="201">
        <f>N27/N26</f>
        <v>0.65564529242777392</v>
      </c>
      <c r="O28" s="201">
        <f>O27/O26</f>
        <v>0.63128009574971466</v>
      </c>
      <c r="P28" s="201">
        <f>P27/P26</f>
        <v>0.61466746165103792</v>
      </c>
      <c r="Q28" s="201">
        <f t="shared" ref="Q28:T28" si="19">Q27/Q26</f>
        <v>0.58133882595262609</v>
      </c>
      <c r="R28" s="201">
        <f t="shared" si="19"/>
        <v>0.65564529242777392</v>
      </c>
      <c r="S28" s="201">
        <f t="shared" si="19"/>
        <v>0.61466746165103803</v>
      </c>
      <c r="T28" s="201">
        <f t="shared" si="19"/>
        <v>0.62286302780638525</v>
      </c>
      <c r="U28" s="201">
        <f t="shared" ref="U28:AB28" si="20">U27/U26</f>
        <v>0.67336543546636252</v>
      </c>
      <c r="V28" s="201">
        <f t="shared" si="20"/>
        <v>0.5813388259526262</v>
      </c>
      <c r="W28" s="201">
        <f t="shared" si="20"/>
        <v>0.63128009574971478</v>
      </c>
      <c r="X28" s="201">
        <f t="shared" si="20"/>
        <v>0.62286302780638525</v>
      </c>
      <c r="Y28" s="201">
        <f t="shared" si="20"/>
        <v>0.58919475603306715</v>
      </c>
      <c r="Z28" s="201">
        <f t="shared" si="20"/>
        <v>0.6643872296601443</v>
      </c>
      <c r="AA28" s="201">
        <f t="shared" si="20"/>
        <v>0.64713041850014053</v>
      </c>
      <c r="AB28" s="201">
        <f t="shared" si="20"/>
        <v>0.59132565930985925</v>
      </c>
      <c r="AC28" s="138">
        <f t="shared" ref="AC28:AC33" si="21">AVERAGE(E28:AB28)</f>
        <v>0.6136975662209051</v>
      </c>
    </row>
    <row r="29" spans="1:31" ht="24.95" customHeight="1" x14ac:dyDescent="0.2">
      <c r="A29" s="4">
        <v>17</v>
      </c>
      <c r="B29" s="3" t="s">
        <v>5</v>
      </c>
      <c r="C29" s="5"/>
      <c r="D29" s="5"/>
      <c r="E29" s="309">
        <f>AVERAGE(E28:AB28)</f>
        <v>0.6136975662209051</v>
      </c>
      <c r="F29" s="310"/>
      <c r="G29" s="310"/>
      <c r="H29" s="310"/>
      <c r="I29" s="310"/>
      <c r="J29" s="310"/>
      <c r="K29" s="310"/>
      <c r="L29" s="310"/>
      <c r="M29" s="310"/>
      <c r="N29" s="310"/>
      <c r="O29" s="310"/>
      <c r="P29" s="310"/>
      <c r="Q29" s="310"/>
      <c r="R29" s="310"/>
      <c r="S29" s="310"/>
      <c r="T29" s="310"/>
      <c r="U29" s="310"/>
      <c r="V29" s="310"/>
      <c r="W29" s="310"/>
      <c r="X29" s="310"/>
      <c r="Y29" s="310"/>
      <c r="Z29" s="310"/>
      <c r="AA29" s="310"/>
      <c r="AB29" s="311"/>
      <c r="AC29" s="138">
        <f t="shared" si="21"/>
        <v>0.6136975662209051</v>
      </c>
    </row>
    <row r="30" spans="1:31" ht="24.95" customHeight="1" x14ac:dyDescent="0.2">
      <c r="A30" s="4">
        <v>18</v>
      </c>
      <c r="B30" s="3" t="s">
        <v>4</v>
      </c>
      <c r="C30" s="5"/>
      <c r="D30" s="5"/>
      <c r="E30" s="218">
        <f t="shared" ref="E30:G30" si="22">3.516/E28</f>
        <v>6.0964928571428576</v>
      </c>
      <c r="F30" s="218">
        <f t="shared" si="22"/>
        <v>5.6449007936507938</v>
      </c>
      <c r="G30" s="218">
        <f t="shared" si="22"/>
        <v>6.687036324786324</v>
      </c>
      <c r="H30" s="218">
        <f t="shared" ref="H30:L30" si="23">3.516/H28</f>
        <v>5.4943701058201055</v>
      </c>
      <c r="I30" s="218">
        <f t="shared" si="23"/>
        <v>5.9459621693121694</v>
      </c>
      <c r="J30" s="218">
        <f t="shared" si="23"/>
        <v>6.0212275132275126</v>
      </c>
      <c r="K30" s="218">
        <f t="shared" si="23"/>
        <v>5.7154620535714296</v>
      </c>
      <c r="L30" s="218">
        <f t="shared" si="23"/>
        <v>5.7201661375661379</v>
      </c>
      <c r="M30" s="218">
        <f>3.516/M28</f>
        <v>6.0481079931972781</v>
      </c>
      <c r="N30" s="218">
        <f>3.516/N28</f>
        <v>5.3626557539682533</v>
      </c>
      <c r="O30" s="218">
        <f>3.516/O28</f>
        <v>5.5696354497354497</v>
      </c>
      <c r="P30" s="218">
        <f>3.516/P28</f>
        <v>5.7201661375661379</v>
      </c>
      <c r="Q30" s="218">
        <f t="shared" ref="Q30:T30" si="24">3.516/Q28</f>
        <v>6.0481079931972799</v>
      </c>
      <c r="R30" s="218">
        <f t="shared" si="24"/>
        <v>5.3626557539682533</v>
      </c>
      <c r="S30" s="218">
        <f t="shared" si="24"/>
        <v>5.720166137566137</v>
      </c>
      <c r="T30" s="218">
        <f t="shared" si="24"/>
        <v>5.6449007936507929</v>
      </c>
      <c r="U30" s="218">
        <f t="shared" ref="U30:AB30" si="25">3.516/U28</f>
        <v>5.2215332341269827</v>
      </c>
      <c r="V30" s="218">
        <f t="shared" si="25"/>
        <v>6.0481079931972781</v>
      </c>
      <c r="W30" s="218">
        <f t="shared" si="25"/>
        <v>5.5696354497354488</v>
      </c>
      <c r="X30" s="218">
        <f t="shared" si="25"/>
        <v>5.6449007936507929</v>
      </c>
      <c r="Y30" s="218">
        <f t="shared" si="25"/>
        <v>5.9674665532879807</v>
      </c>
      <c r="Z30" s="218">
        <f t="shared" si="25"/>
        <v>5.2920944940476184</v>
      </c>
      <c r="AA30" s="218">
        <f t="shared" si="25"/>
        <v>5.4332170138888882</v>
      </c>
      <c r="AB30" s="218">
        <f t="shared" si="25"/>
        <v>5.9459621693121703</v>
      </c>
      <c r="AC30" s="138">
        <f t="shared" si="21"/>
        <v>5.7468721528822515</v>
      </c>
    </row>
    <row r="31" spans="1:31" ht="24.95" customHeight="1" x14ac:dyDescent="0.2">
      <c r="A31" s="4">
        <v>19</v>
      </c>
      <c r="B31" s="3" t="s">
        <v>3</v>
      </c>
      <c r="C31" s="5"/>
      <c r="D31" s="5"/>
      <c r="E31" s="218">
        <f t="shared" ref="E31:G31" si="26">3.413*E30</f>
        <v>20.807330121428571</v>
      </c>
      <c r="F31" s="218">
        <f t="shared" si="26"/>
        <v>19.266046408730158</v>
      </c>
      <c r="G31" s="218">
        <f t="shared" si="26"/>
        <v>22.822854976495723</v>
      </c>
      <c r="H31" s="218">
        <f t="shared" ref="H31:L31" si="27">3.413*H30</f>
        <v>18.752285171164019</v>
      </c>
      <c r="I31" s="218">
        <f t="shared" si="27"/>
        <v>20.293568883862434</v>
      </c>
      <c r="J31" s="218">
        <f t="shared" si="27"/>
        <v>20.550449502645499</v>
      </c>
      <c r="K31" s="218">
        <f t="shared" si="27"/>
        <v>19.506871988839286</v>
      </c>
      <c r="L31" s="218">
        <f t="shared" si="27"/>
        <v>19.522927027513227</v>
      </c>
      <c r="M31" s="218">
        <f>3.413*M30</f>
        <v>20.642192580782311</v>
      </c>
      <c r="N31" s="218">
        <f>3.413*N30</f>
        <v>18.302744088293647</v>
      </c>
      <c r="O31" s="218">
        <f>3.413*O30</f>
        <v>19.00916578994709</v>
      </c>
      <c r="P31" s="218">
        <f>3.413*P30</f>
        <v>19.522927027513227</v>
      </c>
      <c r="Q31" s="218">
        <f t="shared" ref="Q31:T31" si="28">3.413*Q30</f>
        <v>20.642192580782314</v>
      </c>
      <c r="R31" s="218">
        <f t="shared" si="28"/>
        <v>18.302744088293647</v>
      </c>
      <c r="S31" s="218">
        <f t="shared" si="28"/>
        <v>19.522927027513223</v>
      </c>
      <c r="T31" s="218">
        <f t="shared" si="28"/>
        <v>19.266046408730155</v>
      </c>
      <c r="U31" s="218">
        <f t="shared" ref="U31:AB31" si="29">3.413*U30</f>
        <v>17.821092928075391</v>
      </c>
      <c r="V31" s="218">
        <f t="shared" si="29"/>
        <v>20.642192580782311</v>
      </c>
      <c r="W31" s="218">
        <f t="shared" si="29"/>
        <v>19.009165789947087</v>
      </c>
      <c r="X31" s="218">
        <f t="shared" si="29"/>
        <v>19.266046408730155</v>
      </c>
      <c r="Y31" s="218">
        <f t="shared" si="29"/>
        <v>20.366963346371875</v>
      </c>
      <c r="Z31" s="218">
        <f t="shared" si="29"/>
        <v>18.061918508184522</v>
      </c>
      <c r="AA31" s="218">
        <f t="shared" si="29"/>
        <v>18.543569668402775</v>
      </c>
      <c r="AB31" s="218">
        <f t="shared" si="29"/>
        <v>20.293568883862434</v>
      </c>
      <c r="AC31" s="138">
        <f t="shared" si="21"/>
        <v>19.614074657787132</v>
      </c>
    </row>
    <row r="32" spans="1:31" ht="24.95" customHeight="1" x14ac:dyDescent="0.2">
      <c r="A32" s="4">
        <v>20</v>
      </c>
      <c r="B32" s="3" t="s">
        <v>2</v>
      </c>
      <c r="C32" s="2" t="s">
        <v>0</v>
      </c>
      <c r="D32" s="5"/>
      <c r="E32" s="218">
        <f t="shared" ref="E32:G32" si="30">(E18-E17)/LN(1+(E18-E17)/E13)</f>
        <v>3.7776330367968751</v>
      </c>
      <c r="F32" s="218">
        <f t="shared" si="30"/>
        <v>3.7119176154673288</v>
      </c>
      <c r="G32" s="218">
        <f t="shared" si="30"/>
        <v>3.6456985460313298</v>
      </c>
      <c r="H32" s="218">
        <f t="shared" ref="H32:L32" si="31">(H18-H17)/LN(1+(H18-H17)/H13)</f>
        <v>3.3119951960434069</v>
      </c>
      <c r="I32" s="218">
        <f t="shared" si="31"/>
        <v>3.7953919198120305</v>
      </c>
      <c r="J32" s="218">
        <f t="shared" si="31"/>
        <v>3.7119176154673288</v>
      </c>
      <c r="K32" s="218">
        <f t="shared" si="31"/>
        <v>3.7448369879635663</v>
      </c>
      <c r="L32" s="218">
        <f t="shared" si="31"/>
        <v>3.4955093998306515</v>
      </c>
      <c r="M32" s="218">
        <f>(M18-M17)/LN(1+(M18-M17)/M13)</f>
        <v>3.6123934342702917</v>
      </c>
      <c r="N32" s="218">
        <f>(N18-N17)/LN(1+(N18-N17)/N13)</f>
        <v>3.4955093998306515</v>
      </c>
      <c r="O32" s="218">
        <f>(O18-O17)/LN(1+(O18-O17)/O13)</f>
        <v>3.5789541591302183</v>
      </c>
      <c r="P32" s="218">
        <f>(P18-P17)/LN(1+(P18-P17)/P13)</f>
        <v>3.5284171169052576</v>
      </c>
      <c r="Q32" s="218">
        <f t="shared" ref="Q32:T32" si="32">(Q18-Q17)/LN(1+(Q18-Q17)/Q13)</f>
        <v>3.3773703780243212</v>
      </c>
      <c r="R32" s="218">
        <f t="shared" si="32"/>
        <v>3.4098571920535576</v>
      </c>
      <c r="S32" s="218">
        <f t="shared" si="32"/>
        <v>3.4955093998306523</v>
      </c>
      <c r="T32" s="218">
        <f t="shared" si="32"/>
        <v>3.4955093998306515</v>
      </c>
      <c r="U32" s="218">
        <f t="shared" ref="U32:AB32" si="33">(U18-U17)/LN(1+(U18-U17)/U13)</f>
        <v>3.3773703780243212</v>
      </c>
      <c r="V32" s="218">
        <f t="shared" si="33"/>
        <v>3.3773703780243212</v>
      </c>
      <c r="W32" s="218">
        <f t="shared" si="33"/>
        <v>3.4292902140916386</v>
      </c>
      <c r="X32" s="218">
        <f t="shared" si="33"/>
        <v>3.4624680981335128</v>
      </c>
      <c r="Y32" s="218">
        <f t="shared" si="33"/>
        <v>3.4624680981335128</v>
      </c>
      <c r="Z32" s="218">
        <f t="shared" si="33"/>
        <v>3.3119951960434055</v>
      </c>
      <c r="AA32" s="218">
        <f t="shared" si="33"/>
        <v>3.5284171169052576</v>
      </c>
      <c r="AB32" s="218">
        <f t="shared" si="33"/>
        <v>3.5611941355268879</v>
      </c>
      <c r="AC32" s="138">
        <f t="shared" si="21"/>
        <v>3.529124767173792</v>
      </c>
    </row>
    <row r="33" spans="1:29" ht="24.95" customHeight="1" x14ac:dyDescent="0.25">
      <c r="A33" s="4">
        <v>21</v>
      </c>
      <c r="B33" s="3" t="s">
        <v>1</v>
      </c>
      <c r="C33" s="2" t="s">
        <v>0</v>
      </c>
      <c r="D33" s="1"/>
      <c r="E33" s="218">
        <f t="shared" ref="E33:G33" si="34">(E15-E16)/LN(1+(E15-E16)/E14)</f>
        <v>3.51778530341634</v>
      </c>
      <c r="F33" s="218">
        <f t="shared" si="34"/>
        <v>3.3362591313939705</v>
      </c>
      <c r="G33" s="218">
        <f t="shared" si="34"/>
        <v>3.0987079537402038</v>
      </c>
      <c r="H33" s="218">
        <f t="shared" ref="H33:L33" si="35">(H15-H16)/LN(1+(H15-H16)/H14)</f>
        <v>2.9965726364461656</v>
      </c>
      <c r="I33" s="218">
        <f t="shared" si="35"/>
        <v>3.310333392565084</v>
      </c>
      <c r="J33" s="218">
        <f t="shared" si="35"/>
        <v>3.3362591313939709</v>
      </c>
      <c r="K33" s="218">
        <f t="shared" si="35"/>
        <v>3.1997766755952366</v>
      </c>
      <c r="L33" s="218">
        <f t="shared" si="35"/>
        <v>3.0732768781004789</v>
      </c>
      <c r="M33" s="218">
        <f>(M15-M16)/LN(1+(M15-M16)/M14)</f>
        <v>3.3578197165010941</v>
      </c>
      <c r="N33" s="218">
        <f>(N15-N16)/LN(1+(N15-N16)/N14)</f>
        <v>3.0732768781004784</v>
      </c>
      <c r="O33" s="218">
        <f>(O15-O16)/LN(1+(O15-O16)/O14)</f>
        <v>3.1796806982868167</v>
      </c>
      <c r="P33" s="218">
        <f>(P15-P16)/LN(1+(P15-P16)/P14)</f>
        <v>3.0732768781004789</v>
      </c>
      <c r="Q33" s="218">
        <f t="shared" ref="Q33:T33" si="36">(Q15-Q16)/LN(1+(Q15-Q16)/Q14)</f>
        <v>3.2059515234608833</v>
      </c>
      <c r="R33" s="218">
        <f t="shared" si="36"/>
        <v>3.2321510472845874</v>
      </c>
      <c r="S33" s="218">
        <f t="shared" si="36"/>
        <v>3.0732768781004784</v>
      </c>
      <c r="T33" s="218">
        <f t="shared" si="36"/>
        <v>2.8816343500125901</v>
      </c>
      <c r="U33" s="218">
        <f t="shared" ref="U33:AB33" si="37">(U15-U16)/LN(1+(U15-U16)/U14)</f>
        <v>2.8568481655931195</v>
      </c>
      <c r="V33" s="218">
        <f t="shared" si="37"/>
        <v>3.0477780683835873</v>
      </c>
      <c r="W33" s="218">
        <f t="shared" si="37"/>
        <v>3.0222103805672957</v>
      </c>
      <c r="X33" s="218">
        <f t="shared" si="37"/>
        <v>3.0477780683835873</v>
      </c>
      <c r="Y33" s="218">
        <f t="shared" si="37"/>
        <v>3.0222103805672957</v>
      </c>
      <c r="Z33" s="218">
        <f t="shared" si="37"/>
        <v>3.2059515234608829</v>
      </c>
      <c r="AA33" s="218">
        <f t="shared" si="37"/>
        <v>3.0987079537402038</v>
      </c>
      <c r="AB33" s="218">
        <f t="shared" si="37"/>
        <v>3.1493713162492138</v>
      </c>
      <c r="AC33" s="138">
        <f t="shared" si="21"/>
        <v>3.1415372887268354</v>
      </c>
    </row>
    <row r="34" spans="1:29" ht="15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1:29" ht="23.25" x14ac:dyDescent="0.2">
      <c r="A35" s="317" t="s">
        <v>39</v>
      </c>
      <c r="B35" s="317"/>
      <c r="C35" s="317"/>
      <c r="D35" s="317"/>
      <c r="E35" s="317"/>
      <c r="F35" s="317"/>
      <c r="G35" s="31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317"/>
      <c r="AC35" s="317"/>
    </row>
    <row r="36" spans="1:29" ht="23.25" x14ac:dyDescent="0.2">
      <c r="A36" s="318" t="s">
        <v>160</v>
      </c>
      <c r="B36" s="318"/>
      <c r="C36" s="318"/>
      <c r="D36" s="318"/>
      <c r="E36" s="318"/>
      <c r="F36" s="318"/>
      <c r="G36" s="318"/>
      <c r="H36" s="318"/>
      <c r="I36" s="318"/>
      <c r="J36" s="318"/>
      <c r="K36" s="318"/>
      <c r="L36" s="318"/>
      <c r="M36" s="318"/>
      <c r="N36" s="318"/>
      <c r="O36" s="318"/>
      <c r="P36" s="318"/>
      <c r="Q36" s="318"/>
      <c r="R36" s="318"/>
      <c r="S36" s="318"/>
      <c r="T36" s="318"/>
      <c r="U36" s="318"/>
      <c r="V36" s="318"/>
      <c r="W36" s="318"/>
      <c r="X36" s="318"/>
      <c r="Y36" s="318"/>
      <c r="Z36" s="318"/>
      <c r="AA36" s="318"/>
      <c r="AB36" s="318"/>
      <c r="AC36" s="318"/>
    </row>
    <row r="37" spans="1:29" ht="21" customHeight="1" x14ac:dyDescent="0.35">
      <c r="A37" s="319"/>
      <c r="B37" s="319"/>
      <c r="C37" s="319"/>
      <c r="D37" s="319"/>
      <c r="E37" s="320" t="s">
        <v>75</v>
      </c>
      <c r="F37" s="320"/>
      <c r="G37" s="320"/>
      <c r="H37" s="320"/>
      <c r="I37" s="320"/>
      <c r="J37" s="320"/>
      <c r="K37" s="320"/>
      <c r="L37" s="320"/>
      <c r="M37" s="320"/>
      <c r="N37" s="320"/>
      <c r="O37" s="320"/>
      <c r="P37" s="320"/>
      <c r="Q37" s="320"/>
      <c r="R37" s="320"/>
      <c r="S37" s="320"/>
      <c r="T37" s="320"/>
      <c r="U37" s="320"/>
      <c r="V37" s="320"/>
      <c r="W37" s="320"/>
      <c r="X37" s="320"/>
      <c r="Y37" s="320"/>
      <c r="Z37" s="320"/>
      <c r="AA37" s="320"/>
      <c r="AB37" s="320"/>
      <c r="AC37" s="320"/>
    </row>
    <row r="38" spans="1:29" ht="18" customHeight="1" x14ac:dyDescent="0.2">
      <c r="A38" s="321" t="s">
        <v>133</v>
      </c>
      <c r="B38" s="321"/>
      <c r="C38" s="321"/>
      <c r="D38" s="321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</row>
    <row r="39" spans="1:29" ht="18" customHeight="1" x14ac:dyDescent="0.2">
      <c r="A39" s="321" t="s">
        <v>134</v>
      </c>
      <c r="B39" s="321"/>
      <c r="C39" s="321"/>
      <c r="D39" s="321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29" ht="18" customHeight="1" x14ac:dyDescent="0.2">
      <c r="A40" s="321" t="s">
        <v>135</v>
      </c>
      <c r="B40" s="321"/>
      <c r="C40" s="321"/>
      <c r="D40" s="321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29" ht="18" customHeight="1" x14ac:dyDescent="0.2">
      <c r="A41" s="321" t="s">
        <v>136</v>
      </c>
      <c r="B41" s="321"/>
      <c r="C41" s="321"/>
      <c r="D41" s="321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29" ht="18.600000000000001" customHeight="1" x14ac:dyDescent="0.35">
      <c r="A42" s="322" t="s">
        <v>137</v>
      </c>
      <c r="B42" s="322"/>
      <c r="C42" s="322"/>
      <c r="D42" s="322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</row>
    <row r="43" spans="1:29" ht="18" customHeight="1" x14ac:dyDescent="0.35">
      <c r="A43" s="322" t="s">
        <v>138</v>
      </c>
      <c r="B43" s="322"/>
      <c r="C43" s="322"/>
      <c r="D43" s="322"/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</row>
    <row r="44" spans="1:29" ht="39.75" customHeight="1" x14ac:dyDescent="0.2">
      <c r="A44" s="312" t="s">
        <v>32</v>
      </c>
      <c r="B44" s="312" t="s">
        <v>31</v>
      </c>
      <c r="C44" s="312" t="s">
        <v>30</v>
      </c>
      <c r="D44" s="312" t="s">
        <v>29</v>
      </c>
      <c r="E44" s="314" t="s">
        <v>28</v>
      </c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315"/>
      <c r="T44" s="315"/>
      <c r="U44" s="315"/>
      <c r="V44" s="315"/>
      <c r="W44" s="315"/>
      <c r="X44" s="315"/>
      <c r="Y44" s="315"/>
      <c r="Z44" s="315"/>
      <c r="AA44" s="315"/>
      <c r="AB44" s="316"/>
      <c r="AC44" s="113" t="s">
        <v>67</v>
      </c>
    </row>
    <row r="45" spans="1:29" ht="15.75" x14ac:dyDescent="0.25">
      <c r="A45" s="313"/>
      <c r="B45" s="313"/>
      <c r="C45" s="313"/>
      <c r="D45" s="313"/>
      <c r="E45" s="8">
        <v>7</v>
      </c>
      <c r="F45" s="8">
        <v>8</v>
      </c>
      <c r="G45" s="8">
        <v>9</v>
      </c>
      <c r="H45" s="8">
        <v>10</v>
      </c>
      <c r="I45" s="9">
        <v>11</v>
      </c>
      <c r="J45" s="8">
        <v>12</v>
      </c>
      <c r="K45" s="8">
        <v>13</v>
      </c>
      <c r="L45" s="8">
        <v>14</v>
      </c>
      <c r="M45" s="8">
        <v>15</v>
      </c>
      <c r="N45" s="8">
        <v>16</v>
      </c>
      <c r="O45" s="8">
        <v>17</v>
      </c>
      <c r="P45" s="8">
        <v>18</v>
      </c>
      <c r="Q45" s="8">
        <v>19</v>
      </c>
      <c r="R45" s="8">
        <v>20</v>
      </c>
      <c r="S45" s="8">
        <v>21</v>
      </c>
      <c r="T45" s="8">
        <v>22</v>
      </c>
      <c r="U45" s="8">
        <v>23</v>
      </c>
      <c r="V45" s="8">
        <v>0</v>
      </c>
      <c r="W45" s="8">
        <v>1</v>
      </c>
      <c r="X45" s="8">
        <v>2</v>
      </c>
      <c r="Y45" s="8">
        <v>3</v>
      </c>
      <c r="Z45" s="8">
        <v>4</v>
      </c>
      <c r="AA45" s="8">
        <v>5</v>
      </c>
      <c r="AB45" s="8">
        <v>6</v>
      </c>
      <c r="AC45" s="1"/>
    </row>
    <row r="46" spans="1:29" ht="24.95" customHeight="1" x14ac:dyDescent="0.2">
      <c r="A46" s="4">
        <v>1</v>
      </c>
      <c r="B46" s="3" t="s">
        <v>27</v>
      </c>
      <c r="C46" s="2" t="s">
        <v>0</v>
      </c>
      <c r="D46" s="31"/>
      <c r="E46" s="200">
        <v>1.4</v>
      </c>
      <c r="F46" s="200">
        <v>1.4</v>
      </c>
      <c r="G46" s="200"/>
      <c r="H46" s="200"/>
      <c r="I46" s="200"/>
      <c r="J46" s="200"/>
      <c r="K46" s="200"/>
      <c r="L46" s="200">
        <v>1.8</v>
      </c>
      <c r="M46" s="200">
        <v>1.3</v>
      </c>
      <c r="N46" s="200">
        <v>1.5</v>
      </c>
      <c r="O46" s="200">
        <v>1.5</v>
      </c>
      <c r="P46" s="200">
        <v>1.4</v>
      </c>
      <c r="Q46" s="200">
        <v>1.5</v>
      </c>
      <c r="R46" s="200">
        <v>1.3</v>
      </c>
      <c r="S46" s="200">
        <v>1.2</v>
      </c>
      <c r="T46" s="201">
        <v>1.7</v>
      </c>
      <c r="U46" s="201">
        <v>1.4</v>
      </c>
      <c r="V46" s="201">
        <v>1.4</v>
      </c>
      <c r="W46" s="201">
        <v>1.4</v>
      </c>
      <c r="X46" s="201">
        <v>1.5</v>
      </c>
      <c r="Y46" s="201"/>
      <c r="Z46" s="201"/>
      <c r="AA46" s="201"/>
      <c r="AB46" s="201"/>
      <c r="AC46" s="139">
        <f t="shared" ref="AC46:AC58" si="38">AVERAGE(E46:AB46)</f>
        <v>1.4466666666666663</v>
      </c>
    </row>
    <row r="47" spans="1:29" ht="24.95" customHeight="1" x14ac:dyDescent="0.2">
      <c r="A47" s="4">
        <v>2</v>
      </c>
      <c r="B47" s="3" t="s">
        <v>26</v>
      </c>
      <c r="C47" s="2" t="s">
        <v>0</v>
      </c>
      <c r="D47" s="31"/>
      <c r="E47" s="201">
        <v>0.8</v>
      </c>
      <c r="F47" s="201">
        <v>0.8</v>
      </c>
      <c r="G47" s="201"/>
      <c r="H47" s="201"/>
      <c r="I47" s="201"/>
      <c r="J47" s="201"/>
      <c r="K47" s="201"/>
      <c r="L47" s="201">
        <v>0.9</v>
      </c>
      <c r="M47" s="201">
        <v>0.8</v>
      </c>
      <c r="N47" s="201">
        <v>0.8</v>
      </c>
      <c r="O47" s="201">
        <v>0.9</v>
      </c>
      <c r="P47" s="201">
        <v>0.8</v>
      </c>
      <c r="Q47" s="201">
        <v>0.8</v>
      </c>
      <c r="R47" s="201">
        <v>0.8</v>
      </c>
      <c r="S47" s="201">
        <v>0.8</v>
      </c>
      <c r="T47" s="201">
        <v>0.8</v>
      </c>
      <c r="U47" s="201">
        <v>0.7</v>
      </c>
      <c r="V47" s="201">
        <v>0.8</v>
      </c>
      <c r="W47" s="201">
        <v>0.8</v>
      </c>
      <c r="X47" s="201">
        <v>0.7</v>
      </c>
      <c r="Y47" s="201"/>
      <c r="Z47" s="201"/>
      <c r="AA47" s="201"/>
      <c r="AB47" s="201"/>
      <c r="AC47" s="138">
        <f t="shared" si="38"/>
        <v>0.8</v>
      </c>
    </row>
    <row r="48" spans="1:29" ht="24.95" customHeight="1" x14ac:dyDescent="0.2">
      <c r="A48" s="4">
        <v>3</v>
      </c>
      <c r="B48" s="3" t="s">
        <v>25</v>
      </c>
      <c r="C48" s="2" t="s">
        <v>0</v>
      </c>
      <c r="D48" s="2"/>
      <c r="E48" s="211">
        <v>15.6</v>
      </c>
      <c r="F48" s="211">
        <v>14.3</v>
      </c>
      <c r="G48" s="211"/>
      <c r="H48" s="211"/>
      <c r="I48" s="211"/>
      <c r="J48" s="211"/>
      <c r="K48" s="211"/>
      <c r="L48" s="211">
        <v>15.3</v>
      </c>
      <c r="M48" s="211">
        <v>15</v>
      </c>
      <c r="N48" s="211">
        <v>14.7</v>
      </c>
      <c r="O48" s="211">
        <v>14.9</v>
      </c>
      <c r="P48" s="211">
        <v>14.9</v>
      </c>
      <c r="Q48" s="211">
        <v>14.8</v>
      </c>
      <c r="R48" s="211">
        <v>14.4</v>
      </c>
      <c r="S48" s="211">
        <v>14.5</v>
      </c>
      <c r="T48" s="211">
        <v>14</v>
      </c>
      <c r="U48" s="211">
        <v>14</v>
      </c>
      <c r="V48" s="211">
        <v>13.8</v>
      </c>
      <c r="W48" s="211">
        <v>13.6</v>
      </c>
      <c r="X48" s="211">
        <v>13.5</v>
      </c>
      <c r="Y48" s="211"/>
      <c r="Z48" s="211"/>
      <c r="AA48" s="211"/>
      <c r="AB48" s="211"/>
      <c r="AC48" s="138">
        <f t="shared" si="38"/>
        <v>14.486666666666668</v>
      </c>
    </row>
    <row r="49" spans="1:29" ht="24.95" customHeight="1" x14ac:dyDescent="0.2">
      <c r="A49" s="4">
        <v>4</v>
      </c>
      <c r="B49" s="3" t="s">
        <v>24</v>
      </c>
      <c r="C49" s="2" t="s">
        <v>0</v>
      </c>
      <c r="D49" s="2"/>
      <c r="E49" s="211">
        <v>7.8</v>
      </c>
      <c r="F49" s="211">
        <v>6.7</v>
      </c>
      <c r="G49" s="211"/>
      <c r="H49" s="211"/>
      <c r="I49" s="211"/>
      <c r="J49" s="211"/>
      <c r="K49" s="211"/>
      <c r="L49" s="211">
        <v>8.1</v>
      </c>
      <c r="M49" s="211">
        <v>7.8</v>
      </c>
      <c r="N49" s="211">
        <v>7.7</v>
      </c>
      <c r="O49" s="211">
        <v>7.7</v>
      </c>
      <c r="P49" s="211">
        <v>7.6</v>
      </c>
      <c r="Q49" s="211">
        <v>7.4</v>
      </c>
      <c r="R49" s="211">
        <v>7.4</v>
      </c>
      <c r="S49" s="211">
        <v>7.3</v>
      </c>
      <c r="T49" s="211">
        <v>7</v>
      </c>
      <c r="U49" s="211">
        <v>6.7</v>
      </c>
      <c r="V49" s="211">
        <v>6.6</v>
      </c>
      <c r="W49" s="211">
        <v>6.5</v>
      </c>
      <c r="X49" s="211">
        <v>6.2</v>
      </c>
      <c r="Y49" s="211"/>
      <c r="Z49" s="211"/>
      <c r="AA49" s="211"/>
      <c r="AB49" s="211"/>
      <c r="AC49" s="138">
        <f t="shared" si="38"/>
        <v>7.2333333333333334</v>
      </c>
    </row>
    <row r="50" spans="1:29" ht="24.95" customHeight="1" x14ac:dyDescent="0.2">
      <c r="A50" s="4">
        <v>5</v>
      </c>
      <c r="B50" s="3" t="s">
        <v>23</v>
      </c>
      <c r="C50" s="2" t="s">
        <v>0</v>
      </c>
      <c r="D50" s="2"/>
      <c r="E50" s="211">
        <v>23.7</v>
      </c>
      <c r="F50" s="211">
        <v>23.7</v>
      </c>
      <c r="G50" s="211"/>
      <c r="H50" s="211"/>
      <c r="I50" s="211"/>
      <c r="J50" s="211"/>
      <c r="K50" s="211"/>
      <c r="L50" s="211">
        <v>26.2</v>
      </c>
      <c r="M50" s="211">
        <v>26.3</v>
      </c>
      <c r="N50" s="211">
        <v>26.2</v>
      </c>
      <c r="O50" s="211">
        <v>25.8</v>
      </c>
      <c r="P50" s="211">
        <v>25.7</v>
      </c>
      <c r="Q50" s="211">
        <v>25.8</v>
      </c>
      <c r="R50" s="211">
        <v>25.9</v>
      </c>
      <c r="S50" s="211">
        <v>26.1</v>
      </c>
      <c r="T50" s="211">
        <v>26.4</v>
      </c>
      <c r="U50" s="211">
        <v>26.2</v>
      </c>
      <c r="V50" s="211">
        <v>26.1</v>
      </c>
      <c r="W50" s="211">
        <v>26.3</v>
      </c>
      <c r="X50" s="211">
        <v>25.7</v>
      </c>
      <c r="Y50" s="211"/>
      <c r="Z50" s="211"/>
      <c r="AA50" s="211"/>
      <c r="AB50" s="211"/>
      <c r="AC50" s="138">
        <f t="shared" si="38"/>
        <v>25.740000000000002</v>
      </c>
    </row>
    <row r="51" spans="1:29" ht="24.95" customHeight="1" x14ac:dyDescent="0.2">
      <c r="A51" s="4">
        <v>6</v>
      </c>
      <c r="B51" s="3" t="s">
        <v>22</v>
      </c>
      <c r="C51" s="2" t="s">
        <v>0</v>
      </c>
      <c r="D51" s="2"/>
      <c r="E51" s="211">
        <v>29.7</v>
      </c>
      <c r="F51" s="211">
        <v>29.3</v>
      </c>
      <c r="G51" s="211"/>
      <c r="H51" s="211"/>
      <c r="I51" s="211"/>
      <c r="J51" s="211"/>
      <c r="K51" s="211"/>
      <c r="L51" s="211">
        <v>31.8</v>
      </c>
      <c r="M51" s="211">
        <v>31.7</v>
      </c>
      <c r="N51" s="211">
        <v>31.6</v>
      </c>
      <c r="O51" s="211">
        <v>31.4</v>
      </c>
      <c r="P51" s="211">
        <v>31.4</v>
      </c>
      <c r="Q51" s="211">
        <v>31.6</v>
      </c>
      <c r="R51" s="211">
        <v>31.9</v>
      </c>
      <c r="S51" s="211">
        <v>31.8</v>
      </c>
      <c r="T51" s="211">
        <v>31.8</v>
      </c>
      <c r="U51" s="211">
        <v>31.7</v>
      </c>
      <c r="V51" s="211">
        <v>31.6</v>
      </c>
      <c r="W51" s="211">
        <v>31.8</v>
      </c>
      <c r="X51" s="211">
        <v>31.3</v>
      </c>
      <c r="Y51" s="211"/>
      <c r="Z51" s="211"/>
      <c r="AA51" s="211"/>
      <c r="AB51" s="211"/>
      <c r="AC51" s="138">
        <f t="shared" si="38"/>
        <v>31.360000000000003</v>
      </c>
    </row>
    <row r="52" spans="1:29" ht="24.95" customHeight="1" x14ac:dyDescent="0.2">
      <c r="A52" s="4">
        <v>7</v>
      </c>
      <c r="B52" s="3" t="s">
        <v>21</v>
      </c>
      <c r="C52" s="2" t="s">
        <v>16</v>
      </c>
      <c r="D52" s="2"/>
      <c r="E52" s="202">
        <v>4.3</v>
      </c>
      <c r="F52" s="202">
        <v>4.3</v>
      </c>
      <c r="G52" s="202"/>
      <c r="H52" s="202"/>
      <c r="I52" s="202"/>
      <c r="J52" s="202"/>
      <c r="K52" s="202"/>
      <c r="L52" s="202">
        <v>4.3</v>
      </c>
      <c r="M52" s="202">
        <v>4.3</v>
      </c>
      <c r="N52" s="202">
        <v>4.3</v>
      </c>
      <c r="O52" s="202">
        <v>4.3</v>
      </c>
      <c r="P52" s="202">
        <v>4.3</v>
      </c>
      <c r="Q52" s="202">
        <v>4.3</v>
      </c>
      <c r="R52" s="202">
        <v>4.3</v>
      </c>
      <c r="S52" s="202">
        <v>4.3</v>
      </c>
      <c r="T52" s="202">
        <v>4.3</v>
      </c>
      <c r="U52" s="202">
        <v>4.3</v>
      </c>
      <c r="V52" s="202">
        <v>4.3</v>
      </c>
      <c r="W52" s="202">
        <v>4.3</v>
      </c>
      <c r="X52" s="202">
        <v>4.3</v>
      </c>
      <c r="Y52" s="202"/>
      <c r="Z52" s="202"/>
      <c r="AA52" s="202"/>
      <c r="AB52" s="202"/>
      <c r="AC52" s="138">
        <f t="shared" si="38"/>
        <v>4.2999999999999989</v>
      </c>
    </row>
    <row r="53" spans="1:29" ht="24.95" customHeight="1" x14ac:dyDescent="0.2">
      <c r="A53" s="4">
        <v>8</v>
      </c>
      <c r="B53" s="3" t="s">
        <v>20</v>
      </c>
      <c r="C53" s="2" t="s">
        <v>16</v>
      </c>
      <c r="D53" s="2"/>
      <c r="E53" s="203">
        <v>3.8</v>
      </c>
      <c r="F53" s="203">
        <v>3.8</v>
      </c>
      <c r="G53" s="203"/>
      <c r="H53" s="203"/>
      <c r="I53" s="203"/>
      <c r="J53" s="203"/>
      <c r="K53" s="203"/>
      <c r="L53" s="203">
        <v>3.8</v>
      </c>
      <c r="M53" s="203">
        <v>3.8</v>
      </c>
      <c r="N53" s="203">
        <v>3.8</v>
      </c>
      <c r="O53" s="203">
        <v>3.8</v>
      </c>
      <c r="P53" s="203">
        <v>3.8</v>
      </c>
      <c r="Q53" s="203">
        <v>3.8</v>
      </c>
      <c r="R53" s="203">
        <v>3.8</v>
      </c>
      <c r="S53" s="203">
        <v>3.8</v>
      </c>
      <c r="T53" s="203">
        <v>3.8</v>
      </c>
      <c r="U53" s="203">
        <v>3.8</v>
      </c>
      <c r="V53" s="203">
        <v>3.8</v>
      </c>
      <c r="W53" s="203">
        <v>3.8</v>
      </c>
      <c r="X53" s="203">
        <v>3.8</v>
      </c>
      <c r="Y53" s="203"/>
      <c r="Z53" s="203"/>
      <c r="AA53" s="203"/>
      <c r="AB53" s="203"/>
      <c r="AC53" s="138">
        <f t="shared" si="38"/>
        <v>3.7999999999999989</v>
      </c>
    </row>
    <row r="54" spans="1:29" ht="24.95" customHeight="1" x14ac:dyDescent="0.2">
      <c r="A54" s="4">
        <v>9</v>
      </c>
      <c r="B54" s="3" t="s">
        <v>19</v>
      </c>
      <c r="C54" s="2" t="s">
        <v>16</v>
      </c>
      <c r="D54" s="2"/>
      <c r="E54" s="203">
        <v>3.8</v>
      </c>
      <c r="F54" s="203">
        <v>3.8</v>
      </c>
      <c r="G54" s="203"/>
      <c r="H54" s="203"/>
      <c r="I54" s="203"/>
      <c r="J54" s="203"/>
      <c r="K54" s="203"/>
      <c r="L54" s="203">
        <v>3.8</v>
      </c>
      <c r="M54" s="203">
        <v>3.8</v>
      </c>
      <c r="N54" s="203">
        <v>3.8</v>
      </c>
      <c r="O54" s="203">
        <v>3.8</v>
      </c>
      <c r="P54" s="203">
        <v>3.8</v>
      </c>
      <c r="Q54" s="203">
        <v>3.8</v>
      </c>
      <c r="R54" s="203">
        <v>3.8</v>
      </c>
      <c r="S54" s="203">
        <v>3.8</v>
      </c>
      <c r="T54" s="203">
        <v>3.8</v>
      </c>
      <c r="U54" s="203">
        <v>3.8</v>
      </c>
      <c r="V54" s="203">
        <v>3.8</v>
      </c>
      <c r="W54" s="203">
        <v>3.8</v>
      </c>
      <c r="X54" s="203">
        <v>3.8</v>
      </c>
      <c r="Y54" s="203"/>
      <c r="Z54" s="203"/>
      <c r="AA54" s="203"/>
      <c r="AB54" s="203"/>
      <c r="AC54" s="138">
        <f t="shared" si="38"/>
        <v>3.7999999999999989</v>
      </c>
    </row>
    <row r="55" spans="1:29" ht="24.95" customHeight="1" x14ac:dyDescent="0.2">
      <c r="A55" s="4">
        <v>10</v>
      </c>
      <c r="B55" s="3" t="s">
        <v>18</v>
      </c>
      <c r="C55" s="2" t="s">
        <v>16</v>
      </c>
      <c r="D55" s="2"/>
      <c r="E55" s="203">
        <v>3</v>
      </c>
      <c r="F55" s="203">
        <v>3</v>
      </c>
      <c r="G55" s="203"/>
      <c r="H55" s="203"/>
      <c r="I55" s="203"/>
      <c r="J55" s="203"/>
      <c r="K55" s="203"/>
      <c r="L55" s="203">
        <v>3</v>
      </c>
      <c r="M55" s="203">
        <v>3</v>
      </c>
      <c r="N55" s="203">
        <v>3</v>
      </c>
      <c r="O55" s="203">
        <v>3</v>
      </c>
      <c r="P55" s="203">
        <v>3</v>
      </c>
      <c r="Q55" s="203">
        <v>3</v>
      </c>
      <c r="R55" s="203">
        <v>3</v>
      </c>
      <c r="S55" s="203">
        <v>3</v>
      </c>
      <c r="T55" s="203">
        <v>3</v>
      </c>
      <c r="U55" s="203">
        <v>3</v>
      </c>
      <c r="V55" s="203">
        <v>3</v>
      </c>
      <c r="W55" s="203">
        <v>3</v>
      </c>
      <c r="X55" s="203">
        <v>3</v>
      </c>
      <c r="Y55" s="203"/>
      <c r="Z55" s="203"/>
      <c r="AA55" s="203"/>
      <c r="AB55" s="203"/>
      <c r="AC55" s="138">
        <f t="shared" si="38"/>
        <v>3</v>
      </c>
    </row>
    <row r="56" spans="1:29" ht="24.95" customHeight="1" x14ac:dyDescent="0.2">
      <c r="A56" s="4">
        <v>11</v>
      </c>
      <c r="B56" s="3" t="s">
        <v>17</v>
      </c>
      <c r="C56" s="2" t="s">
        <v>16</v>
      </c>
      <c r="D56" s="5"/>
      <c r="E56" s="202">
        <f t="shared" ref="E56:L56" si="39">E52-E53</f>
        <v>0.5</v>
      </c>
      <c r="F56" s="202">
        <f t="shared" si="39"/>
        <v>0.5</v>
      </c>
      <c r="G56" s="202"/>
      <c r="H56" s="202"/>
      <c r="I56" s="202"/>
      <c r="J56" s="202"/>
      <c r="K56" s="202"/>
      <c r="L56" s="202">
        <f t="shared" si="39"/>
        <v>0.5</v>
      </c>
      <c r="M56" s="202">
        <f>M52-M53</f>
        <v>0.5</v>
      </c>
      <c r="N56" s="202">
        <f>N52-N53</f>
        <v>0.5</v>
      </c>
      <c r="O56" s="202">
        <f>O52-O53</f>
        <v>0.5</v>
      </c>
      <c r="P56" s="202">
        <f>P52-P53</f>
        <v>0.5</v>
      </c>
      <c r="Q56" s="202">
        <f t="shared" ref="Q56:X56" si="40">Q52-Q53</f>
        <v>0.5</v>
      </c>
      <c r="R56" s="202">
        <f t="shared" si="40"/>
        <v>0.5</v>
      </c>
      <c r="S56" s="202">
        <f t="shared" si="40"/>
        <v>0.5</v>
      </c>
      <c r="T56" s="202">
        <f t="shared" si="40"/>
        <v>0.5</v>
      </c>
      <c r="U56" s="202">
        <f t="shared" si="40"/>
        <v>0.5</v>
      </c>
      <c r="V56" s="202">
        <f t="shared" si="40"/>
        <v>0.5</v>
      </c>
      <c r="W56" s="202">
        <f t="shared" si="40"/>
        <v>0.5</v>
      </c>
      <c r="X56" s="202">
        <f t="shared" si="40"/>
        <v>0.5</v>
      </c>
      <c r="Y56" s="202"/>
      <c r="Z56" s="202"/>
      <c r="AA56" s="202"/>
      <c r="AB56" s="202"/>
      <c r="AC56" s="138">
        <f t="shared" si="38"/>
        <v>0.5</v>
      </c>
    </row>
    <row r="57" spans="1:29" ht="24.95" customHeight="1" x14ac:dyDescent="0.2">
      <c r="A57" s="4">
        <v>12</v>
      </c>
      <c r="B57" s="3" t="s">
        <v>15</v>
      </c>
      <c r="C57" s="2" t="s">
        <v>14</v>
      </c>
      <c r="D57" s="5"/>
      <c r="E57" s="202">
        <f t="shared" ref="E57:L57" si="41">E54-E55</f>
        <v>0.79999999999999982</v>
      </c>
      <c r="F57" s="202">
        <f t="shared" si="41"/>
        <v>0.79999999999999982</v>
      </c>
      <c r="G57" s="202"/>
      <c r="H57" s="202"/>
      <c r="I57" s="202"/>
      <c r="J57" s="202"/>
      <c r="K57" s="202"/>
      <c r="L57" s="202">
        <f t="shared" si="41"/>
        <v>0.79999999999999982</v>
      </c>
      <c r="M57" s="202">
        <f>M54-M55</f>
        <v>0.79999999999999982</v>
      </c>
      <c r="N57" s="202">
        <f>N54-N55</f>
        <v>0.79999999999999982</v>
      </c>
      <c r="O57" s="202">
        <f>O54-O55</f>
        <v>0.79999999999999982</v>
      </c>
      <c r="P57" s="202">
        <f>P54-P55</f>
        <v>0.79999999999999982</v>
      </c>
      <c r="Q57" s="202">
        <f t="shared" ref="Q57:X57" si="42">Q54-Q55</f>
        <v>0.79999999999999982</v>
      </c>
      <c r="R57" s="202">
        <f t="shared" si="42"/>
        <v>0.79999999999999982</v>
      </c>
      <c r="S57" s="202">
        <f t="shared" si="42"/>
        <v>0.79999999999999982</v>
      </c>
      <c r="T57" s="202">
        <f t="shared" si="42"/>
        <v>0.79999999999999982</v>
      </c>
      <c r="U57" s="202">
        <f t="shared" si="42"/>
        <v>0.79999999999999982</v>
      </c>
      <c r="V57" s="202">
        <f t="shared" si="42"/>
        <v>0.79999999999999982</v>
      </c>
      <c r="W57" s="202">
        <f t="shared" si="42"/>
        <v>0.79999999999999982</v>
      </c>
      <c r="X57" s="202">
        <f t="shared" si="42"/>
        <v>0.79999999999999982</v>
      </c>
      <c r="Y57" s="202"/>
      <c r="Z57" s="202"/>
      <c r="AA57" s="202"/>
      <c r="AB57" s="202"/>
      <c r="AC57" s="138">
        <f t="shared" si="38"/>
        <v>0.8</v>
      </c>
    </row>
    <row r="58" spans="1:29" ht="24.95" customHeight="1" x14ac:dyDescent="0.2">
      <c r="A58" s="4">
        <v>13</v>
      </c>
      <c r="B58" s="3" t="s">
        <v>13</v>
      </c>
      <c r="C58" s="2" t="s">
        <v>12</v>
      </c>
      <c r="D58" s="5"/>
      <c r="E58" s="204">
        <f t="shared" ref="E58:L58" si="43">SQRT(E56/0.5)*971</f>
        <v>971</v>
      </c>
      <c r="F58" s="204">
        <f t="shared" si="43"/>
        <v>971</v>
      </c>
      <c r="G58" s="204"/>
      <c r="H58" s="204"/>
      <c r="I58" s="204"/>
      <c r="J58" s="204"/>
      <c r="K58" s="204"/>
      <c r="L58" s="204">
        <f t="shared" si="43"/>
        <v>971</v>
      </c>
      <c r="M58" s="204">
        <f>SQRT(M56/0.5)*971</f>
        <v>971</v>
      </c>
      <c r="N58" s="204">
        <f>SQRT(N56/0.5)*971</f>
        <v>971</v>
      </c>
      <c r="O58" s="204">
        <f>SQRT(O56/0.5)*971</f>
        <v>971</v>
      </c>
      <c r="P58" s="204">
        <f>SQRT(P56/0.5)*971</f>
        <v>971</v>
      </c>
      <c r="Q58" s="204">
        <f t="shared" ref="Q58:X58" si="44">SQRT(Q56/0.5)*971</f>
        <v>971</v>
      </c>
      <c r="R58" s="204">
        <f t="shared" si="44"/>
        <v>971</v>
      </c>
      <c r="S58" s="204">
        <f t="shared" si="44"/>
        <v>971</v>
      </c>
      <c r="T58" s="204">
        <f t="shared" si="44"/>
        <v>971</v>
      </c>
      <c r="U58" s="204">
        <f t="shared" si="44"/>
        <v>971</v>
      </c>
      <c r="V58" s="204">
        <f t="shared" si="44"/>
        <v>971</v>
      </c>
      <c r="W58" s="204">
        <f t="shared" si="44"/>
        <v>971</v>
      </c>
      <c r="X58" s="204">
        <f t="shared" si="44"/>
        <v>971</v>
      </c>
      <c r="Y58" s="204"/>
      <c r="Z58" s="204"/>
      <c r="AA58" s="204"/>
      <c r="AB58" s="204"/>
      <c r="AC58" s="138">
        <f t="shared" si="38"/>
        <v>971</v>
      </c>
    </row>
    <row r="59" spans="1:29" ht="24.95" customHeight="1" x14ac:dyDescent="0.2">
      <c r="A59" s="4">
        <v>14</v>
      </c>
      <c r="B59" s="3" t="s">
        <v>11</v>
      </c>
      <c r="C59" s="2" t="s">
        <v>10</v>
      </c>
      <c r="D59" s="5"/>
      <c r="E59" s="204">
        <f t="shared" ref="E59:L59" si="45">E58*1000*1*(E48-E49)/3024</f>
        <v>2504.563492063492</v>
      </c>
      <c r="F59" s="204">
        <f t="shared" si="45"/>
        <v>2440.3439153439158</v>
      </c>
      <c r="G59" s="204"/>
      <c r="H59" s="204"/>
      <c r="I59" s="204"/>
      <c r="J59" s="204"/>
      <c r="K59" s="204"/>
      <c r="L59" s="204">
        <f t="shared" si="45"/>
        <v>2311.9047619047624</v>
      </c>
      <c r="M59" s="204">
        <f>M58*1000*1*(M48-M49)/3024</f>
        <v>2311.9047619047619</v>
      </c>
      <c r="N59" s="204">
        <f>N58*1000*1*(N48-N49)/3024</f>
        <v>2247.6851851851848</v>
      </c>
      <c r="O59" s="204">
        <f>O58*1000*1*(O48-O49)/3024</f>
        <v>2311.9047619047619</v>
      </c>
      <c r="P59" s="204">
        <f>P58*1000*1*(P48-P49)/3024</f>
        <v>2344.0145502645505</v>
      </c>
      <c r="Q59" s="204">
        <f t="shared" ref="Q59:X59" si="46">Q58*1000*1*(Q48-Q49)/3024</f>
        <v>2376.1243386243386</v>
      </c>
      <c r="R59" s="204">
        <f t="shared" si="46"/>
        <v>2247.6851851851852</v>
      </c>
      <c r="S59" s="204">
        <f t="shared" si="46"/>
        <v>2311.9047619047619</v>
      </c>
      <c r="T59" s="204">
        <f t="shared" si="46"/>
        <v>2247.6851851851852</v>
      </c>
      <c r="U59" s="204">
        <f t="shared" si="46"/>
        <v>2344.0145502645501</v>
      </c>
      <c r="V59" s="204">
        <f t="shared" si="46"/>
        <v>2311.9047619047624</v>
      </c>
      <c r="W59" s="204">
        <f t="shared" si="46"/>
        <v>2279.7949735449733</v>
      </c>
      <c r="X59" s="204">
        <f t="shared" si="46"/>
        <v>2344.0145502645501</v>
      </c>
      <c r="Y59" s="204"/>
      <c r="Z59" s="204"/>
      <c r="AA59" s="204"/>
      <c r="AB59" s="204"/>
      <c r="AC59" s="138">
        <f>SUM(E59:AB59)</f>
        <v>34935.449735449736</v>
      </c>
    </row>
    <row r="60" spans="1:29" ht="24.95" customHeight="1" x14ac:dyDescent="0.2">
      <c r="A60" s="4">
        <v>15</v>
      </c>
      <c r="B60" s="3" t="s">
        <v>9</v>
      </c>
      <c r="C60" s="2" t="s">
        <v>8</v>
      </c>
      <c r="D60" s="5"/>
      <c r="E60" s="202">
        <v>1400</v>
      </c>
      <c r="F60" s="202">
        <v>1600</v>
      </c>
      <c r="G60" s="202">
        <v>300</v>
      </c>
      <c r="H60" s="202">
        <v>0</v>
      </c>
      <c r="I60" s="202">
        <v>0</v>
      </c>
      <c r="J60" s="202">
        <v>500</v>
      </c>
      <c r="K60" s="202">
        <v>1500</v>
      </c>
      <c r="L60" s="202">
        <v>1500</v>
      </c>
      <c r="M60" s="202">
        <v>1400</v>
      </c>
      <c r="N60" s="202">
        <v>1600</v>
      </c>
      <c r="O60" s="202">
        <v>1500</v>
      </c>
      <c r="P60" s="202">
        <v>1400</v>
      </c>
      <c r="Q60" s="202">
        <v>1500</v>
      </c>
      <c r="R60" s="202">
        <v>1600</v>
      </c>
      <c r="S60" s="202">
        <v>1400</v>
      </c>
      <c r="T60" s="202">
        <v>1600</v>
      </c>
      <c r="U60" s="202">
        <v>1500</v>
      </c>
      <c r="V60" s="202">
        <v>1500</v>
      </c>
      <c r="W60" s="202">
        <v>1500</v>
      </c>
      <c r="X60" s="202">
        <v>1300</v>
      </c>
      <c r="Y60" s="202">
        <v>0</v>
      </c>
      <c r="Z60" s="202">
        <v>0</v>
      </c>
      <c r="AA60" s="202">
        <v>200</v>
      </c>
      <c r="AB60" s="202">
        <v>1500</v>
      </c>
      <c r="AC60" s="138">
        <f>SUM(E60:AB60)</f>
        <v>26300</v>
      </c>
    </row>
    <row r="61" spans="1:29" ht="24.95" customHeight="1" x14ac:dyDescent="0.2">
      <c r="A61" s="4">
        <v>16</v>
      </c>
      <c r="B61" s="3" t="s">
        <v>7</v>
      </c>
      <c r="C61" s="2" t="s">
        <v>6</v>
      </c>
      <c r="D61" s="5"/>
      <c r="E61" s="201">
        <f t="shared" ref="E61:L61" si="47">E60/E59</f>
        <v>0.55897964033906367</v>
      </c>
      <c r="F61" s="201">
        <f t="shared" si="47"/>
        <v>0.6556452924277737</v>
      </c>
      <c r="G61" s="201"/>
      <c r="H61" s="201"/>
      <c r="I61" s="201"/>
      <c r="J61" s="201"/>
      <c r="K61" s="201"/>
      <c r="L61" s="201">
        <f t="shared" si="47"/>
        <v>0.64881565396498442</v>
      </c>
      <c r="M61" s="201">
        <f>M60/M59</f>
        <v>0.60556127703398555</v>
      </c>
      <c r="N61" s="201">
        <f>N60/N59</f>
        <v>0.71184346035015467</v>
      </c>
      <c r="O61" s="201">
        <f>O60/O59</f>
        <v>0.64881565396498453</v>
      </c>
      <c r="P61" s="201">
        <f>P60/P59</f>
        <v>0.59726591707461585</v>
      </c>
      <c r="Q61" s="201">
        <f t="shared" ref="Q61:X61" si="48">Q60/Q59</f>
        <v>0.63128009574971466</v>
      </c>
      <c r="R61" s="201">
        <f t="shared" si="48"/>
        <v>0.71184346035015444</v>
      </c>
      <c r="S61" s="201">
        <f t="shared" si="48"/>
        <v>0.60556127703398555</v>
      </c>
      <c r="T61" s="201">
        <f t="shared" si="48"/>
        <v>0.71184346035015444</v>
      </c>
      <c r="U61" s="201">
        <f t="shared" si="48"/>
        <v>0.63992776829423137</v>
      </c>
      <c r="V61" s="201">
        <f t="shared" si="48"/>
        <v>0.64881565396498442</v>
      </c>
      <c r="W61" s="201">
        <f t="shared" si="48"/>
        <v>0.65795390261237874</v>
      </c>
      <c r="X61" s="201">
        <f t="shared" si="48"/>
        <v>0.55460406585500055</v>
      </c>
      <c r="Y61" s="201"/>
      <c r="Z61" s="201"/>
      <c r="AA61" s="201"/>
      <c r="AB61" s="201"/>
      <c r="AC61" s="138">
        <f t="shared" ref="AC61:AC66" si="49">AVERAGE(E61:AB61)</f>
        <v>0.639250438624411</v>
      </c>
    </row>
    <row r="62" spans="1:29" ht="24.95" customHeight="1" x14ac:dyDescent="0.2">
      <c r="A62" s="4">
        <v>17</v>
      </c>
      <c r="B62" s="3" t="s">
        <v>5</v>
      </c>
      <c r="C62" s="5"/>
      <c r="D62" s="5"/>
      <c r="E62" s="309">
        <f>AVERAGE(E61:AB61)</f>
        <v>0.639250438624411</v>
      </c>
      <c r="F62" s="310"/>
      <c r="G62" s="310"/>
      <c r="H62" s="310"/>
      <c r="I62" s="310"/>
      <c r="J62" s="310"/>
      <c r="K62" s="310"/>
      <c r="L62" s="310"/>
      <c r="M62" s="310"/>
      <c r="N62" s="310"/>
      <c r="O62" s="310"/>
      <c r="P62" s="310"/>
      <c r="Q62" s="310"/>
      <c r="R62" s="310"/>
      <c r="S62" s="310"/>
      <c r="T62" s="310"/>
      <c r="U62" s="310"/>
      <c r="V62" s="310"/>
      <c r="W62" s="310"/>
      <c r="X62" s="310"/>
      <c r="Y62" s="310"/>
      <c r="Z62" s="310"/>
      <c r="AA62" s="310"/>
      <c r="AB62" s="311"/>
      <c r="AC62" s="138">
        <f t="shared" si="49"/>
        <v>0.639250438624411</v>
      </c>
    </row>
    <row r="63" spans="1:29" ht="24.95" customHeight="1" x14ac:dyDescent="0.2">
      <c r="A63" s="4">
        <v>18</v>
      </c>
      <c r="B63" s="3" t="s">
        <v>4</v>
      </c>
      <c r="C63" s="5"/>
      <c r="D63" s="5"/>
      <c r="E63" s="218">
        <f t="shared" ref="E63:L63" si="50">3.516/E61</f>
        <v>6.2900323129251694</v>
      </c>
      <c r="F63" s="218">
        <f t="shared" si="50"/>
        <v>5.3626557539682551</v>
      </c>
      <c r="G63" s="218"/>
      <c r="H63" s="218"/>
      <c r="I63" s="218"/>
      <c r="J63" s="218"/>
      <c r="K63" s="218"/>
      <c r="L63" s="218">
        <f t="shared" si="50"/>
        <v>5.4191047619047632</v>
      </c>
      <c r="M63" s="218">
        <f>3.516/M61</f>
        <v>5.8061836734693877</v>
      </c>
      <c r="N63" s="218">
        <f>3.516/N61</f>
        <v>4.9392881944444431</v>
      </c>
      <c r="O63" s="218">
        <f>3.516/O61</f>
        <v>5.4191047619047623</v>
      </c>
      <c r="P63" s="218">
        <f>3.516/P61</f>
        <v>5.8868251133786851</v>
      </c>
      <c r="Q63" s="218">
        <f t="shared" ref="Q63:X63" si="51">3.516/Q61</f>
        <v>5.5696354497354497</v>
      </c>
      <c r="R63" s="218">
        <f t="shared" si="51"/>
        <v>4.9392881944444449</v>
      </c>
      <c r="S63" s="218">
        <f t="shared" si="51"/>
        <v>5.8061836734693877</v>
      </c>
      <c r="T63" s="218">
        <f t="shared" si="51"/>
        <v>4.9392881944444449</v>
      </c>
      <c r="U63" s="218">
        <f t="shared" si="51"/>
        <v>5.4943701058201055</v>
      </c>
      <c r="V63" s="218">
        <f t="shared" si="51"/>
        <v>5.4191047619047632</v>
      </c>
      <c r="W63" s="218">
        <f t="shared" si="51"/>
        <v>5.3438394179894173</v>
      </c>
      <c r="X63" s="218">
        <f t="shared" si="51"/>
        <v>6.339657814407814</v>
      </c>
      <c r="Y63" s="218"/>
      <c r="Z63" s="218"/>
      <c r="AA63" s="218"/>
      <c r="AB63" s="218"/>
      <c r="AC63" s="138">
        <f t="shared" si="49"/>
        <v>5.5316374789474194</v>
      </c>
    </row>
    <row r="64" spans="1:29" ht="24.95" customHeight="1" x14ac:dyDescent="0.2">
      <c r="A64" s="4">
        <v>19</v>
      </c>
      <c r="B64" s="3" t="s">
        <v>3</v>
      </c>
      <c r="C64" s="5"/>
      <c r="D64" s="5"/>
      <c r="E64" s="218">
        <f t="shared" ref="E64:L64" si="52">3.413*E63</f>
        <v>21.467880284013603</v>
      </c>
      <c r="F64" s="218">
        <f t="shared" si="52"/>
        <v>18.302744088293654</v>
      </c>
      <c r="G64" s="218"/>
      <c r="H64" s="218"/>
      <c r="I64" s="218"/>
      <c r="J64" s="218"/>
      <c r="K64" s="218"/>
      <c r="L64" s="218">
        <f t="shared" si="52"/>
        <v>18.495404552380954</v>
      </c>
      <c r="M64" s="218">
        <f>3.413*M63</f>
        <v>19.816504877551019</v>
      </c>
      <c r="N64" s="218">
        <f>3.413*N63</f>
        <v>16.857790607638883</v>
      </c>
      <c r="O64" s="218">
        <f>3.413*O63</f>
        <v>18.495404552380954</v>
      </c>
      <c r="P64" s="218">
        <f>3.413*P63</f>
        <v>20.091734111961451</v>
      </c>
      <c r="Q64" s="218">
        <f t="shared" ref="Q64:X64" si="53">3.413*Q63</f>
        <v>19.00916578994709</v>
      </c>
      <c r="R64" s="218">
        <f t="shared" si="53"/>
        <v>16.85779060763889</v>
      </c>
      <c r="S64" s="218">
        <f t="shared" si="53"/>
        <v>19.816504877551019</v>
      </c>
      <c r="T64" s="218">
        <f t="shared" si="53"/>
        <v>16.85779060763889</v>
      </c>
      <c r="U64" s="218">
        <f t="shared" si="53"/>
        <v>18.752285171164019</v>
      </c>
      <c r="V64" s="218">
        <f t="shared" si="53"/>
        <v>18.495404552380954</v>
      </c>
      <c r="W64" s="218">
        <f t="shared" si="53"/>
        <v>18.238523933597879</v>
      </c>
      <c r="X64" s="218">
        <f t="shared" si="53"/>
        <v>21.637252120573869</v>
      </c>
      <c r="Y64" s="218"/>
      <c r="Z64" s="218"/>
      <c r="AA64" s="218"/>
      <c r="AB64" s="218"/>
      <c r="AC64" s="138">
        <f t="shared" si="49"/>
        <v>18.87947871564754</v>
      </c>
    </row>
    <row r="65" spans="1:29" ht="24.95" customHeight="1" x14ac:dyDescent="0.2">
      <c r="A65" s="4">
        <v>20</v>
      </c>
      <c r="B65" s="3" t="s">
        <v>2</v>
      </c>
      <c r="C65" s="2" t="s">
        <v>0</v>
      </c>
      <c r="D65" s="5"/>
      <c r="E65" s="218">
        <f t="shared" ref="E65:L65" si="54">(E51-E50)/LN(1+(E51-E50)/E46)</f>
        <v>3.6035868007408252</v>
      </c>
      <c r="F65" s="218">
        <f t="shared" si="54"/>
        <v>3.4794756335338266</v>
      </c>
      <c r="G65" s="218"/>
      <c r="H65" s="218"/>
      <c r="I65" s="218"/>
      <c r="J65" s="218"/>
      <c r="K65" s="218"/>
      <c r="L65" s="218">
        <f t="shared" si="54"/>
        <v>3.9612551464564372</v>
      </c>
      <c r="M65" s="218">
        <f>(M51-M50)/LN(1+(M51-M50)/M46)</f>
        <v>3.2931984691591327</v>
      </c>
      <c r="N65" s="218">
        <f>(N51-N50)/LN(1+(N51-N50)/N46)</f>
        <v>3.5385326135298252</v>
      </c>
      <c r="O65" s="218">
        <f>(O51-O50)/LN(1+(O51-O50)/O46)</f>
        <v>3.6021440261116884</v>
      </c>
      <c r="P65" s="218">
        <f>(P51-P50)/LN(1+(P51-P50)/P46)</f>
        <v>3.51066817163648</v>
      </c>
      <c r="Q65" s="218">
        <f t="shared" ref="Q65:X65" si="55">(Q51-Q50)/LN(1+(Q51-Q50)/Q46)</f>
        <v>3.6652971009134991</v>
      </c>
      <c r="R65" s="218">
        <f t="shared" si="55"/>
        <v>3.4772326494783212</v>
      </c>
      <c r="S65" s="218">
        <f t="shared" si="55"/>
        <v>3.2586327882022115</v>
      </c>
      <c r="T65" s="218">
        <f t="shared" si="55"/>
        <v>3.7776330367968751</v>
      </c>
      <c r="U65" s="218">
        <f t="shared" si="55"/>
        <v>3.4481695525544311</v>
      </c>
      <c r="V65" s="218">
        <f t="shared" si="55"/>
        <v>3.4481695525544311</v>
      </c>
      <c r="W65" s="218">
        <f t="shared" si="55"/>
        <v>3.4481695525544311</v>
      </c>
      <c r="X65" s="218">
        <f t="shared" si="55"/>
        <v>3.6021440261116897</v>
      </c>
      <c r="Y65" s="218"/>
      <c r="Z65" s="218"/>
      <c r="AA65" s="218"/>
      <c r="AB65" s="218"/>
      <c r="AC65" s="138">
        <f t="shared" si="49"/>
        <v>3.5409539413556077</v>
      </c>
    </row>
    <row r="66" spans="1:29" ht="24.95" customHeight="1" x14ac:dyDescent="0.25">
      <c r="A66" s="4">
        <v>21</v>
      </c>
      <c r="B66" s="3" t="s">
        <v>1</v>
      </c>
      <c r="C66" s="2" t="s">
        <v>0</v>
      </c>
      <c r="D66" s="1"/>
      <c r="E66" s="218">
        <f t="shared" ref="E66:L66" si="56">(E48-E49)/LN(1+(E48-E49)/E47)</f>
        <v>3.284340856464937</v>
      </c>
      <c r="F66" s="218">
        <f t="shared" si="56"/>
        <v>3.2321510472845874</v>
      </c>
      <c r="G66" s="218"/>
      <c r="H66" s="218"/>
      <c r="I66" s="218"/>
      <c r="J66" s="218"/>
      <c r="K66" s="218"/>
      <c r="L66" s="218">
        <f t="shared" si="56"/>
        <v>3.2768612158566151</v>
      </c>
      <c r="M66" s="218">
        <f>(M48-M49)/LN(1+(M48-M49)/M47)</f>
        <v>3.1269202697034131</v>
      </c>
      <c r="N66" s="218">
        <f>(N48-N49)/LN(1+(N48-N49)/N47)</f>
        <v>3.0738596413683656</v>
      </c>
      <c r="O66" s="218">
        <f>(O48-O49)/LN(1+(O48-O49)/O47)</f>
        <v>3.2768612158566146</v>
      </c>
      <c r="P66" s="218">
        <f>(P48-P49)/LN(1+(P48-P49)/P47)</f>
        <v>3.1533373622747245</v>
      </c>
      <c r="Q66" s="218">
        <f t="shared" ref="Q66:X66" si="57">(Q48-Q49)/LN(1+(Q48-Q49)/Q47)</f>
        <v>3.1796806982868167</v>
      </c>
      <c r="R66" s="218">
        <f t="shared" si="57"/>
        <v>3.0738596413683656</v>
      </c>
      <c r="S66" s="218">
        <f t="shared" si="57"/>
        <v>3.1269202697034131</v>
      </c>
      <c r="T66" s="218">
        <f t="shared" si="57"/>
        <v>3.0738596413683656</v>
      </c>
      <c r="U66" s="218">
        <f t="shared" si="57"/>
        <v>2.9965726364461656</v>
      </c>
      <c r="V66" s="218">
        <f t="shared" si="57"/>
        <v>3.1269202697034135</v>
      </c>
      <c r="W66" s="218">
        <f t="shared" si="57"/>
        <v>3.1004281370558266</v>
      </c>
      <c r="X66" s="218">
        <f t="shared" si="57"/>
        <v>2.9965726364461656</v>
      </c>
      <c r="Y66" s="218"/>
      <c r="Z66" s="218"/>
      <c r="AA66" s="218"/>
      <c r="AB66" s="218"/>
      <c r="AC66" s="138">
        <f t="shared" si="49"/>
        <v>3.1399430359458531</v>
      </c>
    </row>
    <row r="68" spans="1:29" ht="24.95" customHeight="1" x14ac:dyDescent="0.2"/>
    <row r="69" spans="1:29" ht="24.95" customHeight="1" x14ac:dyDescent="0.2"/>
    <row r="71" spans="1:29" ht="21" customHeight="1" x14ac:dyDescent="0.2"/>
    <row r="72" spans="1:29" ht="21" customHeight="1" x14ac:dyDescent="0.2"/>
    <row r="73" spans="1:29" ht="15.75" customHeight="1" x14ac:dyDescent="0.2"/>
    <row r="74" spans="1:29" ht="15.75" customHeight="1" x14ac:dyDescent="0.2"/>
    <row r="75" spans="1:29" ht="15.75" customHeight="1" x14ac:dyDescent="0.2"/>
    <row r="76" spans="1:29" ht="15.75" customHeight="1" x14ac:dyDescent="0.2"/>
    <row r="77" spans="1:29" ht="15.75" customHeight="1" x14ac:dyDescent="0.2"/>
    <row r="78" spans="1:29" ht="15.75" customHeight="1" x14ac:dyDescent="0.2"/>
    <row r="79" spans="1:29" ht="15.75" customHeight="1" x14ac:dyDescent="0.2"/>
    <row r="83" ht="24.95" customHeight="1" x14ac:dyDescent="0.2"/>
    <row r="84" ht="24.95" customHeight="1" x14ac:dyDescent="0.2"/>
    <row r="85" ht="24.95" customHeight="1" x14ac:dyDescent="0.2"/>
    <row r="86" ht="24.95" customHeight="1" x14ac:dyDescent="0.2"/>
    <row r="87" ht="24.95" customHeight="1" x14ac:dyDescent="0.2"/>
    <row r="88" ht="24.95" customHeight="1" x14ac:dyDescent="0.2"/>
    <row r="89" ht="24.95" customHeight="1" x14ac:dyDescent="0.2"/>
    <row r="90" ht="24.95" customHeight="1" x14ac:dyDescent="0.2"/>
    <row r="91" ht="24.95" customHeight="1" x14ac:dyDescent="0.2"/>
    <row r="92" ht="24.95" customHeight="1" x14ac:dyDescent="0.2"/>
    <row r="93" ht="24.95" customHeight="1" x14ac:dyDescent="0.2"/>
    <row r="94" ht="24.95" customHeight="1" x14ac:dyDescent="0.2"/>
    <row r="95" ht="24.95" customHeight="1" x14ac:dyDescent="0.2"/>
    <row r="96" ht="24.95" customHeight="1" x14ac:dyDescent="0.2"/>
    <row r="97" ht="24.95" customHeight="1" x14ac:dyDescent="0.2"/>
    <row r="98" ht="24.95" customHeight="1" x14ac:dyDescent="0.2"/>
    <row r="99" ht="24.95" customHeight="1" x14ac:dyDescent="0.2"/>
    <row r="100" ht="24.95" customHeight="1" x14ac:dyDescent="0.2"/>
    <row r="101" ht="24.95" customHeight="1" x14ac:dyDescent="0.2"/>
    <row r="102" ht="24.95" customHeight="1" x14ac:dyDescent="0.2"/>
    <row r="103" ht="24.95" customHeight="1" x14ac:dyDescent="0.2"/>
  </sheetData>
  <mergeCells count="32">
    <mergeCell ref="E62:AB62"/>
    <mergeCell ref="A44:A45"/>
    <mergeCell ref="B44:B45"/>
    <mergeCell ref="C44:C45"/>
    <mergeCell ref="D44:D45"/>
    <mergeCell ref="E44:AB44"/>
    <mergeCell ref="A35:AC35"/>
    <mergeCell ref="A36:AC36"/>
    <mergeCell ref="A37:D37"/>
    <mergeCell ref="E37:AC43"/>
    <mergeCell ref="A38:D38"/>
    <mergeCell ref="A39:D39"/>
    <mergeCell ref="A40:D40"/>
    <mergeCell ref="A41:D41"/>
    <mergeCell ref="A42:D42"/>
    <mergeCell ref="A43:D43"/>
    <mergeCell ref="E29:AB29"/>
    <mergeCell ref="A2:AC2"/>
    <mergeCell ref="A3:AC3"/>
    <mergeCell ref="A4:D4"/>
    <mergeCell ref="E4:AC10"/>
    <mergeCell ref="A5:D5"/>
    <mergeCell ref="A6:D6"/>
    <mergeCell ref="A7:D7"/>
    <mergeCell ref="A8:D8"/>
    <mergeCell ref="A9:D9"/>
    <mergeCell ref="A10:D10"/>
    <mergeCell ref="A11:A12"/>
    <mergeCell ref="B11:B12"/>
    <mergeCell ref="C11:C12"/>
    <mergeCell ref="D11:D12"/>
    <mergeCell ref="E11:AB11"/>
  </mergeCells>
  <conditionalFormatting sqref="M27:AB27">
    <cfRule type="cellIs" dxfId="98" priority="23" operator="greaterThan">
      <formula>90</formula>
    </cfRule>
  </conditionalFormatting>
  <conditionalFormatting sqref="J27:L27">
    <cfRule type="cellIs" dxfId="97" priority="19" operator="greaterThan">
      <formula>90</formula>
    </cfRule>
  </conditionalFormatting>
  <conditionalFormatting sqref="E27:I27">
    <cfRule type="cellIs" dxfId="96" priority="18" operator="greaterThan">
      <formula>90</formula>
    </cfRule>
  </conditionalFormatting>
  <conditionalFormatting sqref="M60:AB60">
    <cfRule type="cellIs" dxfId="95" priority="3" operator="greaterThan">
      <formula>90</formula>
    </cfRule>
  </conditionalFormatting>
  <conditionalFormatting sqref="J60:L60">
    <cfRule type="cellIs" dxfId="94" priority="2" operator="greaterThan">
      <formula>90</formula>
    </cfRule>
  </conditionalFormatting>
  <conditionalFormatting sqref="E60:I60">
    <cfRule type="cellIs" dxfId="93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AD100"/>
  <sheetViews>
    <sheetView topLeftCell="A29" zoomScale="60" zoomScaleNormal="60" workbookViewId="0">
      <selection activeCell="AC64" activeCellId="1" sqref="AC60:AC62 AC64:AC67"/>
    </sheetView>
  </sheetViews>
  <sheetFormatPr defaultColWidth="8.85546875" defaultRowHeight="12.75" x14ac:dyDescent="0.2"/>
  <cols>
    <col min="1" max="1" width="6.5703125" style="16" customWidth="1"/>
    <col min="2" max="2" width="45" style="16" customWidth="1"/>
    <col min="3" max="3" width="11.42578125" style="16" customWidth="1"/>
    <col min="4" max="4" width="17.42578125" style="16" customWidth="1"/>
    <col min="5" max="5" width="10.140625" style="16" customWidth="1"/>
    <col min="6" max="6" width="9.7109375" style="16" customWidth="1"/>
    <col min="7" max="7" width="10.140625" style="16" customWidth="1"/>
    <col min="8" max="8" width="10.5703125" style="16" customWidth="1"/>
    <col min="9" max="12" width="8.7109375" style="16" customWidth="1"/>
    <col min="13" max="13" width="9.85546875" style="16" customWidth="1"/>
    <col min="14" max="14" width="10.42578125" style="16" customWidth="1"/>
    <col min="15" max="18" width="8.7109375" style="16" customWidth="1"/>
    <col min="19" max="20" width="10.5703125" style="16" customWidth="1"/>
    <col min="21" max="22" width="8.7109375" style="16" customWidth="1"/>
    <col min="23" max="23" width="10.140625" style="16" customWidth="1"/>
    <col min="24" max="24" width="9.7109375" style="16" customWidth="1"/>
    <col min="25" max="25" width="10.5703125" style="16" customWidth="1"/>
    <col min="26" max="27" width="8.7109375" style="16" customWidth="1"/>
    <col min="28" max="28" width="10.140625" style="16" customWidth="1"/>
    <col min="29" max="29" width="13.5703125" style="16" customWidth="1"/>
    <col min="30" max="16384" width="8.85546875" style="16"/>
  </cols>
  <sheetData>
    <row r="2" spans="1:29" ht="23.25" x14ac:dyDescent="0.2">
      <c r="A2" s="317" t="s">
        <v>39</v>
      </c>
      <c r="B2" s="317"/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</row>
    <row r="3" spans="1:29" ht="23.25" x14ac:dyDescent="0.2">
      <c r="A3" s="318" t="s">
        <v>161</v>
      </c>
      <c r="B3" s="318"/>
      <c r="C3" s="318"/>
      <c r="D3" s="318"/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18"/>
      <c r="T3" s="318"/>
      <c r="U3" s="318"/>
      <c r="V3" s="318"/>
      <c r="W3" s="318"/>
      <c r="X3" s="318"/>
      <c r="Y3" s="318"/>
      <c r="Z3" s="318"/>
      <c r="AA3" s="318"/>
      <c r="AB3" s="318"/>
      <c r="AC3" s="318"/>
    </row>
    <row r="4" spans="1:29" ht="21" customHeight="1" x14ac:dyDescent="0.35">
      <c r="A4" s="319"/>
      <c r="B4" s="319"/>
      <c r="C4" s="319"/>
      <c r="D4" s="319"/>
      <c r="E4" s="320" t="s">
        <v>109</v>
      </c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</row>
    <row r="5" spans="1:29" ht="18" customHeight="1" x14ac:dyDescent="0.2">
      <c r="A5" s="321" t="s">
        <v>133</v>
      </c>
      <c r="B5" s="321"/>
      <c r="C5" s="321"/>
      <c r="D5" s="321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29" ht="18" customHeight="1" x14ac:dyDescent="0.2">
      <c r="A6" s="321" t="s">
        <v>134</v>
      </c>
      <c r="B6" s="321"/>
      <c r="C6" s="321"/>
      <c r="D6" s="321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29" ht="18" customHeight="1" x14ac:dyDescent="0.2">
      <c r="A7" s="321" t="s">
        <v>135</v>
      </c>
      <c r="B7" s="321"/>
      <c r="C7" s="321"/>
      <c r="D7" s="321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29" ht="18" customHeight="1" x14ac:dyDescent="0.2">
      <c r="A8" s="321" t="s">
        <v>136</v>
      </c>
      <c r="B8" s="321"/>
      <c r="C8" s="321"/>
      <c r="D8" s="321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29" ht="16.899999999999999" customHeight="1" x14ac:dyDescent="0.35">
      <c r="A9" s="322" t="s">
        <v>137</v>
      </c>
      <c r="B9" s="322"/>
      <c r="C9" s="322"/>
      <c r="D9" s="322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29" ht="15.6" customHeight="1" x14ac:dyDescent="0.35">
      <c r="A10" s="322" t="s">
        <v>138</v>
      </c>
      <c r="B10" s="322"/>
      <c r="C10" s="322"/>
      <c r="D10" s="322"/>
      <c r="E10" s="320"/>
      <c r="F10" s="320"/>
      <c r="G10" s="320"/>
      <c r="H10" s="320"/>
      <c r="I10" s="320"/>
      <c r="J10" s="320"/>
      <c r="K10" s="320"/>
      <c r="L10" s="320"/>
      <c r="M10" s="320"/>
      <c r="N10" s="320"/>
      <c r="O10" s="320"/>
      <c r="P10" s="320"/>
      <c r="Q10" s="320"/>
      <c r="R10" s="320"/>
      <c r="S10" s="320"/>
      <c r="T10" s="320"/>
      <c r="U10" s="320"/>
      <c r="V10" s="320"/>
      <c r="W10" s="320"/>
      <c r="X10" s="320"/>
      <c r="Y10" s="320"/>
      <c r="Z10" s="320"/>
      <c r="AA10" s="320"/>
      <c r="AB10" s="320"/>
      <c r="AC10" s="320"/>
    </row>
    <row r="11" spans="1:29" ht="34.5" customHeight="1" x14ac:dyDescent="0.2">
      <c r="A11" s="312" t="s">
        <v>32</v>
      </c>
      <c r="B11" s="312" t="s">
        <v>31</v>
      </c>
      <c r="C11" s="312" t="s">
        <v>30</v>
      </c>
      <c r="D11" s="312" t="s">
        <v>29</v>
      </c>
      <c r="E11" s="314" t="s">
        <v>28</v>
      </c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315"/>
      <c r="W11" s="315"/>
      <c r="X11" s="315"/>
      <c r="Y11" s="315"/>
      <c r="Z11" s="315"/>
      <c r="AA11" s="315"/>
      <c r="AB11" s="316"/>
      <c r="AC11" s="113" t="s">
        <v>67</v>
      </c>
    </row>
    <row r="12" spans="1:29" ht="15.75" x14ac:dyDescent="0.25">
      <c r="A12" s="313"/>
      <c r="B12" s="313"/>
      <c r="C12" s="313"/>
      <c r="D12" s="313"/>
      <c r="E12" s="8">
        <v>7</v>
      </c>
      <c r="F12" s="8">
        <v>8</v>
      </c>
      <c r="G12" s="8">
        <v>9</v>
      </c>
      <c r="H12" s="8">
        <v>10</v>
      </c>
      <c r="I12" s="9">
        <v>11</v>
      </c>
      <c r="J12" s="8">
        <v>12</v>
      </c>
      <c r="K12" s="8">
        <v>13</v>
      </c>
      <c r="L12" s="8">
        <v>14</v>
      </c>
      <c r="M12" s="8">
        <v>15</v>
      </c>
      <c r="N12" s="8">
        <v>16</v>
      </c>
      <c r="O12" s="8">
        <v>17</v>
      </c>
      <c r="P12" s="8">
        <v>18</v>
      </c>
      <c r="Q12" s="8">
        <v>19</v>
      </c>
      <c r="R12" s="8">
        <v>20</v>
      </c>
      <c r="S12" s="8">
        <v>21</v>
      </c>
      <c r="T12" s="8">
        <v>22</v>
      </c>
      <c r="U12" s="8">
        <v>23</v>
      </c>
      <c r="V12" s="8">
        <v>0</v>
      </c>
      <c r="W12" s="8">
        <v>1</v>
      </c>
      <c r="X12" s="8">
        <v>2</v>
      </c>
      <c r="Y12" s="8">
        <v>3</v>
      </c>
      <c r="Z12" s="8">
        <v>4</v>
      </c>
      <c r="AA12" s="8">
        <v>5</v>
      </c>
      <c r="AB12" s="8">
        <v>6</v>
      </c>
      <c r="AC12" s="1"/>
    </row>
    <row r="13" spans="1:29" ht="24.95" customHeight="1" x14ac:dyDescent="0.2">
      <c r="A13" s="4">
        <v>1</v>
      </c>
      <c r="B13" s="3" t="s">
        <v>27</v>
      </c>
      <c r="C13" s="2" t="s">
        <v>0</v>
      </c>
      <c r="D13" s="31"/>
      <c r="E13" s="12">
        <v>1.7</v>
      </c>
      <c r="F13" s="12">
        <v>1.7</v>
      </c>
      <c r="G13" s="12">
        <v>1.7</v>
      </c>
      <c r="H13" s="12">
        <v>1.6</v>
      </c>
      <c r="I13" s="12">
        <v>1.4</v>
      </c>
      <c r="J13" s="12">
        <v>1.4</v>
      </c>
      <c r="K13" s="12">
        <v>1.6</v>
      </c>
      <c r="L13" s="12">
        <v>1.5</v>
      </c>
      <c r="M13" s="12">
        <v>1.6</v>
      </c>
      <c r="N13" s="12">
        <v>1.7</v>
      </c>
      <c r="O13" s="12">
        <v>1.7</v>
      </c>
      <c r="P13" s="12">
        <v>1.5</v>
      </c>
      <c r="Q13" s="12">
        <v>1.6</v>
      </c>
      <c r="R13" s="12">
        <v>1.5</v>
      </c>
      <c r="S13" s="12">
        <v>1.4</v>
      </c>
      <c r="T13" s="12">
        <v>1.4</v>
      </c>
      <c r="U13" s="12">
        <v>1.4</v>
      </c>
      <c r="V13" s="12">
        <v>1.5</v>
      </c>
      <c r="W13" s="12">
        <v>1.3</v>
      </c>
      <c r="X13" s="12">
        <v>1.3</v>
      </c>
      <c r="Y13" s="12">
        <v>1.3</v>
      </c>
      <c r="Z13" s="12">
        <v>1.2</v>
      </c>
      <c r="AA13" s="12">
        <v>1.3</v>
      </c>
      <c r="AB13" s="12">
        <v>1.2</v>
      </c>
      <c r="AC13" s="139">
        <f t="shared" ref="AC13:AC25" si="0">AVERAGE(E13:AB13)</f>
        <v>1.4791666666666667</v>
      </c>
    </row>
    <row r="14" spans="1:29" ht="24.95" customHeight="1" x14ac:dyDescent="0.2">
      <c r="A14" s="4">
        <v>2</v>
      </c>
      <c r="B14" s="3" t="s">
        <v>26</v>
      </c>
      <c r="C14" s="2" t="s">
        <v>0</v>
      </c>
      <c r="D14" s="31"/>
      <c r="E14" s="68">
        <v>0.7</v>
      </c>
      <c r="F14" s="68">
        <v>0.7</v>
      </c>
      <c r="G14" s="68">
        <v>0.7</v>
      </c>
      <c r="H14" s="68">
        <v>0.6</v>
      </c>
      <c r="I14" s="68">
        <v>0.6</v>
      </c>
      <c r="J14" s="68">
        <v>0.6</v>
      </c>
      <c r="K14" s="68">
        <v>0.6</v>
      </c>
      <c r="L14" s="68">
        <v>0.7</v>
      </c>
      <c r="M14" s="68">
        <v>0.7</v>
      </c>
      <c r="N14" s="68">
        <v>0.7</v>
      </c>
      <c r="O14" s="68">
        <v>0.6</v>
      </c>
      <c r="P14" s="68">
        <v>0.6</v>
      </c>
      <c r="Q14" s="68">
        <v>0.6</v>
      </c>
      <c r="R14" s="68">
        <v>0.7</v>
      </c>
      <c r="S14" s="68">
        <v>0.7</v>
      </c>
      <c r="T14" s="68">
        <v>0.7</v>
      </c>
      <c r="U14" s="68">
        <v>0.7</v>
      </c>
      <c r="V14" s="68">
        <v>0.7</v>
      </c>
      <c r="W14" s="68">
        <v>0.8</v>
      </c>
      <c r="X14" s="68">
        <v>0.7</v>
      </c>
      <c r="Y14" s="68">
        <v>0.7</v>
      </c>
      <c r="Z14" s="68">
        <v>0.8</v>
      </c>
      <c r="AA14" s="68">
        <v>0.7</v>
      </c>
      <c r="AB14" s="68">
        <v>0.7</v>
      </c>
      <c r="AC14" s="139">
        <f t="shared" si="0"/>
        <v>0.67916666666666659</v>
      </c>
    </row>
    <row r="15" spans="1:29" ht="24.95" customHeight="1" x14ac:dyDescent="0.2">
      <c r="A15" s="4">
        <v>3</v>
      </c>
      <c r="B15" s="3" t="s">
        <v>25</v>
      </c>
      <c r="C15" s="2" t="s">
        <v>0</v>
      </c>
      <c r="D15" s="2"/>
      <c r="E15" s="36">
        <v>15.9</v>
      </c>
      <c r="F15" s="36">
        <v>14.8</v>
      </c>
      <c r="G15" s="36">
        <v>14.2</v>
      </c>
      <c r="H15" s="36">
        <v>13.6</v>
      </c>
      <c r="I15" s="36">
        <v>13.3</v>
      </c>
      <c r="J15" s="36">
        <v>13.4</v>
      </c>
      <c r="K15" s="36">
        <v>13.7</v>
      </c>
      <c r="L15" s="36">
        <v>13.8</v>
      </c>
      <c r="M15" s="36">
        <v>14.2</v>
      </c>
      <c r="N15" s="36">
        <v>14.5</v>
      </c>
      <c r="O15" s="36">
        <v>14.6</v>
      </c>
      <c r="P15" s="36">
        <v>14.6</v>
      </c>
      <c r="Q15" s="36">
        <v>14.5</v>
      </c>
      <c r="R15" s="36">
        <v>14.5</v>
      </c>
      <c r="S15" s="36">
        <v>14.6</v>
      </c>
      <c r="T15" s="36">
        <v>14.6</v>
      </c>
      <c r="U15" s="36">
        <v>14.4</v>
      </c>
      <c r="V15" s="36">
        <v>14.1</v>
      </c>
      <c r="W15" s="36">
        <v>13.7</v>
      </c>
      <c r="X15" s="36">
        <v>13.5</v>
      </c>
      <c r="Y15" s="36">
        <v>13.2</v>
      </c>
      <c r="Z15" s="36">
        <v>13.1</v>
      </c>
      <c r="AA15" s="36">
        <v>12.9</v>
      </c>
      <c r="AB15" s="36">
        <v>12.8</v>
      </c>
      <c r="AC15" s="139">
        <f t="shared" si="0"/>
        <v>14.020833333333334</v>
      </c>
    </row>
    <row r="16" spans="1:29" ht="24.95" customHeight="1" x14ac:dyDescent="0.2">
      <c r="A16" s="4">
        <v>4</v>
      </c>
      <c r="B16" s="3" t="s">
        <v>24</v>
      </c>
      <c r="C16" s="2" t="s">
        <v>0</v>
      </c>
      <c r="D16" s="2"/>
      <c r="E16" s="36">
        <v>8.3000000000000007</v>
      </c>
      <c r="F16" s="36">
        <v>7.2</v>
      </c>
      <c r="G16" s="36">
        <v>6.5</v>
      </c>
      <c r="H16" s="36">
        <v>6.1</v>
      </c>
      <c r="I16" s="36">
        <v>7.1</v>
      </c>
      <c r="J16" s="36">
        <v>7.1</v>
      </c>
      <c r="K16" s="36">
        <v>7.1</v>
      </c>
      <c r="L16" s="36">
        <v>7.2</v>
      </c>
      <c r="M16" s="36">
        <v>7.1</v>
      </c>
      <c r="N16" s="36">
        <v>6.9</v>
      </c>
      <c r="O16" s="36">
        <v>7.1</v>
      </c>
      <c r="P16" s="36">
        <v>7.1</v>
      </c>
      <c r="Q16" s="36">
        <v>7.1</v>
      </c>
      <c r="R16" s="36">
        <v>7.1</v>
      </c>
      <c r="S16" s="36">
        <v>7.1</v>
      </c>
      <c r="T16" s="36">
        <v>7</v>
      </c>
      <c r="U16" s="36">
        <v>6.8</v>
      </c>
      <c r="V16" s="36">
        <v>6.4</v>
      </c>
      <c r="W16" s="36">
        <v>7.1</v>
      </c>
      <c r="X16" s="36">
        <v>6.9</v>
      </c>
      <c r="Y16" s="36">
        <v>7.1</v>
      </c>
      <c r="Z16" s="36">
        <v>7.1</v>
      </c>
      <c r="AA16" s="36">
        <v>7.1</v>
      </c>
      <c r="AB16" s="36">
        <v>7.1</v>
      </c>
      <c r="AC16" s="139">
        <f t="shared" si="0"/>
        <v>7.029166666666665</v>
      </c>
    </row>
    <row r="17" spans="1:30" ht="24.95" customHeight="1" x14ac:dyDescent="0.2">
      <c r="A17" s="4">
        <v>5</v>
      </c>
      <c r="B17" s="3" t="s">
        <v>23</v>
      </c>
      <c r="C17" s="2" t="s">
        <v>0</v>
      </c>
      <c r="D17" s="2"/>
      <c r="E17" s="36">
        <v>25.7</v>
      </c>
      <c r="F17" s="36">
        <v>25.2</v>
      </c>
      <c r="G17" s="36">
        <v>25.2</v>
      </c>
      <c r="H17" s="36">
        <v>25.1</v>
      </c>
      <c r="I17" s="36">
        <v>25.7</v>
      </c>
      <c r="J17" s="36">
        <v>26.2</v>
      </c>
      <c r="K17" s="36">
        <v>26.2</v>
      </c>
      <c r="L17" s="36">
        <v>26.3</v>
      </c>
      <c r="M17" s="36">
        <v>26.1</v>
      </c>
      <c r="N17" s="36">
        <v>26.3</v>
      </c>
      <c r="O17" s="36">
        <v>26.4</v>
      </c>
      <c r="P17" s="36">
        <v>26.4</v>
      </c>
      <c r="Q17" s="36">
        <v>26.4</v>
      </c>
      <c r="R17" s="36">
        <v>26.6</v>
      </c>
      <c r="S17" s="36">
        <v>26.6</v>
      </c>
      <c r="T17" s="36">
        <v>26.3</v>
      </c>
      <c r="U17" s="36">
        <v>25.6</v>
      </c>
      <c r="V17" s="36">
        <v>25.2</v>
      </c>
      <c r="W17" s="36">
        <v>24.9</v>
      </c>
      <c r="X17" s="36">
        <v>24.9</v>
      </c>
      <c r="Y17" s="36">
        <v>24.8</v>
      </c>
      <c r="Z17" s="36">
        <v>24.6</v>
      </c>
      <c r="AA17" s="36">
        <v>24.6</v>
      </c>
      <c r="AB17" s="36">
        <v>24.5</v>
      </c>
      <c r="AC17" s="139">
        <f t="shared" si="0"/>
        <v>25.658333333333331</v>
      </c>
    </row>
    <row r="18" spans="1:30" ht="24.95" customHeight="1" x14ac:dyDescent="0.2">
      <c r="A18" s="4">
        <v>6</v>
      </c>
      <c r="B18" s="3" t="s">
        <v>22</v>
      </c>
      <c r="C18" s="2" t="s">
        <v>0</v>
      </c>
      <c r="D18" s="2"/>
      <c r="E18" s="36">
        <v>30.6</v>
      </c>
      <c r="F18" s="36">
        <v>30.2</v>
      </c>
      <c r="G18" s="36">
        <v>30.2</v>
      </c>
      <c r="H18" s="36">
        <v>30</v>
      </c>
      <c r="I18" s="36">
        <v>29.6</v>
      </c>
      <c r="J18" s="36">
        <v>30.2</v>
      </c>
      <c r="K18" s="36">
        <v>30.4</v>
      </c>
      <c r="L18" s="36">
        <v>30.7</v>
      </c>
      <c r="M18" s="36">
        <v>30.7</v>
      </c>
      <c r="N18" s="36">
        <v>31.2</v>
      </c>
      <c r="O18" s="36">
        <v>31.3</v>
      </c>
      <c r="P18" s="36">
        <v>31.3</v>
      </c>
      <c r="Q18" s="36">
        <v>31.3</v>
      </c>
      <c r="R18" s="36">
        <v>31.3</v>
      </c>
      <c r="S18" s="36">
        <v>31.4</v>
      </c>
      <c r="T18" s="36">
        <v>31.2</v>
      </c>
      <c r="U18" s="36">
        <v>30.6</v>
      </c>
      <c r="V18" s="36">
        <v>30.2</v>
      </c>
      <c r="W18" s="36">
        <v>29.2</v>
      </c>
      <c r="X18" s="36">
        <v>29.3</v>
      </c>
      <c r="Y18" s="36">
        <v>28.7</v>
      </c>
      <c r="Z18" s="36">
        <v>28.4</v>
      </c>
      <c r="AA18" s="36">
        <v>28.4</v>
      </c>
      <c r="AB18" s="36">
        <v>28.2</v>
      </c>
      <c r="AC18" s="139">
        <f t="shared" si="0"/>
        <v>30.191666666666666</v>
      </c>
    </row>
    <row r="19" spans="1:30" ht="24.95" customHeight="1" x14ac:dyDescent="0.2">
      <c r="A19" s="4">
        <v>7</v>
      </c>
      <c r="B19" s="3" t="s">
        <v>21</v>
      </c>
      <c r="C19" s="2" t="s">
        <v>16</v>
      </c>
      <c r="D19" s="2"/>
      <c r="E19" s="58">
        <v>4.3</v>
      </c>
      <c r="F19" s="58">
        <v>4.3</v>
      </c>
      <c r="G19" s="58">
        <v>4.3</v>
      </c>
      <c r="H19" s="58">
        <v>4.3</v>
      </c>
      <c r="I19" s="58">
        <v>4.3</v>
      </c>
      <c r="J19" s="58">
        <v>4.3</v>
      </c>
      <c r="K19" s="58">
        <v>4.3</v>
      </c>
      <c r="L19" s="58">
        <v>4.3</v>
      </c>
      <c r="M19" s="58">
        <v>4.3</v>
      </c>
      <c r="N19" s="58">
        <v>4.3</v>
      </c>
      <c r="O19" s="58">
        <v>4.3</v>
      </c>
      <c r="P19" s="58">
        <v>4.3</v>
      </c>
      <c r="Q19" s="58">
        <v>4.3</v>
      </c>
      <c r="R19" s="58">
        <v>4.3</v>
      </c>
      <c r="S19" s="58">
        <v>4.3</v>
      </c>
      <c r="T19" s="58">
        <v>4.3</v>
      </c>
      <c r="U19" s="58">
        <v>4.3</v>
      </c>
      <c r="V19" s="58">
        <v>4.3</v>
      </c>
      <c r="W19" s="58">
        <v>4.3</v>
      </c>
      <c r="X19" s="58">
        <v>4.3</v>
      </c>
      <c r="Y19" s="58">
        <v>4.3</v>
      </c>
      <c r="Z19" s="58">
        <v>4.3</v>
      </c>
      <c r="AA19" s="58">
        <v>4.3</v>
      </c>
      <c r="AB19" s="58">
        <v>4.3</v>
      </c>
      <c r="AC19" s="138">
        <f t="shared" si="0"/>
        <v>4.299999999999998</v>
      </c>
      <c r="AD19" s="16" t="s">
        <v>72</v>
      </c>
    </row>
    <row r="20" spans="1:30" ht="24.95" customHeight="1" x14ac:dyDescent="0.2">
      <c r="A20" s="4">
        <v>8</v>
      </c>
      <c r="B20" s="3" t="s">
        <v>20</v>
      </c>
      <c r="C20" s="2" t="s">
        <v>16</v>
      </c>
      <c r="D20" s="2"/>
      <c r="E20" s="59">
        <v>3.8</v>
      </c>
      <c r="F20" s="59">
        <v>3.8</v>
      </c>
      <c r="G20" s="59">
        <v>3.8</v>
      </c>
      <c r="H20" s="59">
        <v>3.8</v>
      </c>
      <c r="I20" s="59">
        <v>3.8</v>
      </c>
      <c r="J20" s="59">
        <v>3.8</v>
      </c>
      <c r="K20" s="59">
        <v>3.8</v>
      </c>
      <c r="L20" s="59">
        <v>3.8</v>
      </c>
      <c r="M20" s="59">
        <v>3.8</v>
      </c>
      <c r="N20" s="59">
        <v>3.8</v>
      </c>
      <c r="O20" s="59">
        <v>3.8</v>
      </c>
      <c r="P20" s="59">
        <v>3.8</v>
      </c>
      <c r="Q20" s="59">
        <v>3.8</v>
      </c>
      <c r="R20" s="59">
        <v>3.8</v>
      </c>
      <c r="S20" s="59">
        <v>3.8</v>
      </c>
      <c r="T20" s="59">
        <v>3.8</v>
      </c>
      <c r="U20" s="59">
        <v>3.8</v>
      </c>
      <c r="V20" s="59">
        <v>3.8</v>
      </c>
      <c r="W20" s="59">
        <v>3.8</v>
      </c>
      <c r="X20" s="59">
        <v>3.8</v>
      </c>
      <c r="Y20" s="59">
        <v>3.8</v>
      </c>
      <c r="Z20" s="59">
        <v>3.8</v>
      </c>
      <c r="AA20" s="59">
        <v>3.8</v>
      </c>
      <c r="AB20" s="59">
        <v>3.8</v>
      </c>
      <c r="AC20" s="138">
        <f t="shared" si="0"/>
        <v>3.7999999999999985</v>
      </c>
    </row>
    <row r="21" spans="1:30" ht="24.95" customHeight="1" x14ac:dyDescent="0.2">
      <c r="A21" s="4">
        <v>9</v>
      </c>
      <c r="B21" s="3" t="s">
        <v>19</v>
      </c>
      <c r="C21" s="2" t="s">
        <v>16</v>
      </c>
      <c r="D21" s="2"/>
      <c r="E21" s="59">
        <v>3.8</v>
      </c>
      <c r="F21" s="59">
        <v>3.8</v>
      </c>
      <c r="G21" s="59">
        <v>3.8</v>
      </c>
      <c r="H21" s="59">
        <v>3.8</v>
      </c>
      <c r="I21" s="59">
        <v>3.8</v>
      </c>
      <c r="J21" s="59">
        <v>3.8</v>
      </c>
      <c r="K21" s="59">
        <v>3.8</v>
      </c>
      <c r="L21" s="59">
        <v>3.8</v>
      </c>
      <c r="M21" s="59">
        <v>3.8</v>
      </c>
      <c r="N21" s="59">
        <v>3.8</v>
      </c>
      <c r="O21" s="59">
        <v>3.8</v>
      </c>
      <c r="P21" s="59">
        <v>3.8</v>
      </c>
      <c r="Q21" s="59">
        <v>3.8</v>
      </c>
      <c r="R21" s="59">
        <v>3.8</v>
      </c>
      <c r="S21" s="59">
        <v>3.8</v>
      </c>
      <c r="T21" s="59">
        <v>3.8</v>
      </c>
      <c r="U21" s="59">
        <v>3.8</v>
      </c>
      <c r="V21" s="59">
        <v>3.8</v>
      </c>
      <c r="W21" s="59">
        <v>3.8</v>
      </c>
      <c r="X21" s="59">
        <v>3.8</v>
      </c>
      <c r="Y21" s="59">
        <v>3.8</v>
      </c>
      <c r="Z21" s="59">
        <v>3.8</v>
      </c>
      <c r="AA21" s="59">
        <v>3.8</v>
      </c>
      <c r="AB21" s="59">
        <v>3.8</v>
      </c>
      <c r="AC21" s="138">
        <f t="shared" si="0"/>
        <v>3.7999999999999985</v>
      </c>
    </row>
    <row r="22" spans="1:30" ht="24.95" customHeight="1" x14ac:dyDescent="0.2">
      <c r="A22" s="4">
        <v>10</v>
      </c>
      <c r="B22" s="3" t="s">
        <v>18</v>
      </c>
      <c r="C22" s="2" t="s">
        <v>16</v>
      </c>
      <c r="D22" s="2"/>
      <c r="E22" s="59">
        <v>3</v>
      </c>
      <c r="F22" s="59">
        <v>3</v>
      </c>
      <c r="G22" s="59">
        <v>3</v>
      </c>
      <c r="H22" s="59">
        <v>3</v>
      </c>
      <c r="I22" s="59">
        <v>3</v>
      </c>
      <c r="J22" s="59">
        <v>3</v>
      </c>
      <c r="K22" s="59">
        <v>3</v>
      </c>
      <c r="L22" s="59">
        <v>3</v>
      </c>
      <c r="M22" s="59">
        <v>3</v>
      </c>
      <c r="N22" s="59">
        <v>3</v>
      </c>
      <c r="O22" s="59">
        <v>3</v>
      </c>
      <c r="P22" s="59">
        <v>3</v>
      </c>
      <c r="Q22" s="59">
        <v>3</v>
      </c>
      <c r="R22" s="59">
        <v>3</v>
      </c>
      <c r="S22" s="59">
        <v>3</v>
      </c>
      <c r="T22" s="59">
        <v>3</v>
      </c>
      <c r="U22" s="59">
        <v>3</v>
      </c>
      <c r="V22" s="59">
        <v>3</v>
      </c>
      <c r="W22" s="59">
        <v>3</v>
      </c>
      <c r="X22" s="59">
        <v>3</v>
      </c>
      <c r="Y22" s="59">
        <v>3</v>
      </c>
      <c r="Z22" s="59">
        <v>3</v>
      </c>
      <c r="AA22" s="59">
        <v>3</v>
      </c>
      <c r="AB22" s="59">
        <v>3</v>
      </c>
      <c r="AC22" s="138">
        <f t="shared" si="0"/>
        <v>3</v>
      </c>
    </row>
    <row r="23" spans="1:30" ht="24.95" customHeight="1" x14ac:dyDescent="0.2">
      <c r="A23" s="4">
        <v>11</v>
      </c>
      <c r="B23" s="3" t="s">
        <v>17</v>
      </c>
      <c r="C23" s="2" t="s">
        <v>16</v>
      </c>
      <c r="D23" s="5"/>
      <c r="E23" s="58">
        <f t="shared" ref="E23:P23" si="1">E19-E20</f>
        <v>0.5</v>
      </c>
      <c r="F23" s="58">
        <f t="shared" si="1"/>
        <v>0.5</v>
      </c>
      <c r="G23" s="58">
        <f t="shared" si="1"/>
        <v>0.5</v>
      </c>
      <c r="H23" s="58">
        <f t="shared" si="1"/>
        <v>0.5</v>
      </c>
      <c r="I23" s="58">
        <f t="shared" si="1"/>
        <v>0.5</v>
      </c>
      <c r="J23" s="58">
        <f t="shared" si="1"/>
        <v>0.5</v>
      </c>
      <c r="K23" s="58">
        <f t="shared" si="1"/>
        <v>0.5</v>
      </c>
      <c r="L23" s="58">
        <f t="shared" si="1"/>
        <v>0.5</v>
      </c>
      <c r="M23" s="58">
        <f t="shared" si="1"/>
        <v>0.5</v>
      </c>
      <c r="N23" s="58">
        <f t="shared" si="1"/>
        <v>0.5</v>
      </c>
      <c r="O23" s="58">
        <f t="shared" si="1"/>
        <v>0.5</v>
      </c>
      <c r="P23" s="58">
        <f t="shared" si="1"/>
        <v>0.5</v>
      </c>
      <c r="Q23" s="58">
        <f t="shared" ref="Q23:T23" si="2">Q19-Q20</f>
        <v>0.5</v>
      </c>
      <c r="R23" s="58">
        <f t="shared" si="2"/>
        <v>0.5</v>
      </c>
      <c r="S23" s="58">
        <f t="shared" si="2"/>
        <v>0.5</v>
      </c>
      <c r="T23" s="58">
        <f t="shared" si="2"/>
        <v>0.5</v>
      </c>
      <c r="U23" s="58">
        <f t="shared" ref="U23:AB23" si="3">U19-U20</f>
        <v>0.5</v>
      </c>
      <c r="V23" s="58">
        <f t="shared" si="3"/>
        <v>0.5</v>
      </c>
      <c r="W23" s="58">
        <f t="shared" si="3"/>
        <v>0.5</v>
      </c>
      <c r="X23" s="58">
        <f t="shared" si="3"/>
        <v>0.5</v>
      </c>
      <c r="Y23" s="58">
        <f t="shared" si="3"/>
        <v>0.5</v>
      </c>
      <c r="Z23" s="58">
        <f t="shared" si="3"/>
        <v>0.5</v>
      </c>
      <c r="AA23" s="58">
        <f t="shared" si="3"/>
        <v>0.5</v>
      </c>
      <c r="AB23" s="58">
        <f t="shared" si="3"/>
        <v>0.5</v>
      </c>
      <c r="AC23" s="138">
        <f t="shared" si="0"/>
        <v>0.5</v>
      </c>
    </row>
    <row r="24" spans="1:30" ht="24.95" customHeight="1" x14ac:dyDescent="0.2">
      <c r="A24" s="4">
        <v>12</v>
      </c>
      <c r="B24" s="3" t="s">
        <v>15</v>
      </c>
      <c r="C24" s="2" t="s">
        <v>14</v>
      </c>
      <c r="D24" s="5"/>
      <c r="E24" s="58">
        <f t="shared" ref="E24:P24" si="4">E21-E22</f>
        <v>0.79999999999999982</v>
      </c>
      <c r="F24" s="58">
        <f t="shared" si="4"/>
        <v>0.79999999999999982</v>
      </c>
      <c r="G24" s="58">
        <f t="shared" si="4"/>
        <v>0.79999999999999982</v>
      </c>
      <c r="H24" s="58">
        <f t="shared" si="4"/>
        <v>0.79999999999999982</v>
      </c>
      <c r="I24" s="58">
        <f t="shared" si="4"/>
        <v>0.79999999999999982</v>
      </c>
      <c r="J24" s="58">
        <f t="shared" si="4"/>
        <v>0.79999999999999982</v>
      </c>
      <c r="K24" s="58">
        <f t="shared" si="4"/>
        <v>0.79999999999999982</v>
      </c>
      <c r="L24" s="58">
        <f t="shared" si="4"/>
        <v>0.79999999999999982</v>
      </c>
      <c r="M24" s="58">
        <f t="shared" si="4"/>
        <v>0.79999999999999982</v>
      </c>
      <c r="N24" s="58">
        <f t="shared" si="4"/>
        <v>0.79999999999999982</v>
      </c>
      <c r="O24" s="58">
        <f t="shared" si="4"/>
        <v>0.79999999999999982</v>
      </c>
      <c r="P24" s="58">
        <f t="shared" si="4"/>
        <v>0.79999999999999982</v>
      </c>
      <c r="Q24" s="58">
        <f t="shared" ref="Q24:T24" si="5">Q21-Q22</f>
        <v>0.79999999999999982</v>
      </c>
      <c r="R24" s="58">
        <f t="shared" si="5"/>
        <v>0.79999999999999982</v>
      </c>
      <c r="S24" s="58">
        <f t="shared" si="5"/>
        <v>0.79999999999999982</v>
      </c>
      <c r="T24" s="58">
        <f t="shared" si="5"/>
        <v>0.79999999999999982</v>
      </c>
      <c r="U24" s="58">
        <f t="shared" ref="U24:AB24" si="6">U21-U22</f>
        <v>0.79999999999999982</v>
      </c>
      <c r="V24" s="58">
        <f t="shared" si="6"/>
        <v>0.79999999999999982</v>
      </c>
      <c r="W24" s="58">
        <f t="shared" si="6"/>
        <v>0.79999999999999982</v>
      </c>
      <c r="X24" s="58">
        <f t="shared" si="6"/>
        <v>0.79999999999999982</v>
      </c>
      <c r="Y24" s="58">
        <f t="shared" si="6"/>
        <v>0.79999999999999982</v>
      </c>
      <c r="Z24" s="58">
        <f t="shared" si="6"/>
        <v>0.79999999999999982</v>
      </c>
      <c r="AA24" s="58">
        <f t="shared" si="6"/>
        <v>0.79999999999999982</v>
      </c>
      <c r="AB24" s="58">
        <f t="shared" si="6"/>
        <v>0.79999999999999982</v>
      </c>
      <c r="AC24" s="138">
        <f t="shared" si="0"/>
        <v>0.80000000000000027</v>
      </c>
    </row>
    <row r="25" spans="1:30" ht="24.95" customHeight="1" x14ac:dyDescent="0.2">
      <c r="A25" s="4">
        <v>13</v>
      </c>
      <c r="B25" s="3" t="s">
        <v>13</v>
      </c>
      <c r="C25" s="2" t="s">
        <v>12</v>
      </c>
      <c r="D25" s="5"/>
      <c r="E25" s="60">
        <f t="shared" ref="E25:P25" si="7">SQRT(E23/0.5)*971</f>
        <v>971</v>
      </c>
      <c r="F25" s="60">
        <f t="shared" si="7"/>
        <v>971</v>
      </c>
      <c r="G25" s="60">
        <f t="shared" si="7"/>
        <v>971</v>
      </c>
      <c r="H25" s="60">
        <f t="shared" si="7"/>
        <v>971</v>
      </c>
      <c r="I25" s="60">
        <f t="shared" si="7"/>
        <v>971</v>
      </c>
      <c r="J25" s="60">
        <f t="shared" si="7"/>
        <v>971</v>
      </c>
      <c r="K25" s="60">
        <f t="shared" si="7"/>
        <v>971</v>
      </c>
      <c r="L25" s="60">
        <f t="shared" si="7"/>
        <v>971</v>
      </c>
      <c r="M25" s="60">
        <f t="shared" si="7"/>
        <v>971</v>
      </c>
      <c r="N25" s="60">
        <f t="shared" si="7"/>
        <v>971</v>
      </c>
      <c r="O25" s="60">
        <f t="shared" si="7"/>
        <v>971</v>
      </c>
      <c r="P25" s="60">
        <f t="shared" si="7"/>
        <v>971</v>
      </c>
      <c r="Q25" s="60">
        <f t="shared" ref="Q25:T25" si="8">SQRT(Q23/0.5)*971</f>
        <v>971</v>
      </c>
      <c r="R25" s="60">
        <f t="shared" si="8"/>
        <v>971</v>
      </c>
      <c r="S25" s="60">
        <f t="shared" si="8"/>
        <v>971</v>
      </c>
      <c r="T25" s="60">
        <f t="shared" si="8"/>
        <v>971</v>
      </c>
      <c r="U25" s="60">
        <f t="shared" ref="U25:AB25" si="9">SQRT(U23/0.5)*971</f>
        <v>971</v>
      </c>
      <c r="V25" s="60">
        <f t="shared" si="9"/>
        <v>971</v>
      </c>
      <c r="W25" s="60">
        <f t="shared" si="9"/>
        <v>971</v>
      </c>
      <c r="X25" s="60">
        <f t="shared" si="9"/>
        <v>971</v>
      </c>
      <c r="Y25" s="60">
        <f t="shared" si="9"/>
        <v>971</v>
      </c>
      <c r="Z25" s="60">
        <f t="shared" si="9"/>
        <v>971</v>
      </c>
      <c r="AA25" s="60">
        <f t="shared" si="9"/>
        <v>971</v>
      </c>
      <c r="AB25" s="60">
        <f t="shared" si="9"/>
        <v>971</v>
      </c>
      <c r="AC25" s="138">
        <f t="shared" si="0"/>
        <v>971</v>
      </c>
    </row>
    <row r="26" spans="1:30" ht="24.95" customHeight="1" x14ac:dyDescent="0.2">
      <c r="A26" s="4">
        <v>14</v>
      </c>
      <c r="B26" s="3" t="s">
        <v>11</v>
      </c>
      <c r="C26" s="2" t="s">
        <v>10</v>
      </c>
      <c r="D26" s="5"/>
      <c r="E26" s="56">
        <f t="shared" ref="E26:P26" si="10">E25*1000*1*(E15-E16)/3024</f>
        <v>2440.3439153439153</v>
      </c>
      <c r="F26" s="56">
        <f t="shared" si="10"/>
        <v>2440.3439153439158</v>
      </c>
      <c r="G26" s="56">
        <f t="shared" si="10"/>
        <v>2472.4537037037035</v>
      </c>
      <c r="H26" s="56">
        <f t="shared" si="10"/>
        <v>2408.2341269841268</v>
      </c>
      <c r="I26" s="56">
        <f t="shared" si="10"/>
        <v>1990.8068783068786</v>
      </c>
      <c r="J26" s="56">
        <f t="shared" si="10"/>
        <v>2022.916666666667</v>
      </c>
      <c r="K26" s="56">
        <f t="shared" si="10"/>
        <v>2119.2460317460318</v>
      </c>
      <c r="L26" s="56">
        <f t="shared" si="10"/>
        <v>2119.2460317460323</v>
      </c>
      <c r="M26" s="56">
        <f t="shared" si="10"/>
        <v>2279.7949735449733</v>
      </c>
      <c r="N26" s="56">
        <f t="shared" si="10"/>
        <v>2440.3439153439153</v>
      </c>
      <c r="O26" s="56">
        <f t="shared" si="10"/>
        <v>2408.2341269841268</v>
      </c>
      <c r="P26" s="56">
        <f t="shared" si="10"/>
        <v>2408.2341269841268</v>
      </c>
      <c r="Q26" s="56">
        <f t="shared" ref="Q26" si="11">Q25*1000*1*(Q15-Q16)/3024</f>
        <v>2376.1243386243386</v>
      </c>
      <c r="R26" s="56">
        <f t="shared" ref="R26" si="12">R25*1000*1*(R15-R16)/3024</f>
        <v>2376.1243386243386</v>
      </c>
      <c r="S26" s="56">
        <f t="shared" ref="S26" si="13">S25*1000*1*(S15-S16)/3024</f>
        <v>2408.2341269841268</v>
      </c>
      <c r="T26" s="56">
        <f t="shared" ref="T26:AB26" si="14">T25*1000*1*(T15-T16)/3024</f>
        <v>2440.3439153439153</v>
      </c>
      <c r="U26" s="56">
        <f t="shared" si="14"/>
        <v>2440.3439153439158</v>
      </c>
      <c r="V26" s="56">
        <f t="shared" si="14"/>
        <v>2472.4537037037035</v>
      </c>
      <c r="W26" s="56">
        <f t="shared" si="14"/>
        <v>2119.2460317460318</v>
      </c>
      <c r="X26" s="56">
        <f t="shared" si="14"/>
        <v>2119.2460317460318</v>
      </c>
      <c r="Y26" s="56">
        <f t="shared" si="14"/>
        <v>1958.69708994709</v>
      </c>
      <c r="Z26" s="56">
        <f t="shared" si="14"/>
        <v>1926.5873015873017</v>
      </c>
      <c r="AA26" s="56">
        <f t="shared" si="14"/>
        <v>1862.3677248677252</v>
      </c>
      <c r="AB26" s="56">
        <f t="shared" si="14"/>
        <v>1830.2579365079368</v>
      </c>
      <c r="AC26" s="138">
        <f>SUM(E26:AB26)</f>
        <v>53880.224867724872</v>
      </c>
    </row>
    <row r="27" spans="1:30" ht="24.95" customHeight="1" x14ac:dyDescent="0.2">
      <c r="A27" s="4">
        <v>15</v>
      </c>
      <c r="B27" s="3" t="s">
        <v>9</v>
      </c>
      <c r="C27" s="2" t="s">
        <v>8</v>
      </c>
      <c r="D27" s="5"/>
      <c r="E27" s="58">
        <v>1400</v>
      </c>
      <c r="F27" s="58">
        <v>1500</v>
      </c>
      <c r="G27" s="58">
        <v>1500</v>
      </c>
      <c r="H27" s="58">
        <v>1300</v>
      </c>
      <c r="I27" s="58">
        <v>1300</v>
      </c>
      <c r="J27" s="58">
        <v>1400</v>
      </c>
      <c r="K27" s="58">
        <v>1300</v>
      </c>
      <c r="L27" s="58">
        <v>1400</v>
      </c>
      <c r="M27" s="58">
        <v>1600</v>
      </c>
      <c r="N27" s="58">
        <v>1400</v>
      </c>
      <c r="O27" s="58">
        <v>1600</v>
      </c>
      <c r="P27" s="58">
        <v>1400</v>
      </c>
      <c r="Q27" s="58">
        <v>1400</v>
      </c>
      <c r="R27" s="58">
        <v>1600</v>
      </c>
      <c r="S27" s="58">
        <v>1400</v>
      </c>
      <c r="T27" s="58">
        <v>1600</v>
      </c>
      <c r="U27" s="58">
        <v>1500</v>
      </c>
      <c r="V27" s="58">
        <v>1200</v>
      </c>
      <c r="W27" s="58">
        <v>1400</v>
      </c>
      <c r="X27" s="58">
        <v>1200</v>
      </c>
      <c r="Y27" s="58">
        <v>1200</v>
      </c>
      <c r="Z27" s="58">
        <v>1200</v>
      </c>
      <c r="AA27" s="58">
        <v>1200</v>
      </c>
      <c r="AB27" s="58">
        <v>1200</v>
      </c>
      <c r="AC27" s="138">
        <f>SUM(E27:AB27)</f>
        <v>33200</v>
      </c>
    </row>
    <row r="28" spans="1:30" ht="24.95" customHeight="1" x14ac:dyDescent="0.2">
      <c r="A28" s="4">
        <v>16</v>
      </c>
      <c r="B28" s="3" t="s">
        <v>7</v>
      </c>
      <c r="C28" s="2" t="s">
        <v>6</v>
      </c>
      <c r="D28" s="5"/>
      <c r="E28" s="62">
        <f t="shared" ref="E28:P28" si="15">E27/E26</f>
        <v>0.57368963087430214</v>
      </c>
      <c r="F28" s="62">
        <f t="shared" si="15"/>
        <v>0.61466746165103792</v>
      </c>
      <c r="G28" s="62">
        <f t="shared" si="15"/>
        <v>0.60668476734388177</v>
      </c>
      <c r="H28" s="62">
        <f t="shared" si="15"/>
        <v>0.53981462409886716</v>
      </c>
      <c r="I28" s="62">
        <f t="shared" si="15"/>
        <v>0.65300156140991983</v>
      </c>
      <c r="J28" s="62">
        <f t="shared" si="15"/>
        <v>0.6920700308959834</v>
      </c>
      <c r="K28" s="62">
        <f t="shared" si="15"/>
        <v>0.61342570920325812</v>
      </c>
      <c r="L28" s="62">
        <f t="shared" si="15"/>
        <v>0.66061230221889322</v>
      </c>
      <c r="M28" s="62">
        <f t="shared" si="15"/>
        <v>0.70181749611987065</v>
      </c>
      <c r="N28" s="62">
        <f t="shared" si="15"/>
        <v>0.57368963087430214</v>
      </c>
      <c r="O28" s="62">
        <f t="shared" si="15"/>
        <v>0.6643872296601443</v>
      </c>
      <c r="P28" s="62">
        <f t="shared" si="15"/>
        <v>0.5813388259526262</v>
      </c>
      <c r="Q28" s="62">
        <f t="shared" ref="Q28" si="16">Q27/Q26</f>
        <v>0.58919475603306704</v>
      </c>
      <c r="R28" s="62">
        <f t="shared" ref="R28" si="17">R27/R26</f>
        <v>0.67336543546636229</v>
      </c>
      <c r="S28" s="62">
        <f t="shared" ref="S28" si="18">S27/S26</f>
        <v>0.5813388259526262</v>
      </c>
      <c r="T28" s="62">
        <f t="shared" ref="T28:AB28" si="19">T27/T26</f>
        <v>0.65564529242777392</v>
      </c>
      <c r="U28" s="62">
        <f t="shared" si="19"/>
        <v>0.61466746165103792</v>
      </c>
      <c r="V28" s="62">
        <f t="shared" si="19"/>
        <v>0.48534781387510539</v>
      </c>
      <c r="W28" s="62">
        <f t="shared" si="19"/>
        <v>0.66061230221889333</v>
      </c>
      <c r="X28" s="62">
        <f t="shared" si="19"/>
        <v>0.5662391161876229</v>
      </c>
      <c r="Y28" s="62">
        <f t="shared" si="19"/>
        <v>0.61265215849808374</v>
      </c>
      <c r="Z28" s="62">
        <f t="shared" si="19"/>
        <v>0.62286302780638514</v>
      </c>
      <c r="AA28" s="62">
        <f t="shared" si="19"/>
        <v>0.64434106324798457</v>
      </c>
      <c r="AB28" s="62">
        <f t="shared" si="19"/>
        <v>0.6556452924277737</v>
      </c>
      <c r="AC28" s="138">
        <f t="shared" ref="AC28:AC33" si="20">AVERAGE(E28:AB28)</f>
        <v>0.61821299233732507</v>
      </c>
    </row>
    <row r="29" spans="1:30" ht="24.95" customHeight="1" x14ac:dyDescent="0.2">
      <c r="A29" s="4">
        <v>17</v>
      </c>
      <c r="B29" s="3" t="s">
        <v>5</v>
      </c>
      <c r="C29" s="5"/>
      <c r="D29" s="5"/>
      <c r="E29" s="326">
        <f>AVERAGE(E28:AB28)</f>
        <v>0.61821299233732507</v>
      </c>
      <c r="F29" s="327"/>
      <c r="G29" s="327"/>
      <c r="H29" s="327"/>
      <c r="I29" s="327"/>
      <c r="J29" s="327"/>
      <c r="K29" s="327"/>
      <c r="L29" s="327"/>
      <c r="M29" s="327"/>
      <c r="N29" s="327"/>
      <c r="O29" s="327"/>
      <c r="P29" s="327"/>
      <c r="Q29" s="327"/>
      <c r="R29" s="327"/>
      <c r="S29" s="327"/>
      <c r="T29" s="327"/>
      <c r="U29" s="327"/>
      <c r="V29" s="327"/>
      <c r="W29" s="327"/>
      <c r="X29" s="327"/>
      <c r="Y29" s="327"/>
      <c r="Z29" s="327"/>
      <c r="AA29" s="327"/>
      <c r="AB29" s="328"/>
      <c r="AC29" s="138">
        <f t="shared" si="20"/>
        <v>0.61821299233732507</v>
      </c>
    </row>
    <row r="30" spans="1:30" ht="24.95" customHeight="1" x14ac:dyDescent="0.2">
      <c r="A30" s="4">
        <v>18</v>
      </c>
      <c r="B30" s="3" t="s">
        <v>4</v>
      </c>
      <c r="C30" s="5"/>
      <c r="D30" s="5"/>
      <c r="E30" s="62">
        <f t="shared" ref="E30:P30" si="21">3.516/E28</f>
        <v>6.1287494331065755</v>
      </c>
      <c r="F30" s="62">
        <f t="shared" si="21"/>
        <v>5.7201661375661379</v>
      </c>
      <c r="G30" s="62">
        <f t="shared" si="21"/>
        <v>5.7954314814814802</v>
      </c>
      <c r="H30" s="62">
        <f t="shared" si="21"/>
        <v>6.5133470695970699</v>
      </c>
      <c r="I30" s="62">
        <f t="shared" si="21"/>
        <v>5.3843669108669117</v>
      </c>
      <c r="J30" s="62">
        <f t="shared" si="21"/>
        <v>5.0804107142857156</v>
      </c>
      <c r="K30" s="62">
        <f t="shared" si="21"/>
        <v>5.7317454212454217</v>
      </c>
      <c r="L30" s="62">
        <f t="shared" si="21"/>
        <v>5.3223350340136069</v>
      </c>
      <c r="M30" s="62">
        <f t="shared" si="21"/>
        <v>5.0098494543650789</v>
      </c>
      <c r="N30" s="62">
        <f t="shared" si="21"/>
        <v>6.1287494331065755</v>
      </c>
      <c r="O30" s="62">
        <f t="shared" si="21"/>
        <v>5.2920944940476184</v>
      </c>
      <c r="P30" s="62">
        <f t="shared" si="21"/>
        <v>6.0481079931972781</v>
      </c>
      <c r="Q30" s="62">
        <f t="shared" ref="Q30:T30" si="22">3.516/Q28</f>
        <v>5.9674665532879825</v>
      </c>
      <c r="R30" s="62">
        <f t="shared" si="22"/>
        <v>5.2215332341269844</v>
      </c>
      <c r="S30" s="62">
        <f t="shared" si="22"/>
        <v>6.0481079931972781</v>
      </c>
      <c r="T30" s="62">
        <f t="shared" si="22"/>
        <v>5.3626557539682533</v>
      </c>
      <c r="U30" s="62">
        <f t="shared" ref="U30:AB30" si="23">3.516/U28</f>
        <v>5.7201661375661379</v>
      </c>
      <c r="V30" s="62">
        <f t="shared" si="23"/>
        <v>7.244289351851851</v>
      </c>
      <c r="W30" s="62">
        <f t="shared" si="23"/>
        <v>5.322335034013606</v>
      </c>
      <c r="X30" s="62">
        <f t="shared" si="23"/>
        <v>6.2093908730158729</v>
      </c>
      <c r="Y30" s="62">
        <f t="shared" si="23"/>
        <v>5.7389824735449739</v>
      </c>
      <c r="Z30" s="62">
        <f t="shared" si="23"/>
        <v>5.6449007936507938</v>
      </c>
      <c r="AA30" s="62">
        <f t="shared" si="23"/>
        <v>5.4567374338624344</v>
      </c>
      <c r="AB30" s="62">
        <f t="shared" si="23"/>
        <v>5.3626557539682551</v>
      </c>
      <c r="AC30" s="138">
        <f t="shared" si="20"/>
        <v>5.7272739567889124</v>
      </c>
    </row>
    <row r="31" spans="1:30" ht="24.95" customHeight="1" x14ac:dyDescent="0.2">
      <c r="A31" s="4">
        <v>19</v>
      </c>
      <c r="B31" s="3" t="s">
        <v>3</v>
      </c>
      <c r="C31" s="5"/>
      <c r="D31" s="5"/>
      <c r="E31" s="62">
        <f t="shared" ref="E31:P31" si="24">3.413*E30</f>
        <v>20.917421815192743</v>
      </c>
      <c r="F31" s="62">
        <f t="shared" si="24"/>
        <v>19.522927027513227</v>
      </c>
      <c r="G31" s="62">
        <f t="shared" si="24"/>
        <v>19.779807646296291</v>
      </c>
      <c r="H31" s="62">
        <f t="shared" si="24"/>
        <v>22.230053548534798</v>
      </c>
      <c r="I31" s="62">
        <f t="shared" si="24"/>
        <v>18.376844266788769</v>
      </c>
      <c r="J31" s="62">
        <f t="shared" si="24"/>
        <v>17.339441767857146</v>
      </c>
      <c r="K31" s="62">
        <f t="shared" si="24"/>
        <v>19.562447122710623</v>
      </c>
      <c r="L31" s="62">
        <f t="shared" si="24"/>
        <v>18.165129471088438</v>
      </c>
      <c r="M31" s="62">
        <f t="shared" si="24"/>
        <v>17.098616187748014</v>
      </c>
      <c r="N31" s="62">
        <f t="shared" si="24"/>
        <v>20.917421815192743</v>
      </c>
      <c r="O31" s="62">
        <f t="shared" si="24"/>
        <v>18.061918508184522</v>
      </c>
      <c r="P31" s="62">
        <f t="shared" si="24"/>
        <v>20.642192580782311</v>
      </c>
      <c r="Q31" s="62">
        <f t="shared" ref="Q31:T31" si="25">3.413*Q30</f>
        <v>20.366963346371882</v>
      </c>
      <c r="R31" s="62">
        <f t="shared" si="25"/>
        <v>17.821092928075398</v>
      </c>
      <c r="S31" s="62">
        <f t="shared" si="25"/>
        <v>20.642192580782311</v>
      </c>
      <c r="T31" s="62">
        <f t="shared" si="25"/>
        <v>18.302744088293647</v>
      </c>
      <c r="U31" s="62">
        <f t="shared" ref="U31:AB31" si="26">3.413*U30</f>
        <v>19.522927027513227</v>
      </c>
      <c r="V31" s="62">
        <f t="shared" si="26"/>
        <v>24.724759557870367</v>
      </c>
      <c r="W31" s="62">
        <f t="shared" si="26"/>
        <v>18.165129471088438</v>
      </c>
      <c r="X31" s="62">
        <f t="shared" si="26"/>
        <v>21.192651049603175</v>
      </c>
      <c r="Y31" s="62">
        <f t="shared" si="26"/>
        <v>19.587147182208994</v>
      </c>
      <c r="Z31" s="62">
        <f t="shared" si="26"/>
        <v>19.266046408730158</v>
      </c>
      <c r="AA31" s="62">
        <f t="shared" si="26"/>
        <v>18.623844861772486</v>
      </c>
      <c r="AB31" s="62">
        <f t="shared" si="26"/>
        <v>18.302744088293654</v>
      </c>
      <c r="AC31" s="138">
        <f t="shared" si="20"/>
        <v>19.547186014520559</v>
      </c>
    </row>
    <row r="32" spans="1:30" ht="24.95" customHeight="1" x14ac:dyDescent="0.2">
      <c r="A32" s="4">
        <v>20</v>
      </c>
      <c r="B32" s="3" t="s">
        <v>2</v>
      </c>
      <c r="C32" s="2" t="s">
        <v>0</v>
      </c>
      <c r="D32" s="5"/>
      <c r="E32" s="62">
        <f t="shared" ref="E32:P32" si="27">(E18-E17)/LN(1+(E18-E17)/E13)</f>
        <v>3.6123934342702917</v>
      </c>
      <c r="F32" s="62">
        <f t="shared" si="27"/>
        <v>3.6456985460313298</v>
      </c>
      <c r="G32" s="62">
        <f t="shared" si="27"/>
        <v>3.6456985460313298</v>
      </c>
      <c r="H32" s="62">
        <f t="shared" si="27"/>
        <v>3.4955093998306515</v>
      </c>
      <c r="I32" s="62">
        <f t="shared" si="27"/>
        <v>2.9296113901026533</v>
      </c>
      <c r="J32" s="62">
        <f t="shared" si="27"/>
        <v>2.9631238124099384</v>
      </c>
      <c r="K32" s="62">
        <f t="shared" si="27"/>
        <v>3.2612385097715184</v>
      </c>
      <c r="L32" s="62">
        <f t="shared" si="27"/>
        <v>3.2128813343252882</v>
      </c>
      <c r="M32" s="62">
        <f t="shared" si="27"/>
        <v>3.3959726322354031</v>
      </c>
      <c r="N32" s="62">
        <f t="shared" si="27"/>
        <v>3.6123934342702908</v>
      </c>
      <c r="O32" s="62">
        <f t="shared" si="27"/>
        <v>3.6123934342702917</v>
      </c>
      <c r="P32" s="62">
        <f t="shared" si="27"/>
        <v>3.3773703780243229</v>
      </c>
      <c r="Q32" s="62">
        <f t="shared" ref="Q32:T32" si="28">(Q18-Q17)/LN(1+(Q18-Q17)/Q13)</f>
        <v>3.4955093998306523</v>
      </c>
      <c r="R32" s="62">
        <f t="shared" si="28"/>
        <v>3.3119951960434055</v>
      </c>
      <c r="S32" s="62">
        <f t="shared" si="28"/>
        <v>3.2256394132852968</v>
      </c>
      <c r="T32" s="62">
        <f t="shared" si="28"/>
        <v>3.2578110744183038</v>
      </c>
      <c r="U32" s="62">
        <f t="shared" ref="U32:AB32" si="29">(U18-U17)/LN(1+(U18-U17)/U13)</f>
        <v>3.2898508185437967</v>
      </c>
      <c r="V32" s="62">
        <f t="shared" si="29"/>
        <v>3.4098571920535576</v>
      </c>
      <c r="W32" s="62">
        <f t="shared" si="29"/>
        <v>2.9443940906073429</v>
      </c>
      <c r="X32" s="62">
        <f t="shared" si="29"/>
        <v>2.9767906861642697</v>
      </c>
      <c r="Y32" s="62">
        <f t="shared" si="29"/>
        <v>2.8132553297334781</v>
      </c>
      <c r="Z32" s="62">
        <f t="shared" si="29"/>
        <v>2.6627121082187268</v>
      </c>
      <c r="AA32" s="62">
        <f t="shared" si="29"/>
        <v>2.7800614208988517</v>
      </c>
      <c r="AB32" s="62">
        <f t="shared" si="29"/>
        <v>2.6298700026197586</v>
      </c>
      <c r="AC32" s="138">
        <f t="shared" si="20"/>
        <v>3.2317513159996145</v>
      </c>
    </row>
    <row r="33" spans="1:29" ht="24.95" customHeight="1" x14ac:dyDescent="0.25">
      <c r="A33" s="4">
        <v>21</v>
      </c>
      <c r="B33" s="3" t="s">
        <v>1</v>
      </c>
      <c r="C33" s="2" t="s">
        <v>0</v>
      </c>
      <c r="D33" s="1"/>
      <c r="E33" s="62">
        <f t="shared" ref="E33:P33" si="30">(E15-E16)/LN(1+(E15-E16)/E14)</f>
        <v>3.0732768781004784</v>
      </c>
      <c r="F33" s="62">
        <f t="shared" si="30"/>
        <v>3.0732768781004789</v>
      </c>
      <c r="G33" s="62">
        <f t="shared" si="30"/>
        <v>3.0987079537402038</v>
      </c>
      <c r="H33" s="62">
        <f t="shared" si="30"/>
        <v>2.8816343500125905</v>
      </c>
      <c r="I33" s="62">
        <f t="shared" si="30"/>
        <v>2.5538068190908847</v>
      </c>
      <c r="J33" s="62">
        <f t="shared" si="30"/>
        <v>2.5794860061922535</v>
      </c>
      <c r="K33" s="62">
        <f t="shared" si="30"/>
        <v>2.6560353889201744</v>
      </c>
      <c r="L33" s="62">
        <f t="shared" si="30"/>
        <v>2.8150399832745263</v>
      </c>
      <c r="M33" s="62">
        <f t="shared" si="30"/>
        <v>2.9450820866416123</v>
      </c>
      <c r="N33" s="62">
        <f t="shared" si="30"/>
        <v>3.0732768781004784</v>
      </c>
      <c r="O33" s="62">
        <f t="shared" si="30"/>
        <v>2.8816343500125905</v>
      </c>
      <c r="P33" s="62">
        <f t="shared" si="30"/>
        <v>2.8816343500125905</v>
      </c>
      <c r="Q33" s="62">
        <f t="shared" ref="Q33:T33" si="31">(Q15-Q16)/LN(1+(Q15-Q16)/Q14)</f>
        <v>2.8568481655931199</v>
      </c>
      <c r="R33" s="62">
        <f t="shared" si="31"/>
        <v>3.0222103805672953</v>
      </c>
      <c r="S33" s="62">
        <f t="shared" si="31"/>
        <v>3.0477780683835873</v>
      </c>
      <c r="T33" s="62">
        <f t="shared" si="31"/>
        <v>3.0732768781004784</v>
      </c>
      <c r="U33" s="62">
        <f t="shared" ref="U33:AB33" si="32">(U15-U16)/LN(1+(U15-U16)/U14)</f>
        <v>3.0732768781004789</v>
      </c>
      <c r="V33" s="62">
        <f t="shared" si="32"/>
        <v>3.0987079537402038</v>
      </c>
      <c r="W33" s="62">
        <f t="shared" si="32"/>
        <v>2.9667940876907539</v>
      </c>
      <c r="X33" s="62">
        <f t="shared" si="32"/>
        <v>2.8150399832745259</v>
      </c>
      <c r="Y33" s="62">
        <f t="shared" si="32"/>
        <v>2.6829726235314064</v>
      </c>
      <c r="Z33" s="62">
        <f t="shared" si="32"/>
        <v>2.8036516357969394</v>
      </c>
      <c r="AA33" s="62">
        <f t="shared" si="32"/>
        <v>2.6026742414177946</v>
      </c>
      <c r="AB33" s="62">
        <f t="shared" si="32"/>
        <v>2.5757206116900746</v>
      </c>
      <c r="AC33" s="138">
        <f t="shared" si="20"/>
        <v>2.8804934762535628</v>
      </c>
    </row>
    <row r="36" spans="1:29" ht="23.25" x14ac:dyDescent="0.2">
      <c r="A36" s="317" t="s">
        <v>39</v>
      </c>
      <c r="B36" s="317"/>
      <c r="C36" s="317"/>
      <c r="D36" s="317"/>
      <c r="E36" s="317"/>
      <c r="F36" s="317"/>
      <c r="G36" s="317"/>
      <c r="H36" s="317"/>
      <c r="I36" s="317"/>
      <c r="J36" s="317"/>
      <c r="K36" s="317"/>
      <c r="L36" s="317"/>
      <c r="M36" s="317"/>
      <c r="N36" s="317"/>
      <c r="O36" s="317"/>
      <c r="P36" s="317"/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317"/>
      <c r="AC36" s="317"/>
    </row>
    <row r="37" spans="1:29" ht="21" customHeight="1" x14ac:dyDescent="0.2">
      <c r="A37" s="318" t="s">
        <v>161</v>
      </c>
      <c r="B37" s="318"/>
      <c r="C37" s="318"/>
      <c r="D37" s="318"/>
      <c r="E37" s="318"/>
      <c r="F37" s="318"/>
      <c r="G37" s="318"/>
      <c r="H37" s="318"/>
      <c r="I37" s="318"/>
      <c r="J37" s="318"/>
      <c r="K37" s="318"/>
      <c r="L37" s="318"/>
      <c r="M37" s="318"/>
      <c r="N37" s="318"/>
      <c r="O37" s="318"/>
      <c r="P37" s="318"/>
      <c r="Q37" s="318"/>
      <c r="R37" s="318"/>
      <c r="S37" s="318"/>
      <c r="T37" s="318"/>
      <c r="U37" s="318"/>
      <c r="V37" s="318"/>
      <c r="W37" s="318"/>
      <c r="X37" s="318"/>
      <c r="Y37" s="318"/>
      <c r="Z37" s="318"/>
      <c r="AA37" s="318"/>
      <c r="AB37" s="318"/>
      <c r="AC37" s="318"/>
    </row>
    <row r="38" spans="1:29" ht="18" customHeight="1" x14ac:dyDescent="0.35">
      <c r="A38" s="319"/>
      <c r="B38" s="319"/>
      <c r="C38" s="319"/>
      <c r="D38" s="319"/>
      <c r="E38" s="320" t="s">
        <v>75</v>
      </c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</row>
    <row r="39" spans="1:29" ht="18" customHeight="1" x14ac:dyDescent="0.2">
      <c r="A39" s="321" t="s">
        <v>133</v>
      </c>
      <c r="B39" s="321"/>
      <c r="C39" s="321"/>
      <c r="D39" s="321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29" ht="18" customHeight="1" x14ac:dyDescent="0.2">
      <c r="A40" s="321" t="s">
        <v>134</v>
      </c>
      <c r="B40" s="321"/>
      <c r="C40" s="321"/>
      <c r="D40" s="321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29" ht="18" customHeight="1" x14ac:dyDescent="0.2">
      <c r="A41" s="321" t="s">
        <v>135</v>
      </c>
      <c r="B41" s="321"/>
      <c r="C41" s="321"/>
      <c r="D41" s="321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29" ht="18.600000000000001" customHeight="1" x14ac:dyDescent="0.2">
      <c r="A42" s="321" t="s">
        <v>136</v>
      </c>
      <c r="B42" s="321"/>
      <c r="C42" s="321"/>
      <c r="D42" s="321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</row>
    <row r="43" spans="1:29" ht="18" customHeight="1" x14ac:dyDescent="0.35">
      <c r="A43" s="322" t="s">
        <v>137</v>
      </c>
      <c r="B43" s="322"/>
      <c r="C43" s="322"/>
      <c r="D43" s="322"/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</row>
    <row r="44" spans="1:29" ht="39.75" customHeight="1" x14ac:dyDescent="0.35">
      <c r="A44" s="322" t="s">
        <v>138</v>
      </c>
      <c r="B44" s="322"/>
      <c r="C44" s="322"/>
      <c r="D44" s="322"/>
      <c r="E44" s="320"/>
      <c r="F44" s="320"/>
      <c r="G44" s="320"/>
      <c r="H44" s="320"/>
      <c r="I44" s="320"/>
      <c r="J44" s="320"/>
      <c r="K44" s="320"/>
      <c r="L44" s="320"/>
      <c r="M44" s="320"/>
      <c r="N44" s="320"/>
      <c r="O44" s="320"/>
      <c r="P44" s="320"/>
      <c r="Q44" s="320"/>
      <c r="R44" s="320"/>
      <c r="S44" s="320"/>
      <c r="T44" s="320"/>
      <c r="U44" s="320"/>
      <c r="V44" s="320"/>
      <c r="W44" s="320"/>
      <c r="X44" s="320"/>
      <c r="Y44" s="320"/>
      <c r="Z44" s="320"/>
      <c r="AA44" s="320"/>
      <c r="AB44" s="320"/>
      <c r="AC44" s="320"/>
    </row>
    <row r="45" spans="1:29" ht="31.5" x14ac:dyDescent="0.2">
      <c r="A45" s="312" t="s">
        <v>32</v>
      </c>
      <c r="B45" s="312" t="s">
        <v>31</v>
      </c>
      <c r="C45" s="312" t="s">
        <v>30</v>
      </c>
      <c r="D45" s="312" t="s">
        <v>29</v>
      </c>
      <c r="E45" s="314" t="s">
        <v>28</v>
      </c>
      <c r="F45" s="315"/>
      <c r="G45" s="315"/>
      <c r="H45" s="315"/>
      <c r="I45" s="315"/>
      <c r="J45" s="315"/>
      <c r="K45" s="315"/>
      <c r="L45" s="315"/>
      <c r="M45" s="315"/>
      <c r="N45" s="315"/>
      <c r="O45" s="315"/>
      <c r="P45" s="315"/>
      <c r="Q45" s="315"/>
      <c r="R45" s="315"/>
      <c r="S45" s="315"/>
      <c r="T45" s="315"/>
      <c r="U45" s="315"/>
      <c r="V45" s="315"/>
      <c r="W45" s="315"/>
      <c r="X45" s="315"/>
      <c r="Y45" s="315"/>
      <c r="Z45" s="315"/>
      <c r="AA45" s="315"/>
      <c r="AB45" s="316"/>
      <c r="AC45" s="113" t="s">
        <v>67</v>
      </c>
    </row>
    <row r="46" spans="1:29" ht="24.95" customHeight="1" x14ac:dyDescent="0.25">
      <c r="A46" s="313"/>
      <c r="B46" s="313"/>
      <c r="C46" s="313"/>
      <c r="D46" s="313"/>
      <c r="E46" s="8">
        <v>7</v>
      </c>
      <c r="F46" s="8">
        <v>8</v>
      </c>
      <c r="G46" s="8">
        <v>9</v>
      </c>
      <c r="H46" s="8">
        <v>10</v>
      </c>
      <c r="I46" s="9">
        <v>11</v>
      </c>
      <c r="J46" s="8">
        <v>12</v>
      </c>
      <c r="K46" s="8">
        <v>13</v>
      </c>
      <c r="L46" s="8">
        <v>14</v>
      </c>
      <c r="M46" s="8">
        <v>15</v>
      </c>
      <c r="N46" s="8">
        <v>16</v>
      </c>
      <c r="O46" s="8">
        <v>17</v>
      </c>
      <c r="P46" s="8">
        <v>18</v>
      </c>
      <c r="Q46" s="8">
        <v>19</v>
      </c>
      <c r="R46" s="8">
        <v>20</v>
      </c>
      <c r="S46" s="8">
        <v>21</v>
      </c>
      <c r="T46" s="8">
        <v>22</v>
      </c>
      <c r="U46" s="8">
        <v>23</v>
      </c>
      <c r="V46" s="8">
        <v>0</v>
      </c>
      <c r="W46" s="8">
        <v>1</v>
      </c>
      <c r="X46" s="8">
        <v>2</v>
      </c>
      <c r="Y46" s="8">
        <v>3</v>
      </c>
      <c r="Z46" s="8">
        <v>4</v>
      </c>
      <c r="AA46" s="8">
        <v>5</v>
      </c>
      <c r="AB46" s="8">
        <v>6</v>
      </c>
      <c r="AC46" s="1"/>
    </row>
    <row r="47" spans="1:29" ht="24.95" customHeight="1" x14ac:dyDescent="0.2">
      <c r="A47" s="4">
        <v>1</v>
      </c>
      <c r="B47" s="3" t="s">
        <v>27</v>
      </c>
      <c r="C47" s="2" t="s">
        <v>0</v>
      </c>
      <c r="D47" s="31"/>
      <c r="E47" s="12">
        <v>1.3</v>
      </c>
      <c r="F47" s="12">
        <v>1.7</v>
      </c>
      <c r="G47" s="12">
        <v>1.6</v>
      </c>
      <c r="H47" s="12">
        <v>1.6</v>
      </c>
      <c r="I47" s="12">
        <v>1.3</v>
      </c>
      <c r="J47" s="12">
        <v>1.4</v>
      </c>
      <c r="K47" s="12">
        <v>1.5</v>
      </c>
      <c r="L47" s="12">
        <v>1.1000000000000001</v>
      </c>
      <c r="M47" s="12">
        <v>1.6</v>
      </c>
      <c r="N47" s="12">
        <v>2</v>
      </c>
      <c r="O47" s="12">
        <v>2</v>
      </c>
      <c r="P47" s="12">
        <v>1.5</v>
      </c>
      <c r="Q47" s="12">
        <v>1.5</v>
      </c>
      <c r="R47" s="12">
        <v>1.4</v>
      </c>
      <c r="S47" s="12">
        <v>1.6</v>
      </c>
      <c r="T47" s="12">
        <v>1.6</v>
      </c>
      <c r="U47" s="12">
        <v>1.6</v>
      </c>
      <c r="V47" s="12">
        <v>1.5</v>
      </c>
      <c r="W47" s="12">
        <v>1.3</v>
      </c>
      <c r="X47" s="12">
        <v>1.2</v>
      </c>
      <c r="Y47" s="12">
        <v>1.2</v>
      </c>
      <c r="Z47" s="12">
        <v>1.1000000000000001</v>
      </c>
      <c r="AA47" s="12">
        <v>1.2</v>
      </c>
      <c r="AB47" s="12">
        <v>1.1000000000000001</v>
      </c>
      <c r="AC47" s="139">
        <f t="shared" ref="AC47:AC59" si="33">AVERAGE(E47:AB47)</f>
        <v>1.4541666666666668</v>
      </c>
    </row>
    <row r="48" spans="1:29" ht="24.95" customHeight="1" x14ac:dyDescent="0.2">
      <c r="A48" s="4">
        <v>2</v>
      </c>
      <c r="B48" s="3" t="s">
        <v>26</v>
      </c>
      <c r="C48" s="2" t="s">
        <v>0</v>
      </c>
      <c r="D48" s="31"/>
      <c r="E48" s="68">
        <v>0.7</v>
      </c>
      <c r="F48" s="68">
        <v>0.8</v>
      </c>
      <c r="G48" s="68">
        <v>0.9</v>
      </c>
      <c r="H48" s="68">
        <v>0.7</v>
      </c>
      <c r="I48" s="68">
        <v>0.7</v>
      </c>
      <c r="J48" s="68">
        <v>0.7</v>
      </c>
      <c r="K48" s="68">
        <v>0.7</v>
      </c>
      <c r="L48" s="68">
        <v>0.7</v>
      </c>
      <c r="M48" s="68">
        <v>0.6</v>
      </c>
      <c r="N48" s="68">
        <v>0.7</v>
      </c>
      <c r="O48" s="68">
        <v>0.6</v>
      </c>
      <c r="P48" s="68">
        <v>0.7</v>
      </c>
      <c r="Q48" s="68">
        <v>0.7</v>
      </c>
      <c r="R48" s="68">
        <v>0.8</v>
      </c>
      <c r="S48" s="68">
        <v>0.7</v>
      </c>
      <c r="T48" s="68">
        <v>0.8</v>
      </c>
      <c r="U48" s="68">
        <v>0.8</v>
      </c>
      <c r="V48" s="68">
        <v>0.8</v>
      </c>
      <c r="W48" s="68">
        <v>0.7</v>
      </c>
      <c r="X48" s="68">
        <v>0.6</v>
      </c>
      <c r="Y48" s="68">
        <v>0.6</v>
      </c>
      <c r="Z48" s="68">
        <v>0.7</v>
      </c>
      <c r="AA48" s="68">
        <v>0.7</v>
      </c>
      <c r="AB48" s="68">
        <v>0.6</v>
      </c>
      <c r="AC48" s="139">
        <f t="shared" si="33"/>
        <v>0.70833333333333337</v>
      </c>
    </row>
    <row r="49" spans="1:29" ht="24.95" customHeight="1" x14ac:dyDescent="0.2">
      <c r="A49" s="4">
        <v>3</v>
      </c>
      <c r="B49" s="3" t="s">
        <v>25</v>
      </c>
      <c r="C49" s="2" t="s">
        <v>0</v>
      </c>
      <c r="D49" s="2"/>
      <c r="E49" s="36">
        <v>15.7</v>
      </c>
      <c r="F49" s="36">
        <v>14.7</v>
      </c>
      <c r="G49" s="36">
        <v>14</v>
      </c>
      <c r="H49" s="36">
        <v>13.6</v>
      </c>
      <c r="I49" s="36">
        <v>13.1</v>
      </c>
      <c r="J49" s="36">
        <v>13.3</v>
      </c>
      <c r="K49" s="36">
        <v>13.5</v>
      </c>
      <c r="L49" s="36">
        <v>13.8</v>
      </c>
      <c r="M49" s="36">
        <v>14.2</v>
      </c>
      <c r="N49" s="36">
        <v>14.3</v>
      </c>
      <c r="O49" s="36">
        <v>14.7</v>
      </c>
      <c r="P49" s="36">
        <v>14.5</v>
      </c>
      <c r="Q49" s="36">
        <v>14.4</v>
      </c>
      <c r="R49" s="36">
        <v>14.6</v>
      </c>
      <c r="S49" s="36">
        <v>14.6</v>
      </c>
      <c r="T49" s="36">
        <v>14.5</v>
      </c>
      <c r="U49" s="36">
        <v>14.3</v>
      </c>
      <c r="V49" s="36">
        <v>13.9</v>
      </c>
      <c r="W49" s="36">
        <v>13.5</v>
      </c>
      <c r="X49" s="36">
        <v>13.4</v>
      </c>
      <c r="Y49" s="36">
        <v>13.1</v>
      </c>
      <c r="Z49" s="36">
        <v>12.8</v>
      </c>
      <c r="AA49" s="36">
        <v>12.8</v>
      </c>
      <c r="AB49" s="36">
        <v>12.5</v>
      </c>
      <c r="AC49" s="139">
        <f t="shared" si="33"/>
        <v>13.908333333333333</v>
      </c>
    </row>
    <row r="50" spans="1:29" ht="24.95" customHeight="1" x14ac:dyDescent="0.2">
      <c r="A50" s="4">
        <v>4</v>
      </c>
      <c r="B50" s="3" t="s">
        <v>24</v>
      </c>
      <c r="C50" s="2" t="s">
        <v>0</v>
      </c>
      <c r="D50" s="2"/>
      <c r="E50" s="36">
        <v>8.3000000000000007</v>
      </c>
      <c r="F50" s="36">
        <v>7.3</v>
      </c>
      <c r="G50" s="36">
        <v>6.8</v>
      </c>
      <c r="H50" s="36">
        <v>6.4</v>
      </c>
      <c r="I50" s="36">
        <v>7</v>
      </c>
      <c r="J50" s="36">
        <v>7</v>
      </c>
      <c r="K50" s="36">
        <v>6.9</v>
      </c>
      <c r="L50" s="36">
        <v>7.1</v>
      </c>
      <c r="M50" s="36">
        <v>7.3</v>
      </c>
      <c r="N50" s="36">
        <v>7.4</v>
      </c>
      <c r="O50" s="36">
        <v>7.4</v>
      </c>
      <c r="P50" s="36">
        <v>7.4</v>
      </c>
      <c r="Q50" s="36">
        <v>7.4</v>
      </c>
      <c r="R50" s="36">
        <v>7.4</v>
      </c>
      <c r="S50" s="36">
        <v>7.5</v>
      </c>
      <c r="T50" s="36">
        <v>7.3</v>
      </c>
      <c r="U50" s="36">
        <v>6.8</v>
      </c>
      <c r="V50" s="36">
        <v>6.5</v>
      </c>
      <c r="W50" s="36">
        <v>7</v>
      </c>
      <c r="X50" s="36">
        <v>7.2</v>
      </c>
      <c r="Y50" s="36">
        <v>7.1</v>
      </c>
      <c r="Z50" s="36">
        <v>7</v>
      </c>
      <c r="AA50" s="36">
        <v>7.2</v>
      </c>
      <c r="AB50" s="36">
        <v>7</v>
      </c>
      <c r="AC50" s="139">
        <f t="shared" si="33"/>
        <v>7.1541666666666677</v>
      </c>
    </row>
    <row r="51" spans="1:29" ht="24.95" customHeight="1" x14ac:dyDescent="0.2">
      <c r="A51" s="4">
        <v>5</v>
      </c>
      <c r="B51" s="3" t="s">
        <v>23</v>
      </c>
      <c r="C51" s="2" t="s">
        <v>0</v>
      </c>
      <c r="D51" s="2"/>
      <c r="E51" s="36">
        <v>25.4</v>
      </c>
      <c r="F51" s="36">
        <v>25.1</v>
      </c>
      <c r="G51" s="36">
        <v>25.2</v>
      </c>
      <c r="H51" s="36">
        <v>24.9</v>
      </c>
      <c r="I51" s="36">
        <v>25.3</v>
      </c>
      <c r="J51" s="36">
        <v>25.9</v>
      </c>
      <c r="K51" s="36">
        <v>25.9</v>
      </c>
      <c r="L51" s="36">
        <v>26</v>
      </c>
      <c r="M51" s="36">
        <v>25.9</v>
      </c>
      <c r="N51" s="36">
        <v>26.1</v>
      </c>
      <c r="O51" s="36">
        <v>26.3</v>
      </c>
      <c r="P51" s="36">
        <v>26.3</v>
      </c>
      <c r="Q51" s="36">
        <v>26.3</v>
      </c>
      <c r="R51" s="36">
        <v>26.2</v>
      </c>
      <c r="S51" s="36">
        <v>26.2</v>
      </c>
      <c r="T51" s="36">
        <v>26.1</v>
      </c>
      <c r="U51" s="36">
        <v>25.4</v>
      </c>
      <c r="V51" s="36">
        <v>25.1</v>
      </c>
      <c r="W51" s="36">
        <v>24.7</v>
      </c>
      <c r="X51" s="36">
        <v>24.8</v>
      </c>
      <c r="Y51" s="36">
        <v>24.6</v>
      </c>
      <c r="Z51" s="36">
        <v>24.4</v>
      </c>
      <c r="AA51" s="36">
        <v>24.4</v>
      </c>
      <c r="AB51" s="36">
        <v>24.2</v>
      </c>
      <c r="AC51" s="139">
        <f t="shared" si="33"/>
        <v>25.445833333333336</v>
      </c>
    </row>
    <row r="52" spans="1:29" ht="24.95" customHeight="1" x14ac:dyDescent="0.2">
      <c r="A52" s="4">
        <v>6</v>
      </c>
      <c r="B52" s="3" t="s">
        <v>22</v>
      </c>
      <c r="C52" s="2" t="s">
        <v>0</v>
      </c>
      <c r="D52" s="2"/>
      <c r="E52" s="36">
        <v>31.2</v>
      </c>
      <c r="F52" s="36">
        <v>30.8</v>
      </c>
      <c r="G52" s="36">
        <v>30.6</v>
      </c>
      <c r="H52" s="36">
        <v>30.6</v>
      </c>
      <c r="I52" s="36">
        <v>30.2</v>
      </c>
      <c r="J52" s="36">
        <v>31</v>
      </c>
      <c r="K52" s="36">
        <v>31.3</v>
      </c>
      <c r="L52" s="36">
        <v>31.2</v>
      </c>
      <c r="M52" s="36">
        <v>31.4</v>
      </c>
      <c r="N52" s="36">
        <v>31.6</v>
      </c>
      <c r="O52" s="36">
        <v>31.8</v>
      </c>
      <c r="P52" s="36">
        <v>31.3</v>
      </c>
      <c r="Q52" s="36">
        <v>31.7</v>
      </c>
      <c r="R52" s="36">
        <v>31.8</v>
      </c>
      <c r="S52" s="36">
        <v>31.7</v>
      </c>
      <c r="T52" s="36">
        <v>31.7</v>
      </c>
      <c r="U52" s="36">
        <v>31.1</v>
      </c>
      <c r="V52" s="36">
        <v>30.6</v>
      </c>
      <c r="W52" s="36">
        <v>29.7</v>
      </c>
      <c r="X52" s="36">
        <v>29.6</v>
      </c>
      <c r="Y52" s="36">
        <v>29.2</v>
      </c>
      <c r="Z52" s="36">
        <v>29</v>
      </c>
      <c r="AA52" s="36">
        <v>28.9</v>
      </c>
      <c r="AB52" s="36">
        <v>28.7</v>
      </c>
      <c r="AC52" s="139">
        <f t="shared" si="33"/>
        <v>30.69583333333334</v>
      </c>
    </row>
    <row r="53" spans="1:29" ht="24.95" customHeight="1" x14ac:dyDescent="0.2">
      <c r="A53" s="4">
        <v>7</v>
      </c>
      <c r="B53" s="3" t="s">
        <v>21</v>
      </c>
      <c r="C53" s="2" t="s">
        <v>16</v>
      </c>
      <c r="D53" s="2"/>
      <c r="E53" s="58">
        <v>4.3</v>
      </c>
      <c r="F53" s="58">
        <v>4.3</v>
      </c>
      <c r="G53" s="58">
        <v>4.3</v>
      </c>
      <c r="H53" s="58">
        <v>4.3</v>
      </c>
      <c r="I53" s="58">
        <v>4.3</v>
      </c>
      <c r="J53" s="58">
        <v>4.3</v>
      </c>
      <c r="K53" s="58">
        <v>4.3</v>
      </c>
      <c r="L53" s="58">
        <v>4.3</v>
      </c>
      <c r="M53" s="58">
        <v>4.3</v>
      </c>
      <c r="N53" s="58">
        <v>4.3</v>
      </c>
      <c r="O53" s="58">
        <v>4.3</v>
      </c>
      <c r="P53" s="58">
        <v>4.3</v>
      </c>
      <c r="Q53" s="58">
        <v>4.3</v>
      </c>
      <c r="R53" s="58">
        <v>4.3</v>
      </c>
      <c r="S53" s="58">
        <v>4.3</v>
      </c>
      <c r="T53" s="58">
        <v>4.3</v>
      </c>
      <c r="U53" s="58">
        <v>4.3</v>
      </c>
      <c r="V53" s="58">
        <v>4.3</v>
      </c>
      <c r="W53" s="58">
        <v>4.3</v>
      </c>
      <c r="X53" s="58">
        <v>4.3</v>
      </c>
      <c r="Y53" s="58">
        <v>4.3</v>
      </c>
      <c r="Z53" s="58">
        <v>4.3</v>
      </c>
      <c r="AA53" s="58">
        <v>4.3</v>
      </c>
      <c r="AB53" s="58">
        <v>4.3</v>
      </c>
      <c r="AC53" s="138">
        <f t="shared" si="33"/>
        <v>4.299999999999998</v>
      </c>
    </row>
    <row r="54" spans="1:29" ht="24.95" customHeight="1" x14ac:dyDescent="0.2">
      <c r="A54" s="4">
        <v>8</v>
      </c>
      <c r="B54" s="3" t="s">
        <v>20</v>
      </c>
      <c r="C54" s="2" t="s">
        <v>16</v>
      </c>
      <c r="D54" s="2"/>
      <c r="E54" s="59">
        <v>3.8</v>
      </c>
      <c r="F54" s="59">
        <v>3.8</v>
      </c>
      <c r="G54" s="59">
        <v>3.8</v>
      </c>
      <c r="H54" s="59">
        <v>3.8</v>
      </c>
      <c r="I54" s="59">
        <v>3.8</v>
      </c>
      <c r="J54" s="59">
        <v>3.8</v>
      </c>
      <c r="K54" s="59">
        <v>3.8</v>
      </c>
      <c r="L54" s="59">
        <v>3.8</v>
      </c>
      <c r="M54" s="59">
        <v>3.8</v>
      </c>
      <c r="N54" s="59">
        <v>3.8</v>
      </c>
      <c r="O54" s="59">
        <v>3.8</v>
      </c>
      <c r="P54" s="59">
        <v>3.8</v>
      </c>
      <c r="Q54" s="59">
        <v>3.8</v>
      </c>
      <c r="R54" s="59">
        <v>3.8</v>
      </c>
      <c r="S54" s="59">
        <v>3.8</v>
      </c>
      <c r="T54" s="59">
        <v>3.8</v>
      </c>
      <c r="U54" s="59">
        <v>3.8</v>
      </c>
      <c r="V54" s="59">
        <v>3.8</v>
      </c>
      <c r="W54" s="59">
        <v>3.8</v>
      </c>
      <c r="X54" s="59">
        <v>3.8</v>
      </c>
      <c r="Y54" s="59">
        <v>3.8</v>
      </c>
      <c r="Z54" s="59">
        <v>3.8</v>
      </c>
      <c r="AA54" s="59">
        <v>3.8</v>
      </c>
      <c r="AB54" s="59">
        <v>3.8</v>
      </c>
      <c r="AC54" s="138">
        <f t="shared" si="33"/>
        <v>3.7999999999999985</v>
      </c>
    </row>
    <row r="55" spans="1:29" ht="24.95" customHeight="1" x14ac:dyDescent="0.2">
      <c r="A55" s="4">
        <v>9</v>
      </c>
      <c r="B55" s="3" t="s">
        <v>19</v>
      </c>
      <c r="C55" s="2" t="s">
        <v>16</v>
      </c>
      <c r="D55" s="2"/>
      <c r="E55" s="59">
        <v>3.8</v>
      </c>
      <c r="F55" s="59">
        <v>3.8</v>
      </c>
      <c r="G55" s="59">
        <v>3.8</v>
      </c>
      <c r="H55" s="59">
        <v>3.8</v>
      </c>
      <c r="I55" s="59">
        <v>3.8</v>
      </c>
      <c r="J55" s="59">
        <v>3.8</v>
      </c>
      <c r="K55" s="59">
        <v>3.8</v>
      </c>
      <c r="L55" s="59">
        <v>3.8</v>
      </c>
      <c r="M55" s="59">
        <v>3.8</v>
      </c>
      <c r="N55" s="59">
        <v>3.8</v>
      </c>
      <c r="O55" s="59">
        <v>3.8</v>
      </c>
      <c r="P55" s="59">
        <v>3.8</v>
      </c>
      <c r="Q55" s="59">
        <v>3.8</v>
      </c>
      <c r="R55" s="59">
        <v>3.8</v>
      </c>
      <c r="S55" s="59">
        <v>3.8</v>
      </c>
      <c r="T55" s="59">
        <v>3.8</v>
      </c>
      <c r="U55" s="59">
        <v>3.8</v>
      </c>
      <c r="V55" s="59">
        <v>3.8</v>
      </c>
      <c r="W55" s="59">
        <v>3.8</v>
      </c>
      <c r="X55" s="59">
        <v>3.8</v>
      </c>
      <c r="Y55" s="59">
        <v>3.8</v>
      </c>
      <c r="Z55" s="59">
        <v>3.8</v>
      </c>
      <c r="AA55" s="59">
        <v>3.8</v>
      </c>
      <c r="AB55" s="59">
        <v>3.8</v>
      </c>
      <c r="AC55" s="138">
        <f t="shared" si="33"/>
        <v>3.7999999999999985</v>
      </c>
    </row>
    <row r="56" spans="1:29" ht="24.95" customHeight="1" x14ac:dyDescent="0.2">
      <c r="A56" s="4">
        <v>10</v>
      </c>
      <c r="B56" s="3" t="s">
        <v>18</v>
      </c>
      <c r="C56" s="2" t="s">
        <v>16</v>
      </c>
      <c r="D56" s="2"/>
      <c r="E56" s="59">
        <v>3</v>
      </c>
      <c r="F56" s="59">
        <v>3</v>
      </c>
      <c r="G56" s="59">
        <v>3</v>
      </c>
      <c r="H56" s="59">
        <v>3</v>
      </c>
      <c r="I56" s="59">
        <v>3</v>
      </c>
      <c r="J56" s="59">
        <v>3</v>
      </c>
      <c r="K56" s="59">
        <v>3</v>
      </c>
      <c r="L56" s="59">
        <v>3</v>
      </c>
      <c r="M56" s="59">
        <v>3</v>
      </c>
      <c r="N56" s="59">
        <v>3</v>
      </c>
      <c r="O56" s="59">
        <v>3</v>
      </c>
      <c r="P56" s="59">
        <v>3</v>
      </c>
      <c r="Q56" s="59">
        <v>3</v>
      </c>
      <c r="R56" s="59">
        <v>3</v>
      </c>
      <c r="S56" s="59">
        <v>3</v>
      </c>
      <c r="T56" s="59">
        <v>3</v>
      </c>
      <c r="U56" s="59">
        <v>3</v>
      </c>
      <c r="V56" s="59">
        <v>3</v>
      </c>
      <c r="W56" s="59">
        <v>3</v>
      </c>
      <c r="X56" s="59">
        <v>3</v>
      </c>
      <c r="Y56" s="59">
        <v>3</v>
      </c>
      <c r="Z56" s="59">
        <v>3</v>
      </c>
      <c r="AA56" s="59">
        <v>3</v>
      </c>
      <c r="AB56" s="59">
        <v>3</v>
      </c>
      <c r="AC56" s="138">
        <f t="shared" si="33"/>
        <v>3</v>
      </c>
    </row>
    <row r="57" spans="1:29" ht="24.95" customHeight="1" x14ac:dyDescent="0.2">
      <c r="A57" s="4">
        <v>11</v>
      </c>
      <c r="B57" s="3" t="s">
        <v>17</v>
      </c>
      <c r="C57" s="2" t="s">
        <v>16</v>
      </c>
      <c r="D57" s="5"/>
      <c r="E57" s="58">
        <f t="shared" ref="E57:T57" si="34">E53-E54</f>
        <v>0.5</v>
      </c>
      <c r="F57" s="58">
        <f t="shared" si="34"/>
        <v>0.5</v>
      </c>
      <c r="G57" s="58">
        <f t="shared" si="34"/>
        <v>0.5</v>
      </c>
      <c r="H57" s="58">
        <f t="shared" si="34"/>
        <v>0.5</v>
      </c>
      <c r="I57" s="58">
        <f t="shared" si="34"/>
        <v>0.5</v>
      </c>
      <c r="J57" s="58">
        <f t="shared" si="34"/>
        <v>0.5</v>
      </c>
      <c r="K57" s="58">
        <f t="shared" si="34"/>
        <v>0.5</v>
      </c>
      <c r="L57" s="58">
        <f t="shared" si="34"/>
        <v>0.5</v>
      </c>
      <c r="M57" s="58">
        <f t="shared" si="34"/>
        <v>0.5</v>
      </c>
      <c r="N57" s="58">
        <f t="shared" si="34"/>
        <v>0.5</v>
      </c>
      <c r="O57" s="58">
        <f t="shared" si="34"/>
        <v>0.5</v>
      </c>
      <c r="P57" s="58">
        <f t="shared" si="34"/>
        <v>0.5</v>
      </c>
      <c r="Q57" s="58">
        <f t="shared" si="34"/>
        <v>0.5</v>
      </c>
      <c r="R57" s="58">
        <f t="shared" si="34"/>
        <v>0.5</v>
      </c>
      <c r="S57" s="58">
        <f t="shared" si="34"/>
        <v>0.5</v>
      </c>
      <c r="T57" s="58">
        <f t="shared" si="34"/>
        <v>0.5</v>
      </c>
      <c r="U57" s="58">
        <f t="shared" ref="U57:W57" si="35">U53-U54</f>
        <v>0.5</v>
      </c>
      <c r="V57" s="58">
        <f t="shared" si="35"/>
        <v>0.5</v>
      </c>
      <c r="W57" s="58">
        <f t="shared" si="35"/>
        <v>0.5</v>
      </c>
      <c r="X57" s="58">
        <f t="shared" ref="X57:AB57" si="36">X53-X54</f>
        <v>0.5</v>
      </c>
      <c r="Y57" s="58">
        <f t="shared" si="36"/>
        <v>0.5</v>
      </c>
      <c r="Z57" s="58">
        <f t="shared" si="36"/>
        <v>0.5</v>
      </c>
      <c r="AA57" s="58">
        <f t="shared" si="36"/>
        <v>0.5</v>
      </c>
      <c r="AB57" s="58">
        <f t="shared" si="36"/>
        <v>0.5</v>
      </c>
      <c r="AC57" s="138">
        <f t="shared" si="33"/>
        <v>0.5</v>
      </c>
    </row>
    <row r="58" spans="1:29" ht="24.95" customHeight="1" x14ac:dyDescent="0.2">
      <c r="A58" s="4">
        <v>12</v>
      </c>
      <c r="B58" s="3" t="s">
        <v>15</v>
      </c>
      <c r="C58" s="2" t="s">
        <v>14</v>
      </c>
      <c r="D58" s="5"/>
      <c r="E58" s="58">
        <f t="shared" ref="E58:T58" si="37">E55-E56</f>
        <v>0.79999999999999982</v>
      </c>
      <c r="F58" s="58">
        <f t="shared" si="37"/>
        <v>0.79999999999999982</v>
      </c>
      <c r="G58" s="58">
        <f t="shared" si="37"/>
        <v>0.79999999999999982</v>
      </c>
      <c r="H58" s="58">
        <f t="shared" si="37"/>
        <v>0.79999999999999982</v>
      </c>
      <c r="I58" s="58">
        <f t="shared" si="37"/>
        <v>0.79999999999999982</v>
      </c>
      <c r="J58" s="58">
        <f t="shared" si="37"/>
        <v>0.79999999999999982</v>
      </c>
      <c r="K58" s="58">
        <f t="shared" si="37"/>
        <v>0.79999999999999982</v>
      </c>
      <c r="L58" s="58">
        <f t="shared" si="37"/>
        <v>0.79999999999999982</v>
      </c>
      <c r="M58" s="58">
        <f t="shared" si="37"/>
        <v>0.79999999999999982</v>
      </c>
      <c r="N58" s="58">
        <f t="shared" si="37"/>
        <v>0.79999999999999982</v>
      </c>
      <c r="O58" s="58">
        <f t="shared" si="37"/>
        <v>0.79999999999999982</v>
      </c>
      <c r="P58" s="58">
        <f t="shared" si="37"/>
        <v>0.79999999999999982</v>
      </c>
      <c r="Q58" s="58">
        <f t="shared" si="37"/>
        <v>0.79999999999999982</v>
      </c>
      <c r="R58" s="58">
        <f t="shared" si="37"/>
        <v>0.79999999999999982</v>
      </c>
      <c r="S58" s="58">
        <f t="shared" si="37"/>
        <v>0.79999999999999982</v>
      </c>
      <c r="T58" s="58">
        <f t="shared" si="37"/>
        <v>0.79999999999999982</v>
      </c>
      <c r="U58" s="58">
        <f t="shared" ref="U58:W58" si="38">U55-U56</f>
        <v>0.79999999999999982</v>
      </c>
      <c r="V58" s="58">
        <f t="shared" si="38"/>
        <v>0.79999999999999982</v>
      </c>
      <c r="W58" s="58">
        <f t="shared" si="38"/>
        <v>0.79999999999999982</v>
      </c>
      <c r="X58" s="58">
        <f t="shared" ref="X58:AB58" si="39">X55-X56</f>
        <v>0.79999999999999982</v>
      </c>
      <c r="Y58" s="58">
        <f t="shared" si="39"/>
        <v>0.79999999999999982</v>
      </c>
      <c r="Z58" s="58">
        <f t="shared" si="39"/>
        <v>0.79999999999999982</v>
      </c>
      <c r="AA58" s="58">
        <f t="shared" si="39"/>
        <v>0.79999999999999982</v>
      </c>
      <c r="AB58" s="58">
        <f t="shared" si="39"/>
        <v>0.79999999999999982</v>
      </c>
      <c r="AC58" s="138">
        <f t="shared" si="33"/>
        <v>0.80000000000000027</v>
      </c>
    </row>
    <row r="59" spans="1:29" ht="24.95" customHeight="1" x14ac:dyDescent="0.2">
      <c r="A59" s="4">
        <v>13</v>
      </c>
      <c r="B59" s="3" t="s">
        <v>13</v>
      </c>
      <c r="C59" s="2" t="s">
        <v>12</v>
      </c>
      <c r="D59" s="5"/>
      <c r="E59" s="60">
        <f t="shared" ref="E59:T59" si="40">SQRT(E57/0.5)*971</f>
        <v>971</v>
      </c>
      <c r="F59" s="60">
        <f t="shared" si="40"/>
        <v>971</v>
      </c>
      <c r="G59" s="60">
        <f t="shared" si="40"/>
        <v>971</v>
      </c>
      <c r="H59" s="60">
        <f t="shared" si="40"/>
        <v>971</v>
      </c>
      <c r="I59" s="60">
        <f t="shared" si="40"/>
        <v>971</v>
      </c>
      <c r="J59" s="60">
        <f t="shared" si="40"/>
        <v>971</v>
      </c>
      <c r="K59" s="60">
        <f t="shared" si="40"/>
        <v>971</v>
      </c>
      <c r="L59" s="60">
        <f t="shared" si="40"/>
        <v>971</v>
      </c>
      <c r="M59" s="60">
        <f t="shared" si="40"/>
        <v>971</v>
      </c>
      <c r="N59" s="60">
        <f t="shared" si="40"/>
        <v>971</v>
      </c>
      <c r="O59" s="60">
        <f t="shared" si="40"/>
        <v>971</v>
      </c>
      <c r="P59" s="60">
        <f t="shared" si="40"/>
        <v>971</v>
      </c>
      <c r="Q59" s="60">
        <f t="shared" si="40"/>
        <v>971</v>
      </c>
      <c r="R59" s="60">
        <f t="shared" si="40"/>
        <v>971</v>
      </c>
      <c r="S59" s="60">
        <f t="shared" si="40"/>
        <v>971</v>
      </c>
      <c r="T59" s="60">
        <f t="shared" si="40"/>
        <v>971</v>
      </c>
      <c r="U59" s="60">
        <f t="shared" ref="U59:W59" si="41">SQRT(U57/0.5)*971</f>
        <v>971</v>
      </c>
      <c r="V59" s="60">
        <f t="shared" si="41"/>
        <v>971</v>
      </c>
      <c r="W59" s="60">
        <f t="shared" si="41"/>
        <v>971</v>
      </c>
      <c r="X59" s="60">
        <f t="shared" ref="X59:AB59" si="42">SQRT(X57/0.5)*971</f>
        <v>971</v>
      </c>
      <c r="Y59" s="60">
        <f t="shared" si="42"/>
        <v>971</v>
      </c>
      <c r="Z59" s="60">
        <f t="shared" si="42"/>
        <v>971</v>
      </c>
      <c r="AA59" s="60">
        <f t="shared" si="42"/>
        <v>971</v>
      </c>
      <c r="AB59" s="60">
        <f t="shared" si="42"/>
        <v>971</v>
      </c>
      <c r="AC59" s="138">
        <f t="shared" si="33"/>
        <v>971</v>
      </c>
    </row>
    <row r="60" spans="1:29" ht="24.95" customHeight="1" x14ac:dyDescent="0.2">
      <c r="A60" s="4">
        <v>14</v>
      </c>
      <c r="B60" s="3" t="s">
        <v>11</v>
      </c>
      <c r="C60" s="2" t="s">
        <v>10</v>
      </c>
      <c r="D60" s="5"/>
      <c r="E60" s="56">
        <f t="shared" ref="E60:T60" si="43">E59*1000*1*(E49-E50)/3024</f>
        <v>2376.1243386243382</v>
      </c>
      <c r="F60" s="56">
        <f t="shared" si="43"/>
        <v>2376.1243386243382</v>
      </c>
      <c r="G60" s="56">
        <f t="shared" si="43"/>
        <v>2311.9047619047619</v>
      </c>
      <c r="H60" s="56">
        <f t="shared" si="43"/>
        <v>2311.9047619047615</v>
      </c>
      <c r="I60" s="56">
        <f t="shared" si="43"/>
        <v>1958.69708994709</v>
      </c>
      <c r="J60" s="56">
        <f t="shared" si="43"/>
        <v>2022.916666666667</v>
      </c>
      <c r="K60" s="56">
        <f t="shared" si="43"/>
        <v>2119.2460317460318</v>
      </c>
      <c r="L60" s="56">
        <f t="shared" si="43"/>
        <v>2151.3558201058204</v>
      </c>
      <c r="M60" s="56">
        <f t="shared" si="43"/>
        <v>2215.5753968253966</v>
      </c>
      <c r="N60" s="56">
        <f t="shared" si="43"/>
        <v>2215.5753968253966</v>
      </c>
      <c r="O60" s="56">
        <f t="shared" si="43"/>
        <v>2344.0145502645501</v>
      </c>
      <c r="P60" s="56">
        <f t="shared" si="43"/>
        <v>2279.7949735449733</v>
      </c>
      <c r="Q60" s="56">
        <f t="shared" si="43"/>
        <v>2247.6851851851852</v>
      </c>
      <c r="R60" s="56">
        <f t="shared" si="43"/>
        <v>2311.9047619047615</v>
      </c>
      <c r="S60" s="56">
        <f t="shared" si="43"/>
        <v>2279.7949735449733</v>
      </c>
      <c r="T60" s="56">
        <f t="shared" si="43"/>
        <v>2311.9047619047619</v>
      </c>
      <c r="U60" s="56">
        <f t="shared" ref="U60:W60" si="44">U59*1000*1*(U49-U50)/3024</f>
        <v>2408.2341269841272</v>
      </c>
      <c r="V60" s="56">
        <f t="shared" si="44"/>
        <v>2376.1243386243386</v>
      </c>
      <c r="W60" s="56">
        <f t="shared" si="44"/>
        <v>2087.1362433862432</v>
      </c>
      <c r="X60" s="56">
        <f t="shared" ref="X60:AB60" si="45">X59*1000*1*(X49-X50)/3024</f>
        <v>1990.8068783068784</v>
      </c>
      <c r="Y60" s="56">
        <f t="shared" si="45"/>
        <v>1926.5873015873017</v>
      </c>
      <c r="Z60" s="56">
        <f t="shared" si="45"/>
        <v>1862.3677248677252</v>
      </c>
      <c r="AA60" s="56">
        <f t="shared" si="45"/>
        <v>1798.1481481481485</v>
      </c>
      <c r="AB60" s="56">
        <f t="shared" si="45"/>
        <v>1766.0383597883597</v>
      </c>
      <c r="AC60" s="138">
        <f>SUM(E60:AB60)</f>
        <v>52049.966931216935</v>
      </c>
    </row>
    <row r="61" spans="1:29" ht="24.95" customHeight="1" x14ac:dyDescent="0.2">
      <c r="A61" s="4">
        <v>15</v>
      </c>
      <c r="B61" s="3" t="s">
        <v>9</v>
      </c>
      <c r="C61" s="2" t="s">
        <v>8</v>
      </c>
      <c r="D61" s="5"/>
      <c r="E61" s="58">
        <v>1500</v>
      </c>
      <c r="F61" s="58">
        <v>1500</v>
      </c>
      <c r="G61" s="58">
        <v>1400</v>
      </c>
      <c r="H61" s="58">
        <v>1400</v>
      </c>
      <c r="I61" s="58">
        <v>1300</v>
      </c>
      <c r="J61" s="58">
        <v>1400</v>
      </c>
      <c r="K61" s="58">
        <v>1400</v>
      </c>
      <c r="L61" s="58">
        <v>1300</v>
      </c>
      <c r="M61" s="58">
        <v>1600</v>
      </c>
      <c r="N61" s="58">
        <v>1400</v>
      </c>
      <c r="O61" s="58">
        <v>1600</v>
      </c>
      <c r="P61" s="58">
        <v>1400</v>
      </c>
      <c r="Q61" s="58">
        <v>1400</v>
      </c>
      <c r="R61" s="58">
        <v>1500</v>
      </c>
      <c r="S61" s="58">
        <v>1500</v>
      </c>
      <c r="T61" s="58">
        <v>1600</v>
      </c>
      <c r="U61" s="58">
        <v>1500</v>
      </c>
      <c r="V61" s="58">
        <v>1300</v>
      </c>
      <c r="W61" s="58">
        <v>1300</v>
      </c>
      <c r="X61" s="58">
        <v>1300</v>
      </c>
      <c r="Y61" s="58">
        <v>1200</v>
      </c>
      <c r="Z61" s="58">
        <v>1200</v>
      </c>
      <c r="AA61" s="58">
        <v>1200</v>
      </c>
      <c r="AB61" s="58">
        <v>1200</v>
      </c>
      <c r="AC61" s="138">
        <f>SUM(E61:AB61)</f>
        <v>33400</v>
      </c>
    </row>
    <row r="62" spans="1:29" ht="24.95" customHeight="1" x14ac:dyDescent="0.2">
      <c r="A62" s="4">
        <v>16</v>
      </c>
      <c r="B62" s="3" t="s">
        <v>7</v>
      </c>
      <c r="C62" s="2" t="s">
        <v>6</v>
      </c>
      <c r="D62" s="5"/>
      <c r="E62" s="62">
        <f t="shared" ref="E62:T62" si="46">E61/E60</f>
        <v>0.63128009574971478</v>
      </c>
      <c r="F62" s="62">
        <f t="shared" si="46"/>
        <v>0.63128009574971478</v>
      </c>
      <c r="G62" s="62">
        <f t="shared" si="46"/>
        <v>0.60556127703398555</v>
      </c>
      <c r="H62" s="62">
        <f t="shared" si="46"/>
        <v>0.60556127703398566</v>
      </c>
      <c r="I62" s="62">
        <f t="shared" si="46"/>
        <v>0.66370650503959072</v>
      </c>
      <c r="J62" s="62">
        <f t="shared" si="46"/>
        <v>0.6920700308959834</v>
      </c>
      <c r="K62" s="62">
        <f t="shared" si="46"/>
        <v>0.66061230221889333</v>
      </c>
      <c r="L62" s="62">
        <f t="shared" si="46"/>
        <v>0.60427010160320938</v>
      </c>
      <c r="M62" s="62">
        <f t="shared" si="46"/>
        <v>0.72216003223928726</v>
      </c>
      <c r="N62" s="62">
        <f t="shared" si="46"/>
        <v>0.63189002820937634</v>
      </c>
      <c r="O62" s="62">
        <f t="shared" si="46"/>
        <v>0.68258961951384678</v>
      </c>
      <c r="P62" s="62">
        <f t="shared" si="46"/>
        <v>0.61409030910488682</v>
      </c>
      <c r="Q62" s="62">
        <f t="shared" si="46"/>
        <v>0.62286302780638514</v>
      </c>
      <c r="R62" s="62">
        <f t="shared" si="46"/>
        <v>0.64881565396498464</v>
      </c>
      <c r="S62" s="62">
        <f t="shared" si="46"/>
        <v>0.65795390261237874</v>
      </c>
      <c r="T62" s="62">
        <f t="shared" si="46"/>
        <v>0.69207003089598351</v>
      </c>
      <c r="U62" s="62">
        <f t="shared" ref="U62:W62" si="47">U61/U60</f>
        <v>0.62286302780638514</v>
      </c>
      <c r="V62" s="62">
        <f t="shared" si="47"/>
        <v>0.54710941631641941</v>
      </c>
      <c r="W62" s="62">
        <f t="shared" si="47"/>
        <v>0.62286302780638525</v>
      </c>
      <c r="X62" s="62">
        <f t="shared" ref="X62:AB62" si="48">X61/X60</f>
        <v>0.65300156140991994</v>
      </c>
      <c r="Y62" s="62">
        <f t="shared" si="48"/>
        <v>0.62286302780638514</v>
      </c>
      <c r="Z62" s="62">
        <f t="shared" si="48"/>
        <v>0.64434106324798457</v>
      </c>
      <c r="AA62" s="62">
        <f t="shared" si="48"/>
        <v>0.66735324407826968</v>
      </c>
      <c r="AB62" s="62">
        <f t="shared" si="48"/>
        <v>0.67948693942514748</v>
      </c>
      <c r="AC62" s="138">
        <f t="shared" ref="AC62:AC67" si="49">AVERAGE(E62:AB62)</f>
        <v>0.64277731656537929</v>
      </c>
    </row>
    <row r="63" spans="1:29" ht="24.95" customHeight="1" x14ac:dyDescent="0.2">
      <c r="A63" s="4">
        <v>17</v>
      </c>
      <c r="B63" s="3" t="s">
        <v>5</v>
      </c>
      <c r="C63" s="5"/>
      <c r="D63" s="5"/>
      <c r="E63" s="326">
        <f>AVERAGE(E62:AB62)</f>
        <v>0.64277731656537929</v>
      </c>
      <c r="F63" s="327"/>
      <c r="G63" s="327"/>
      <c r="H63" s="327"/>
      <c r="I63" s="327"/>
      <c r="J63" s="327"/>
      <c r="K63" s="327"/>
      <c r="L63" s="327"/>
      <c r="M63" s="327"/>
      <c r="N63" s="327"/>
      <c r="O63" s="327"/>
      <c r="P63" s="327"/>
      <c r="Q63" s="327"/>
      <c r="R63" s="327"/>
      <c r="S63" s="327"/>
      <c r="T63" s="327"/>
      <c r="U63" s="327"/>
      <c r="V63" s="327"/>
      <c r="W63" s="327"/>
      <c r="X63" s="327"/>
      <c r="Y63" s="327"/>
      <c r="Z63" s="327"/>
      <c r="AA63" s="327"/>
      <c r="AB63" s="328"/>
      <c r="AC63" s="138">
        <f t="shared" si="49"/>
        <v>0.64277731656537929</v>
      </c>
    </row>
    <row r="64" spans="1:29" ht="24.95" customHeight="1" x14ac:dyDescent="0.2">
      <c r="A64" s="4">
        <v>18</v>
      </c>
      <c r="B64" s="3" t="s">
        <v>4</v>
      </c>
      <c r="C64" s="5"/>
      <c r="D64" s="5"/>
      <c r="E64" s="62">
        <f t="shared" ref="E64:T64" si="50">3.516/E62</f>
        <v>5.5696354497354488</v>
      </c>
      <c r="F64" s="62">
        <f t="shared" si="50"/>
        <v>5.5696354497354488</v>
      </c>
      <c r="G64" s="62">
        <f t="shared" si="50"/>
        <v>5.8061836734693877</v>
      </c>
      <c r="H64" s="62">
        <f t="shared" si="50"/>
        <v>5.8061836734693868</v>
      </c>
      <c r="I64" s="62">
        <f t="shared" si="50"/>
        <v>5.2975222832722837</v>
      </c>
      <c r="J64" s="62">
        <f t="shared" si="50"/>
        <v>5.0804107142857156</v>
      </c>
      <c r="K64" s="62">
        <f t="shared" si="50"/>
        <v>5.322335034013606</v>
      </c>
      <c r="L64" s="62">
        <f t="shared" si="50"/>
        <v>5.8185900488400497</v>
      </c>
      <c r="M64" s="62">
        <f t="shared" si="50"/>
        <v>4.8687269345238091</v>
      </c>
      <c r="N64" s="62">
        <f t="shared" si="50"/>
        <v>5.5642593537414955</v>
      </c>
      <c r="O64" s="62">
        <f t="shared" si="50"/>
        <v>5.1509719742063487</v>
      </c>
      <c r="P64" s="62">
        <f t="shared" si="50"/>
        <v>5.7255422335600903</v>
      </c>
      <c r="Q64" s="62">
        <f t="shared" si="50"/>
        <v>5.6449007936507938</v>
      </c>
      <c r="R64" s="62">
        <f t="shared" si="50"/>
        <v>5.4191047619047614</v>
      </c>
      <c r="S64" s="62">
        <f t="shared" si="50"/>
        <v>5.3438394179894173</v>
      </c>
      <c r="T64" s="62">
        <f t="shared" si="50"/>
        <v>5.0804107142857147</v>
      </c>
      <c r="U64" s="62">
        <f t="shared" ref="U64:W64" si="51">3.516/U62</f>
        <v>5.6449007936507938</v>
      </c>
      <c r="V64" s="62">
        <f t="shared" si="51"/>
        <v>6.4265024420024419</v>
      </c>
      <c r="W64" s="62">
        <f t="shared" si="51"/>
        <v>5.6449007936507929</v>
      </c>
      <c r="X64" s="62">
        <f t="shared" ref="X64:AB64" si="52">3.516/X62</f>
        <v>5.3843669108669108</v>
      </c>
      <c r="Y64" s="62">
        <f t="shared" si="52"/>
        <v>5.6449007936507938</v>
      </c>
      <c r="Z64" s="62">
        <f t="shared" si="52"/>
        <v>5.4567374338624344</v>
      </c>
      <c r="AA64" s="62">
        <f t="shared" si="52"/>
        <v>5.268574074074075</v>
      </c>
      <c r="AB64" s="62">
        <f t="shared" si="52"/>
        <v>5.1744923941798939</v>
      </c>
      <c r="AC64" s="138">
        <f t="shared" si="49"/>
        <v>5.4880678394425795</v>
      </c>
    </row>
    <row r="65" spans="1:29" ht="24.95" customHeight="1" x14ac:dyDescent="0.2">
      <c r="A65" s="4">
        <v>19</v>
      </c>
      <c r="B65" s="3" t="s">
        <v>3</v>
      </c>
      <c r="C65" s="5"/>
      <c r="D65" s="5"/>
      <c r="E65" s="62">
        <f t="shared" ref="E65:T65" si="53">3.413*E64</f>
        <v>19.009165789947087</v>
      </c>
      <c r="F65" s="62">
        <f t="shared" si="53"/>
        <v>19.009165789947087</v>
      </c>
      <c r="G65" s="62">
        <f t="shared" si="53"/>
        <v>19.816504877551019</v>
      </c>
      <c r="H65" s="62">
        <f t="shared" si="53"/>
        <v>19.816504877551015</v>
      </c>
      <c r="I65" s="62">
        <f t="shared" si="53"/>
        <v>18.080443552808305</v>
      </c>
      <c r="J65" s="62">
        <f t="shared" si="53"/>
        <v>17.339441767857146</v>
      </c>
      <c r="K65" s="62">
        <f t="shared" si="53"/>
        <v>18.165129471088438</v>
      </c>
      <c r="L65" s="62">
        <f t="shared" si="53"/>
        <v>19.858847836691087</v>
      </c>
      <c r="M65" s="62">
        <f t="shared" si="53"/>
        <v>16.616965027529758</v>
      </c>
      <c r="N65" s="62">
        <f t="shared" si="53"/>
        <v>18.990817174319723</v>
      </c>
      <c r="O65" s="62">
        <f t="shared" si="53"/>
        <v>17.580267347966267</v>
      </c>
      <c r="P65" s="62">
        <f t="shared" si="53"/>
        <v>19.541275643140587</v>
      </c>
      <c r="Q65" s="62">
        <f t="shared" si="53"/>
        <v>19.266046408730158</v>
      </c>
      <c r="R65" s="62">
        <f t="shared" si="53"/>
        <v>18.49540455238095</v>
      </c>
      <c r="S65" s="62">
        <f t="shared" si="53"/>
        <v>18.238523933597879</v>
      </c>
      <c r="T65" s="62">
        <f t="shared" si="53"/>
        <v>17.339441767857142</v>
      </c>
      <c r="U65" s="62">
        <f t="shared" ref="U65:W65" si="54">3.413*U64</f>
        <v>19.266046408730158</v>
      </c>
      <c r="V65" s="62">
        <f t="shared" si="54"/>
        <v>21.933652834554334</v>
      </c>
      <c r="W65" s="62">
        <f t="shared" si="54"/>
        <v>19.266046408730155</v>
      </c>
      <c r="X65" s="62">
        <f t="shared" ref="X65:AB65" si="55">3.413*X64</f>
        <v>18.376844266788765</v>
      </c>
      <c r="Y65" s="62">
        <f t="shared" si="55"/>
        <v>19.266046408730158</v>
      </c>
      <c r="Z65" s="62">
        <f t="shared" si="55"/>
        <v>18.623844861772486</v>
      </c>
      <c r="AA65" s="62">
        <f t="shared" si="55"/>
        <v>17.981643314814818</v>
      </c>
      <c r="AB65" s="62">
        <f t="shared" si="55"/>
        <v>17.660542541335978</v>
      </c>
      <c r="AC65" s="138">
        <f t="shared" si="49"/>
        <v>18.730775536017521</v>
      </c>
    </row>
    <row r="66" spans="1:29" ht="24.95" customHeight="1" x14ac:dyDescent="0.2">
      <c r="A66" s="4">
        <v>20</v>
      </c>
      <c r="B66" s="3" t="s">
        <v>2</v>
      </c>
      <c r="C66" s="2" t="s">
        <v>0</v>
      </c>
      <c r="D66" s="5"/>
      <c r="E66" s="62">
        <f t="shared" ref="E66:T66" si="56">(E52-E51)/LN(1+(E52-E51)/E47)</f>
        <v>3.4163254610252358</v>
      </c>
      <c r="F66" s="62">
        <f t="shared" si="56"/>
        <v>3.8753055862373209</v>
      </c>
      <c r="G66" s="62">
        <f t="shared" si="56"/>
        <v>3.6587683078307096</v>
      </c>
      <c r="H66" s="62">
        <f t="shared" si="56"/>
        <v>3.7552605297626767</v>
      </c>
      <c r="I66" s="62">
        <f t="shared" si="56"/>
        <v>3.1366322896971424</v>
      </c>
      <c r="J66" s="62">
        <f t="shared" si="56"/>
        <v>3.3217615746284799</v>
      </c>
      <c r="K66" s="62">
        <f t="shared" si="56"/>
        <v>3.5385326135298252</v>
      </c>
      <c r="L66" s="62">
        <f t="shared" si="56"/>
        <v>2.9795338337636426</v>
      </c>
      <c r="M66" s="62">
        <f t="shared" si="56"/>
        <v>3.6910493578042529</v>
      </c>
      <c r="N66" s="62">
        <f t="shared" si="56"/>
        <v>4.1611316051182126</v>
      </c>
      <c r="O66" s="62">
        <f t="shared" si="56"/>
        <v>4.1611316051182126</v>
      </c>
      <c r="P66" s="62">
        <f t="shared" si="56"/>
        <v>3.4098571920535576</v>
      </c>
      <c r="Q66" s="62">
        <f t="shared" si="56"/>
        <v>3.5385326135298238</v>
      </c>
      <c r="R66" s="62">
        <f t="shared" si="56"/>
        <v>3.4794756335338266</v>
      </c>
      <c r="S66" s="62">
        <f t="shared" si="56"/>
        <v>3.6910493578042529</v>
      </c>
      <c r="T66" s="62">
        <f t="shared" si="56"/>
        <v>3.7232126564780619</v>
      </c>
      <c r="U66" s="62">
        <f t="shared" ref="U66:W66" si="57">(U52-U51)/LN(1+(U52-U51)/U47)</f>
        <v>3.7552605297626767</v>
      </c>
      <c r="V66" s="62">
        <f t="shared" si="57"/>
        <v>3.5703967709346531</v>
      </c>
      <c r="W66" s="62">
        <f t="shared" si="57"/>
        <v>3.1681956368598083</v>
      </c>
      <c r="X66" s="62">
        <f t="shared" ref="X66:AB66" si="58">(X52-X51)/LN(1+(X52-X51)/X47)</f>
        <v>2.982407685886137</v>
      </c>
      <c r="Y66" s="62">
        <f t="shared" si="58"/>
        <v>2.9196406471924821</v>
      </c>
      <c r="Z66" s="62">
        <f t="shared" si="58"/>
        <v>2.7960874311489468</v>
      </c>
      <c r="AA66" s="62">
        <f t="shared" si="58"/>
        <v>2.8880502797241387</v>
      </c>
      <c r="AB66" s="62">
        <f t="shared" si="58"/>
        <v>2.7650510025361612</v>
      </c>
      <c r="AC66" s="138">
        <f t="shared" si="49"/>
        <v>3.4326104250816769</v>
      </c>
    </row>
    <row r="67" spans="1:29" ht="15.75" x14ac:dyDescent="0.25">
      <c r="A67" s="4">
        <v>21</v>
      </c>
      <c r="B67" s="3" t="s">
        <v>1</v>
      </c>
      <c r="C67" s="2" t="s">
        <v>0</v>
      </c>
      <c r="D67" s="1"/>
      <c r="E67" s="62">
        <f t="shared" ref="E67:T67" si="59">(E49-E50)/LN(1+(E49-E50)/E48)</f>
        <v>3.0222103805672953</v>
      </c>
      <c r="F67" s="62">
        <f t="shared" si="59"/>
        <v>3.1796806982868162</v>
      </c>
      <c r="G67" s="62">
        <f t="shared" si="59"/>
        <v>3.2768612158566146</v>
      </c>
      <c r="H67" s="62">
        <f t="shared" si="59"/>
        <v>2.9708636221603979</v>
      </c>
      <c r="I67" s="62">
        <f t="shared" si="59"/>
        <v>2.6829726235314064</v>
      </c>
      <c r="J67" s="62">
        <f t="shared" si="59"/>
        <v>2.7360552359904866</v>
      </c>
      <c r="K67" s="62">
        <f t="shared" si="59"/>
        <v>2.8150399832745259</v>
      </c>
      <c r="L67" s="62">
        <f t="shared" si="59"/>
        <v>2.8412043138320042</v>
      </c>
      <c r="M67" s="62">
        <f t="shared" si="59"/>
        <v>2.7318849218221404</v>
      </c>
      <c r="N67" s="62">
        <f t="shared" si="59"/>
        <v>2.8932962516346135</v>
      </c>
      <c r="O67" s="62">
        <f t="shared" si="59"/>
        <v>2.8319947622323776</v>
      </c>
      <c r="P67" s="62">
        <f t="shared" si="59"/>
        <v>2.9450820866416123</v>
      </c>
      <c r="Q67" s="62">
        <f t="shared" si="59"/>
        <v>2.9192267399697243</v>
      </c>
      <c r="R67" s="62">
        <f t="shared" si="59"/>
        <v>3.1269202697034131</v>
      </c>
      <c r="S67" s="62">
        <f t="shared" si="59"/>
        <v>2.9450820866416123</v>
      </c>
      <c r="T67" s="62">
        <f t="shared" si="59"/>
        <v>3.1269202697034131</v>
      </c>
      <c r="U67" s="62">
        <f t="shared" ref="U67:W67" si="60">(U49-U50)/LN(1+(U49-U50)/U48)</f>
        <v>3.2059515234608833</v>
      </c>
      <c r="V67" s="62">
        <f t="shared" si="60"/>
        <v>3.1796806982868167</v>
      </c>
      <c r="W67" s="62">
        <f t="shared" si="60"/>
        <v>2.7887947446121881</v>
      </c>
      <c r="X67" s="62">
        <f t="shared" ref="X67:AB67" si="61">(X49-X50)/LN(1+(X49-X50)/X48)</f>
        <v>2.5538068190908847</v>
      </c>
      <c r="Y67" s="62">
        <f t="shared" si="61"/>
        <v>2.5021943485454781</v>
      </c>
      <c r="Z67" s="62">
        <f t="shared" si="61"/>
        <v>2.6026742414177946</v>
      </c>
      <c r="AA67" s="62">
        <f t="shared" si="61"/>
        <v>2.5486698345551448</v>
      </c>
      <c r="AB67" s="62">
        <f t="shared" si="61"/>
        <v>2.3715949553794347</v>
      </c>
      <c r="AC67" s="138">
        <f t="shared" si="49"/>
        <v>2.8666109427998787</v>
      </c>
    </row>
    <row r="71" spans="1:29" ht="21" customHeight="1" x14ac:dyDescent="0.2"/>
    <row r="72" spans="1:29" ht="15.75" customHeight="1" x14ac:dyDescent="0.2"/>
    <row r="73" spans="1:29" ht="15.75" customHeight="1" x14ac:dyDescent="0.2"/>
    <row r="74" spans="1:29" ht="15.75" customHeight="1" x14ac:dyDescent="0.2"/>
    <row r="75" spans="1:29" ht="15.75" customHeight="1" x14ac:dyDescent="0.2"/>
    <row r="76" spans="1:29" ht="15.75" customHeight="1" x14ac:dyDescent="0.2"/>
    <row r="77" spans="1:29" ht="15.75" customHeight="1" x14ac:dyDescent="0.2"/>
    <row r="80" spans="1:29" ht="24.95" customHeight="1" x14ac:dyDescent="0.2"/>
    <row r="81" ht="24.95" customHeight="1" x14ac:dyDescent="0.2"/>
    <row r="82" ht="24.95" customHeight="1" x14ac:dyDescent="0.2"/>
    <row r="83" ht="24.95" customHeight="1" x14ac:dyDescent="0.2"/>
    <row r="84" ht="24.95" customHeight="1" x14ac:dyDescent="0.2"/>
    <row r="85" ht="24.95" customHeight="1" x14ac:dyDescent="0.2"/>
    <row r="86" ht="24.95" customHeight="1" x14ac:dyDescent="0.2"/>
    <row r="87" ht="24.95" customHeight="1" x14ac:dyDescent="0.2"/>
    <row r="88" ht="24.95" customHeight="1" x14ac:dyDescent="0.2"/>
    <row r="89" ht="24.95" customHeight="1" x14ac:dyDescent="0.2"/>
    <row r="90" ht="24.95" customHeight="1" x14ac:dyDescent="0.2"/>
    <row r="91" ht="24.95" customHeight="1" x14ac:dyDescent="0.2"/>
    <row r="92" ht="24.95" customHeight="1" x14ac:dyDescent="0.2"/>
    <row r="93" ht="24.95" customHeight="1" x14ac:dyDescent="0.2"/>
    <row r="94" ht="24.95" customHeight="1" x14ac:dyDescent="0.2"/>
    <row r="95" ht="24.95" customHeight="1" x14ac:dyDescent="0.2"/>
    <row r="96" ht="24.95" customHeight="1" x14ac:dyDescent="0.2"/>
    <row r="97" ht="24.95" customHeight="1" x14ac:dyDescent="0.2"/>
    <row r="98" ht="24.95" customHeight="1" x14ac:dyDescent="0.2"/>
    <row r="99" ht="24.95" customHeight="1" x14ac:dyDescent="0.2"/>
    <row r="100" ht="24.95" customHeight="1" x14ac:dyDescent="0.2"/>
  </sheetData>
  <mergeCells count="32">
    <mergeCell ref="E63:AB63"/>
    <mergeCell ref="A45:A46"/>
    <mergeCell ref="B45:B46"/>
    <mergeCell ref="C45:C46"/>
    <mergeCell ref="D45:D46"/>
    <mergeCell ref="E45:AB45"/>
    <mergeCell ref="A36:AC36"/>
    <mergeCell ref="A37:AC37"/>
    <mergeCell ref="A38:D38"/>
    <mergeCell ref="E38:AC44"/>
    <mergeCell ref="A39:D39"/>
    <mergeCell ref="A40:D40"/>
    <mergeCell ref="A41:D41"/>
    <mergeCell ref="A42:D42"/>
    <mergeCell ref="A43:D43"/>
    <mergeCell ref="A44:D44"/>
    <mergeCell ref="E29:AB29"/>
    <mergeCell ref="A2:AC2"/>
    <mergeCell ref="A3:AC3"/>
    <mergeCell ref="A4:D4"/>
    <mergeCell ref="E4:AC10"/>
    <mergeCell ref="A5:D5"/>
    <mergeCell ref="A6:D6"/>
    <mergeCell ref="A7:D7"/>
    <mergeCell ref="A8:D8"/>
    <mergeCell ref="A9:D9"/>
    <mergeCell ref="A10:D10"/>
    <mergeCell ref="A11:A12"/>
    <mergeCell ref="B11:B12"/>
    <mergeCell ref="C11:C12"/>
    <mergeCell ref="D11:D12"/>
    <mergeCell ref="E11:AB11"/>
  </mergeCells>
  <conditionalFormatting sqref="E27:AB27">
    <cfRule type="cellIs" dxfId="92" priority="4" operator="greaterThan">
      <formula>90</formula>
    </cfRule>
  </conditionalFormatting>
  <conditionalFormatting sqref="E61:AB61">
    <cfRule type="cellIs" dxfId="91" priority="2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4:AC68"/>
  <sheetViews>
    <sheetView zoomScale="60" zoomScaleNormal="60" workbookViewId="0">
      <selection activeCell="AH23" sqref="AH23"/>
    </sheetView>
  </sheetViews>
  <sheetFormatPr defaultColWidth="8.85546875" defaultRowHeight="12.75" x14ac:dyDescent="0.2"/>
  <cols>
    <col min="1" max="1" width="6.5703125" style="16" customWidth="1"/>
    <col min="2" max="2" width="45" style="16" customWidth="1"/>
    <col min="3" max="3" width="11.42578125" style="16" customWidth="1"/>
    <col min="4" max="4" width="17.42578125" style="16" customWidth="1"/>
    <col min="5" max="28" width="9.140625" style="16" customWidth="1"/>
    <col min="29" max="29" width="13.5703125" style="16" customWidth="1"/>
    <col min="30" max="16384" width="8.85546875" style="16"/>
  </cols>
  <sheetData>
    <row r="4" spans="1:29" ht="21" customHeight="1" x14ac:dyDescent="0.2">
      <c r="A4" s="317" t="s">
        <v>39</v>
      </c>
      <c r="B4" s="317"/>
      <c r="C4" s="317"/>
      <c r="D4" s="317"/>
      <c r="E4" s="317"/>
      <c r="F4" s="317"/>
      <c r="G4" s="317"/>
      <c r="H4" s="317"/>
      <c r="I4" s="317"/>
      <c r="J4" s="317"/>
      <c r="K4" s="317"/>
      <c r="L4" s="317"/>
      <c r="M4" s="317"/>
      <c r="N4" s="317"/>
      <c r="O4" s="317"/>
      <c r="P4" s="317"/>
      <c r="Q4" s="317"/>
      <c r="R4" s="317"/>
      <c r="S4" s="317"/>
      <c r="T4" s="317"/>
      <c r="U4" s="317"/>
      <c r="V4" s="317"/>
      <c r="W4" s="317"/>
      <c r="X4" s="317"/>
      <c r="Y4" s="317"/>
      <c r="Z4" s="317"/>
      <c r="AA4" s="317"/>
      <c r="AB4" s="317"/>
      <c r="AC4" s="317"/>
    </row>
    <row r="5" spans="1:29" ht="18" customHeight="1" x14ac:dyDescent="0.2">
      <c r="A5" s="318" t="s">
        <v>162</v>
      </c>
      <c r="B5" s="318"/>
      <c r="C5" s="318"/>
      <c r="D5" s="318"/>
      <c r="E5" s="318"/>
      <c r="F5" s="318"/>
      <c r="G5" s="318"/>
      <c r="H5" s="318"/>
      <c r="I5" s="318"/>
      <c r="J5" s="318"/>
      <c r="K5" s="318"/>
      <c r="L5" s="318"/>
      <c r="M5" s="318"/>
      <c r="N5" s="318"/>
      <c r="O5" s="318"/>
      <c r="P5" s="318"/>
      <c r="Q5" s="318"/>
      <c r="R5" s="318"/>
      <c r="S5" s="318"/>
      <c r="T5" s="318"/>
      <c r="U5" s="318"/>
      <c r="V5" s="318"/>
      <c r="W5" s="318"/>
      <c r="X5" s="318"/>
      <c r="Y5" s="318"/>
      <c r="Z5" s="318"/>
      <c r="AA5" s="318"/>
      <c r="AB5" s="318"/>
      <c r="AC5" s="318"/>
    </row>
    <row r="6" spans="1:29" ht="18" customHeight="1" x14ac:dyDescent="0.35">
      <c r="A6" s="319"/>
      <c r="B6" s="319"/>
      <c r="C6" s="319"/>
      <c r="D6" s="319"/>
      <c r="E6" s="320" t="s">
        <v>109</v>
      </c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29" ht="18" customHeight="1" x14ac:dyDescent="0.2">
      <c r="A7" s="321" t="s">
        <v>133</v>
      </c>
      <c r="B7" s="321"/>
      <c r="C7" s="321"/>
      <c r="D7" s="321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29" ht="18" customHeight="1" x14ac:dyDescent="0.2">
      <c r="A8" s="321" t="s">
        <v>134</v>
      </c>
      <c r="B8" s="321"/>
      <c r="C8" s="321"/>
      <c r="D8" s="321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29" ht="16.899999999999999" customHeight="1" x14ac:dyDescent="0.2">
      <c r="A9" s="321" t="s">
        <v>135</v>
      </c>
      <c r="B9" s="321"/>
      <c r="C9" s="321"/>
      <c r="D9" s="321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29" ht="15.6" customHeight="1" x14ac:dyDescent="0.2">
      <c r="A10" s="321" t="s">
        <v>136</v>
      </c>
      <c r="B10" s="321"/>
      <c r="C10" s="321"/>
      <c r="D10" s="321"/>
      <c r="E10" s="320"/>
      <c r="F10" s="320"/>
      <c r="G10" s="320"/>
      <c r="H10" s="320"/>
      <c r="I10" s="320"/>
      <c r="J10" s="320"/>
      <c r="K10" s="320"/>
      <c r="L10" s="320"/>
      <c r="M10" s="320"/>
      <c r="N10" s="320"/>
      <c r="O10" s="320"/>
      <c r="P10" s="320"/>
      <c r="Q10" s="320"/>
      <c r="R10" s="320"/>
      <c r="S10" s="320"/>
      <c r="T10" s="320"/>
      <c r="U10" s="320"/>
      <c r="V10" s="320"/>
      <c r="W10" s="320"/>
      <c r="X10" s="320"/>
      <c r="Y10" s="320"/>
      <c r="Z10" s="320"/>
      <c r="AA10" s="320"/>
      <c r="AB10" s="320"/>
      <c r="AC10" s="320"/>
    </row>
    <row r="11" spans="1:29" ht="34.5" customHeight="1" x14ac:dyDescent="0.35">
      <c r="A11" s="322" t="s">
        <v>137</v>
      </c>
      <c r="B11" s="322"/>
      <c r="C11" s="322"/>
      <c r="D11" s="322"/>
      <c r="E11" s="320"/>
      <c r="F11" s="320"/>
      <c r="G11" s="320"/>
      <c r="H11" s="320"/>
      <c r="I11" s="320"/>
      <c r="J11" s="320"/>
      <c r="K11" s="320"/>
      <c r="L11" s="320"/>
      <c r="M11" s="320"/>
      <c r="N11" s="320"/>
      <c r="O11" s="320"/>
      <c r="P11" s="320"/>
      <c r="Q11" s="320"/>
      <c r="R11" s="320"/>
      <c r="S11" s="320"/>
      <c r="T11" s="320"/>
      <c r="U11" s="320"/>
      <c r="V11" s="320"/>
      <c r="W11" s="320"/>
      <c r="X11" s="320"/>
      <c r="Y11" s="320"/>
      <c r="Z11" s="320"/>
      <c r="AA11" s="320"/>
      <c r="AB11" s="320"/>
      <c r="AC11" s="320"/>
    </row>
    <row r="12" spans="1:29" ht="18.75" x14ac:dyDescent="0.35">
      <c r="A12" s="322" t="s">
        <v>138</v>
      </c>
      <c r="B12" s="322"/>
      <c r="C12" s="322"/>
      <c r="D12" s="322"/>
      <c r="E12" s="320"/>
      <c r="F12" s="320"/>
      <c r="G12" s="320"/>
      <c r="H12" s="320"/>
      <c r="I12" s="320"/>
      <c r="J12" s="320"/>
      <c r="K12" s="320"/>
      <c r="L12" s="320"/>
      <c r="M12" s="320"/>
      <c r="N12" s="320"/>
      <c r="O12" s="320"/>
      <c r="P12" s="320"/>
      <c r="Q12" s="320"/>
      <c r="R12" s="320"/>
      <c r="S12" s="320"/>
      <c r="T12" s="320"/>
      <c r="U12" s="320"/>
      <c r="V12" s="320"/>
      <c r="W12" s="320"/>
      <c r="X12" s="320"/>
      <c r="Y12" s="320"/>
      <c r="Z12" s="320"/>
      <c r="AA12" s="320"/>
      <c r="AB12" s="320"/>
      <c r="AC12" s="320"/>
    </row>
    <row r="13" spans="1:29" ht="20.100000000000001" customHeight="1" x14ac:dyDescent="0.2">
      <c r="A13" s="312" t="s">
        <v>32</v>
      </c>
      <c r="B13" s="312" t="s">
        <v>31</v>
      </c>
      <c r="C13" s="312" t="s">
        <v>30</v>
      </c>
      <c r="D13" s="312" t="s">
        <v>29</v>
      </c>
      <c r="E13" s="314" t="s">
        <v>28</v>
      </c>
      <c r="F13" s="315"/>
      <c r="G13" s="315"/>
      <c r="H13" s="315"/>
      <c r="I13" s="315"/>
      <c r="J13" s="315"/>
      <c r="K13" s="315"/>
      <c r="L13" s="315"/>
      <c r="M13" s="315"/>
      <c r="N13" s="315"/>
      <c r="O13" s="315"/>
      <c r="P13" s="315"/>
      <c r="Q13" s="315"/>
      <c r="R13" s="315"/>
      <c r="S13" s="315"/>
      <c r="T13" s="315"/>
      <c r="U13" s="315"/>
      <c r="V13" s="315"/>
      <c r="W13" s="315"/>
      <c r="X13" s="315"/>
      <c r="Y13" s="315"/>
      <c r="Z13" s="315"/>
      <c r="AA13" s="315"/>
      <c r="AB13" s="316"/>
      <c r="AC13" s="113" t="s">
        <v>67</v>
      </c>
    </row>
    <row r="14" spans="1:29" ht="30" customHeight="1" x14ac:dyDescent="0.25">
      <c r="A14" s="313"/>
      <c r="B14" s="313"/>
      <c r="C14" s="313"/>
      <c r="D14" s="313"/>
      <c r="E14" s="8">
        <v>7</v>
      </c>
      <c r="F14" s="8">
        <v>8</v>
      </c>
      <c r="G14" s="8">
        <v>9</v>
      </c>
      <c r="H14" s="8">
        <v>10</v>
      </c>
      <c r="I14" s="9">
        <v>11</v>
      </c>
      <c r="J14" s="8">
        <v>12</v>
      </c>
      <c r="K14" s="8">
        <v>13</v>
      </c>
      <c r="L14" s="8">
        <v>14</v>
      </c>
      <c r="M14" s="8">
        <v>15</v>
      </c>
      <c r="N14" s="8">
        <v>16</v>
      </c>
      <c r="O14" s="8">
        <v>17</v>
      </c>
      <c r="P14" s="8">
        <v>18</v>
      </c>
      <c r="Q14" s="8">
        <v>19</v>
      </c>
      <c r="R14" s="8">
        <v>20</v>
      </c>
      <c r="S14" s="8">
        <v>21</v>
      </c>
      <c r="T14" s="8">
        <v>22</v>
      </c>
      <c r="U14" s="8">
        <v>23</v>
      </c>
      <c r="V14" s="8">
        <v>0</v>
      </c>
      <c r="W14" s="8">
        <v>1</v>
      </c>
      <c r="X14" s="8">
        <v>2</v>
      </c>
      <c r="Y14" s="8">
        <v>3</v>
      </c>
      <c r="Z14" s="8">
        <v>4</v>
      </c>
      <c r="AA14" s="8">
        <v>5</v>
      </c>
      <c r="AB14" s="8">
        <v>6</v>
      </c>
      <c r="AC14" s="1"/>
    </row>
    <row r="15" spans="1:29" ht="30" customHeight="1" x14ac:dyDescent="0.2">
      <c r="A15" s="4">
        <v>1</v>
      </c>
      <c r="B15" s="3" t="s">
        <v>27</v>
      </c>
      <c r="C15" s="2" t="s">
        <v>0</v>
      </c>
      <c r="D15" s="31"/>
      <c r="E15" s="12">
        <v>1.2</v>
      </c>
      <c r="F15" s="12">
        <v>1.4</v>
      </c>
      <c r="G15" s="12">
        <v>1.3</v>
      </c>
      <c r="H15" s="12">
        <v>1.4</v>
      </c>
      <c r="I15" s="12">
        <v>1.3</v>
      </c>
      <c r="J15" s="12">
        <v>1.4</v>
      </c>
      <c r="K15" s="12">
        <v>1.3</v>
      </c>
      <c r="L15" s="12">
        <v>1.2</v>
      </c>
      <c r="M15" s="12">
        <v>1.2</v>
      </c>
      <c r="N15" s="12">
        <v>1.2</v>
      </c>
      <c r="O15" s="12">
        <v>1.2</v>
      </c>
      <c r="P15" s="12">
        <v>1.3</v>
      </c>
      <c r="Q15" s="12">
        <v>1.4</v>
      </c>
      <c r="R15" s="12">
        <v>1.3</v>
      </c>
      <c r="S15" s="12">
        <v>1.4</v>
      </c>
      <c r="T15" s="12">
        <v>1.1000000000000001</v>
      </c>
      <c r="U15" s="12">
        <v>1.2</v>
      </c>
      <c r="V15" s="12">
        <v>1.2</v>
      </c>
      <c r="W15" s="12">
        <v>1.1000000000000001</v>
      </c>
      <c r="X15" s="12">
        <v>1.1000000000000001</v>
      </c>
      <c r="Y15" s="12">
        <v>1.1000000000000001</v>
      </c>
      <c r="Z15" s="12">
        <v>1.1000000000000001</v>
      </c>
      <c r="AA15" s="12">
        <v>1.2</v>
      </c>
      <c r="AB15" s="12">
        <v>1.3</v>
      </c>
      <c r="AC15" s="139">
        <f>AVERAGE(E15:AB15)</f>
        <v>1.2458333333333333</v>
      </c>
    </row>
    <row r="16" spans="1:29" ht="30" customHeight="1" x14ac:dyDescent="0.2">
      <c r="A16" s="4">
        <v>2</v>
      </c>
      <c r="B16" s="3" t="s">
        <v>26</v>
      </c>
      <c r="C16" s="2" t="s">
        <v>0</v>
      </c>
      <c r="D16" s="31"/>
      <c r="E16" s="68">
        <v>0.7</v>
      </c>
      <c r="F16" s="68">
        <v>0.7</v>
      </c>
      <c r="G16" s="68">
        <v>0.7</v>
      </c>
      <c r="H16" s="68">
        <v>0.7</v>
      </c>
      <c r="I16" s="68">
        <v>0.7</v>
      </c>
      <c r="J16" s="68">
        <v>0.9</v>
      </c>
      <c r="K16" s="68">
        <v>1</v>
      </c>
      <c r="L16" s="68">
        <v>0.9</v>
      </c>
      <c r="M16" s="68">
        <v>0.7</v>
      </c>
      <c r="N16" s="68">
        <v>0.7</v>
      </c>
      <c r="O16" s="68">
        <v>0.7</v>
      </c>
      <c r="P16" s="68">
        <v>0.7</v>
      </c>
      <c r="Q16" s="68">
        <v>0.8</v>
      </c>
      <c r="R16" s="68">
        <v>0.7</v>
      </c>
      <c r="S16" s="68">
        <v>0.8</v>
      </c>
      <c r="T16" s="68">
        <v>0.7</v>
      </c>
      <c r="U16" s="68">
        <v>0.8</v>
      </c>
      <c r="V16" s="68">
        <v>0.7</v>
      </c>
      <c r="W16" s="68">
        <v>0.7</v>
      </c>
      <c r="X16" s="68">
        <v>0.7</v>
      </c>
      <c r="Y16" s="68">
        <v>0.8</v>
      </c>
      <c r="Z16" s="68">
        <v>0.8</v>
      </c>
      <c r="AA16" s="68">
        <v>0.7</v>
      </c>
      <c r="AB16" s="68">
        <v>0.9</v>
      </c>
      <c r="AC16" s="139">
        <f>AVERAGE(E16:AB16)</f>
        <v>0.75833333333333319</v>
      </c>
    </row>
    <row r="17" spans="1:29" ht="30" customHeight="1" x14ac:dyDescent="0.2">
      <c r="A17" s="4">
        <v>3</v>
      </c>
      <c r="B17" s="3" t="s">
        <v>25</v>
      </c>
      <c r="C17" s="2" t="s">
        <v>0</v>
      </c>
      <c r="D17" s="2"/>
      <c r="E17" s="36">
        <v>12.8</v>
      </c>
      <c r="F17" s="36">
        <v>12.9</v>
      </c>
      <c r="G17" s="36">
        <v>12.6</v>
      </c>
      <c r="H17" s="36">
        <v>13.3</v>
      </c>
      <c r="I17" s="36">
        <v>13.3</v>
      </c>
      <c r="J17" s="36">
        <v>13.3</v>
      </c>
      <c r="K17" s="36">
        <v>15.5</v>
      </c>
      <c r="L17" s="36">
        <v>14.6</v>
      </c>
      <c r="M17" s="36">
        <v>14.1</v>
      </c>
      <c r="N17" s="36">
        <v>14</v>
      </c>
      <c r="O17" s="36">
        <v>14</v>
      </c>
      <c r="P17" s="36">
        <v>13.9</v>
      </c>
      <c r="Q17" s="36">
        <v>13.8</v>
      </c>
      <c r="R17" s="36">
        <v>13.7</v>
      </c>
      <c r="S17" s="36">
        <v>13.4</v>
      </c>
      <c r="T17" s="36">
        <v>13.3</v>
      </c>
      <c r="U17" s="36">
        <v>13.2</v>
      </c>
      <c r="V17" s="36">
        <v>13.1</v>
      </c>
      <c r="W17" s="36">
        <v>12.9</v>
      </c>
      <c r="X17" s="36">
        <v>12.6</v>
      </c>
      <c r="Y17" s="36">
        <v>13.2</v>
      </c>
      <c r="Z17" s="36">
        <v>14.2</v>
      </c>
      <c r="AA17" s="36">
        <v>15</v>
      </c>
      <c r="AB17" s="36">
        <v>15.3</v>
      </c>
      <c r="AC17" s="138">
        <v>11.88889</v>
      </c>
    </row>
    <row r="18" spans="1:29" ht="30" customHeight="1" x14ac:dyDescent="0.2">
      <c r="A18" s="4">
        <v>4</v>
      </c>
      <c r="B18" s="3" t="s">
        <v>24</v>
      </c>
      <c r="C18" s="2" t="s">
        <v>0</v>
      </c>
      <c r="D18" s="2"/>
      <c r="E18" s="36">
        <v>6.9</v>
      </c>
      <c r="F18" s="36">
        <v>5.7</v>
      </c>
      <c r="G18" s="36">
        <v>5.6</v>
      </c>
      <c r="H18" s="36">
        <v>5.8</v>
      </c>
      <c r="I18" s="36">
        <v>6.8</v>
      </c>
      <c r="J18" s="36">
        <v>7.9</v>
      </c>
      <c r="K18" s="36">
        <v>7.7</v>
      </c>
      <c r="L18" s="36">
        <v>7</v>
      </c>
      <c r="M18" s="36">
        <v>6.4</v>
      </c>
      <c r="N18" s="36">
        <v>6.4</v>
      </c>
      <c r="O18" s="36">
        <v>6.2</v>
      </c>
      <c r="P18" s="36">
        <v>6.2</v>
      </c>
      <c r="Q18" s="36">
        <v>6.2</v>
      </c>
      <c r="R18" s="36">
        <v>6</v>
      </c>
      <c r="S18" s="36">
        <v>5.8</v>
      </c>
      <c r="T18" s="36">
        <v>6.6</v>
      </c>
      <c r="U18" s="36">
        <v>6.6</v>
      </c>
      <c r="V18" s="36">
        <v>5.9</v>
      </c>
      <c r="W18" s="36">
        <v>5.5</v>
      </c>
      <c r="X18" s="36">
        <v>5.5</v>
      </c>
      <c r="Y18" s="36">
        <v>5.7</v>
      </c>
      <c r="Z18" s="36">
        <v>6.2</v>
      </c>
      <c r="AA18" s="36">
        <v>6.9</v>
      </c>
      <c r="AB18" s="36">
        <v>7.3</v>
      </c>
      <c r="AC18" s="138">
        <v>5.5000010000000001</v>
      </c>
    </row>
    <row r="19" spans="1:29" ht="30" customHeight="1" x14ac:dyDescent="0.2">
      <c r="A19" s="4">
        <v>5</v>
      </c>
      <c r="B19" s="3" t="s">
        <v>23</v>
      </c>
      <c r="C19" s="2" t="s">
        <v>0</v>
      </c>
      <c r="D19" s="2"/>
      <c r="E19" s="36">
        <v>24.5</v>
      </c>
      <c r="F19" s="36">
        <v>25.1</v>
      </c>
      <c r="G19" s="36">
        <v>25.2</v>
      </c>
      <c r="H19" s="36">
        <v>24.8</v>
      </c>
      <c r="I19" s="36">
        <v>25.2</v>
      </c>
      <c r="J19" s="36">
        <v>25.3</v>
      </c>
      <c r="K19" s="36">
        <v>25.8</v>
      </c>
      <c r="L19" s="36">
        <v>25.4</v>
      </c>
      <c r="M19" s="36">
        <v>25.4</v>
      </c>
      <c r="N19" s="36">
        <v>25.4</v>
      </c>
      <c r="O19" s="36">
        <v>25.2</v>
      </c>
      <c r="P19" s="36">
        <v>25.6</v>
      </c>
      <c r="Q19" s="36">
        <v>25.4</v>
      </c>
      <c r="R19" s="36">
        <v>25.2</v>
      </c>
      <c r="S19" s="36">
        <v>25.1</v>
      </c>
      <c r="T19" s="36">
        <v>24.8</v>
      </c>
      <c r="U19" s="36">
        <v>24.8</v>
      </c>
      <c r="V19" s="36">
        <v>24.7</v>
      </c>
      <c r="W19" s="36">
        <v>24.8</v>
      </c>
      <c r="X19" s="36">
        <v>24.7</v>
      </c>
      <c r="Y19" s="36">
        <v>24.1</v>
      </c>
      <c r="Z19" s="36">
        <v>24.2</v>
      </c>
      <c r="AA19" s="36">
        <v>24.2</v>
      </c>
      <c r="AB19" s="36">
        <v>24.1</v>
      </c>
      <c r="AC19" s="138">
        <v>24.94445</v>
      </c>
    </row>
    <row r="20" spans="1:29" ht="30" customHeight="1" x14ac:dyDescent="0.2">
      <c r="A20" s="4">
        <v>6</v>
      </c>
      <c r="B20" s="3" t="s">
        <v>22</v>
      </c>
      <c r="C20" s="2" t="s">
        <v>0</v>
      </c>
      <c r="D20" s="2"/>
      <c r="E20" s="36">
        <v>28.3</v>
      </c>
      <c r="F20" s="36">
        <v>29.8</v>
      </c>
      <c r="G20" s="36">
        <v>29.8</v>
      </c>
      <c r="H20" s="36">
        <v>29.7</v>
      </c>
      <c r="I20" s="36">
        <v>30.3</v>
      </c>
      <c r="J20" s="36">
        <v>31.3</v>
      </c>
      <c r="K20" s="36">
        <v>30.9</v>
      </c>
      <c r="L20" s="36">
        <v>30.4</v>
      </c>
      <c r="M20" s="36">
        <v>30.4</v>
      </c>
      <c r="N20" s="36">
        <v>30.4</v>
      </c>
      <c r="O20" s="36">
        <v>30.2</v>
      </c>
      <c r="P20" s="36">
        <v>30.5</v>
      </c>
      <c r="Q20" s="36">
        <v>30.4</v>
      </c>
      <c r="R20" s="36">
        <v>30.2</v>
      </c>
      <c r="S20" s="36">
        <v>30</v>
      </c>
      <c r="T20" s="36">
        <v>29.2</v>
      </c>
      <c r="U20" s="36">
        <v>29</v>
      </c>
      <c r="V20" s="36">
        <v>29.3</v>
      </c>
      <c r="W20" s="36">
        <v>29.6</v>
      </c>
      <c r="X20" s="36">
        <v>29.2</v>
      </c>
      <c r="Y20" s="36">
        <v>29</v>
      </c>
      <c r="Z20" s="36">
        <v>29.5</v>
      </c>
      <c r="AA20" s="36">
        <v>29.6</v>
      </c>
      <c r="AB20" s="36">
        <v>29.3</v>
      </c>
      <c r="AC20" s="138">
        <v>29.61111</v>
      </c>
    </row>
    <row r="21" spans="1:29" ht="30" customHeight="1" x14ac:dyDescent="0.2">
      <c r="A21" s="4">
        <v>7</v>
      </c>
      <c r="B21" s="3" t="s">
        <v>21</v>
      </c>
      <c r="C21" s="2" t="s">
        <v>16</v>
      </c>
      <c r="D21" s="2"/>
      <c r="E21" s="58">
        <v>4.3</v>
      </c>
      <c r="F21" s="58">
        <v>4.3</v>
      </c>
      <c r="G21" s="58">
        <v>4.3</v>
      </c>
      <c r="H21" s="58">
        <v>4.3</v>
      </c>
      <c r="I21" s="58">
        <v>4.3</v>
      </c>
      <c r="J21" s="58">
        <v>4.3</v>
      </c>
      <c r="K21" s="58">
        <v>4.3</v>
      </c>
      <c r="L21" s="58">
        <v>4.3</v>
      </c>
      <c r="M21" s="58">
        <v>4.3</v>
      </c>
      <c r="N21" s="58">
        <v>4.3</v>
      </c>
      <c r="O21" s="58">
        <v>4.3</v>
      </c>
      <c r="P21" s="58">
        <v>4.3</v>
      </c>
      <c r="Q21" s="58">
        <v>4.3</v>
      </c>
      <c r="R21" s="58">
        <v>4.3</v>
      </c>
      <c r="S21" s="58">
        <v>4.3</v>
      </c>
      <c r="T21" s="58">
        <v>4.3</v>
      </c>
      <c r="U21" s="58">
        <v>4.3</v>
      </c>
      <c r="V21" s="58">
        <v>4.3</v>
      </c>
      <c r="W21" s="58">
        <v>4.3</v>
      </c>
      <c r="X21" s="58">
        <v>4.3</v>
      </c>
      <c r="Y21" s="58">
        <v>4.3</v>
      </c>
      <c r="Z21" s="58">
        <v>4.3</v>
      </c>
      <c r="AA21" s="58">
        <v>4.3</v>
      </c>
      <c r="AB21" s="58">
        <v>4.3</v>
      </c>
      <c r="AC21" s="138">
        <f t="shared" ref="AC21:AC27" si="0">AVERAGE(E21:AB21)</f>
        <v>4.299999999999998</v>
      </c>
    </row>
    <row r="22" spans="1:29" ht="30" customHeight="1" x14ac:dyDescent="0.2">
      <c r="A22" s="4">
        <v>8</v>
      </c>
      <c r="B22" s="3" t="s">
        <v>20</v>
      </c>
      <c r="C22" s="2" t="s">
        <v>16</v>
      </c>
      <c r="D22" s="2"/>
      <c r="E22" s="59">
        <v>3.8</v>
      </c>
      <c r="F22" s="59">
        <v>3.8</v>
      </c>
      <c r="G22" s="59">
        <v>3.8</v>
      </c>
      <c r="H22" s="59">
        <v>3.8</v>
      </c>
      <c r="I22" s="59">
        <v>3.8</v>
      </c>
      <c r="J22" s="59">
        <v>3.8</v>
      </c>
      <c r="K22" s="59">
        <v>3.8</v>
      </c>
      <c r="L22" s="59">
        <v>3.8</v>
      </c>
      <c r="M22" s="59">
        <v>3.8</v>
      </c>
      <c r="N22" s="59">
        <v>3.8</v>
      </c>
      <c r="O22" s="59">
        <v>3.8</v>
      </c>
      <c r="P22" s="59">
        <v>3.8</v>
      </c>
      <c r="Q22" s="59">
        <v>3.8</v>
      </c>
      <c r="R22" s="59">
        <v>3.8</v>
      </c>
      <c r="S22" s="59">
        <v>3.8</v>
      </c>
      <c r="T22" s="59">
        <v>3.8</v>
      </c>
      <c r="U22" s="59">
        <v>3.8</v>
      </c>
      <c r="V22" s="59">
        <v>3.8</v>
      </c>
      <c r="W22" s="59">
        <v>3.8</v>
      </c>
      <c r="X22" s="59">
        <v>3.8</v>
      </c>
      <c r="Y22" s="59">
        <v>3.8</v>
      </c>
      <c r="Z22" s="59">
        <v>3.8</v>
      </c>
      <c r="AA22" s="59">
        <v>3.8</v>
      </c>
      <c r="AB22" s="59">
        <v>3.8</v>
      </c>
      <c r="AC22" s="138">
        <f t="shared" si="0"/>
        <v>3.7999999999999985</v>
      </c>
    </row>
    <row r="23" spans="1:29" ht="30" customHeight="1" x14ac:dyDescent="0.2">
      <c r="A23" s="4">
        <v>9</v>
      </c>
      <c r="B23" s="3" t="s">
        <v>19</v>
      </c>
      <c r="C23" s="2" t="s">
        <v>16</v>
      </c>
      <c r="D23" s="2"/>
      <c r="E23" s="59">
        <v>3.8</v>
      </c>
      <c r="F23" s="59">
        <v>3.8</v>
      </c>
      <c r="G23" s="59">
        <v>3.8</v>
      </c>
      <c r="H23" s="59">
        <v>3.8</v>
      </c>
      <c r="I23" s="59">
        <v>3.8</v>
      </c>
      <c r="J23" s="59">
        <v>3.8</v>
      </c>
      <c r="K23" s="59">
        <v>3.8</v>
      </c>
      <c r="L23" s="59">
        <v>3.8</v>
      </c>
      <c r="M23" s="59">
        <v>3.8</v>
      </c>
      <c r="N23" s="59">
        <v>3.8</v>
      </c>
      <c r="O23" s="59">
        <v>3.8</v>
      </c>
      <c r="P23" s="59">
        <v>3.8</v>
      </c>
      <c r="Q23" s="59">
        <v>3.8</v>
      </c>
      <c r="R23" s="59">
        <v>3.8</v>
      </c>
      <c r="S23" s="59">
        <v>3.8</v>
      </c>
      <c r="T23" s="59">
        <v>3.8</v>
      </c>
      <c r="U23" s="59">
        <v>3.8</v>
      </c>
      <c r="V23" s="59">
        <v>3.8</v>
      </c>
      <c r="W23" s="59">
        <v>3.8</v>
      </c>
      <c r="X23" s="59">
        <v>3.8</v>
      </c>
      <c r="Y23" s="59">
        <v>3.8</v>
      </c>
      <c r="Z23" s="59">
        <v>3.8</v>
      </c>
      <c r="AA23" s="59">
        <v>3.8</v>
      </c>
      <c r="AB23" s="59">
        <v>3.8</v>
      </c>
      <c r="AC23" s="138">
        <f t="shared" si="0"/>
        <v>3.7999999999999985</v>
      </c>
    </row>
    <row r="24" spans="1:29" ht="30" customHeight="1" x14ac:dyDescent="0.2">
      <c r="A24" s="4">
        <v>10</v>
      </c>
      <c r="B24" s="3" t="s">
        <v>18</v>
      </c>
      <c r="C24" s="2" t="s">
        <v>16</v>
      </c>
      <c r="D24" s="2"/>
      <c r="E24" s="59">
        <v>3</v>
      </c>
      <c r="F24" s="59">
        <v>3</v>
      </c>
      <c r="G24" s="59">
        <v>3</v>
      </c>
      <c r="H24" s="59">
        <v>3</v>
      </c>
      <c r="I24" s="59">
        <v>3</v>
      </c>
      <c r="J24" s="59">
        <v>3</v>
      </c>
      <c r="K24" s="59">
        <v>3</v>
      </c>
      <c r="L24" s="59">
        <v>3</v>
      </c>
      <c r="M24" s="59">
        <v>3</v>
      </c>
      <c r="N24" s="59">
        <v>3</v>
      </c>
      <c r="O24" s="59">
        <v>3</v>
      </c>
      <c r="P24" s="59">
        <v>3</v>
      </c>
      <c r="Q24" s="59">
        <v>3</v>
      </c>
      <c r="R24" s="59">
        <v>3</v>
      </c>
      <c r="S24" s="59">
        <v>3</v>
      </c>
      <c r="T24" s="59">
        <v>3</v>
      </c>
      <c r="U24" s="59">
        <v>3</v>
      </c>
      <c r="V24" s="59">
        <v>3</v>
      </c>
      <c r="W24" s="59">
        <v>3</v>
      </c>
      <c r="X24" s="59">
        <v>3</v>
      </c>
      <c r="Y24" s="59">
        <v>3</v>
      </c>
      <c r="Z24" s="59">
        <v>3</v>
      </c>
      <c r="AA24" s="59">
        <v>3</v>
      </c>
      <c r="AB24" s="59">
        <v>3</v>
      </c>
      <c r="AC24" s="138">
        <f t="shared" si="0"/>
        <v>3</v>
      </c>
    </row>
    <row r="25" spans="1:29" ht="30" customHeight="1" x14ac:dyDescent="0.2">
      <c r="A25" s="4">
        <v>11</v>
      </c>
      <c r="B25" s="3" t="s">
        <v>17</v>
      </c>
      <c r="C25" s="2" t="s">
        <v>16</v>
      </c>
      <c r="D25" s="5"/>
      <c r="E25" s="58">
        <f t="shared" ref="E25" si="1">E21-E22</f>
        <v>0.5</v>
      </c>
      <c r="F25" s="58">
        <f t="shared" ref="F25:AB25" si="2">F21-F22</f>
        <v>0.5</v>
      </c>
      <c r="G25" s="58">
        <f t="shared" si="2"/>
        <v>0.5</v>
      </c>
      <c r="H25" s="58">
        <f t="shared" si="2"/>
        <v>0.5</v>
      </c>
      <c r="I25" s="58">
        <f t="shared" si="2"/>
        <v>0.5</v>
      </c>
      <c r="J25" s="58">
        <f t="shared" si="2"/>
        <v>0.5</v>
      </c>
      <c r="K25" s="58">
        <f t="shared" si="2"/>
        <v>0.5</v>
      </c>
      <c r="L25" s="58">
        <f t="shared" si="2"/>
        <v>0.5</v>
      </c>
      <c r="M25" s="58">
        <f t="shared" si="2"/>
        <v>0.5</v>
      </c>
      <c r="N25" s="58">
        <f t="shared" si="2"/>
        <v>0.5</v>
      </c>
      <c r="O25" s="58">
        <f t="shared" si="2"/>
        <v>0.5</v>
      </c>
      <c r="P25" s="58">
        <f t="shared" si="2"/>
        <v>0.5</v>
      </c>
      <c r="Q25" s="58">
        <f t="shared" si="2"/>
        <v>0.5</v>
      </c>
      <c r="R25" s="58">
        <f t="shared" si="2"/>
        <v>0.5</v>
      </c>
      <c r="S25" s="58">
        <f t="shared" si="2"/>
        <v>0.5</v>
      </c>
      <c r="T25" s="58">
        <f t="shared" si="2"/>
        <v>0.5</v>
      </c>
      <c r="U25" s="58">
        <f t="shared" si="2"/>
        <v>0.5</v>
      </c>
      <c r="V25" s="58">
        <f t="shared" si="2"/>
        <v>0.5</v>
      </c>
      <c r="W25" s="58">
        <f t="shared" si="2"/>
        <v>0.5</v>
      </c>
      <c r="X25" s="58">
        <f t="shared" si="2"/>
        <v>0.5</v>
      </c>
      <c r="Y25" s="58">
        <f t="shared" si="2"/>
        <v>0.5</v>
      </c>
      <c r="Z25" s="58">
        <f t="shared" si="2"/>
        <v>0.5</v>
      </c>
      <c r="AA25" s="58">
        <f t="shared" si="2"/>
        <v>0.5</v>
      </c>
      <c r="AB25" s="58">
        <f t="shared" si="2"/>
        <v>0.5</v>
      </c>
      <c r="AC25" s="138">
        <f t="shared" si="0"/>
        <v>0.5</v>
      </c>
    </row>
    <row r="26" spans="1:29" ht="30" customHeight="1" x14ac:dyDescent="0.2">
      <c r="A26" s="4">
        <v>12</v>
      </c>
      <c r="B26" s="3" t="s">
        <v>15</v>
      </c>
      <c r="C26" s="2" t="s">
        <v>14</v>
      </c>
      <c r="D26" s="5"/>
      <c r="E26" s="58">
        <f t="shared" ref="E26" si="3">E23-E24</f>
        <v>0.79999999999999982</v>
      </c>
      <c r="F26" s="58">
        <f t="shared" ref="F26:AB26" si="4">F23-F24</f>
        <v>0.79999999999999982</v>
      </c>
      <c r="G26" s="58">
        <f t="shared" si="4"/>
        <v>0.79999999999999982</v>
      </c>
      <c r="H26" s="58">
        <f t="shared" si="4"/>
        <v>0.79999999999999982</v>
      </c>
      <c r="I26" s="58">
        <f t="shared" si="4"/>
        <v>0.79999999999999982</v>
      </c>
      <c r="J26" s="58">
        <f t="shared" si="4"/>
        <v>0.79999999999999982</v>
      </c>
      <c r="K26" s="58">
        <f t="shared" si="4"/>
        <v>0.79999999999999982</v>
      </c>
      <c r="L26" s="58">
        <f t="shared" si="4"/>
        <v>0.79999999999999982</v>
      </c>
      <c r="M26" s="58">
        <f t="shared" si="4"/>
        <v>0.79999999999999982</v>
      </c>
      <c r="N26" s="58">
        <f t="shared" si="4"/>
        <v>0.79999999999999982</v>
      </c>
      <c r="O26" s="58">
        <f t="shared" si="4"/>
        <v>0.79999999999999982</v>
      </c>
      <c r="P26" s="58">
        <f t="shared" si="4"/>
        <v>0.79999999999999982</v>
      </c>
      <c r="Q26" s="58">
        <f t="shared" si="4"/>
        <v>0.79999999999999982</v>
      </c>
      <c r="R26" s="58">
        <f t="shared" si="4"/>
        <v>0.79999999999999982</v>
      </c>
      <c r="S26" s="58">
        <f t="shared" si="4"/>
        <v>0.79999999999999982</v>
      </c>
      <c r="T26" s="58">
        <f t="shared" si="4"/>
        <v>0.79999999999999982</v>
      </c>
      <c r="U26" s="58">
        <f t="shared" si="4"/>
        <v>0.79999999999999982</v>
      </c>
      <c r="V26" s="58">
        <f t="shared" si="4"/>
        <v>0.79999999999999982</v>
      </c>
      <c r="W26" s="58">
        <f t="shared" si="4"/>
        <v>0.79999999999999982</v>
      </c>
      <c r="X26" s="58">
        <f t="shared" si="4"/>
        <v>0.79999999999999982</v>
      </c>
      <c r="Y26" s="58">
        <f t="shared" si="4"/>
        <v>0.79999999999999982</v>
      </c>
      <c r="Z26" s="58">
        <f t="shared" si="4"/>
        <v>0.79999999999999982</v>
      </c>
      <c r="AA26" s="58">
        <f t="shared" si="4"/>
        <v>0.79999999999999982</v>
      </c>
      <c r="AB26" s="58">
        <f t="shared" si="4"/>
        <v>0.79999999999999982</v>
      </c>
      <c r="AC26" s="138">
        <f t="shared" si="0"/>
        <v>0.80000000000000027</v>
      </c>
    </row>
    <row r="27" spans="1:29" ht="30" customHeight="1" x14ac:dyDescent="0.2">
      <c r="A27" s="4">
        <v>13</v>
      </c>
      <c r="B27" s="3" t="s">
        <v>13</v>
      </c>
      <c r="C27" s="2" t="s">
        <v>12</v>
      </c>
      <c r="D27" s="5"/>
      <c r="E27" s="60">
        <f t="shared" ref="E27" si="5">SQRT(E25/0.5)*971</f>
        <v>971</v>
      </c>
      <c r="F27" s="60">
        <f t="shared" ref="F27:AB27" si="6">SQRT(F25/0.5)*971</f>
        <v>971</v>
      </c>
      <c r="G27" s="60">
        <f t="shared" si="6"/>
        <v>971</v>
      </c>
      <c r="H27" s="60">
        <f t="shared" si="6"/>
        <v>971</v>
      </c>
      <c r="I27" s="60">
        <f t="shared" si="6"/>
        <v>971</v>
      </c>
      <c r="J27" s="60">
        <f t="shared" si="6"/>
        <v>971</v>
      </c>
      <c r="K27" s="60">
        <f t="shared" si="6"/>
        <v>971</v>
      </c>
      <c r="L27" s="60">
        <f t="shared" si="6"/>
        <v>971</v>
      </c>
      <c r="M27" s="60">
        <f t="shared" si="6"/>
        <v>971</v>
      </c>
      <c r="N27" s="60">
        <f t="shared" si="6"/>
        <v>971</v>
      </c>
      <c r="O27" s="60">
        <f t="shared" si="6"/>
        <v>971</v>
      </c>
      <c r="P27" s="60">
        <f t="shared" si="6"/>
        <v>971</v>
      </c>
      <c r="Q27" s="60">
        <f t="shared" si="6"/>
        <v>971</v>
      </c>
      <c r="R27" s="60">
        <f t="shared" si="6"/>
        <v>971</v>
      </c>
      <c r="S27" s="60">
        <f t="shared" si="6"/>
        <v>971</v>
      </c>
      <c r="T27" s="60">
        <f t="shared" si="6"/>
        <v>971</v>
      </c>
      <c r="U27" s="60">
        <f t="shared" si="6"/>
        <v>971</v>
      </c>
      <c r="V27" s="60">
        <f t="shared" si="6"/>
        <v>971</v>
      </c>
      <c r="W27" s="60">
        <f t="shared" si="6"/>
        <v>971</v>
      </c>
      <c r="X27" s="60">
        <f t="shared" si="6"/>
        <v>971</v>
      </c>
      <c r="Y27" s="60">
        <f t="shared" si="6"/>
        <v>971</v>
      </c>
      <c r="Z27" s="60">
        <f t="shared" si="6"/>
        <v>971</v>
      </c>
      <c r="AA27" s="60">
        <f t="shared" si="6"/>
        <v>971</v>
      </c>
      <c r="AB27" s="60">
        <f t="shared" si="6"/>
        <v>971</v>
      </c>
      <c r="AC27" s="138">
        <f t="shared" si="0"/>
        <v>971</v>
      </c>
    </row>
    <row r="28" spans="1:29" ht="30" customHeight="1" x14ac:dyDescent="0.2">
      <c r="A28" s="4">
        <v>14</v>
      </c>
      <c r="B28" s="3" t="s">
        <v>11</v>
      </c>
      <c r="C28" s="2" t="s">
        <v>10</v>
      </c>
      <c r="D28" s="5"/>
      <c r="E28" s="56">
        <f t="shared" ref="E28" si="7">E27*1000*1*(E17-E18)/3024</f>
        <v>1894.4775132275133</v>
      </c>
      <c r="F28" s="56">
        <f t="shared" ref="F28:AB28" si="8">F27*1000*1*(F17-F18)/3024</f>
        <v>2311.9047619047619</v>
      </c>
      <c r="G28" s="56">
        <f t="shared" si="8"/>
        <v>2247.6851851851852</v>
      </c>
      <c r="H28" s="56">
        <f t="shared" si="8"/>
        <v>2408.2341269841272</v>
      </c>
      <c r="I28" s="56">
        <f t="shared" si="8"/>
        <v>2087.1362433862437</v>
      </c>
      <c r="J28" s="56">
        <f t="shared" si="8"/>
        <v>1733.9285714285713</v>
      </c>
      <c r="K28" s="56">
        <f t="shared" si="8"/>
        <v>2504.563492063492</v>
      </c>
      <c r="L28" s="56">
        <f t="shared" si="8"/>
        <v>2440.3439153439153</v>
      </c>
      <c r="M28" s="56">
        <f t="shared" si="8"/>
        <v>2472.4537037037035</v>
      </c>
      <c r="N28" s="56">
        <f t="shared" si="8"/>
        <v>2440.3439153439153</v>
      </c>
      <c r="O28" s="56">
        <f t="shared" si="8"/>
        <v>2504.563492063492</v>
      </c>
      <c r="P28" s="56">
        <f t="shared" si="8"/>
        <v>2472.4537037037039</v>
      </c>
      <c r="Q28" s="56">
        <f t="shared" si="8"/>
        <v>2440.3439153439158</v>
      </c>
      <c r="R28" s="56">
        <f t="shared" si="8"/>
        <v>2472.4537037037035</v>
      </c>
      <c r="S28" s="56">
        <f t="shared" si="8"/>
        <v>2440.3439153439158</v>
      </c>
      <c r="T28" s="56">
        <f t="shared" si="8"/>
        <v>2151.3558201058204</v>
      </c>
      <c r="U28" s="56">
        <f t="shared" si="8"/>
        <v>2119.2460317460318</v>
      </c>
      <c r="V28" s="56">
        <f t="shared" si="8"/>
        <v>2311.9047619047615</v>
      </c>
      <c r="W28" s="56">
        <f t="shared" si="8"/>
        <v>2376.1243386243386</v>
      </c>
      <c r="X28" s="56">
        <f t="shared" si="8"/>
        <v>2279.7949735449733</v>
      </c>
      <c r="Y28" s="56">
        <f t="shared" si="8"/>
        <v>2408.2341269841268</v>
      </c>
      <c r="Z28" s="56">
        <f t="shared" si="8"/>
        <v>2568.7830687830683</v>
      </c>
      <c r="AA28" s="56">
        <f t="shared" si="8"/>
        <v>2600.8928571428573</v>
      </c>
      <c r="AB28" s="56">
        <f t="shared" si="8"/>
        <v>2568.7830687830688</v>
      </c>
      <c r="AC28" s="138">
        <f>SUM(E28:AB28)</f>
        <v>56256.349206349201</v>
      </c>
    </row>
    <row r="29" spans="1:29" ht="30" customHeight="1" x14ac:dyDescent="0.2">
      <c r="A29" s="4">
        <v>15</v>
      </c>
      <c r="B29" s="3" t="s">
        <v>9</v>
      </c>
      <c r="C29" s="2" t="s">
        <v>8</v>
      </c>
      <c r="D29" s="5"/>
      <c r="E29" s="58">
        <v>1400</v>
      </c>
      <c r="F29" s="58">
        <v>1400</v>
      </c>
      <c r="G29" s="58">
        <v>1400</v>
      </c>
      <c r="H29" s="58">
        <v>1500</v>
      </c>
      <c r="I29" s="58">
        <v>1500</v>
      </c>
      <c r="J29" s="58">
        <v>1600</v>
      </c>
      <c r="K29" s="58">
        <v>1500</v>
      </c>
      <c r="L29" s="58">
        <v>1500</v>
      </c>
      <c r="M29" s="58">
        <v>1500</v>
      </c>
      <c r="N29" s="58">
        <v>1400</v>
      </c>
      <c r="O29" s="58">
        <v>1500</v>
      </c>
      <c r="P29" s="58">
        <v>1600</v>
      </c>
      <c r="Q29" s="58">
        <v>1500</v>
      </c>
      <c r="R29" s="58">
        <v>1400</v>
      </c>
      <c r="S29" s="58">
        <v>1400</v>
      </c>
      <c r="T29" s="58">
        <v>1200</v>
      </c>
      <c r="U29" s="58">
        <v>1400</v>
      </c>
      <c r="V29" s="58">
        <v>1500</v>
      </c>
      <c r="W29" s="58">
        <v>1400</v>
      </c>
      <c r="X29" s="58">
        <v>1400</v>
      </c>
      <c r="Y29" s="58">
        <v>1500</v>
      </c>
      <c r="Z29" s="58">
        <v>1500</v>
      </c>
      <c r="AA29" s="58">
        <v>1500</v>
      </c>
      <c r="AB29" s="58">
        <v>1600</v>
      </c>
      <c r="AC29" s="138">
        <f>SUM(E29:AB29)</f>
        <v>35100</v>
      </c>
    </row>
    <row r="30" spans="1:29" ht="24.95" customHeight="1" x14ac:dyDescent="0.2">
      <c r="A30" s="4">
        <v>16</v>
      </c>
      <c r="B30" s="3" t="s">
        <v>7</v>
      </c>
      <c r="C30" s="2" t="s">
        <v>6</v>
      </c>
      <c r="D30" s="5"/>
      <c r="E30" s="62">
        <f t="shared" ref="E30:AB30" si="9">E29/E28</f>
        <v>0.73899003299062649</v>
      </c>
      <c r="F30" s="62">
        <f t="shared" si="9"/>
        <v>0.60556127703398555</v>
      </c>
      <c r="G30" s="62">
        <f t="shared" si="9"/>
        <v>0.62286302780638514</v>
      </c>
      <c r="H30" s="62">
        <f t="shared" si="9"/>
        <v>0.62286302780638514</v>
      </c>
      <c r="I30" s="62">
        <f t="shared" si="9"/>
        <v>0.71868810900736735</v>
      </c>
      <c r="J30" s="62">
        <f t="shared" si="9"/>
        <v>0.92276004119464472</v>
      </c>
      <c r="K30" s="62">
        <f t="shared" si="9"/>
        <v>0.59890675750613964</v>
      </c>
      <c r="L30" s="62">
        <f t="shared" si="9"/>
        <v>0.61466746165103803</v>
      </c>
      <c r="M30" s="62">
        <f t="shared" si="9"/>
        <v>0.60668476734388177</v>
      </c>
      <c r="N30" s="62">
        <f t="shared" si="9"/>
        <v>0.57368963087430214</v>
      </c>
      <c r="O30" s="62">
        <f t="shared" si="9"/>
        <v>0.59890675750613964</v>
      </c>
      <c r="P30" s="62">
        <f t="shared" si="9"/>
        <v>0.64713041850014041</v>
      </c>
      <c r="Q30" s="62">
        <f t="shared" si="9"/>
        <v>0.61466746165103792</v>
      </c>
      <c r="R30" s="62">
        <f t="shared" si="9"/>
        <v>0.5662391161876229</v>
      </c>
      <c r="S30" s="62">
        <f t="shared" si="9"/>
        <v>0.57368963087430203</v>
      </c>
      <c r="T30" s="62">
        <f t="shared" si="9"/>
        <v>0.55778778609527024</v>
      </c>
      <c r="U30" s="62">
        <f t="shared" si="9"/>
        <v>0.66061230221889333</v>
      </c>
      <c r="V30" s="62">
        <f t="shared" si="9"/>
        <v>0.64881565396498464</v>
      </c>
      <c r="W30" s="62">
        <f t="shared" si="9"/>
        <v>0.58919475603306704</v>
      </c>
      <c r="X30" s="62">
        <f t="shared" si="9"/>
        <v>0.61409030910488682</v>
      </c>
      <c r="Y30" s="62">
        <f t="shared" si="9"/>
        <v>0.62286302780638525</v>
      </c>
      <c r="Z30" s="62">
        <f t="shared" si="9"/>
        <v>0.58393408856848616</v>
      </c>
      <c r="AA30" s="62">
        <f t="shared" si="9"/>
        <v>0.57672502574665285</v>
      </c>
      <c r="AB30" s="62">
        <f t="shared" si="9"/>
        <v>0.62286302780638514</v>
      </c>
      <c r="AC30" s="138">
        <f t="shared" ref="AC30:AC35" si="10">AVERAGE(E30:AB30)</f>
        <v>0.62929972896995878</v>
      </c>
    </row>
    <row r="31" spans="1:29" ht="24.95" customHeight="1" x14ac:dyDescent="0.2">
      <c r="A31" s="4">
        <v>17</v>
      </c>
      <c r="B31" s="3" t="s">
        <v>5</v>
      </c>
      <c r="C31" s="5"/>
      <c r="D31" s="5"/>
      <c r="E31" s="326">
        <f>AVERAGE(E30:AB30)</f>
        <v>0.62929972896995878</v>
      </c>
      <c r="F31" s="327"/>
      <c r="G31" s="327"/>
      <c r="H31" s="327"/>
      <c r="I31" s="327"/>
      <c r="J31" s="327"/>
      <c r="K31" s="327"/>
      <c r="L31" s="327"/>
      <c r="M31" s="327"/>
      <c r="N31" s="327"/>
      <c r="O31" s="327"/>
      <c r="P31" s="327"/>
      <c r="Q31" s="327"/>
      <c r="R31" s="327"/>
      <c r="S31" s="327"/>
      <c r="T31" s="327"/>
      <c r="U31" s="327"/>
      <c r="V31" s="327"/>
      <c r="W31" s="327"/>
      <c r="X31" s="327"/>
      <c r="Y31" s="327"/>
      <c r="Z31" s="327"/>
      <c r="AA31" s="327"/>
      <c r="AB31" s="328"/>
      <c r="AC31" s="138">
        <f t="shared" si="10"/>
        <v>0.62929972896995878</v>
      </c>
    </row>
    <row r="32" spans="1:29" ht="24.95" customHeight="1" x14ac:dyDescent="0.2">
      <c r="A32" s="4">
        <v>18</v>
      </c>
      <c r="B32" s="3" t="s">
        <v>4</v>
      </c>
      <c r="C32" s="5"/>
      <c r="D32" s="5"/>
      <c r="E32" s="62">
        <f t="shared" ref="E32:AB32" si="11">3.516/E30</f>
        <v>4.757844954648526</v>
      </c>
      <c r="F32" s="62">
        <f t="shared" si="11"/>
        <v>5.8061836734693877</v>
      </c>
      <c r="G32" s="62">
        <f t="shared" si="11"/>
        <v>5.6449007936507938</v>
      </c>
      <c r="H32" s="62">
        <f t="shared" si="11"/>
        <v>5.6449007936507938</v>
      </c>
      <c r="I32" s="62">
        <f t="shared" si="11"/>
        <v>4.8922473544973553</v>
      </c>
      <c r="J32" s="62">
        <f t="shared" si="11"/>
        <v>3.8103080357142858</v>
      </c>
      <c r="K32" s="62">
        <f t="shared" si="11"/>
        <v>5.8706968253968252</v>
      </c>
      <c r="L32" s="62">
        <f t="shared" si="11"/>
        <v>5.720166137566137</v>
      </c>
      <c r="M32" s="62">
        <f t="shared" si="11"/>
        <v>5.7954314814814802</v>
      </c>
      <c r="N32" s="62">
        <f t="shared" si="11"/>
        <v>6.1287494331065755</v>
      </c>
      <c r="O32" s="62">
        <f t="shared" si="11"/>
        <v>5.8706968253968252</v>
      </c>
      <c r="P32" s="62">
        <f t="shared" si="11"/>
        <v>5.4332170138888891</v>
      </c>
      <c r="Q32" s="62">
        <f t="shared" si="11"/>
        <v>5.7201661375661379</v>
      </c>
      <c r="R32" s="62">
        <f t="shared" si="11"/>
        <v>6.2093908730158729</v>
      </c>
      <c r="S32" s="62">
        <f t="shared" si="11"/>
        <v>6.1287494331065773</v>
      </c>
      <c r="T32" s="62">
        <f t="shared" si="11"/>
        <v>6.3034725529100539</v>
      </c>
      <c r="U32" s="62">
        <f t="shared" si="11"/>
        <v>5.322335034013606</v>
      </c>
      <c r="V32" s="62">
        <f t="shared" si="11"/>
        <v>5.4191047619047614</v>
      </c>
      <c r="W32" s="62">
        <f t="shared" si="11"/>
        <v>5.9674665532879825</v>
      </c>
      <c r="X32" s="62">
        <f t="shared" si="11"/>
        <v>5.7255422335600903</v>
      </c>
      <c r="Y32" s="62">
        <f t="shared" si="11"/>
        <v>5.6449007936507929</v>
      </c>
      <c r="Z32" s="62">
        <f t="shared" si="11"/>
        <v>6.0212275132275126</v>
      </c>
      <c r="AA32" s="62">
        <f t="shared" si="11"/>
        <v>6.0964928571428576</v>
      </c>
      <c r="AB32" s="62">
        <f t="shared" si="11"/>
        <v>5.6449007936507938</v>
      </c>
      <c r="AC32" s="138">
        <f t="shared" si="10"/>
        <v>5.6491288691460388</v>
      </c>
    </row>
    <row r="33" spans="1:29" ht="24.95" customHeight="1" x14ac:dyDescent="0.2">
      <c r="A33" s="4">
        <v>19</v>
      </c>
      <c r="B33" s="3" t="s">
        <v>3</v>
      </c>
      <c r="C33" s="5"/>
      <c r="D33" s="5"/>
      <c r="E33" s="62">
        <f t="shared" ref="E33:AA33" si="12">3.413*E32</f>
        <v>16.238524830215418</v>
      </c>
      <c r="F33" s="62">
        <f t="shared" si="12"/>
        <v>19.816504877551019</v>
      </c>
      <c r="G33" s="62">
        <f t="shared" si="12"/>
        <v>19.266046408730158</v>
      </c>
      <c r="H33" s="62">
        <f t="shared" si="12"/>
        <v>19.266046408730158</v>
      </c>
      <c r="I33" s="62">
        <f t="shared" si="12"/>
        <v>16.697240220899474</v>
      </c>
      <c r="J33" s="62">
        <f t="shared" si="12"/>
        <v>13.004581325892858</v>
      </c>
      <c r="K33" s="62">
        <f t="shared" si="12"/>
        <v>20.036688265079363</v>
      </c>
      <c r="L33" s="62">
        <f t="shared" si="12"/>
        <v>19.522927027513223</v>
      </c>
      <c r="M33" s="62">
        <f t="shared" si="12"/>
        <v>19.779807646296291</v>
      </c>
      <c r="N33" s="62">
        <f t="shared" si="12"/>
        <v>20.917421815192743</v>
      </c>
      <c r="O33" s="62">
        <f t="shared" si="12"/>
        <v>20.036688265079363</v>
      </c>
      <c r="P33" s="62">
        <f t="shared" si="12"/>
        <v>18.543569668402778</v>
      </c>
      <c r="Q33" s="62">
        <f t="shared" si="12"/>
        <v>19.522927027513227</v>
      </c>
      <c r="R33" s="62">
        <f t="shared" si="12"/>
        <v>21.192651049603175</v>
      </c>
      <c r="S33" s="62">
        <f t="shared" si="12"/>
        <v>20.917421815192746</v>
      </c>
      <c r="T33" s="62">
        <f t="shared" si="12"/>
        <v>21.513751823082014</v>
      </c>
      <c r="U33" s="62">
        <f t="shared" si="12"/>
        <v>18.165129471088438</v>
      </c>
      <c r="V33" s="62">
        <f t="shared" si="12"/>
        <v>18.49540455238095</v>
      </c>
      <c r="W33" s="62">
        <f t="shared" si="12"/>
        <v>20.366963346371882</v>
      </c>
      <c r="X33" s="62">
        <f t="shared" si="12"/>
        <v>19.541275643140587</v>
      </c>
      <c r="Y33" s="62">
        <f t="shared" si="12"/>
        <v>19.266046408730155</v>
      </c>
      <c r="Z33" s="62">
        <f t="shared" si="12"/>
        <v>20.550449502645499</v>
      </c>
      <c r="AA33" s="62">
        <f t="shared" si="12"/>
        <v>20.807330121428571</v>
      </c>
      <c r="AB33" s="62">
        <f>3.413*AB32</f>
        <v>19.266046408730158</v>
      </c>
      <c r="AC33" s="138">
        <f t="shared" si="10"/>
        <v>19.280476830395429</v>
      </c>
    </row>
    <row r="34" spans="1:29" ht="24.95" customHeight="1" x14ac:dyDescent="0.2">
      <c r="A34" s="4">
        <v>20</v>
      </c>
      <c r="B34" s="3" t="s">
        <v>2</v>
      </c>
      <c r="C34" s="2" t="s">
        <v>0</v>
      </c>
      <c r="D34" s="5"/>
      <c r="E34" s="62">
        <f t="shared" ref="E34:L34" si="13">(E20-E19)/LN(1+(E20-E19)/E15)</f>
        <v>2.6627121082187277</v>
      </c>
      <c r="F34" s="62">
        <f t="shared" si="13"/>
        <v>3.1933327895458685</v>
      </c>
      <c r="G34" s="62">
        <f t="shared" si="13"/>
        <v>3.04114520088133</v>
      </c>
      <c r="H34" s="62">
        <f t="shared" si="13"/>
        <v>3.2578110744183038</v>
      </c>
      <c r="I34" s="62">
        <f t="shared" si="13"/>
        <v>3.1996311497369812</v>
      </c>
      <c r="J34" s="62">
        <f t="shared" si="13"/>
        <v>3.6035868007408252</v>
      </c>
      <c r="K34" s="62">
        <f t="shared" si="13"/>
        <v>3.1996311497369803</v>
      </c>
      <c r="L34" s="62">
        <f t="shared" si="13"/>
        <v>3.0446447180586973</v>
      </c>
      <c r="M34" s="62">
        <f>(M20-M19)/LN(1+(M20-M19)/M15)</f>
        <v>3.0446447180586973</v>
      </c>
      <c r="N34" s="62">
        <f>(N20-N19)/LN(1+(N20-N19)/N15)</f>
        <v>3.0446447180586973</v>
      </c>
      <c r="O34" s="62">
        <f>(O20-O19)/LN(1+(O20-O19)/O15)</f>
        <v>3.0446447180586973</v>
      </c>
      <c r="P34" s="62">
        <f>(P20-P19)/LN(1+(P20-P19)/P15)</f>
        <v>3.1366322896971424</v>
      </c>
      <c r="Q34" s="62">
        <f t="shared" ref="Q34:AB34" si="14">(Q20-Q19)/LN(1+(Q20-Q19)/Q15)</f>
        <v>3.2898508185437967</v>
      </c>
      <c r="R34" s="62">
        <f t="shared" si="14"/>
        <v>3.1681956368598083</v>
      </c>
      <c r="S34" s="62">
        <f t="shared" si="14"/>
        <v>3.2578110744183038</v>
      </c>
      <c r="T34" s="62">
        <f t="shared" si="14"/>
        <v>2.7338737120622918</v>
      </c>
      <c r="U34" s="62">
        <f t="shared" si="14"/>
        <v>2.7924094923585461</v>
      </c>
      <c r="V34" s="62">
        <f t="shared" si="14"/>
        <v>2.9196406471924834</v>
      </c>
      <c r="W34" s="62">
        <f t="shared" si="14"/>
        <v>2.8577515393266606</v>
      </c>
      <c r="X34" s="62">
        <f t="shared" si="14"/>
        <v>2.7650510025361612</v>
      </c>
      <c r="Y34" s="62">
        <f t="shared" si="14"/>
        <v>2.8883857776052291</v>
      </c>
      <c r="Z34" s="62">
        <f t="shared" si="14"/>
        <v>3.0096744385247427</v>
      </c>
      <c r="AA34" s="62">
        <f t="shared" si="14"/>
        <v>3.1676234304562341</v>
      </c>
      <c r="AB34" s="62">
        <f t="shared" si="14"/>
        <v>3.2309416597099814</v>
      </c>
      <c r="AC34" s="138">
        <f t="shared" si="10"/>
        <v>3.0647612777002156</v>
      </c>
    </row>
    <row r="35" spans="1:29" ht="15.75" x14ac:dyDescent="0.25">
      <c r="A35" s="4">
        <v>21</v>
      </c>
      <c r="B35" s="3" t="s">
        <v>1</v>
      </c>
      <c r="C35" s="2" t="s">
        <v>0</v>
      </c>
      <c r="D35" s="1"/>
      <c r="E35" s="62">
        <f t="shared" ref="E35:M35" si="15">(E17-E18)/LN(1+(E17-E18)/E16)</f>
        <v>2.6295327990907214</v>
      </c>
      <c r="F35" s="62">
        <f t="shared" si="15"/>
        <v>2.9708636221603983</v>
      </c>
      <c r="G35" s="62">
        <f t="shared" si="15"/>
        <v>2.9192267399697243</v>
      </c>
      <c r="H35" s="62">
        <f t="shared" si="15"/>
        <v>3.0477780683835878</v>
      </c>
      <c r="I35" s="62">
        <f t="shared" si="15"/>
        <v>2.7887947446121881</v>
      </c>
      <c r="J35" s="62">
        <f t="shared" si="15"/>
        <v>2.7750510487966542</v>
      </c>
      <c r="K35" s="62">
        <f t="shared" si="15"/>
        <v>3.5866163125402122</v>
      </c>
      <c r="L35" s="62">
        <f t="shared" si="15"/>
        <v>3.3846573885294227</v>
      </c>
      <c r="M35" s="62">
        <f t="shared" si="15"/>
        <v>3.0987079537402038</v>
      </c>
      <c r="N35" s="62">
        <f>(N17-N18)/LN(1+(N17-N18)/N16)</f>
        <v>3.0732768781004784</v>
      </c>
      <c r="O35" s="62">
        <f>(O17-O18)/LN(1+(O17-O18)/O16)</f>
        <v>3.1240724065352676</v>
      </c>
      <c r="P35" s="62">
        <f>(P17-P18)/LN(1+(P17-P18)/P16)</f>
        <v>3.0987079537402038</v>
      </c>
      <c r="Q35" s="62">
        <f t="shared" ref="Q35:AB35" si="16">(Q17-Q18)/LN(1+(Q17-Q18)/Q16)</f>
        <v>3.2321510472845874</v>
      </c>
      <c r="R35" s="62">
        <f t="shared" si="16"/>
        <v>3.0987079537402038</v>
      </c>
      <c r="S35" s="62">
        <f t="shared" si="16"/>
        <v>3.2321510472845874</v>
      </c>
      <c r="T35" s="62">
        <f t="shared" si="16"/>
        <v>2.8412043138320042</v>
      </c>
      <c r="U35" s="62">
        <f t="shared" si="16"/>
        <v>2.9667940876907539</v>
      </c>
      <c r="V35" s="62">
        <f t="shared" si="16"/>
        <v>2.9708636221603979</v>
      </c>
      <c r="W35" s="62">
        <f t="shared" si="16"/>
        <v>3.0222103805672953</v>
      </c>
      <c r="X35" s="62">
        <f t="shared" si="16"/>
        <v>2.9450820866416123</v>
      </c>
      <c r="Y35" s="62">
        <f t="shared" si="16"/>
        <v>3.2059515234608833</v>
      </c>
      <c r="Z35" s="62">
        <f t="shared" si="16"/>
        <v>3.3362591313939709</v>
      </c>
      <c r="AA35" s="62">
        <f t="shared" si="16"/>
        <v>3.1997766755952366</v>
      </c>
      <c r="AB35" s="62">
        <f t="shared" si="16"/>
        <v>3.4912973855454976</v>
      </c>
      <c r="AC35" s="138">
        <f t="shared" si="10"/>
        <v>3.084988965474837</v>
      </c>
    </row>
    <row r="37" spans="1:29" ht="21" customHeight="1" x14ac:dyDescent="0.2">
      <c r="A37" s="317" t="s">
        <v>39</v>
      </c>
      <c r="B37" s="317"/>
      <c r="C37" s="317"/>
      <c r="D37" s="317"/>
      <c r="E37" s="317"/>
      <c r="F37" s="317"/>
      <c r="G37" s="317"/>
      <c r="H37" s="317"/>
      <c r="I37" s="317"/>
      <c r="J37" s="317"/>
      <c r="K37" s="317"/>
      <c r="L37" s="317"/>
      <c r="M37" s="317"/>
      <c r="N37" s="317"/>
      <c r="O37" s="317"/>
      <c r="P37" s="317"/>
      <c r="Q37" s="317"/>
      <c r="R37" s="317"/>
      <c r="S37" s="317"/>
      <c r="T37" s="317"/>
      <c r="U37" s="317"/>
      <c r="V37" s="317"/>
      <c r="W37" s="317"/>
      <c r="X37" s="317"/>
      <c r="Y37" s="317"/>
      <c r="Z37" s="317"/>
      <c r="AA37" s="317"/>
      <c r="AB37" s="317"/>
      <c r="AC37" s="317"/>
    </row>
    <row r="38" spans="1:29" ht="18" customHeight="1" x14ac:dyDescent="0.2">
      <c r="A38" s="318" t="s">
        <v>162</v>
      </c>
      <c r="B38" s="318"/>
      <c r="C38" s="318"/>
      <c r="D38" s="318"/>
      <c r="E38" s="318"/>
      <c r="F38" s="318"/>
      <c r="G38" s="318"/>
      <c r="H38" s="318"/>
      <c r="I38" s="318"/>
      <c r="J38" s="318"/>
      <c r="K38" s="318"/>
      <c r="L38" s="318"/>
      <c r="M38" s="318"/>
      <c r="N38" s="318"/>
      <c r="O38" s="318"/>
      <c r="P38" s="318"/>
      <c r="Q38" s="318"/>
      <c r="R38" s="318"/>
      <c r="S38" s="318"/>
      <c r="T38" s="318"/>
      <c r="U38" s="318"/>
      <c r="V38" s="318"/>
      <c r="W38" s="318"/>
      <c r="X38" s="318"/>
      <c r="Y38" s="318"/>
      <c r="Z38" s="318"/>
      <c r="AA38" s="318"/>
      <c r="AB38" s="318"/>
      <c r="AC38" s="318"/>
    </row>
    <row r="39" spans="1:29" ht="18" customHeight="1" x14ac:dyDescent="0.35">
      <c r="A39" s="319"/>
      <c r="B39" s="319"/>
      <c r="C39" s="319"/>
      <c r="D39" s="319"/>
      <c r="E39" s="320" t="s">
        <v>75</v>
      </c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29" ht="18" customHeight="1" x14ac:dyDescent="0.2">
      <c r="A40" s="321" t="s">
        <v>133</v>
      </c>
      <c r="B40" s="321"/>
      <c r="C40" s="321"/>
      <c r="D40" s="321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29" ht="18" customHeight="1" x14ac:dyDescent="0.2">
      <c r="A41" s="321" t="s">
        <v>134</v>
      </c>
      <c r="B41" s="321"/>
      <c r="C41" s="321"/>
      <c r="D41" s="321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29" ht="18.600000000000001" customHeight="1" x14ac:dyDescent="0.2">
      <c r="A42" s="321" t="s">
        <v>135</v>
      </c>
      <c r="B42" s="321"/>
      <c r="C42" s="321"/>
      <c r="D42" s="321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</row>
    <row r="43" spans="1:29" ht="18" customHeight="1" x14ac:dyDescent="0.2">
      <c r="A43" s="321" t="s">
        <v>136</v>
      </c>
      <c r="B43" s="321"/>
      <c r="C43" s="321"/>
      <c r="D43" s="321"/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</row>
    <row r="44" spans="1:29" ht="39.75" customHeight="1" x14ac:dyDescent="0.35">
      <c r="A44" s="322" t="s">
        <v>137</v>
      </c>
      <c r="B44" s="322"/>
      <c r="C44" s="322"/>
      <c r="D44" s="322"/>
      <c r="E44" s="320"/>
      <c r="F44" s="320"/>
      <c r="G44" s="320"/>
      <c r="H44" s="320"/>
      <c r="I44" s="320"/>
      <c r="J44" s="320"/>
      <c r="K44" s="320"/>
      <c r="L44" s="320"/>
      <c r="M44" s="320"/>
      <c r="N44" s="320"/>
      <c r="O44" s="320"/>
      <c r="P44" s="320"/>
      <c r="Q44" s="320"/>
      <c r="R44" s="320"/>
      <c r="S44" s="320"/>
      <c r="T44" s="320"/>
      <c r="U44" s="320"/>
      <c r="V44" s="320"/>
      <c r="W44" s="320"/>
      <c r="X44" s="320"/>
      <c r="Y44" s="320"/>
      <c r="Z44" s="320"/>
      <c r="AA44" s="320"/>
      <c r="AB44" s="320"/>
      <c r="AC44" s="320"/>
    </row>
    <row r="45" spans="1:29" ht="18.75" customHeight="1" x14ac:dyDescent="0.35">
      <c r="A45" s="322" t="s">
        <v>138</v>
      </c>
      <c r="B45" s="322"/>
      <c r="C45" s="322"/>
      <c r="D45" s="322"/>
      <c r="E45" s="320"/>
      <c r="F45" s="320"/>
      <c r="G45" s="320"/>
      <c r="H45" s="320"/>
      <c r="I45" s="320"/>
      <c r="J45" s="320"/>
      <c r="K45" s="320"/>
      <c r="L45" s="320"/>
      <c r="M45" s="320"/>
      <c r="N45" s="320"/>
      <c r="O45" s="320"/>
      <c r="P45" s="320"/>
      <c r="Q45" s="320"/>
      <c r="R45" s="320"/>
      <c r="S45" s="320"/>
      <c r="T45" s="320"/>
      <c r="U45" s="320"/>
      <c r="V45" s="320"/>
      <c r="W45" s="320"/>
      <c r="X45" s="320"/>
      <c r="Y45" s="320"/>
      <c r="Z45" s="320"/>
      <c r="AA45" s="320"/>
      <c r="AB45" s="320"/>
      <c r="AC45" s="320"/>
    </row>
    <row r="46" spans="1:29" ht="20.100000000000001" customHeight="1" x14ac:dyDescent="0.2">
      <c r="A46" s="312" t="s">
        <v>32</v>
      </c>
      <c r="B46" s="312" t="s">
        <v>31</v>
      </c>
      <c r="C46" s="312" t="s">
        <v>30</v>
      </c>
      <c r="D46" s="312" t="s">
        <v>29</v>
      </c>
      <c r="E46" s="314" t="s">
        <v>28</v>
      </c>
      <c r="F46" s="315"/>
      <c r="G46" s="315"/>
      <c r="H46" s="315"/>
      <c r="I46" s="315"/>
      <c r="J46" s="315"/>
      <c r="K46" s="315"/>
      <c r="L46" s="315"/>
      <c r="M46" s="315"/>
      <c r="N46" s="315"/>
      <c r="O46" s="315"/>
      <c r="P46" s="315"/>
      <c r="Q46" s="315"/>
      <c r="R46" s="315"/>
      <c r="S46" s="315"/>
      <c r="T46" s="315"/>
      <c r="U46" s="315"/>
      <c r="V46" s="315"/>
      <c r="W46" s="315"/>
      <c r="X46" s="315"/>
      <c r="Y46" s="315"/>
      <c r="Z46" s="315"/>
      <c r="AA46" s="315"/>
      <c r="AB46" s="316"/>
      <c r="AC46" s="113" t="s">
        <v>67</v>
      </c>
    </row>
    <row r="47" spans="1:29" ht="20.100000000000001" customHeight="1" x14ac:dyDescent="0.25">
      <c r="A47" s="313"/>
      <c r="B47" s="313"/>
      <c r="C47" s="313"/>
      <c r="D47" s="313"/>
      <c r="E47" s="8">
        <v>7</v>
      </c>
      <c r="F47" s="8">
        <v>8</v>
      </c>
      <c r="G47" s="8">
        <v>9</v>
      </c>
      <c r="H47" s="8">
        <v>10</v>
      </c>
      <c r="I47" s="9">
        <v>11</v>
      </c>
      <c r="J47" s="8">
        <v>12</v>
      </c>
      <c r="K47" s="8">
        <v>13</v>
      </c>
      <c r="L47" s="8">
        <v>14</v>
      </c>
      <c r="M47" s="8">
        <v>15</v>
      </c>
      <c r="N47" s="8">
        <v>16</v>
      </c>
      <c r="O47" s="8">
        <v>17</v>
      </c>
      <c r="P47" s="8">
        <v>18</v>
      </c>
      <c r="Q47" s="8">
        <v>19</v>
      </c>
      <c r="R47" s="8">
        <v>20</v>
      </c>
      <c r="S47" s="8">
        <v>21</v>
      </c>
      <c r="T47" s="8">
        <v>22</v>
      </c>
      <c r="U47" s="8">
        <v>23</v>
      </c>
      <c r="V47" s="8">
        <v>0</v>
      </c>
      <c r="W47" s="8">
        <v>1</v>
      </c>
      <c r="X47" s="8">
        <v>2</v>
      </c>
      <c r="Y47" s="8">
        <v>3</v>
      </c>
      <c r="Z47" s="8">
        <v>4</v>
      </c>
      <c r="AA47" s="8">
        <v>5</v>
      </c>
      <c r="AB47" s="8">
        <v>6</v>
      </c>
      <c r="AC47" s="1"/>
    </row>
    <row r="48" spans="1:29" ht="30" customHeight="1" x14ac:dyDescent="0.2">
      <c r="A48" s="4">
        <v>1</v>
      </c>
      <c r="B48" s="3" t="s">
        <v>27</v>
      </c>
      <c r="C48" s="2" t="s">
        <v>0</v>
      </c>
      <c r="D48" s="31"/>
      <c r="E48" s="12">
        <v>1.2</v>
      </c>
      <c r="F48" s="12"/>
      <c r="G48" s="12"/>
      <c r="H48" s="12"/>
      <c r="I48" s="12"/>
      <c r="J48" s="12"/>
      <c r="K48" s="12">
        <v>1.2</v>
      </c>
      <c r="L48" s="12">
        <v>1.7</v>
      </c>
      <c r="M48" s="12">
        <v>1.2</v>
      </c>
      <c r="N48" s="12">
        <v>1.1000000000000001</v>
      </c>
      <c r="O48" s="12">
        <v>1.4</v>
      </c>
      <c r="P48" s="12">
        <v>1.6</v>
      </c>
      <c r="Q48" s="12">
        <v>1.5</v>
      </c>
      <c r="R48" s="12">
        <v>1.4</v>
      </c>
      <c r="S48" s="12">
        <v>1.4</v>
      </c>
      <c r="T48" s="12">
        <v>1.2</v>
      </c>
      <c r="U48" s="12">
        <v>1.2</v>
      </c>
      <c r="V48" s="12">
        <v>1.2</v>
      </c>
      <c r="W48" s="12">
        <v>1.2</v>
      </c>
      <c r="X48" s="12"/>
      <c r="Y48" s="12"/>
      <c r="Z48" s="12"/>
      <c r="AA48" s="12"/>
      <c r="AB48" s="12"/>
      <c r="AC48" s="139">
        <f>AVERAGE(E48:AB48)</f>
        <v>1.3214285714285714</v>
      </c>
    </row>
    <row r="49" spans="1:29" ht="30" customHeight="1" x14ac:dyDescent="0.2">
      <c r="A49" s="4">
        <v>2</v>
      </c>
      <c r="B49" s="3" t="s">
        <v>26</v>
      </c>
      <c r="C49" s="2" t="s">
        <v>0</v>
      </c>
      <c r="D49" s="31"/>
      <c r="E49" s="68">
        <v>0.6</v>
      </c>
      <c r="F49" s="68"/>
      <c r="G49" s="68"/>
      <c r="H49" s="68"/>
      <c r="I49" s="68"/>
      <c r="J49" s="68"/>
      <c r="K49" s="68">
        <v>0.8</v>
      </c>
      <c r="L49" s="68">
        <v>0.8</v>
      </c>
      <c r="M49" s="68">
        <v>0.7</v>
      </c>
      <c r="N49" s="68">
        <v>0.8</v>
      </c>
      <c r="O49" s="68">
        <v>0.7</v>
      </c>
      <c r="P49" s="68">
        <v>0.8</v>
      </c>
      <c r="Q49" s="68">
        <v>0.8</v>
      </c>
      <c r="R49" s="68">
        <v>0.8</v>
      </c>
      <c r="S49" s="68">
        <v>0.8</v>
      </c>
      <c r="T49" s="68">
        <v>0.7</v>
      </c>
      <c r="U49" s="68">
        <v>0.8</v>
      </c>
      <c r="V49" s="68">
        <v>0.7</v>
      </c>
      <c r="W49" s="68">
        <v>0.8</v>
      </c>
      <c r="X49" s="68"/>
      <c r="Y49" s="68"/>
      <c r="Z49" s="68"/>
      <c r="AA49" s="68"/>
      <c r="AB49" s="68"/>
      <c r="AC49" s="138">
        <f>AVERAGE(E49:AB49)</f>
        <v>0.75714285714285712</v>
      </c>
    </row>
    <row r="50" spans="1:29" ht="30" customHeight="1" x14ac:dyDescent="0.2">
      <c r="A50" s="4">
        <v>3</v>
      </c>
      <c r="B50" s="3" t="s">
        <v>25</v>
      </c>
      <c r="C50" s="2" t="s">
        <v>0</v>
      </c>
      <c r="D50" s="2"/>
      <c r="E50" s="36">
        <v>12.7</v>
      </c>
      <c r="F50" s="36"/>
      <c r="G50" s="36"/>
      <c r="H50" s="36"/>
      <c r="I50" s="36"/>
      <c r="J50" s="36"/>
      <c r="K50" s="36">
        <v>15.5</v>
      </c>
      <c r="L50" s="36">
        <v>14.6</v>
      </c>
      <c r="M50" s="36">
        <v>14.2</v>
      </c>
      <c r="N50" s="36">
        <v>13.9</v>
      </c>
      <c r="O50" s="36">
        <v>13.9</v>
      </c>
      <c r="P50" s="36">
        <v>13.8</v>
      </c>
      <c r="Q50" s="36">
        <v>13.7</v>
      </c>
      <c r="R50" s="36">
        <v>13.5</v>
      </c>
      <c r="S50" s="36">
        <v>13.3</v>
      </c>
      <c r="T50" s="36">
        <v>13.2</v>
      </c>
      <c r="U50" s="36">
        <v>13.2</v>
      </c>
      <c r="V50" s="36">
        <v>13</v>
      </c>
      <c r="W50" s="36">
        <v>12.7</v>
      </c>
      <c r="X50" s="36"/>
      <c r="Y50" s="36"/>
      <c r="Z50" s="36"/>
      <c r="AA50" s="36"/>
      <c r="AB50" s="36"/>
      <c r="AC50" s="138">
        <v>11.88889</v>
      </c>
    </row>
    <row r="51" spans="1:29" ht="30" customHeight="1" x14ac:dyDescent="0.2">
      <c r="A51" s="4">
        <v>4</v>
      </c>
      <c r="B51" s="3" t="s">
        <v>24</v>
      </c>
      <c r="C51" s="2" t="s">
        <v>0</v>
      </c>
      <c r="D51" s="2"/>
      <c r="E51" s="36">
        <v>7.1</v>
      </c>
      <c r="F51" s="36"/>
      <c r="G51" s="36"/>
      <c r="H51" s="36"/>
      <c r="I51" s="36"/>
      <c r="J51" s="36"/>
      <c r="K51" s="36">
        <v>7.8</v>
      </c>
      <c r="L51" s="36">
        <v>6.9</v>
      </c>
      <c r="M51" s="36">
        <v>6.5</v>
      </c>
      <c r="N51" s="36">
        <v>6.6</v>
      </c>
      <c r="O51" s="36">
        <v>6.3</v>
      </c>
      <c r="P51" s="36">
        <v>6.4</v>
      </c>
      <c r="Q51" s="36">
        <v>6.3</v>
      </c>
      <c r="R51" s="36">
        <v>6.2</v>
      </c>
      <c r="S51" s="36">
        <v>5.9</v>
      </c>
      <c r="T51" s="36">
        <v>6.4</v>
      </c>
      <c r="U51" s="36">
        <v>6.7</v>
      </c>
      <c r="V51" s="36">
        <v>6.1</v>
      </c>
      <c r="W51" s="36">
        <v>5.7</v>
      </c>
      <c r="X51" s="36"/>
      <c r="Y51" s="36"/>
      <c r="Z51" s="36"/>
      <c r="AA51" s="36"/>
      <c r="AB51" s="36"/>
      <c r="AC51" s="138">
        <v>5.5000010000000001</v>
      </c>
    </row>
    <row r="52" spans="1:29" ht="30" customHeight="1" x14ac:dyDescent="0.2">
      <c r="A52" s="4">
        <v>5</v>
      </c>
      <c r="B52" s="3" t="s">
        <v>23</v>
      </c>
      <c r="C52" s="2" t="s">
        <v>0</v>
      </c>
      <c r="D52" s="2"/>
      <c r="E52" s="36">
        <v>24.3</v>
      </c>
      <c r="F52" s="36"/>
      <c r="G52" s="36"/>
      <c r="H52" s="36"/>
      <c r="I52" s="36"/>
      <c r="J52" s="36"/>
      <c r="K52" s="36">
        <v>25.4</v>
      </c>
      <c r="L52" s="36">
        <v>25.3</v>
      </c>
      <c r="M52" s="36">
        <v>25.3</v>
      </c>
      <c r="N52" s="36">
        <v>25.3</v>
      </c>
      <c r="O52" s="36">
        <v>25</v>
      </c>
      <c r="P52" s="36">
        <v>25.2</v>
      </c>
      <c r="Q52" s="36">
        <v>25.4</v>
      </c>
      <c r="R52" s="36">
        <v>24.9</v>
      </c>
      <c r="S52" s="36">
        <v>24.8</v>
      </c>
      <c r="T52" s="36">
        <v>24.8</v>
      </c>
      <c r="U52" s="36">
        <v>24.6</v>
      </c>
      <c r="V52" s="36">
        <v>24.6</v>
      </c>
      <c r="W52" s="36">
        <v>24.7</v>
      </c>
      <c r="X52" s="36"/>
      <c r="Y52" s="36"/>
      <c r="Z52" s="36"/>
      <c r="AA52" s="36"/>
      <c r="AB52" s="36"/>
      <c r="AC52" s="138">
        <v>24.94445</v>
      </c>
    </row>
    <row r="53" spans="1:29" ht="30" customHeight="1" x14ac:dyDescent="0.2">
      <c r="A53" s="4">
        <v>6</v>
      </c>
      <c r="B53" s="3" t="s">
        <v>22</v>
      </c>
      <c r="C53" s="2" t="s">
        <v>0</v>
      </c>
      <c r="D53" s="2"/>
      <c r="E53" s="36">
        <v>28.3</v>
      </c>
      <c r="F53" s="36"/>
      <c r="G53" s="36"/>
      <c r="H53" s="36"/>
      <c r="I53" s="36"/>
      <c r="J53" s="36"/>
      <c r="K53" s="36">
        <v>31.5</v>
      </c>
      <c r="L53" s="36">
        <v>31.1</v>
      </c>
      <c r="M53" s="36">
        <v>31.1</v>
      </c>
      <c r="N53" s="36">
        <v>31</v>
      </c>
      <c r="O53" s="36">
        <v>30.8</v>
      </c>
      <c r="P53" s="36">
        <v>31.1</v>
      </c>
      <c r="Q53" s="36">
        <v>30.9</v>
      </c>
      <c r="R53" s="36">
        <v>30.7</v>
      </c>
      <c r="S53" s="36">
        <v>30.6</v>
      </c>
      <c r="T53" s="36">
        <v>29.9</v>
      </c>
      <c r="U53" s="36">
        <v>29.4</v>
      </c>
      <c r="V53" s="36">
        <v>29.8</v>
      </c>
      <c r="W53" s="36">
        <v>30.1</v>
      </c>
      <c r="X53" s="36"/>
      <c r="Y53" s="36"/>
      <c r="Z53" s="36"/>
      <c r="AA53" s="36"/>
      <c r="AB53" s="36"/>
      <c r="AC53" s="138">
        <v>29.61111</v>
      </c>
    </row>
    <row r="54" spans="1:29" ht="30" customHeight="1" x14ac:dyDescent="0.2">
      <c r="A54" s="4">
        <v>7</v>
      </c>
      <c r="B54" s="3" t="s">
        <v>21</v>
      </c>
      <c r="C54" s="2" t="s">
        <v>16</v>
      </c>
      <c r="D54" s="2"/>
      <c r="E54" s="58">
        <v>4.3</v>
      </c>
      <c r="F54" s="58"/>
      <c r="G54" s="58"/>
      <c r="H54" s="58"/>
      <c r="I54" s="58"/>
      <c r="J54" s="58"/>
      <c r="K54" s="58">
        <v>4.3</v>
      </c>
      <c r="L54" s="58">
        <v>4.3</v>
      </c>
      <c r="M54" s="58">
        <v>4.3</v>
      </c>
      <c r="N54" s="58">
        <v>4.3</v>
      </c>
      <c r="O54" s="58">
        <v>4.3</v>
      </c>
      <c r="P54" s="58">
        <v>4.3</v>
      </c>
      <c r="Q54" s="58">
        <v>4.3</v>
      </c>
      <c r="R54" s="58">
        <v>4.3</v>
      </c>
      <c r="S54" s="58">
        <v>4.3</v>
      </c>
      <c r="T54" s="58">
        <v>4.3</v>
      </c>
      <c r="U54" s="58">
        <v>4.3</v>
      </c>
      <c r="V54" s="58">
        <v>4.3</v>
      </c>
      <c r="W54" s="58">
        <v>4.3</v>
      </c>
      <c r="X54" s="58"/>
      <c r="Y54" s="58"/>
      <c r="Z54" s="58"/>
      <c r="AA54" s="58"/>
      <c r="AB54" s="58"/>
      <c r="AC54" s="138">
        <f t="shared" ref="AC54:AC60" si="17">AVERAGE(E54:AB54)</f>
        <v>4.2999999999999989</v>
      </c>
    </row>
    <row r="55" spans="1:29" ht="30" customHeight="1" x14ac:dyDescent="0.2">
      <c r="A55" s="4">
        <v>8</v>
      </c>
      <c r="B55" s="3" t="s">
        <v>20</v>
      </c>
      <c r="C55" s="2" t="s">
        <v>16</v>
      </c>
      <c r="D55" s="2"/>
      <c r="E55" s="59">
        <v>3.8</v>
      </c>
      <c r="F55" s="59"/>
      <c r="G55" s="59"/>
      <c r="H55" s="59"/>
      <c r="I55" s="59"/>
      <c r="J55" s="59"/>
      <c r="K55" s="59">
        <v>3.8</v>
      </c>
      <c r="L55" s="59">
        <v>3.8</v>
      </c>
      <c r="M55" s="59">
        <v>3.8</v>
      </c>
      <c r="N55" s="59">
        <v>3.8</v>
      </c>
      <c r="O55" s="59">
        <v>3.8</v>
      </c>
      <c r="P55" s="59">
        <v>3.8</v>
      </c>
      <c r="Q55" s="59">
        <v>3.8</v>
      </c>
      <c r="R55" s="59">
        <v>3.8</v>
      </c>
      <c r="S55" s="59">
        <v>3.8</v>
      </c>
      <c r="T55" s="59">
        <v>3.8</v>
      </c>
      <c r="U55" s="59">
        <v>3.8</v>
      </c>
      <c r="V55" s="59">
        <v>3.8</v>
      </c>
      <c r="W55" s="59">
        <v>3.8</v>
      </c>
      <c r="X55" s="59"/>
      <c r="Y55" s="59"/>
      <c r="Z55" s="59"/>
      <c r="AA55" s="59"/>
      <c r="AB55" s="59"/>
      <c r="AC55" s="138">
        <f t="shared" si="17"/>
        <v>3.7999999999999994</v>
      </c>
    </row>
    <row r="56" spans="1:29" ht="30" customHeight="1" x14ac:dyDescent="0.2">
      <c r="A56" s="4">
        <v>9</v>
      </c>
      <c r="B56" s="3" t="s">
        <v>19</v>
      </c>
      <c r="C56" s="2" t="s">
        <v>16</v>
      </c>
      <c r="D56" s="2"/>
      <c r="E56" s="59">
        <v>3.8</v>
      </c>
      <c r="F56" s="59"/>
      <c r="G56" s="59"/>
      <c r="H56" s="59"/>
      <c r="I56" s="59"/>
      <c r="J56" s="59"/>
      <c r="K56" s="59">
        <v>3.8</v>
      </c>
      <c r="L56" s="59">
        <v>3.8</v>
      </c>
      <c r="M56" s="59">
        <v>3.8</v>
      </c>
      <c r="N56" s="59">
        <v>3.8</v>
      </c>
      <c r="O56" s="59">
        <v>3.8</v>
      </c>
      <c r="P56" s="59">
        <v>3.8</v>
      </c>
      <c r="Q56" s="59">
        <v>3.8</v>
      </c>
      <c r="R56" s="59">
        <v>3.8</v>
      </c>
      <c r="S56" s="59">
        <v>3.8</v>
      </c>
      <c r="T56" s="59">
        <v>3.8</v>
      </c>
      <c r="U56" s="59">
        <v>3.8</v>
      </c>
      <c r="V56" s="59">
        <v>3.8</v>
      </c>
      <c r="W56" s="59">
        <v>3.8</v>
      </c>
      <c r="X56" s="59"/>
      <c r="Y56" s="59"/>
      <c r="Z56" s="59"/>
      <c r="AA56" s="59"/>
      <c r="AB56" s="59"/>
      <c r="AC56" s="138">
        <f t="shared" si="17"/>
        <v>3.7999999999999994</v>
      </c>
    </row>
    <row r="57" spans="1:29" ht="30" customHeight="1" x14ac:dyDescent="0.2">
      <c r="A57" s="4">
        <v>10</v>
      </c>
      <c r="B57" s="3" t="s">
        <v>18</v>
      </c>
      <c r="C57" s="2" t="s">
        <v>16</v>
      </c>
      <c r="D57" s="2"/>
      <c r="E57" s="59">
        <v>3</v>
      </c>
      <c r="F57" s="59"/>
      <c r="G57" s="59"/>
      <c r="H57" s="59"/>
      <c r="I57" s="59"/>
      <c r="J57" s="59"/>
      <c r="K57" s="59">
        <v>3</v>
      </c>
      <c r="L57" s="59">
        <v>3</v>
      </c>
      <c r="M57" s="59">
        <v>3</v>
      </c>
      <c r="N57" s="59">
        <v>3</v>
      </c>
      <c r="O57" s="59">
        <v>3</v>
      </c>
      <c r="P57" s="59">
        <v>3</v>
      </c>
      <c r="Q57" s="59">
        <v>3</v>
      </c>
      <c r="R57" s="59">
        <v>3</v>
      </c>
      <c r="S57" s="59">
        <v>3</v>
      </c>
      <c r="T57" s="59">
        <v>3</v>
      </c>
      <c r="U57" s="59">
        <v>3</v>
      </c>
      <c r="V57" s="59">
        <v>3</v>
      </c>
      <c r="W57" s="59">
        <v>3</v>
      </c>
      <c r="X57" s="59"/>
      <c r="Y57" s="59"/>
      <c r="Z57" s="59"/>
      <c r="AA57" s="59"/>
      <c r="AB57" s="59"/>
      <c r="AC57" s="138">
        <f t="shared" si="17"/>
        <v>3</v>
      </c>
    </row>
    <row r="58" spans="1:29" ht="30" customHeight="1" x14ac:dyDescent="0.2">
      <c r="A58" s="4">
        <v>11</v>
      </c>
      <c r="B58" s="3" t="s">
        <v>17</v>
      </c>
      <c r="C58" s="2" t="s">
        <v>16</v>
      </c>
      <c r="D58" s="5"/>
      <c r="E58" s="58">
        <f t="shared" ref="E58:K58" si="18">E54-E55</f>
        <v>0.5</v>
      </c>
      <c r="F58" s="58"/>
      <c r="G58" s="58"/>
      <c r="H58" s="58"/>
      <c r="I58" s="58"/>
      <c r="J58" s="58"/>
      <c r="K58" s="58">
        <f t="shared" si="18"/>
        <v>0.5</v>
      </c>
      <c r="L58" s="58">
        <f t="shared" ref="L58:Q58" si="19">L54-L55</f>
        <v>0.5</v>
      </c>
      <c r="M58" s="58">
        <f t="shared" si="19"/>
        <v>0.5</v>
      </c>
      <c r="N58" s="58">
        <f t="shared" si="19"/>
        <v>0.5</v>
      </c>
      <c r="O58" s="58">
        <f t="shared" si="19"/>
        <v>0.5</v>
      </c>
      <c r="P58" s="58">
        <f t="shared" si="19"/>
        <v>0.5</v>
      </c>
      <c r="Q58" s="58">
        <f t="shared" si="19"/>
        <v>0.5</v>
      </c>
      <c r="R58" s="58">
        <f t="shared" ref="R58:W58" si="20">R54-R55</f>
        <v>0.5</v>
      </c>
      <c r="S58" s="58">
        <f t="shared" si="20"/>
        <v>0.5</v>
      </c>
      <c r="T58" s="58">
        <f t="shared" si="20"/>
        <v>0.5</v>
      </c>
      <c r="U58" s="58">
        <f t="shared" si="20"/>
        <v>0.5</v>
      </c>
      <c r="V58" s="58">
        <f t="shared" si="20"/>
        <v>0.5</v>
      </c>
      <c r="W58" s="58">
        <f t="shared" si="20"/>
        <v>0.5</v>
      </c>
      <c r="X58" s="58"/>
      <c r="Y58" s="58"/>
      <c r="Z58" s="58"/>
      <c r="AA58" s="58"/>
      <c r="AB58" s="58"/>
      <c r="AC58" s="138">
        <f t="shared" si="17"/>
        <v>0.5</v>
      </c>
    </row>
    <row r="59" spans="1:29" ht="30" customHeight="1" x14ac:dyDescent="0.2">
      <c r="A59" s="4">
        <v>12</v>
      </c>
      <c r="B59" s="3" t="s">
        <v>15</v>
      </c>
      <c r="C59" s="2" t="s">
        <v>14</v>
      </c>
      <c r="D59" s="5"/>
      <c r="E59" s="58">
        <f t="shared" ref="E59:K59" si="21">E56-E57</f>
        <v>0.79999999999999982</v>
      </c>
      <c r="F59" s="58"/>
      <c r="G59" s="58"/>
      <c r="H59" s="58"/>
      <c r="I59" s="58"/>
      <c r="J59" s="58"/>
      <c r="K59" s="58">
        <f t="shared" si="21"/>
        <v>0.79999999999999982</v>
      </c>
      <c r="L59" s="58">
        <f t="shared" ref="L59:Q59" si="22">L56-L57</f>
        <v>0.79999999999999982</v>
      </c>
      <c r="M59" s="58">
        <f t="shared" si="22"/>
        <v>0.79999999999999982</v>
      </c>
      <c r="N59" s="58">
        <f t="shared" si="22"/>
        <v>0.79999999999999982</v>
      </c>
      <c r="O59" s="58">
        <f t="shared" si="22"/>
        <v>0.79999999999999982</v>
      </c>
      <c r="P59" s="58">
        <f t="shared" si="22"/>
        <v>0.79999999999999982</v>
      </c>
      <c r="Q59" s="58">
        <f t="shared" si="22"/>
        <v>0.79999999999999982</v>
      </c>
      <c r="R59" s="58">
        <f t="shared" ref="R59:W59" si="23">R56-R57</f>
        <v>0.79999999999999982</v>
      </c>
      <c r="S59" s="58">
        <f t="shared" si="23"/>
        <v>0.79999999999999982</v>
      </c>
      <c r="T59" s="58">
        <f t="shared" si="23"/>
        <v>0.79999999999999982</v>
      </c>
      <c r="U59" s="58">
        <f t="shared" si="23"/>
        <v>0.79999999999999982</v>
      </c>
      <c r="V59" s="58">
        <f t="shared" si="23"/>
        <v>0.79999999999999982</v>
      </c>
      <c r="W59" s="58">
        <f t="shared" si="23"/>
        <v>0.79999999999999982</v>
      </c>
      <c r="X59" s="58"/>
      <c r="Y59" s="58"/>
      <c r="Z59" s="58"/>
      <c r="AA59" s="58"/>
      <c r="AB59" s="58"/>
      <c r="AC59" s="138">
        <f t="shared" si="17"/>
        <v>0.79999999999999993</v>
      </c>
    </row>
    <row r="60" spans="1:29" ht="30" customHeight="1" x14ac:dyDescent="0.2">
      <c r="A60" s="4">
        <v>13</v>
      </c>
      <c r="B60" s="3" t="s">
        <v>13</v>
      </c>
      <c r="C60" s="2" t="s">
        <v>12</v>
      </c>
      <c r="D60" s="5"/>
      <c r="E60" s="60">
        <f t="shared" ref="E60:K60" si="24">SQRT(E58/0.5)*971</f>
        <v>971</v>
      </c>
      <c r="F60" s="60"/>
      <c r="G60" s="60"/>
      <c r="H60" s="60"/>
      <c r="I60" s="60"/>
      <c r="J60" s="60"/>
      <c r="K60" s="60">
        <f t="shared" si="24"/>
        <v>971</v>
      </c>
      <c r="L60" s="60">
        <f t="shared" ref="L60:Q60" si="25">SQRT(L58/0.5)*971</f>
        <v>971</v>
      </c>
      <c r="M60" s="60">
        <f t="shared" si="25"/>
        <v>971</v>
      </c>
      <c r="N60" s="60">
        <f t="shared" si="25"/>
        <v>971</v>
      </c>
      <c r="O60" s="60">
        <f t="shared" si="25"/>
        <v>971</v>
      </c>
      <c r="P60" s="60">
        <f t="shared" si="25"/>
        <v>971</v>
      </c>
      <c r="Q60" s="60">
        <f t="shared" si="25"/>
        <v>971</v>
      </c>
      <c r="R60" s="60">
        <f t="shared" ref="R60:W60" si="26">SQRT(R58/0.5)*971</f>
        <v>971</v>
      </c>
      <c r="S60" s="60">
        <f t="shared" si="26"/>
        <v>971</v>
      </c>
      <c r="T60" s="60">
        <f t="shared" si="26"/>
        <v>971</v>
      </c>
      <c r="U60" s="60">
        <f t="shared" si="26"/>
        <v>971</v>
      </c>
      <c r="V60" s="60">
        <f t="shared" si="26"/>
        <v>971</v>
      </c>
      <c r="W60" s="60">
        <f t="shared" si="26"/>
        <v>971</v>
      </c>
      <c r="X60" s="60"/>
      <c r="Y60" s="60"/>
      <c r="Z60" s="60"/>
      <c r="AA60" s="60"/>
      <c r="AB60" s="60"/>
      <c r="AC60" s="138">
        <f t="shared" si="17"/>
        <v>971</v>
      </c>
    </row>
    <row r="61" spans="1:29" ht="30" customHeight="1" x14ac:dyDescent="0.2">
      <c r="A61" s="4">
        <v>14</v>
      </c>
      <c r="B61" s="3" t="s">
        <v>11</v>
      </c>
      <c r="C61" s="2" t="s">
        <v>10</v>
      </c>
      <c r="D61" s="5"/>
      <c r="E61" s="56">
        <f t="shared" ref="E61:K61" si="27">E60*1000*1*(E50-E51)/3024</f>
        <v>1798.148148148148</v>
      </c>
      <c r="F61" s="56"/>
      <c r="G61" s="56"/>
      <c r="H61" s="56"/>
      <c r="I61" s="56"/>
      <c r="J61" s="56"/>
      <c r="K61" s="56">
        <f t="shared" si="27"/>
        <v>2472.4537037037039</v>
      </c>
      <c r="L61" s="56">
        <f t="shared" ref="L61:Q61" si="28">L60*1000*1*(L50-L51)/3024</f>
        <v>2472.4537037037035</v>
      </c>
      <c r="M61" s="56">
        <f t="shared" si="28"/>
        <v>2472.4537037037035</v>
      </c>
      <c r="N61" s="56">
        <f t="shared" si="28"/>
        <v>2344.0145502645505</v>
      </c>
      <c r="O61" s="56">
        <f t="shared" si="28"/>
        <v>2440.3439153439158</v>
      </c>
      <c r="P61" s="56">
        <f t="shared" si="28"/>
        <v>2376.1243386243386</v>
      </c>
      <c r="Q61" s="56">
        <f t="shared" si="28"/>
        <v>2376.1243386243382</v>
      </c>
      <c r="R61" s="56">
        <f t="shared" ref="R61:W61" si="29">R60*1000*1*(R50-R51)/3024</f>
        <v>2344.0145502645501</v>
      </c>
      <c r="S61" s="56">
        <f t="shared" si="29"/>
        <v>2376.1243386243386</v>
      </c>
      <c r="T61" s="56">
        <f t="shared" si="29"/>
        <v>2183.4656084656081</v>
      </c>
      <c r="U61" s="56">
        <f t="shared" si="29"/>
        <v>2087.1362433862432</v>
      </c>
      <c r="V61" s="56">
        <f t="shared" si="29"/>
        <v>2215.5753968253966</v>
      </c>
      <c r="W61" s="56">
        <f t="shared" si="29"/>
        <v>2247.6851851851848</v>
      </c>
      <c r="X61" s="56"/>
      <c r="Y61" s="56"/>
      <c r="Z61" s="56"/>
      <c r="AA61" s="56"/>
      <c r="AB61" s="56"/>
      <c r="AC61" s="138">
        <f>SUM(E61:AB61)</f>
        <v>32206.117724867727</v>
      </c>
    </row>
    <row r="62" spans="1:29" ht="30" customHeight="1" x14ac:dyDescent="0.2">
      <c r="A62" s="4">
        <v>15</v>
      </c>
      <c r="B62" s="3" t="s">
        <v>9</v>
      </c>
      <c r="C62" s="2" t="s">
        <v>8</v>
      </c>
      <c r="D62" s="5"/>
      <c r="E62" s="58">
        <v>1500</v>
      </c>
      <c r="F62" s="58">
        <v>800</v>
      </c>
      <c r="G62" s="58">
        <v>0</v>
      </c>
      <c r="H62" s="58">
        <v>0</v>
      </c>
      <c r="I62" s="58">
        <v>600</v>
      </c>
      <c r="J62" s="58">
        <v>1600</v>
      </c>
      <c r="K62" s="58">
        <v>1600</v>
      </c>
      <c r="L62" s="58">
        <v>1600</v>
      </c>
      <c r="M62" s="58">
        <v>1500</v>
      </c>
      <c r="N62" s="58">
        <v>1500</v>
      </c>
      <c r="O62" s="58">
        <v>1500</v>
      </c>
      <c r="P62" s="58">
        <v>1600</v>
      </c>
      <c r="Q62" s="58">
        <v>1600</v>
      </c>
      <c r="R62" s="58">
        <v>1400</v>
      </c>
      <c r="S62" s="58">
        <v>1400</v>
      </c>
      <c r="T62" s="58">
        <v>1300</v>
      </c>
      <c r="U62" s="58">
        <v>1400</v>
      </c>
      <c r="V62" s="58">
        <v>1400</v>
      </c>
      <c r="W62" s="58">
        <v>900</v>
      </c>
      <c r="X62" s="58">
        <v>0</v>
      </c>
      <c r="Y62" s="58">
        <v>0</v>
      </c>
      <c r="Z62" s="58">
        <v>0</v>
      </c>
      <c r="AA62" s="58">
        <v>0</v>
      </c>
      <c r="AB62" s="58">
        <v>1400</v>
      </c>
      <c r="AC62" s="138">
        <f>SUM(E62:AB62)</f>
        <v>24600</v>
      </c>
    </row>
    <row r="63" spans="1:29" ht="30" customHeight="1" x14ac:dyDescent="0.2">
      <c r="A63" s="4">
        <v>16</v>
      </c>
      <c r="B63" s="3" t="s">
        <v>7</v>
      </c>
      <c r="C63" s="2" t="s">
        <v>6</v>
      </c>
      <c r="D63" s="5"/>
      <c r="E63" s="62">
        <f t="shared" ref="E63:K63" si="30">E62/E61</f>
        <v>0.83419155509783738</v>
      </c>
      <c r="F63" s="62"/>
      <c r="G63" s="62"/>
      <c r="H63" s="62"/>
      <c r="I63" s="62"/>
      <c r="J63" s="62"/>
      <c r="K63" s="62">
        <f t="shared" si="30"/>
        <v>0.64713041850014041</v>
      </c>
      <c r="L63" s="62">
        <f t="shared" ref="L63:Q63" si="31">L62/L61</f>
        <v>0.64713041850014053</v>
      </c>
      <c r="M63" s="62">
        <f t="shared" si="31"/>
        <v>0.60668476734388177</v>
      </c>
      <c r="N63" s="62">
        <f t="shared" si="31"/>
        <v>0.63992776829423126</v>
      </c>
      <c r="O63" s="62">
        <f t="shared" si="31"/>
        <v>0.61466746165103792</v>
      </c>
      <c r="P63" s="62">
        <f t="shared" si="31"/>
        <v>0.67336543546636229</v>
      </c>
      <c r="Q63" s="62">
        <f t="shared" si="31"/>
        <v>0.67336543546636252</v>
      </c>
      <c r="R63" s="62">
        <f t="shared" ref="R63:W63" si="32">R62/R61</f>
        <v>0.59726591707461596</v>
      </c>
      <c r="S63" s="62">
        <f t="shared" si="32"/>
        <v>0.58919475603306704</v>
      </c>
      <c r="T63" s="62">
        <f t="shared" si="32"/>
        <v>0.59538377657963304</v>
      </c>
      <c r="U63" s="62">
        <f t="shared" si="32"/>
        <v>0.67077556840687635</v>
      </c>
      <c r="V63" s="62">
        <f t="shared" si="32"/>
        <v>0.63189002820937634</v>
      </c>
      <c r="W63" s="62">
        <f t="shared" si="32"/>
        <v>0.40041194644696199</v>
      </c>
      <c r="X63" s="62"/>
      <c r="Y63" s="62"/>
      <c r="Z63" s="62"/>
      <c r="AA63" s="62"/>
      <c r="AB63" s="62"/>
      <c r="AC63" s="138">
        <f t="shared" ref="AC63:AC68" si="33">AVERAGE(E63:AB63)</f>
        <v>0.63009894664789456</v>
      </c>
    </row>
    <row r="64" spans="1:29" ht="20.100000000000001" customHeight="1" x14ac:dyDescent="0.2">
      <c r="A64" s="4">
        <v>17</v>
      </c>
      <c r="B64" s="3" t="s">
        <v>5</v>
      </c>
      <c r="C64" s="5"/>
      <c r="D64" s="5"/>
      <c r="E64" s="326">
        <f>AVERAGE(E63:AB63)</f>
        <v>0.63009894664789456</v>
      </c>
      <c r="F64" s="327"/>
      <c r="G64" s="327"/>
      <c r="H64" s="327"/>
      <c r="I64" s="327"/>
      <c r="J64" s="327"/>
      <c r="K64" s="327"/>
      <c r="L64" s="327"/>
      <c r="M64" s="327"/>
      <c r="N64" s="327"/>
      <c r="O64" s="327"/>
      <c r="P64" s="327"/>
      <c r="Q64" s="327"/>
      <c r="R64" s="327"/>
      <c r="S64" s="327"/>
      <c r="T64" s="327"/>
      <c r="U64" s="327"/>
      <c r="V64" s="327"/>
      <c r="W64" s="327"/>
      <c r="X64" s="327"/>
      <c r="Y64" s="327"/>
      <c r="Z64" s="327"/>
      <c r="AA64" s="327"/>
      <c r="AB64" s="328"/>
      <c r="AC64" s="138">
        <f t="shared" si="33"/>
        <v>0.63009894664789456</v>
      </c>
    </row>
    <row r="65" spans="1:29" ht="24.95" customHeight="1" x14ac:dyDescent="0.2">
      <c r="A65" s="4">
        <v>18</v>
      </c>
      <c r="B65" s="3" t="s">
        <v>4</v>
      </c>
      <c r="C65" s="5"/>
      <c r="D65" s="5"/>
      <c r="E65" s="62">
        <f t="shared" ref="E65:K65" si="34">3.516/E63</f>
        <v>4.2148592592592591</v>
      </c>
      <c r="F65" s="62"/>
      <c r="G65" s="62"/>
      <c r="H65" s="62"/>
      <c r="I65" s="62"/>
      <c r="J65" s="62"/>
      <c r="K65" s="62">
        <f t="shared" si="34"/>
        <v>5.4332170138888891</v>
      </c>
      <c r="L65" s="62">
        <f t="shared" ref="L65:Q65" si="35">3.516/L63</f>
        <v>5.4332170138888882</v>
      </c>
      <c r="M65" s="62">
        <f t="shared" si="35"/>
        <v>5.7954314814814802</v>
      </c>
      <c r="N65" s="62">
        <f t="shared" si="35"/>
        <v>5.4943701058201064</v>
      </c>
      <c r="O65" s="62">
        <f t="shared" si="35"/>
        <v>5.7201661375661379</v>
      </c>
      <c r="P65" s="62">
        <f t="shared" si="35"/>
        <v>5.2215332341269844</v>
      </c>
      <c r="Q65" s="62">
        <f t="shared" si="35"/>
        <v>5.2215332341269827</v>
      </c>
      <c r="R65" s="62">
        <f t="shared" ref="R65:W65" si="36">3.516/R63</f>
        <v>5.8868251133786842</v>
      </c>
      <c r="S65" s="62">
        <f t="shared" si="36"/>
        <v>5.9674665532879825</v>
      </c>
      <c r="T65" s="62">
        <f t="shared" si="36"/>
        <v>5.905434676434675</v>
      </c>
      <c r="U65" s="62">
        <f t="shared" si="36"/>
        <v>5.2416935941043086</v>
      </c>
      <c r="V65" s="62">
        <f t="shared" si="36"/>
        <v>5.5642593537414955</v>
      </c>
      <c r="W65" s="62">
        <f t="shared" si="36"/>
        <v>8.7809567901234544</v>
      </c>
      <c r="X65" s="62"/>
      <c r="Y65" s="62"/>
      <c r="Z65" s="62"/>
      <c r="AA65" s="62"/>
      <c r="AB65" s="62"/>
      <c r="AC65" s="138">
        <f t="shared" si="33"/>
        <v>5.7057831115163804</v>
      </c>
    </row>
    <row r="66" spans="1:29" ht="24.95" customHeight="1" x14ac:dyDescent="0.2">
      <c r="A66" s="4">
        <v>19</v>
      </c>
      <c r="B66" s="3" t="s">
        <v>3</v>
      </c>
      <c r="C66" s="5"/>
      <c r="D66" s="5"/>
      <c r="E66" s="62">
        <f t="shared" ref="E66:K66" si="37">3.413*E65</f>
        <v>14.38531465185185</v>
      </c>
      <c r="F66" s="62"/>
      <c r="G66" s="62"/>
      <c r="H66" s="62"/>
      <c r="I66" s="62"/>
      <c r="J66" s="62"/>
      <c r="K66" s="62">
        <f t="shared" si="37"/>
        <v>18.543569668402778</v>
      </c>
      <c r="L66" s="62">
        <f t="shared" ref="L66:Q66" si="38">3.413*L65</f>
        <v>18.543569668402775</v>
      </c>
      <c r="M66" s="62">
        <f t="shared" si="38"/>
        <v>19.779807646296291</v>
      </c>
      <c r="N66" s="62">
        <f t="shared" si="38"/>
        <v>18.752285171164022</v>
      </c>
      <c r="O66" s="62">
        <f t="shared" si="38"/>
        <v>19.522927027513227</v>
      </c>
      <c r="P66" s="62">
        <f t="shared" si="38"/>
        <v>17.821092928075398</v>
      </c>
      <c r="Q66" s="62">
        <f t="shared" si="38"/>
        <v>17.821092928075391</v>
      </c>
      <c r="R66" s="62">
        <f t="shared" ref="R66:W66" si="39">3.413*R65</f>
        <v>20.091734111961447</v>
      </c>
      <c r="S66" s="62">
        <f t="shared" si="39"/>
        <v>20.366963346371882</v>
      </c>
      <c r="T66" s="62">
        <f t="shared" si="39"/>
        <v>20.155248550671544</v>
      </c>
      <c r="U66" s="62">
        <f t="shared" si="39"/>
        <v>17.889900236678002</v>
      </c>
      <c r="V66" s="62">
        <f t="shared" si="39"/>
        <v>18.990817174319723</v>
      </c>
      <c r="W66" s="62">
        <f t="shared" si="39"/>
        <v>29.96940552469135</v>
      </c>
      <c r="X66" s="62"/>
      <c r="Y66" s="62"/>
      <c r="Z66" s="62"/>
      <c r="AA66" s="62"/>
      <c r="AB66" s="62"/>
      <c r="AC66" s="138">
        <f t="shared" si="33"/>
        <v>19.473837759605406</v>
      </c>
    </row>
    <row r="67" spans="1:29" ht="24.95" customHeight="1" x14ac:dyDescent="0.2">
      <c r="A67" s="4">
        <v>20</v>
      </c>
      <c r="B67" s="3" t="s">
        <v>2</v>
      </c>
      <c r="C67" s="2" t="s">
        <v>0</v>
      </c>
      <c r="D67" s="5"/>
      <c r="E67" s="62">
        <f t="shared" ref="E67:K67" si="40">(E53-E52)/LN(1+(E53-E52)/E48)</f>
        <v>2.727885753642846</v>
      </c>
      <c r="F67" s="62"/>
      <c r="G67" s="62"/>
      <c r="H67" s="62"/>
      <c r="I67" s="62"/>
      <c r="J67" s="62"/>
      <c r="K67" s="62">
        <f t="shared" si="40"/>
        <v>3.378466710687515</v>
      </c>
      <c r="L67" s="62">
        <f t="shared" ref="L67" si="41">(L53-L52)/LN(1+(L53-L52)/L48)</f>
        <v>3.9076322789153122</v>
      </c>
      <c r="M67" s="62">
        <f>(M53-M52)/LN(1+(M53-M52)/M48)</f>
        <v>3.288748875701764</v>
      </c>
      <c r="N67" s="62">
        <f>(N53-N52)/LN(1+(N53-N52)/N48)</f>
        <v>3.1290959035451</v>
      </c>
      <c r="O67" s="62">
        <f>(O53-O52)/LN(1+(O53-O52)/O48)</f>
        <v>3.541749432184123</v>
      </c>
      <c r="P67" s="62">
        <f>(P53-P52)/LN(1+(P53-P52)/P48)</f>
        <v>3.8190189168555055</v>
      </c>
      <c r="Q67" s="62">
        <f t="shared" ref="Q67" si="42">(Q53-Q52)/LN(1+(Q53-Q52)/Q48)</f>
        <v>3.5703967709346531</v>
      </c>
      <c r="R67" s="62">
        <f t="shared" ref="R67:W67" si="43">(R53-R52)/LN(1+(R53-R52)/R48)</f>
        <v>3.541749432184123</v>
      </c>
      <c r="S67" s="62">
        <f t="shared" si="43"/>
        <v>3.541749432184123</v>
      </c>
      <c r="T67" s="62">
        <f t="shared" si="43"/>
        <v>3.0755720952729737</v>
      </c>
      <c r="U67" s="62">
        <f t="shared" si="43"/>
        <v>2.9824076858861357</v>
      </c>
      <c r="V67" s="62">
        <f t="shared" si="43"/>
        <v>3.106375869883093</v>
      </c>
      <c r="W67" s="62">
        <f t="shared" si="43"/>
        <v>3.1676234304562341</v>
      </c>
      <c r="X67" s="62"/>
      <c r="Y67" s="62"/>
      <c r="Z67" s="62"/>
      <c r="AA67" s="62"/>
      <c r="AB67" s="62"/>
      <c r="AC67" s="138">
        <f t="shared" si="33"/>
        <v>3.3413194705952507</v>
      </c>
    </row>
    <row r="68" spans="1:29" ht="24.95" customHeight="1" x14ac:dyDescent="0.25">
      <c r="A68" s="4">
        <v>21</v>
      </c>
      <c r="B68" s="3" t="s">
        <v>1</v>
      </c>
      <c r="C68" s="2" t="s">
        <v>0</v>
      </c>
      <c r="D68" s="1"/>
      <c r="E68" s="62">
        <f t="shared" ref="E68:K68" si="44">(E50-E51)/LN(1+(E50-E51)/E49)</f>
        <v>2.3979019223304561</v>
      </c>
      <c r="F68" s="62"/>
      <c r="G68" s="62"/>
      <c r="H68" s="62"/>
      <c r="I68" s="62"/>
      <c r="J68" s="62"/>
      <c r="K68" s="62">
        <f t="shared" si="44"/>
        <v>3.2582804444917866</v>
      </c>
      <c r="L68" s="62">
        <f t="shared" ref="L68:M68" si="45">(L50-L51)/LN(1+(L50-L51)/L49)</f>
        <v>3.2582804444917861</v>
      </c>
      <c r="M68" s="62">
        <f t="shared" si="45"/>
        <v>3.0987079537402038</v>
      </c>
      <c r="N68" s="62">
        <f>(N50-N51)/LN(1+(N50-N51)/N49)</f>
        <v>3.1533373622747245</v>
      </c>
      <c r="O68" s="62">
        <f>(O50-O51)/LN(1+(O50-O51)/O49)</f>
        <v>3.0732768781004789</v>
      </c>
      <c r="P68" s="62">
        <f>(P50-P51)/LN(1+(P50-P51)/P49)</f>
        <v>3.1796806982868167</v>
      </c>
      <c r="Q68" s="62">
        <f t="shared" ref="Q68" si="46">(Q50-Q51)/LN(1+(Q50-Q51)/Q49)</f>
        <v>3.1796806982868162</v>
      </c>
      <c r="R68" s="62">
        <f t="shared" ref="R68:W68" si="47">(R50-R51)/LN(1+(R50-R51)/R49)</f>
        <v>3.1533373622747241</v>
      </c>
      <c r="S68" s="62">
        <f t="shared" si="47"/>
        <v>3.1796806982868167</v>
      </c>
      <c r="T68" s="62">
        <f t="shared" si="47"/>
        <v>2.8672892486957013</v>
      </c>
      <c r="U68" s="62">
        <f t="shared" si="47"/>
        <v>2.9398224236729846</v>
      </c>
      <c r="V68" s="62">
        <f t="shared" si="47"/>
        <v>2.8932962516346135</v>
      </c>
      <c r="W68" s="62">
        <f t="shared" si="47"/>
        <v>3.0738596413683656</v>
      </c>
      <c r="X68" s="62"/>
      <c r="Y68" s="62"/>
      <c r="Z68" s="62"/>
      <c r="AA68" s="62"/>
      <c r="AB68" s="62"/>
      <c r="AC68" s="138">
        <f t="shared" si="33"/>
        <v>3.0504594305668769</v>
      </c>
    </row>
  </sheetData>
  <mergeCells count="32">
    <mergeCell ref="E31:AB31"/>
    <mergeCell ref="A13:A14"/>
    <mergeCell ref="B13:B14"/>
    <mergeCell ref="C13:C14"/>
    <mergeCell ref="D13:D14"/>
    <mergeCell ref="E13:AB13"/>
    <mergeCell ref="A4:AC4"/>
    <mergeCell ref="A5:AC5"/>
    <mergeCell ref="A6:D6"/>
    <mergeCell ref="E6:AC12"/>
    <mergeCell ref="A7:D7"/>
    <mergeCell ref="A8:D8"/>
    <mergeCell ref="A9:D9"/>
    <mergeCell ref="A10:D10"/>
    <mergeCell ref="A11:D11"/>
    <mergeCell ref="A12:D12"/>
    <mergeCell ref="A37:AC37"/>
    <mergeCell ref="A38:AC38"/>
    <mergeCell ref="A39:D39"/>
    <mergeCell ref="E39:AC45"/>
    <mergeCell ref="A40:D40"/>
    <mergeCell ref="A41:D41"/>
    <mergeCell ref="A42:D42"/>
    <mergeCell ref="A43:D43"/>
    <mergeCell ref="A44:D44"/>
    <mergeCell ref="A45:D45"/>
    <mergeCell ref="E64:AB64"/>
    <mergeCell ref="A46:A47"/>
    <mergeCell ref="B46:B47"/>
    <mergeCell ref="C46:C47"/>
    <mergeCell ref="D46:D47"/>
    <mergeCell ref="E46:AB46"/>
  </mergeCells>
  <conditionalFormatting sqref="E29:AB29">
    <cfRule type="cellIs" dxfId="90" priority="2" operator="greaterThan">
      <formula>90</formula>
    </cfRule>
  </conditionalFormatting>
  <conditionalFormatting sqref="E62:AB62">
    <cfRule type="cellIs" dxfId="89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AC66"/>
  <sheetViews>
    <sheetView topLeftCell="A35" zoomScale="70" zoomScaleNormal="70" workbookViewId="0">
      <selection activeCell="N77" sqref="N77"/>
    </sheetView>
  </sheetViews>
  <sheetFormatPr defaultColWidth="8.85546875" defaultRowHeight="12.75" x14ac:dyDescent="0.2"/>
  <cols>
    <col min="1" max="1" width="6.5703125" style="16" customWidth="1"/>
    <col min="2" max="2" width="45" style="16" customWidth="1"/>
    <col min="3" max="3" width="11.42578125" style="16" customWidth="1"/>
    <col min="4" max="4" width="17.42578125" style="16" customWidth="1"/>
    <col min="5" max="12" width="8.7109375" style="16" customWidth="1"/>
    <col min="13" max="13" width="11.42578125" style="16" customWidth="1"/>
    <col min="14" max="14" width="9.140625" style="16" customWidth="1"/>
    <col min="15" max="28" width="8.7109375" style="16" customWidth="1"/>
    <col min="29" max="29" width="13.5703125" style="16" customWidth="1"/>
    <col min="30" max="16384" width="8.85546875" style="16"/>
  </cols>
  <sheetData>
    <row r="2" spans="1:29" ht="23.25" x14ac:dyDescent="0.2">
      <c r="A2" s="317" t="s">
        <v>39</v>
      </c>
      <c r="B2" s="317"/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</row>
    <row r="3" spans="1:29" ht="23.25" x14ac:dyDescent="0.2">
      <c r="A3" s="318" t="s">
        <v>163</v>
      </c>
      <c r="B3" s="318"/>
      <c r="C3" s="318"/>
      <c r="D3" s="318"/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18"/>
      <c r="T3" s="318"/>
      <c r="U3" s="318"/>
      <c r="V3" s="318"/>
      <c r="W3" s="318"/>
      <c r="X3" s="318"/>
      <c r="Y3" s="318"/>
      <c r="Z3" s="318"/>
      <c r="AA3" s="318"/>
      <c r="AB3" s="318"/>
      <c r="AC3" s="318"/>
    </row>
    <row r="4" spans="1:29" ht="21" customHeight="1" x14ac:dyDescent="0.35">
      <c r="A4" s="319"/>
      <c r="B4" s="319"/>
      <c r="C4" s="319"/>
      <c r="D4" s="319"/>
      <c r="E4" s="320" t="s">
        <v>109</v>
      </c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</row>
    <row r="5" spans="1:29" ht="18" customHeight="1" x14ac:dyDescent="0.2">
      <c r="A5" s="321" t="s">
        <v>133</v>
      </c>
      <c r="B5" s="321"/>
      <c r="C5" s="321"/>
      <c r="D5" s="321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29" ht="18" customHeight="1" x14ac:dyDescent="0.2">
      <c r="A6" s="321" t="s">
        <v>134</v>
      </c>
      <c r="B6" s="321"/>
      <c r="C6" s="321"/>
      <c r="D6" s="321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29" ht="18" customHeight="1" x14ac:dyDescent="0.2">
      <c r="A7" s="321" t="s">
        <v>135</v>
      </c>
      <c r="B7" s="321"/>
      <c r="C7" s="321"/>
      <c r="D7" s="321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29" ht="18" customHeight="1" x14ac:dyDescent="0.2">
      <c r="A8" s="321" t="s">
        <v>136</v>
      </c>
      <c r="B8" s="321"/>
      <c r="C8" s="321"/>
      <c r="D8" s="321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29" ht="16.899999999999999" customHeight="1" x14ac:dyDescent="0.35">
      <c r="A9" s="322" t="s">
        <v>137</v>
      </c>
      <c r="B9" s="322"/>
      <c r="C9" s="322"/>
      <c r="D9" s="322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29" ht="15.6" customHeight="1" x14ac:dyDescent="0.35">
      <c r="A10" s="322" t="s">
        <v>138</v>
      </c>
      <c r="B10" s="322"/>
      <c r="C10" s="322"/>
      <c r="D10" s="322"/>
      <c r="E10" s="320"/>
      <c r="F10" s="320"/>
      <c r="G10" s="320"/>
      <c r="H10" s="320"/>
      <c r="I10" s="320"/>
      <c r="J10" s="320"/>
      <c r="K10" s="320"/>
      <c r="L10" s="320"/>
      <c r="M10" s="320"/>
      <c r="N10" s="320"/>
      <c r="O10" s="320"/>
      <c r="P10" s="320"/>
      <c r="Q10" s="320"/>
      <c r="R10" s="320"/>
      <c r="S10" s="320"/>
      <c r="T10" s="320"/>
      <c r="U10" s="320"/>
      <c r="V10" s="320"/>
      <c r="W10" s="320"/>
      <c r="X10" s="320"/>
      <c r="Y10" s="320"/>
      <c r="Z10" s="320"/>
      <c r="AA10" s="320"/>
      <c r="AB10" s="320"/>
      <c r="AC10" s="320"/>
    </row>
    <row r="11" spans="1:29" ht="34.5" customHeight="1" x14ac:dyDescent="0.2">
      <c r="A11" s="312" t="s">
        <v>32</v>
      </c>
      <c r="B11" s="312" t="s">
        <v>31</v>
      </c>
      <c r="C11" s="312" t="s">
        <v>30</v>
      </c>
      <c r="D11" s="312" t="s">
        <v>29</v>
      </c>
      <c r="E11" s="314" t="s">
        <v>28</v>
      </c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315"/>
      <c r="W11" s="315"/>
      <c r="X11" s="315"/>
      <c r="Y11" s="315"/>
      <c r="Z11" s="315"/>
      <c r="AA11" s="315"/>
      <c r="AB11" s="316"/>
      <c r="AC11" s="113" t="s">
        <v>67</v>
      </c>
    </row>
    <row r="12" spans="1:29" ht="15.75" x14ac:dyDescent="0.25">
      <c r="A12" s="313"/>
      <c r="B12" s="313"/>
      <c r="C12" s="313"/>
      <c r="D12" s="313"/>
      <c r="E12" s="8">
        <v>7</v>
      </c>
      <c r="F12" s="8">
        <v>8</v>
      </c>
      <c r="G12" s="8">
        <v>9</v>
      </c>
      <c r="H12" s="8">
        <v>10</v>
      </c>
      <c r="I12" s="9">
        <v>11</v>
      </c>
      <c r="J12" s="8">
        <v>12</v>
      </c>
      <c r="K12" s="8">
        <v>13</v>
      </c>
      <c r="L12" s="8">
        <v>14</v>
      </c>
      <c r="M12" s="8">
        <v>15</v>
      </c>
      <c r="N12" s="8">
        <v>16</v>
      </c>
      <c r="O12" s="8">
        <v>17</v>
      </c>
      <c r="P12" s="8">
        <v>18</v>
      </c>
      <c r="Q12" s="8">
        <v>19</v>
      </c>
      <c r="R12" s="8">
        <v>20</v>
      </c>
      <c r="S12" s="8">
        <v>21</v>
      </c>
      <c r="T12" s="8">
        <v>22</v>
      </c>
      <c r="U12" s="8">
        <v>23</v>
      </c>
      <c r="V12" s="8">
        <v>0</v>
      </c>
      <c r="W12" s="8">
        <v>1</v>
      </c>
      <c r="X12" s="8">
        <v>2</v>
      </c>
      <c r="Y12" s="8">
        <v>3</v>
      </c>
      <c r="Z12" s="8">
        <v>4</v>
      </c>
      <c r="AA12" s="8">
        <v>5</v>
      </c>
      <c r="AB12" s="8">
        <v>6</v>
      </c>
      <c r="AC12" s="1"/>
    </row>
    <row r="13" spans="1:29" ht="20.100000000000001" customHeight="1" x14ac:dyDescent="0.2">
      <c r="A13" s="4">
        <v>1</v>
      </c>
      <c r="B13" s="3" t="s">
        <v>27</v>
      </c>
      <c r="C13" s="2" t="s">
        <v>0</v>
      </c>
      <c r="D13" s="31"/>
      <c r="E13" s="12">
        <v>1.2</v>
      </c>
      <c r="F13" s="12">
        <v>1.2</v>
      </c>
      <c r="G13" s="12">
        <v>1.3</v>
      </c>
      <c r="H13" s="12">
        <v>1.3</v>
      </c>
      <c r="I13" s="12">
        <v>1.3</v>
      </c>
      <c r="J13" s="12">
        <v>1.2</v>
      </c>
      <c r="K13" s="12">
        <v>1.2</v>
      </c>
      <c r="L13" s="12">
        <v>1.3</v>
      </c>
      <c r="M13" s="12">
        <v>1.2</v>
      </c>
      <c r="N13" s="12">
        <v>1.1000000000000001</v>
      </c>
      <c r="O13" s="12">
        <v>1.2</v>
      </c>
      <c r="P13" s="12">
        <v>1.2</v>
      </c>
      <c r="Q13" s="12">
        <v>1.2</v>
      </c>
      <c r="R13" s="12">
        <v>1.2</v>
      </c>
      <c r="S13" s="12">
        <v>1.2</v>
      </c>
      <c r="T13" s="12">
        <v>1.4</v>
      </c>
      <c r="U13" s="12">
        <v>1.3</v>
      </c>
      <c r="V13" s="12">
        <v>1.2</v>
      </c>
      <c r="W13" s="12">
        <v>1.2</v>
      </c>
      <c r="X13" s="12">
        <v>1.1000000000000001</v>
      </c>
      <c r="Y13" s="12">
        <v>1.1000000000000001</v>
      </c>
      <c r="Z13" s="12">
        <v>1.2</v>
      </c>
      <c r="AA13" s="12">
        <v>1.2</v>
      </c>
      <c r="AB13" s="12">
        <v>1.2</v>
      </c>
      <c r="AC13" s="139">
        <f>AVERAGE(E13:AB13)</f>
        <v>1.2166666666666666</v>
      </c>
    </row>
    <row r="14" spans="1:29" ht="20.100000000000001" customHeight="1" x14ac:dyDescent="0.2">
      <c r="A14" s="4">
        <v>2</v>
      </c>
      <c r="B14" s="3" t="s">
        <v>26</v>
      </c>
      <c r="C14" s="2" t="s">
        <v>0</v>
      </c>
      <c r="D14" s="31"/>
      <c r="E14" s="68">
        <v>0.8</v>
      </c>
      <c r="F14" s="68">
        <v>0.8</v>
      </c>
      <c r="G14" s="68">
        <v>0.8</v>
      </c>
      <c r="H14" s="68">
        <v>0.7</v>
      </c>
      <c r="I14" s="68">
        <v>0.8</v>
      </c>
      <c r="J14" s="68">
        <v>0.7</v>
      </c>
      <c r="K14" s="68">
        <v>0.8</v>
      </c>
      <c r="L14" s="68">
        <v>0.9</v>
      </c>
      <c r="M14" s="68">
        <v>0.7</v>
      </c>
      <c r="N14" s="68">
        <v>0.7</v>
      </c>
      <c r="O14" s="68">
        <v>0.7</v>
      </c>
      <c r="P14" s="68">
        <v>0.8</v>
      </c>
      <c r="Q14" s="68">
        <v>0.7</v>
      </c>
      <c r="R14" s="68">
        <v>0.9</v>
      </c>
      <c r="S14" s="68">
        <v>1.1000000000000001</v>
      </c>
      <c r="T14" s="68">
        <v>1.2</v>
      </c>
      <c r="U14" s="68">
        <v>1.2</v>
      </c>
      <c r="V14" s="68">
        <v>0.8</v>
      </c>
      <c r="W14" s="68">
        <v>0.8</v>
      </c>
      <c r="X14" s="68">
        <v>0.7</v>
      </c>
      <c r="Y14" s="68">
        <v>0.7</v>
      </c>
      <c r="Z14" s="68">
        <v>0.8</v>
      </c>
      <c r="AA14" s="68">
        <v>0.8</v>
      </c>
      <c r="AB14" s="68">
        <v>0.9</v>
      </c>
      <c r="AC14" s="138">
        <f>AVERAGE(E14:AB14)</f>
        <v>0.82500000000000007</v>
      </c>
    </row>
    <row r="15" spans="1:29" ht="20.100000000000001" customHeight="1" x14ac:dyDescent="0.25">
      <c r="A15" s="4">
        <v>3</v>
      </c>
      <c r="B15" s="3" t="s">
        <v>25</v>
      </c>
      <c r="C15" s="2" t="s">
        <v>0</v>
      </c>
      <c r="D15" s="2"/>
      <c r="E15" s="38">
        <v>15.7</v>
      </c>
      <c r="F15" s="38">
        <v>14.5</v>
      </c>
      <c r="G15" s="38">
        <v>13.6</v>
      </c>
      <c r="H15" s="38">
        <v>13.1</v>
      </c>
      <c r="I15" s="38">
        <v>13.5</v>
      </c>
      <c r="J15" s="38">
        <v>14.4</v>
      </c>
      <c r="K15" s="38">
        <v>15.2</v>
      </c>
      <c r="L15" s="38">
        <v>15.1</v>
      </c>
      <c r="M15" s="38">
        <v>14.3</v>
      </c>
      <c r="N15" s="38">
        <v>13.7</v>
      </c>
      <c r="O15" s="38">
        <v>13.2</v>
      </c>
      <c r="P15" s="38">
        <v>13</v>
      </c>
      <c r="Q15" s="38">
        <v>12.7</v>
      </c>
      <c r="R15" s="38">
        <v>14</v>
      </c>
      <c r="S15" s="38">
        <v>15</v>
      </c>
      <c r="T15" s="38">
        <v>15.8</v>
      </c>
      <c r="U15" s="38">
        <v>16.2</v>
      </c>
      <c r="V15" s="38">
        <v>14.5</v>
      </c>
      <c r="W15" s="38">
        <v>13.2</v>
      </c>
      <c r="X15" s="38">
        <v>12.2</v>
      </c>
      <c r="Y15" s="38">
        <v>12.6</v>
      </c>
      <c r="Z15" s="38">
        <v>13.7</v>
      </c>
      <c r="AA15" s="38">
        <v>14.4</v>
      </c>
      <c r="AB15" s="38">
        <v>14.7</v>
      </c>
      <c r="AC15" s="138">
        <f t="shared" ref="AC15:AC16" si="0">AVERAGE(E15:AB15)</f>
        <v>14.095833333333331</v>
      </c>
    </row>
    <row r="16" spans="1:29" ht="20.100000000000001" customHeight="1" x14ac:dyDescent="0.25">
      <c r="A16" s="4">
        <v>4</v>
      </c>
      <c r="B16" s="3" t="s">
        <v>24</v>
      </c>
      <c r="C16" s="2" t="s">
        <v>0</v>
      </c>
      <c r="D16" s="2"/>
      <c r="E16" s="38">
        <v>7.7</v>
      </c>
      <c r="F16" s="38">
        <v>6.5</v>
      </c>
      <c r="G16" s="38">
        <v>5.8</v>
      </c>
      <c r="H16" s="38">
        <v>5.5</v>
      </c>
      <c r="I16" s="38">
        <v>5.7</v>
      </c>
      <c r="J16" s="38">
        <v>6.4</v>
      </c>
      <c r="K16" s="38">
        <v>7.5</v>
      </c>
      <c r="L16" s="38">
        <v>7.3</v>
      </c>
      <c r="M16" s="38">
        <v>6.4</v>
      </c>
      <c r="N16" s="38">
        <v>5.9</v>
      </c>
      <c r="O16" s="38">
        <v>5.7</v>
      </c>
      <c r="P16" s="38">
        <v>5.6</v>
      </c>
      <c r="Q16" s="38">
        <v>5.4</v>
      </c>
      <c r="R16" s="38">
        <v>6</v>
      </c>
      <c r="S16" s="38">
        <v>7</v>
      </c>
      <c r="T16" s="38">
        <v>7.7</v>
      </c>
      <c r="U16" s="38">
        <v>7.9</v>
      </c>
      <c r="V16" s="38">
        <v>6.4</v>
      </c>
      <c r="W16" s="38">
        <v>5.5</v>
      </c>
      <c r="X16" s="38">
        <v>5.5</v>
      </c>
      <c r="Y16" s="38">
        <v>5.7</v>
      </c>
      <c r="Z16" s="38">
        <v>5.8</v>
      </c>
      <c r="AA16" s="38">
        <v>6.3</v>
      </c>
      <c r="AB16" s="38">
        <v>6.7</v>
      </c>
      <c r="AC16" s="138">
        <f t="shared" si="0"/>
        <v>6.3291666666666684</v>
      </c>
    </row>
    <row r="17" spans="1:29" ht="20.100000000000001" customHeight="1" x14ac:dyDescent="0.25">
      <c r="A17" s="4">
        <v>5</v>
      </c>
      <c r="B17" s="3" t="s">
        <v>23</v>
      </c>
      <c r="C17" s="2" t="s">
        <v>0</v>
      </c>
      <c r="D17" s="2"/>
      <c r="E17" s="38">
        <v>24.4</v>
      </c>
      <c r="F17" s="38">
        <v>24</v>
      </c>
      <c r="G17" s="38">
        <v>24.1</v>
      </c>
      <c r="H17" s="38">
        <v>24.1</v>
      </c>
      <c r="I17" s="38">
        <v>24.4</v>
      </c>
      <c r="J17" s="38">
        <v>24.7</v>
      </c>
      <c r="K17" s="38">
        <v>25</v>
      </c>
      <c r="L17" s="38">
        <v>25.1</v>
      </c>
      <c r="M17" s="38">
        <v>24.9</v>
      </c>
      <c r="N17" s="38">
        <v>24.5</v>
      </c>
      <c r="O17" s="38">
        <v>24.4</v>
      </c>
      <c r="P17" s="38">
        <v>24.1</v>
      </c>
      <c r="Q17" s="38">
        <v>24.2</v>
      </c>
      <c r="R17" s="38">
        <v>23.7</v>
      </c>
      <c r="S17" s="38">
        <v>23.9</v>
      </c>
      <c r="T17" s="38">
        <v>23.9</v>
      </c>
      <c r="U17" s="38">
        <v>24.2</v>
      </c>
      <c r="V17" s="38">
        <v>24.1</v>
      </c>
      <c r="W17" s="38">
        <v>23.5</v>
      </c>
      <c r="X17" s="38">
        <v>23.5</v>
      </c>
      <c r="Y17" s="38">
        <v>23.6</v>
      </c>
      <c r="Z17" s="38">
        <v>23.8</v>
      </c>
      <c r="AA17" s="38">
        <v>24.1</v>
      </c>
      <c r="AB17" s="38">
        <v>24.1</v>
      </c>
      <c r="AC17" s="138">
        <v>24.94445</v>
      </c>
    </row>
    <row r="18" spans="1:29" ht="20.100000000000001" customHeight="1" x14ac:dyDescent="0.25">
      <c r="A18" s="4">
        <v>6</v>
      </c>
      <c r="B18" s="3" t="s">
        <v>22</v>
      </c>
      <c r="C18" s="2" t="s">
        <v>0</v>
      </c>
      <c r="D18" s="2"/>
      <c r="E18" s="38">
        <v>29.7</v>
      </c>
      <c r="F18" s="38">
        <v>29.3</v>
      </c>
      <c r="G18" s="38">
        <v>29.2</v>
      </c>
      <c r="H18" s="38">
        <v>29.1</v>
      </c>
      <c r="I18" s="38">
        <v>29.5</v>
      </c>
      <c r="J18" s="38">
        <v>29.8</v>
      </c>
      <c r="K18" s="38">
        <v>32.4</v>
      </c>
      <c r="L18" s="38">
        <v>30.2</v>
      </c>
      <c r="M18" s="38">
        <v>30</v>
      </c>
      <c r="N18" s="38">
        <v>29.6</v>
      </c>
      <c r="O18" s="38">
        <v>29.3</v>
      </c>
      <c r="P18" s="38">
        <v>29.1</v>
      </c>
      <c r="Q18" s="38">
        <v>28.8</v>
      </c>
      <c r="R18" s="38">
        <v>28.9</v>
      </c>
      <c r="S18" s="38">
        <v>29.2</v>
      </c>
      <c r="T18" s="38">
        <v>29.3</v>
      </c>
      <c r="U18" s="38">
        <v>29.7</v>
      </c>
      <c r="V18" s="38">
        <v>29.4</v>
      </c>
      <c r="W18" s="38">
        <v>28.5</v>
      </c>
      <c r="X18" s="38">
        <v>27.9</v>
      </c>
      <c r="Y18" s="38">
        <v>28.1</v>
      </c>
      <c r="Z18" s="38">
        <v>29.1</v>
      </c>
      <c r="AA18" s="38">
        <v>29.3</v>
      </c>
      <c r="AB18" s="38">
        <v>29.4</v>
      </c>
      <c r="AC18" s="138">
        <v>29.61111</v>
      </c>
    </row>
    <row r="19" spans="1:29" ht="20.100000000000001" customHeight="1" x14ac:dyDescent="0.2">
      <c r="A19" s="4">
        <v>7</v>
      </c>
      <c r="B19" s="3" t="s">
        <v>21</v>
      </c>
      <c r="C19" s="2" t="s">
        <v>16</v>
      </c>
      <c r="D19" s="2"/>
      <c r="E19" s="58">
        <v>4.3</v>
      </c>
      <c r="F19" s="58">
        <v>4.3</v>
      </c>
      <c r="G19" s="58">
        <v>4.3</v>
      </c>
      <c r="H19" s="58">
        <v>4.3</v>
      </c>
      <c r="I19" s="58">
        <v>4.3</v>
      </c>
      <c r="J19" s="58">
        <v>4.3</v>
      </c>
      <c r="K19" s="58">
        <v>4.3</v>
      </c>
      <c r="L19" s="58">
        <v>4.3</v>
      </c>
      <c r="M19" s="58">
        <v>4.3</v>
      </c>
      <c r="N19" s="58">
        <v>4.3</v>
      </c>
      <c r="O19" s="58">
        <v>4.3</v>
      </c>
      <c r="P19" s="58">
        <v>4.3</v>
      </c>
      <c r="Q19" s="58">
        <v>4.3</v>
      </c>
      <c r="R19" s="58">
        <v>4.3</v>
      </c>
      <c r="S19" s="58">
        <v>4.3</v>
      </c>
      <c r="T19" s="58">
        <v>4.3</v>
      </c>
      <c r="U19" s="58">
        <v>4.3</v>
      </c>
      <c r="V19" s="58">
        <v>4.3</v>
      </c>
      <c r="W19" s="58">
        <v>4.3</v>
      </c>
      <c r="X19" s="58">
        <v>4.3</v>
      </c>
      <c r="Y19" s="58">
        <v>4.3</v>
      </c>
      <c r="Z19" s="58">
        <v>4.3</v>
      </c>
      <c r="AA19" s="58">
        <v>4.3</v>
      </c>
      <c r="AB19" s="58">
        <v>4.3</v>
      </c>
      <c r="AC19" s="138">
        <f t="shared" ref="AC19:AC25" si="1">AVERAGE(E19:AB19)</f>
        <v>4.299999999999998</v>
      </c>
    </row>
    <row r="20" spans="1:29" ht="20.100000000000001" customHeight="1" x14ac:dyDescent="0.2">
      <c r="A20" s="4">
        <v>8</v>
      </c>
      <c r="B20" s="3" t="s">
        <v>20</v>
      </c>
      <c r="C20" s="2" t="s">
        <v>16</v>
      </c>
      <c r="D20" s="2"/>
      <c r="E20" s="59">
        <v>3.8</v>
      </c>
      <c r="F20" s="59">
        <v>3.8</v>
      </c>
      <c r="G20" s="59">
        <v>3.8</v>
      </c>
      <c r="H20" s="59">
        <v>3.8</v>
      </c>
      <c r="I20" s="59">
        <v>3.8</v>
      </c>
      <c r="J20" s="59">
        <v>3.8</v>
      </c>
      <c r="K20" s="59">
        <v>3.8</v>
      </c>
      <c r="L20" s="59">
        <v>3.8</v>
      </c>
      <c r="M20" s="59">
        <v>3.8</v>
      </c>
      <c r="N20" s="59">
        <v>3.8</v>
      </c>
      <c r="O20" s="59">
        <v>3.8</v>
      </c>
      <c r="P20" s="59">
        <v>3.8</v>
      </c>
      <c r="Q20" s="59">
        <v>3.8</v>
      </c>
      <c r="R20" s="59">
        <v>3.8</v>
      </c>
      <c r="S20" s="59">
        <v>3.8</v>
      </c>
      <c r="T20" s="59">
        <v>3.8</v>
      </c>
      <c r="U20" s="59">
        <v>3.8</v>
      </c>
      <c r="V20" s="59">
        <v>3.8</v>
      </c>
      <c r="W20" s="59">
        <v>3.8</v>
      </c>
      <c r="X20" s="59">
        <v>3.8</v>
      </c>
      <c r="Y20" s="59">
        <v>3.8</v>
      </c>
      <c r="Z20" s="59">
        <v>3.8</v>
      </c>
      <c r="AA20" s="59">
        <v>3.8</v>
      </c>
      <c r="AB20" s="59">
        <v>3.8</v>
      </c>
      <c r="AC20" s="138">
        <f t="shared" si="1"/>
        <v>3.7999999999999985</v>
      </c>
    </row>
    <row r="21" spans="1:29" ht="20.100000000000001" customHeight="1" x14ac:dyDescent="0.2">
      <c r="A21" s="4">
        <v>9</v>
      </c>
      <c r="B21" s="3" t="s">
        <v>19</v>
      </c>
      <c r="C21" s="2" t="s">
        <v>16</v>
      </c>
      <c r="D21" s="2"/>
      <c r="E21" s="59">
        <v>3.8</v>
      </c>
      <c r="F21" s="59">
        <v>3.8</v>
      </c>
      <c r="G21" s="59">
        <v>3.8</v>
      </c>
      <c r="H21" s="59">
        <v>3.8</v>
      </c>
      <c r="I21" s="59">
        <v>3.8</v>
      </c>
      <c r="J21" s="59">
        <v>3.8</v>
      </c>
      <c r="K21" s="59">
        <v>3.8</v>
      </c>
      <c r="L21" s="59">
        <v>3.8</v>
      </c>
      <c r="M21" s="59">
        <v>3.8</v>
      </c>
      <c r="N21" s="59">
        <v>3.8</v>
      </c>
      <c r="O21" s="59">
        <v>3.8</v>
      </c>
      <c r="P21" s="59">
        <v>3.8</v>
      </c>
      <c r="Q21" s="59">
        <v>3.8</v>
      </c>
      <c r="R21" s="59">
        <v>3.8</v>
      </c>
      <c r="S21" s="59">
        <v>3.8</v>
      </c>
      <c r="T21" s="59">
        <v>3.8</v>
      </c>
      <c r="U21" s="59">
        <v>3.8</v>
      </c>
      <c r="V21" s="59">
        <v>3.8</v>
      </c>
      <c r="W21" s="59">
        <v>3.8</v>
      </c>
      <c r="X21" s="59">
        <v>3.8</v>
      </c>
      <c r="Y21" s="59">
        <v>3.8</v>
      </c>
      <c r="Z21" s="59">
        <v>3.8</v>
      </c>
      <c r="AA21" s="59">
        <v>3.8</v>
      </c>
      <c r="AB21" s="59">
        <v>3.8</v>
      </c>
      <c r="AC21" s="138">
        <f t="shared" si="1"/>
        <v>3.7999999999999985</v>
      </c>
    </row>
    <row r="22" spans="1:29" ht="20.100000000000001" customHeight="1" x14ac:dyDescent="0.2">
      <c r="A22" s="4">
        <v>10</v>
      </c>
      <c r="B22" s="3" t="s">
        <v>18</v>
      </c>
      <c r="C22" s="2" t="s">
        <v>16</v>
      </c>
      <c r="D22" s="2"/>
      <c r="E22" s="59">
        <v>3</v>
      </c>
      <c r="F22" s="59">
        <v>3</v>
      </c>
      <c r="G22" s="59">
        <v>3</v>
      </c>
      <c r="H22" s="59">
        <v>3</v>
      </c>
      <c r="I22" s="59">
        <v>3</v>
      </c>
      <c r="J22" s="59">
        <v>3</v>
      </c>
      <c r="K22" s="59">
        <v>3</v>
      </c>
      <c r="L22" s="59">
        <v>3</v>
      </c>
      <c r="M22" s="59">
        <v>3</v>
      </c>
      <c r="N22" s="59">
        <v>3</v>
      </c>
      <c r="O22" s="59">
        <v>3</v>
      </c>
      <c r="P22" s="59">
        <v>3</v>
      </c>
      <c r="Q22" s="59">
        <v>3</v>
      </c>
      <c r="R22" s="59">
        <v>3</v>
      </c>
      <c r="S22" s="59">
        <v>3</v>
      </c>
      <c r="T22" s="59">
        <v>3</v>
      </c>
      <c r="U22" s="59">
        <v>3</v>
      </c>
      <c r="V22" s="59">
        <v>3</v>
      </c>
      <c r="W22" s="59">
        <v>3</v>
      </c>
      <c r="X22" s="59">
        <v>3</v>
      </c>
      <c r="Y22" s="59">
        <v>3</v>
      </c>
      <c r="Z22" s="59">
        <v>3</v>
      </c>
      <c r="AA22" s="59">
        <v>3</v>
      </c>
      <c r="AB22" s="59">
        <v>3</v>
      </c>
      <c r="AC22" s="138">
        <f t="shared" si="1"/>
        <v>3</v>
      </c>
    </row>
    <row r="23" spans="1:29" ht="20.100000000000001" customHeight="1" x14ac:dyDescent="0.2">
      <c r="A23" s="4">
        <v>11</v>
      </c>
      <c r="B23" s="3" t="s">
        <v>17</v>
      </c>
      <c r="C23" s="2" t="s">
        <v>16</v>
      </c>
      <c r="D23" s="5"/>
      <c r="E23" s="58">
        <v>0.5</v>
      </c>
      <c r="F23" s="58">
        <v>0.5</v>
      </c>
      <c r="G23" s="58">
        <v>0.5</v>
      </c>
      <c r="H23" s="58">
        <v>0.5</v>
      </c>
      <c r="I23" s="58">
        <v>0.5</v>
      </c>
      <c r="J23" s="58">
        <v>0.5</v>
      </c>
      <c r="K23" s="58">
        <v>0.5</v>
      </c>
      <c r="L23" s="58">
        <v>0.5</v>
      </c>
      <c r="M23" s="58">
        <v>0.5</v>
      </c>
      <c r="N23" s="58">
        <v>0.5</v>
      </c>
      <c r="O23" s="58">
        <v>0.5</v>
      </c>
      <c r="P23" s="58">
        <v>0.5</v>
      </c>
      <c r="Q23" s="58">
        <v>0.5</v>
      </c>
      <c r="R23" s="58">
        <v>0.5</v>
      </c>
      <c r="S23" s="58">
        <v>0.5</v>
      </c>
      <c r="T23" s="58">
        <v>0.5</v>
      </c>
      <c r="U23" s="58">
        <v>0.5</v>
      </c>
      <c r="V23" s="58">
        <v>0.5</v>
      </c>
      <c r="W23" s="58">
        <v>0.5</v>
      </c>
      <c r="X23" s="58">
        <v>0.5</v>
      </c>
      <c r="Y23" s="58">
        <v>0.5</v>
      </c>
      <c r="Z23" s="58">
        <v>0.5</v>
      </c>
      <c r="AA23" s="58">
        <v>0.5</v>
      </c>
      <c r="AB23" s="58">
        <v>0.5</v>
      </c>
      <c r="AC23" s="138">
        <f t="shared" si="1"/>
        <v>0.5</v>
      </c>
    </row>
    <row r="24" spans="1:29" ht="20.100000000000001" customHeight="1" x14ac:dyDescent="0.2">
      <c r="A24" s="4">
        <v>12</v>
      </c>
      <c r="B24" s="3" t="s">
        <v>15</v>
      </c>
      <c r="C24" s="2" t="s">
        <v>14</v>
      </c>
      <c r="D24" s="5"/>
      <c r="E24" s="58">
        <f t="shared" ref="E24:F24" si="2">E21-E22</f>
        <v>0.79999999999999982</v>
      </c>
      <c r="F24" s="58">
        <f t="shared" si="2"/>
        <v>0.79999999999999982</v>
      </c>
      <c r="G24" s="58">
        <f t="shared" ref="G24:AB24" si="3">G21-G22</f>
        <v>0.79999999999999982</v>
      </c>
      <c r="H24" s="58">
        <f t="shared" si="3"/>
        <v>0.79999999999999982</v>
      </c>
      <c r="I24" s="58">
        <f t="shared" si="3"/>
        <v>0.79999999999999982</v>
      </c>
      <c r="J24" s="58">
        <f t="shared" si="3"/>
        <v>0.79999999999999982</v>
      </c>
      <c r="K24" s="58">
        <f t="shared" si="3"/>
        <v>0.79999999999999982</v>
      </c>
      <c r="L24" s="58">
        <f t="shared" si="3"/>
        <v>0.79999999999999982</v>
      </c>
      <c r="M24" s="58">
        <f t="shared" si="3"/>
        <v>0.79999999999999982</v>
      </c>
      <c r="N24" s="58">
        <f t="shared" si="3"/>
        <v>0.79999999999999982</v>
      </c>
      <c r="O24" s="58">
        <f t="shared" si="3"/>
        <v>0.79999999999999982</v>
      </c>
      <c r="P24" s="58">
        <f t="shared" si="3"/>
        <v>0.79999999999999982</v>
      </c>
      <c r="Q24" s="58">
        <f t="shared" si="3"/>
        <v>0.79999999999999982</v>
      </c>
      <c r="R24" s="58">
        <f t="shared" si="3"/>
        <v>0.79999999999999982</v>
      </c>
      <c r="S24" s="58">
        <f t="shared" si="3"/>
        <v>0.79999999999999982</v>
      </c>
      <c r="T24" s="58">
        <f t="shared" si="3"/>
        <v>0.79999999999999982</v>
      </c>
      <c r="U24" s="58">
        <f t="shared" si="3"/>
        <v>0.79999999999999982</v>
      </c>
      <c r="V24" s="58">
        <f t="shared" si="3"/>
        <v>0.79999999999999982</v>
      </c>
      <c r="W24" s="58">
        <f t="shared" si="3"/>
        <v>0.79999999999999982</v>
      </c>
      <c r="X24" s="58">
        <f t="shared" si="3"/>
        <v>0.79999999999999982</v>
      </c>
      <c r="Y24" s="58">
        <f t="shared" si="3"/>
        <v>0.79999999999999982</v>
      </c>
      <c r="Z24" s="58">
        <f t="shared" si="3"/>
        <v>0.79999999999999982</v>
      </c>
      <c r="AA24" s="58">
        <f t="shared" si="3"/>
        <v>0.79999999999999982</v>
      </c>
      <c r="AB24" s="58">
        <f t="shared" si="3"/>
        <v>0.79999999999999982</v>
      </c>
      <c r="AC24" s="138">
        <f t="shared" si="1"/>
        <v>0.80000000000000027</v>
      </c>
    </row>
    <row r="25" spans="1:29" ht="20.100000000000001" customHeight="1" x14ac:dyDescent="0.2">
      <c r="A25" s="4">
        <v>13</v>
      </c>
      <c r="B25" s="3" t="s">
        <v>13</v>
      </c>
      <c r="C25" s="2" t="s">
        <v>12</v>
      </c>
      <c r="D25" s="5"/>
      <c r="E25" s="60">
        <f t="shared" ref="E25:F25" si="4">SQRT(E23/0.5)*971</f>
        <v>971</v>
      </c>
      <c r="F25" s="60">
        <f t="shared" si="4"/>
        <v>971</v>
      </c>
      <c r="G25" s="60">
        <f t="shared" ref="G25:AB25" si="5">SQRT(G23/0.5)*971</f>
        <v>971</v>
      </c>
      <c r="H25" s="60">
        <f t="shared" si="5"/>
        <v>971</v>
      </c>
      <c r="I25" s="60">
        <f t="shared" si="5"/>
        <v>971</v>
      </c>
      <c r="J25" s="60">
        <f t="shared" si="5"/>
        <v>971</v>
      </c>
      <c r="K25" s="60">
        <f t="shared" si="5"/>
        <v>971</v>
      </c>
      <c r="L25" s="60">
        <f t="shared" si="5"/>
        <v>971</v>
      </c>
      <c r="M25" s="60">
        <f t="shared" si="5"/>
        <v>971</v>
      </c>
      <c r="N25" s="60">
        <f t="shared" si="5"/>
        <v>971</v>
      </c>
      <c r="O25" s="60">
        <f t="shared" si="5"/>
        <v>971</v>
      </c>
      <c r="P25" s="60">
        <f t="shared" si="5"/>
        <v>971</v>
      </c>
      <c r="Q25" s="60">
        <f t="shared" si="5"/>
        <v>971</v>
      </c>
      <c r="R25" s="60">
        <f t="shared" si="5"/>
        <v>971</v>
      </c>
      <c r="S25" s="60">
        <f t="shared" si="5"/>
        <v>971</v>
      </c>
      <c r="T25" s="60">
        <f t="shared" si="5"/>
        <v>971</v>
      </c>
      <c r="U25" s="60">
        <f t="shared" si="5"/>
        <v>971</v>
      </c>
      <c r="V25" s="60">
        <f t="shared" si="5"/>
        <v>971</v>
      </c>
      <c r="W25" s="60">
        <f t="shared" si="5"/>
        <v>971</v>
      </c>
      <c r="X25" s="60">
        <f t="shared" si="5"/>
        <v>971</v>
      </c>
      <c r="Y25" s="60">
        <f t="shared" si="5"/>
        <v>971</v>
      </c>
      <c r="Z25" s="60">
        <f t="shared" si="5"/>
        <v>971</v>
      </c>
      <c r="AA25" s="60">
        <f t="shared" si="5"/>
        <v>971</v>
      </c>
      <c r="AB25" s="60">
        <f t="shared" si="5"/>
        <v>971</v>
      </c>
      <c r="AC25" s="138">
        <f t="shared" si="1"/>
        <v>971</v>
      </c>
    </row>
    <row r="26" spans="1:29" ht="20.100000000000001" customHeight="1" x14ac:dyDescent="0.2">
      <c r="A26" s="4">
        <v>14</v>
      </c>
      <c r="B26" s="3" t="s">
        <v>11</v>
      </c>
      <c r="C26" s="2" t="s">
        <v>10</v>
      </c>
      <c r="D26" s="5"/>
      <c r="E26" s="56">
        <f t="shared" ref="E26:F26" si="6">E25*1000*1*(E15-E16)/3024</f>
        <v>2568.7830687830683</v>
      </c>
      <c r="F26" s="56">
        <f t="shared" si="6"/>
        <v>2568.7830687830688</v>
      </c>
      <c r="G26" s="56">
        <f t="shared" ref="G26:AB26" si="7">G25*1000*1*(G15-G16)/3024</f>
        <v>2504.563492063492</v>
      </c>
      <c r="H26" s="56">
        <f t="shared" si="7"/>
        <v>2440.3439153439153</v>
      </c>
      <c r="I26" s="56">
        <f t="shared" si="7"/>
        <v>2504.563492063492</v>
      </c>
      <c r="J26" s="56">
        <f t="shared" si="7"/>
        <v>2568.7830687830688</v>
      </c>
      <c r="K26" s="56">
        <f t="shared" si="7"/>
        <v>2472.4537037037035</v>
      </c>
      <c r="L26" s="56">
        <f t="shared" si="7"/>
        <v>2504.563492063492</v>
      </c>
      <c r="M26" s="56">
        <f t="shared" si="7"/>
        <v>2536.6732804232806</v>
      </c>
      <c r="N26" s="56">
        <f t="shared" si="7"/>
        <v>2504.5634920634916</v>
      </c>
      <c r="O26" s="56">
        <f t="shared" si="7"/>
        <v>2408.2341269841268</v>
      </c>
      <c r="P26" s="56">
        <f t="shared" si="7"/>
        <v>2376.1243386243386</v>
      </c>
      <c r="Q26" s="56">
        <f t="shared" si="7"/>
        <v>2344.0145502645501</v>
      </c>
      <c r="R26" s="56">
        <f t="shared" si="7"/>
        <v>2568.7830687830688</v>
      </c>
      <c r="S26" s="56">
        <f t="shared" si="7"/>
        <v>2568.7830687830688</v>
      </c>
      <c r="T26" s="56">
        <f t="shared" si="7"/>
        <v>2600.8928571428573</v>
      </c>
      <c r="U26" s="56">
        <f t="shared" si="7"/>
        <v>2665.1124338624336</v>
      </c>
      <c r="V26" s="56">
        <f t="shared" si="7"/>
        <v>2600.8928571428573</v>
      </c>
      <c r="W26" s="56">
        <f t="shared" si="7"/>
        <v>2472.4537037037035</v>
      </c>
      <c r="X26" s="56">
        <f t="shared" si="7"/>
        <v>2151.3558201058199</v>
      </c>
      <c r="Y26" s="56">
        <f t="shared" si="7"/>
        <v>2215.5753968253966</v>
      </c>
      <c r="Z26" s="56">
        <f t="shared" si="7"/>
        <v>2536.6732804232802</v>
      </c>
      <c r="AA26" s="56">
        <f t="shared" si="7"/>
        <v>2600.8928571428573</v>
      </c>
      <c r="AB26" s="56">
        <f t="shared" si="7"/>
        <v>2568.7830687830683</v>
      </c>
      <c r="AC26" s="138">
        <f>SUM(E26:AB26)</f>
        <v>59852.645502645493</v>
      </c>
    </row>
    <row r="27" spans="1:29" ht="20.100000000000001" customHeight="1" x14ac:dyDescent="0.2">
      <c r="A27" s="4">
        <v>15</v>
      </c>
      <c r="B27" s="3" t="s">
        <v>9</v>
      </c>
      <c r="C27" s="2" t="s">
        <v>8</v>
      </c>
      <c r="D27" s="5"/>
      <c r="E27" s="58">
        <v>1500</v>
      </c>
      <c r="F27" s="58">
        <v>1400</v>
      </c>
      <c r="G27" s="58">
        <v>1500</v>
      </c>
      <c r="H27" s="58">
        <v>1500</v>
      </c>
      <c r="I27" s="58">
        <v>1500</v>
      </c>
      <c r="J27" s="58">
        <v>1600</v>
      </c>
      <c r="K27" s="58">
        <v>1500</v>
      </c>
      <c r="L27" s="58">
        <v>1500</v>
      </c>
      <c r="M27" s="58">
        <v>1500</v>
      </c>
      <c r="N27" s="58">
        <v>1400</v>
      </c>
      <c r="O27" s="58">
        <v>1500</v>
      </c>
      <c r="P27" s="58">
        <v>1400</v>
      </c>
      <c r="Q27" s="58">
        <v>1400</v>
      </c>
      <c r="R27" s="58">
        <v>1600</v>
      </c>
      <c r="S27" s="58">
        <v>1400</v>
      </c>
      <c r="T27" s="58">
        <v>1700</v>
      </c>
      <c r="U27" s="58">
        <v>1400</v>
      </c>
      <c r="V27" s="58">
        <v>1600</v>
      </c>
      <c r="W27" s="58">
        <v>1300</v>
      </c>
      <c r="X27" s="58">
        <v>1200</v>
      </c>
      <c r="Y27" s="58">
        <v>1600</v>
      </c>
      <c r="Z27" s="58">
        <v>1500</v>
      </c>
      <c r="AA27" s="58">
        <v>1500</v>
      </c>
      <c r="AB27" s="58">
        <v>1600</v>
      </c>
      <c r="AC27" s="138">
        <f>SUM(E27:AB27)</f>
        <v>35600</v>
      </c>
    </row>
    <row r="28" spans="1:29" ht="20.100000000000001" customHeight="1" x14ac:dyDescent="0.2">
      <c r="A28" s="4">
        <v>16</v>
      </c>
      <c r="B28" s="3" t="s">
        <v>7</v>
      </c>
      <c r="C28" s="2" t="s">
        <v>6</v>
      </c>
      <c r="D28" s="5"/>
      <c r="E28" s="62">
        <f t="shared" ref="E28:F28" si="8">E27/E26</f>
        <v>0.58393408856848616</v>
      </c>
      <c r="F28" s="62">
        <f t="shared" si="8"/>
        <v>0.54500514933058708</v>
      </c>
      <c r="G28" s="62">
        <f t="shared" ref="G28:AB28" si="9">G27/G26</f>
        <v>0.59890675750613964</v>
      </c>
      <c r="H28" s="62">
        <f t="shared" si="9"/>
        <v>0.61466746165103803</v>
      </c>
      <c r="I28" s="62">
        <f t="shared" si="9"/>
        <v>0.59890675750613964</v>
      </c>
      <c r="J28" s="62">
        <f t="shared" si="9"/>
        <v>0.62286302780638514</v>
      </c>
      <c r="K28" s="62">
        <f t="shared" si="9"/>
        <v>0.60668476734388177</v>
      </c>
      <c r="L28" s="62">
        <f t="shared" si="9"/>
        <v>0.59890675750613964</v>
      </c>
      <c r="M28" s="62">
        <f t="shared" si="9"/>
        <v>0.59132565930985925</v>
      </c>
      <c r="N28" s="62">
        <f t="shared" si="9"/>
        <v>0.55897964033906367</v>
      </c>
      <c r="O28" s="62">
        <f t="shared" si="9"/>
        <v>0.62286302780638525</v>
      </c>
      <c r="P28" s="62">
        <f t="shared" si="9"/>
        <v>0.58919475603306704</v>
      </c>
      <c r="Q28" s="62">
        <f t="shared" si="9"/>
        <v>0.59726591707461596</v>
      </c>
      <c r="R28" s="62">
        <f t="shared" si="9"/>
        <v>0.62286302780638514</v>
      </c>
      <c r="S28" s="62">
        <f t="shared" si="9"/>
        <v>0.54500514933058708</v>
      </c>
      <c r="T28" s="62">
        <f t="shared" si="9"/>
        <v>0.65362169584620666</v>
      </c>
      <c r="U28" s="62">
        <f t="shared" si="9"/>
        <v>0.52530616802948149</v>
      </c>
      <c r="V28" s="62">
        <f t="shared" si="9"/>
        <v>0.6151733607964297</v>
      </c>
      <c r="W28" s="62">
        <f t="shared" si="9"/>
        <v>0.52579346503136415</v>
      </c>
      <c r="X28" s="62">
        <f t="shared" si="9"/>
        <v>0.55778778609527035</v>
      </c>
      <c r="Y28" s="62">
        <f t="shared" si="9"/>
        <v>0.72216003223928726</v>
      </c>
      <c r="Z28" s="62">
        <f t="shared" si="9"/>
        <v>0.59132565930985936</v>
      </c>
      <c r="AA28" s="62">
        <f t="shared" si="9"/>
        <v>0.57672502574665285</v>
      </c>
      <c r="AB28" s="62">
        <f t="shared" si="9"/>
        <v>0.62286302780638525</v>
      </c>
      <c r="AC28" s="138">
        <f t="shared" ref="AC28:AC33" si="10">AVERAGE(E28:AB28)</f>
        <v>0.59533867357582071</v>
      </c>
    </row>
    <row r="29" spans="1:29" ht="20.100000000000001" customHeight="1" x14ac:dyDescent="0.2">
      <c r="A29" s="4">
        <v>17</v>
      </c>
      <c r="B29" s="3" t="s">
        <v>5</v>
      </c>
      <c r="C29" s="5"/>
      <c r="D29" s="5"/>
      <c r="E29" s="326">
        <f>AVERAGE(E28:AB28)</f>
        <v>0.59533867357582071</v>
      </c>
      <c r="F29" s="327"/>
      <c r="G29" s="327"/>
      <c r="H29" s="327"/>
      <c r="I29" s="327"/>
      <c r="J29" s="327"/>
      <c r="K29" s="327"/>
      <c r="L29" s="327"/>
      <c r="M29" s="327"/>
      <c r="N29" s="327"/>
      <c r="O29" s="327"/>
      <c r="P29" s="327"/>
      <c r="Q29" s="327"/>
      <c r="R29" s="327"/>
      <c r="S29" s="327"/>
      <c r="T29" s="327"/>
      <c r="U29" s="327"/>
      <c r="V29" s="327"/>
      <c r="W29" s="327"/>
      <c r="X29" s="327"/>
      <c r="Y29" s="327"/>
      <c r="Z29" s="327"/>
      <c r="AA29" s="327"/>
      <c r="AB29" s="328"/>
      <c r="AC29" s="138">
        <f t="shared" si="10"/>
        <v>0.59533867357582071</v>
      </c>
    </row>
    <row r="30" spans="1:29" ht="20.100000000000001" customHeight="1" x14ac:dyDescent="0.2">
      <c r="A30" s="4">
        <v>18</v>
      </c>
      <c r="B30" s="3" t="s">
        <v>4</v>
      </c>
      <c r="C30" s="5"/>
      <c r="D30" s="5"/>
      <c r="E30" s="62">
        <f t="shared" ref="E30:F30" si="11">3.516/E28</f>
        <v>6.0212275132275126</v>
      </c>
      <c r="F30" s="62">
        <f t="shared" si="11"/>
        <v>6.4513151927437633</v>
      </c>
      <c r="G30" s="62">
        <f t="shared" ref="G30:AB30" si="12">3.516/G28</f>
        <v>5.8706968253968252</v>
      </c>
      <c r="H30" s="62">
        <f t="shared" si="12"/>
        <v>5.720166137566137</v>
      </c>
      <c r="I30" s="62">
        <f t="shared" si="12"/>
        <v>5.8706968253968252</v>
      </c>
      <c r="J30" s="62">
        <f t="shared" si="12"/>
        <v>5.6449007936507938</v>
      </c>
      <c r="K30" s="62">
        <f t="shared" si="12"/>
        <v>5.7954314814814802</v>
      </c>
      <c r="L30" s="62">
        <f t="shared" si="12"/>
        <v>5.8706968253968252</v>
      </c>
      <c r="M30" s="62">
        <f t="shared" si="12"/>
        <v>5.9459621693121703</v>
      </c>
      <c r="N30" s="62">
        <f t="shared" si="12"/>
        <v>6.2900323129251694</v>
      </c>
      <c r="O30" s="62">
        <f t="shared" si="12"/>
        <v>5.6449007936507929</v>
      </c>
      <c r="P30" s="62">
        <f t="shared" si="12"/>
        <v>5.9674665532879825</v>
      </c>
      <c r="Q30" s="62">
        <f t="shared" si="12"/>
        <v>5.8868251133786842</v>
      </c>
      <c r="R30" s="62">
        <f t="shared" si="12"/>
        <v>5.6449007936507938</v>
      </c>
      <c r="S30" s="62">
        <f t="shared" si="12"/>
        <v>6.4513151927437633</v>
      </c>
      <c r="T30" s="62">
        <f t="shared" si="12"/>
        <v>5.3792584033613444</v>
      </c>
      <c r="U30" s="62">
        <f t="shared" si="12"/>
        <v>6.6932395124716555</v>
      </c>
      <c r="V30" s="62">
        <f t="shared" si="12"/>
        <v>5.7154620535714296</v>
      </c>
      <c r="W30" s="62">
        <f t="shared" si="12"/>
        <v>6.687036324786324</v>
      </c>
      <c r="X30" s="62">
        <f t="shared" si="12"/>
        <v>6.3034725529100522</v>
      </c>
      <c r="Y30" s="62">
        <f t="shared" si="12"/>
        <v>4.8687269345238091</v>
      </c>
      <c r="Z30" s="62">
        <f t="shared" si="12"/>
        <v>5.9459621693121694</v>
      </c>
      <c r="AA30" s="62">
        <f t="shared" si="12"/>
        <v>6.0964928571428576</v>
      </c>
      <c r="AB30" s="62">
        <f t="shared" si="12"/>
        <v>5.6449007936507929</v>
      </c>
      <c r="AC30" s="138">
        <f t="shared" si="10"/>
        <v>5.9337952552308311</v>
      </c>
    </row>
    <row r="31" spans="1:29" ht="20.100000000000001" customHeight="1" x14ac:dyDescent="0.2">
      <c r="A31" s="4">
        <v>19</v>
      </c>
      <c r="B31" s="3" t="s">
        <v>3</v>
      </c>
      <c r="C31" s="5"/>
      <c r="D31" s="5"/>
      <c r="E31" s="62">
        <f t="shared" ref="E31:F31" si="13">3.413*E30</f>
        <v>20.550449502645499</v>
      </c>
      <c r="F31" s="62">
        <f t="shared" si="13"/>
        <v>22.018338752834463</v>
      </c>
      <c r="G31" s="62">
        <f t="shared" ref="G31:AB31" si="14">3.413*G30</f>
        <v>20.036688265079363</v>
      </c>
      <c r="H31" s="62">
        <f t="shared" si="14"/>
        <v>19.522927027513223</v>
      </c>
      <c r="I31" s="62">
        <f t="shared" si="14"/>
        <v>20.036688265079363</v>
      </c>
      <c r="J31" s="62">
        <f t="shared" si="14"/>
        <v>19.266046408730158</v>
      </c>
      <c r="K31" s="62">
        <f t="shared" si="14"/>
        <v>19.779807646296291</v>
      </c>
      <c r="L31" s="62">
        <f t="shared" si="14"/>
        <v>20.036688265079363</v>
      </c>
      <c r="M31" s="62">
        <f t="shared" si="14"/>
        <v>20.293568883862434</v>
      </c>
      <c r="N31" s="62">
        <f t="shared" si="14"/>
        <v>21.467880284013603</v>
      </c>
      <c r="O31" s="62">
        <f t="shared" si="14"/>
        <v>19.266046408730155</v>
      </c>
      <c r="P31" s="62">
        <f t="shared" si="14"/>
        <v>20.366963346371882</v>
      </c>
      <c r="Q31" s="62">
        <f t="shared" si="14"/>
        <v>20.091734111961447</v>
      </c>
      <c r="R31" s="62">
        <f t="shared" si="14"/>
        <v>19.266046408730158</v>
      </c>
      <c r="S31" s="62">
        <f t="shared" si="14"/>
        <v>22.018338752834463</v>
      </c>
      <c r="T31" s="62">
        <f t="shared" si="14"/>
        <v>18.359408930672267</v>
      </c>
      <c r="U31" s="62">
        <f t="shared" si="14"/>
        <v>22.844026456065759</v>
      </c>
      <c r="V31" s="62">
        <f t="shared" si="14"/>
        <v>19.506871988839286</v>
      </c>
      <c r="W31" s="62">
        <f t="shared" si="14"/>
        <v>22.822854976495723</v>
      </c>
      <c r="X31" s="62">
        <f t="shared" si="14"/>
        <v>21.513751823082007</v>
      </c>
      <c r="Y31" s="62">
        <f t="shared" si="14"/>
        <v>16.616965027529758</v>
      </c>
      <c r="Z31" s="62">
        <f t="shared" si="14"/>
        <v>20.293568883862434</v>
      </c>
      <c r="AA31" s="62">
        <f t="shared" si="14"/>
        <v>20.807330121428571</v>
      </c>
      <c r="AB31" s="62">
        <f t="shared" si="14"/>
        <v>19.266046408730155</v>
      </c>
      <c r="AC31" s="138">
        <f t="shared" si="10"/>
        <v>20.252043206102826</v>
      </c>
    </row>
    <row r="32" spans="1:29" ht="20.100000000000001" customHeight="1" x14ac:dyDescent="0.2">
      <c r="A32" s="4">
        <v>20</v>
      </c>
      <c r="B32" s="3" t="s">
        <v>2</v>
      </c>
      <c r="C32" s="2" t="s">
        <v>0</v>
      </c>
      <c r="D32" s="5"/>
      <c r="E32" s="62">
        <f t="shared" ref="E32:F32" si="15">(E18-E17)/LN(1+(E18-E17)/E13)</f>
        <v>3.1370587723358061</v>
      </c>
      <c r="F32" s="62">
        <f t="shared" si="15"/>
        <v>3.1370587723358061</v>
      </c>
      <c r="G32" s="62">
        <f t="shared" ref="G32:AB32" si="16">(G18-G17)/LN(1+(G18-G17)/G13)</f>
        <v>3.1996311497369803</v>
      </c>
      <c r="H32" s="62">
        <f t="shared" si="16"/>
        <v>3.1681956368598083</v>
      </c>
      <c r="I32" s="62">
        <f t="shared" si="16"/>
        <v>3.1996311497369812</v>
      </c>
      <c r="J32" s="62">
        <f t="shared" si="16"/>
        <v>3.0755720952729746</v>
      </c>
      <c r="K32" s="62">
        <f t="shared" si="16"/>
        <v>3.757412041475098</v>
      </c>
      <c r="L32" s="62">
        <f t="shared" si="16"/>
        <v>3.1996311497369803</v>
      </c>
      <c r="M32" s="62">
        <f t="shared" si="16"/>
        <v>3.0755720952729746</v>
      </c>
      <c r="N32" s="62">
        <f t="shared" si="16"/>
        <v>2.9492740268717408</v>
      </c>
      <c r="O32" s="62">
        <f t="shared" si="16"/>
        <v>3.0135908994034803</v>
      </c>
      <c r="P32" s="62">
        <f t="shared" si="16"/>
        <v>3.0446447180586973</v>
      </c>
      <c r="Q32" s="62">
        <f t="shared" si="16"/>
        <v>2.9196406471924834</v>
      </c>
      <c r="R32" s="62">
        <f t="shared" si="16"/>
        <v>3.106375869883093</v>
      </c>
      <c r="S32" s="62">
        <f t="shared" si="16"/>
        <v>3.1370587723358061</v>
      </c>
      <c r="T32" s="62">
        <f t="shared" si="16"/>
        <v>3.4167475825261038</v>
      </c>
      <c r="U32" s="62">
        <f t="shared" si="16"/>
        <v>3.3241499204891216</v>
      </c>
      <c r="V32" s="62">
        <f t="shared" si="16"/>
        <v>3.1370587723358052</v>
      </c>
      <c r="W32" s="62">
        <f t="shared" si="16"/>
        <v>3.0446447180586973</v>
      </c>
      <c r="X32" s="62">
        <f t="shared" si="16"/>
        <v>2.7338737120622918</v>
      </c>
      <c r="Y32" s="62">
        <f t="shared" si="16"/>
        <v>2.7650510025361612</v>
      </c>
      <c r="Z32" s="62">
        <f t="shared" si="16"/>
        <v>3.1370587723358061</v>
      </c>
      <c r="AA32" s="62">
        <f t="shared" si="16"/>
        <v>3.106375869883093</v>
      </c>
      <c r="AB32" s="62">
        <f t="shared" si="16"/>
        <v>3.1370587723358052</v>
      </c>
      <c r="AC32" s="138">
        <f t="shared" si="10"/>
        <v>3.1217652882946503</v>
      </c>
    </row>
    <row r="33" spans="1:29" ht="20.100000000000001" customHeight="1" x14ac:dyDescent="0.25">
      <c r="A33" s="4">
        <v>21</v>
      </c>
      <c r="B33" s="3" t="s">
        <v>1</v>
      </c>
      <c r="C33" s="2" t="s">
        <v>0</v>
      </c>
      <c r="D33" s="1"/>
      <c r="E33" s="62">
        <f t="shared" ref="E33:F33" si="17">(E15-E16)/LN(1+(E15-E16)/E14)</f>
        <v>3.3362591313939709</v>
      </c>
      <c r="F33" s="62">
        <f t="shared" si="17"/>
        <v>3.3362591313939705</v>
      </c>
      <c r="G33" s="62">
        <f t="shared" ref="G33:AB33" si="18">(G15-G16)/LN(1+(G15-G16)/G14)</f>
        <v>3.284340856464937</v>
      </c>
      <c r="H33" s="62">
        <f t="shared" si="18"/>
        <v>3.0732768781004784</v>
      </c>
      <c r="I33" s="62">
        <f t="shared" si="18"/>
        <v>3.284340856464937</v>
      </c>
      <c r="J33" s="62">
        <f t="shared" si="18"/>
        <v>3.174605732429284</v>
      </c>
      <c r="K33" s="62">
        <f t="shared" si="18"/>
        <v>3.2582804444917861</v>
      </c>
      <c r="L33" s="62">
        <f t="shared" si="18"/>
        <v>3.4381172419787158</v>
      </c>
      <c r="M33" s="62">
        <f t="shared" si="18"/>
        <v>3.1493713162492138</v>
      </c>
      <c r="N33" s="62">
        <f t="shared" si="18"/>
        <v>3.1240724065352672</v>
      </c>
      <c r="O33" s="62">
        <f t="shared" si="18"/>
        <v>3.0477780683835869</v>
      </c>
      <c r="P33" s="62">
        <f t="shared" si="18"/>
        <v>3.1796806982868167</v>
      </c>
      <c r="Q33" s="62">
        <f t="shared" si="18"/>
        <v>2.9965726364461651</v>
      </c>
      <c r="R33" s="62">
        <f t="shared" si="18"/>
        <v>3.4912973855454976</v>
      </c>
      <c r="S33" s="62">
        <f t="shared" si="18"/>
        <v>3.7861502207830928</v>
      </c>
      <c r="T33" s="62">
        <f t="shared" si="18"/>
        <v>3.9556713919496613</v>
      </c>
      <c r="U33" s="62">
        <f t="shared" si="18"/>
        <v>4.0116575058753421</v>
      </c>
      <c r="V33" s="62">
        <f t="shared" si="18"/>
        <v>3.3621191219924649</v>
      </c>
      <c r="W33" s="62">
        <f t="shared" si="18"/>
        <v>3.2582804444917861</v>
      </c>
      <c r="X33" s="62">
        <f t="shared" si="18"/>
        <v>2.8412043138320042</v>
      </c>
      <c r="Y33" s="62">
        <f t="shared" si="18"/>
        <v>2.893296251634613</v>
      </c>
      <c r="Z33" s="62">
        <f t="shared" si="18"/>
        <v>3.310333392565084</v>
      </c>
      <c r="AA33" s="62">
        <f t="shared" si="18"/>
        <v>3.3621191219924658</v>
      </c>
      <c r="AB33" s="62">
        <f t="shared" si="18"/>
        <v>3.4912973855454972</v>
      </c>
      <c r="AC33" s="138">
        <f t="shared" si="10"/>
        <v>3.3102659139511097</v>
      </c>
    </row>
    <row r="35" spans="1:29" ht="23.25" x14ac:dyDescent="0.2">
      <c r="A35" s="317" t="s">
        <v>39</v>
      </c>
      <c r="B35" s="317"/>
      <c r="C35" s="317"/>
      <c r="D35" s="317"/>
      <c r="E35" s="317"/>
      <c r="F35" s="317"/>
      <c r="G35" s="31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317"/>
      <c r="AC35" s="317"/>
    </row>
    <row r="36" spans="1:29" ht="23.25" x14ac:dyDescent="0.2">
      <c r="A36" s="318" t="s">
        <v>163</v>
      </c>
      <c r="B36" s="318"/>
      <c r="C36" s="318"/>
      <c r="D36" s="318"/>
      <c r="E36" s="318"/>
      <c r="F36" s="318"/>
      <c r="G36" s="318"/>
      <c r="H36" s="318"/>
      <c r="I36" s="318"/>
      <c r="J36" s="318"/>
      <c r="K36" s="318"/>
      <c r="L36" s="318"/>
      <c r="M36" s="318"/>
      <c r="N36" s="318"/>
      <c r="O36" s="318"/>
      <c r="P36" s="318"/>
      <c r="Q36" s="318"/>
      <c r="R36" s="318"/>
      <c r="S36" s="318"/>
      <c r="T36" s="318"/>
      <c r="U36" s="318"/>
      <c r="V36" s="318"/>
      <c r="W36" s="318"/>
      <c r="X36" s="318"/>
      <c r="Y36" s="318"/>
      <c r="Z36" s="318"/>
      <c r="AA36" s="318"/>
      <c r="AB36" s="318"/>
      <c r="AC36" s="318"/>
    </row>
    <row r="37" spans="1:29" ht="21" customHeight="1" x14ac:dyDescent="0.35">
      <c r="A37" s="319"/>
      <c r="B37" s="319"/>
      <c r="C37" s="319"/>
      <c r="D37" s="319"/>
      <c r="E37" s="320" t="s">
        <v>75</v>
      </c>
      <c r="F37" s="320"/>
      <c r="G37" s="320"/>
      <c r="H37" s="320"/>
      <c r="I37" s="320"/>
      <c r="J37" s="320"/>
      <c r="K37" s="320"/>
      <c r="L37" s="320"/>
      <c r="M37" s="320"/>
      <c r="N37" s="320"/>
      <c r="O37" s="320"/>
      <c r="P37" s="320"/>
      <c r="Q37" s="320"/>
      <c r="R37" s="320"/>
      <c r="S37" s="320"/>
      <c r="T37" s="320"/>
      <c r="U37" s="320"/>
      <c r="V37" s="320"/>
      <c r="W37" s="320"/>
      <c r="X37" s="320"/>
      <c r="Y37" s="320"/>
      <c r="Z37" s="320"/>
      <c r="AA37" s="320"/>
      <c r="AB37" s="320"/>
      <c r="AC37" s="320"/>
    </row>
    <row r="38" spans="1:29" ht="18" customHeight="1" x14ac:dyDescent="0.2">
      <c r="A38" s="321" t="s">
        <v>133</v>
      </c>
      <c r="B38" s="321"/>
      <c r="C38" s="321"/>
      <c r="D38" s="321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</row>
    <row r="39" spans="1:29" ht="18" customHeight="1" x14ac:dyDescent="0.2">
      <c r="A39" s="321" t="s">
        <v>134</v>
      </c>
      <c r="B39" s="321"/>
      <c r="C39" s="321"/>
      <c r="D39" s="321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29" ht="18" customHeight="1" x14ac:dyDescent="0.2">
      <c r="A40" s="321" t="s">
        <v>135</v>
      </c>
      <c r="B40" s="321"/>
      <c r="C40" s="321"/>
      <c r="D40" s="321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29" ht="18" customHeight="1" x14ac:dyDescent="0.2">
      <c r="A41" s="321" t="s">
        <v>136</v>
      </c>
      <c r="B41" s="321"/>
      <c r="C41" s="321"/>
      <c r="D41" s="321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29" ht="18.600000000000001" customHeight="1" x14ac:dyDescent="0.35">
      <c r="A42" s="322" t="s">
        <v>137</v>
      </c>
      <c r="B42" s="322"/>
      <c r="C42" s="322"/>
      <c r="D42" s="322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</row>
    <row r="43" spans="1:29" ht="18" customHeight="1" x14ac:dyDescent="0.35">
      <c r="A43" s="322" t="s">
        <v>138</v>
      </c>
      <c r="B43" s="322"/>
      <c r="C43" s="322"/>
      <c r="D43" s="322"/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</row>
    <row r="44" spans="1:29" ht="39.75" customHeight="1" x14ac:dyDescent="0.2">
      <c r="A44" s="312" t="s">
        <v>32</v>
      </c>
      <c r="B44" s="312" t="s">
        <v>31</v>
      </c>
      <c r="C44" s="312" t="s">
        <v>30</v>
      </c>
      <c r="D44" s="312" t="s">
        <v>29</v>
      </c>
      <c r="E44" s="314" t="s">
        <v>28</v>
      </c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315"/>
      <c r="T44" s="315"/>
      <c r="U44" s="315"/>
      <c r="V44" s="315"/>
      <c r="W44" s="315"/>
      <c r="X44" s="315"/>
      <c r="Y44" s="315"/>
      <c r="Z44" s="315"/>
      <c r="AA44" s="315"/>
      <c r="AB44" s="316"/>
      <c r="AC44" s="113" t="s">
        <v>67</v>
      </c>
    </row>
    <row r="45" spans="1:29" ht="15.75" x14ac:dyDescent="0.25">
      <c r="A45" s="313"/>
      <c r="B45" s="313"/>
      <c r="C45" s="313"/>
      <c r="D45" s="313"/>
      <c r="E45" s="8">
        <v>7</v>
      </c>
      <c r="F45" s="8">
        <v>8</v>
      </c>
      <c r="G45" s="8">
        <v>9</v>
      </c>
      <c r="H45" s="8">
        <v>10</v>
      </c>
      <c r="I45" s="9">
        <v>11</v>
      </c>
      <c r="J45" s="8">
        <v>12</v>
      </c>
      <c r="K45" s="8">
        <v>13</v>
      </c>
      <c r="L45" s="8">
        <v>14</v>
      </c>
      <c r="M45" s="8">
        <v>15</v>
      </c>
      <c r="N45" s="8">
        <v>16</v>
      </c>
      <c r="O45" s="8">
        <v>17</v>
      </c>
      <c r="P45" s="8">
        <v>18</v>
      </c>
      <c r="Q45" s="8">
        <v>19</v>
      </c>
      <c r="R45" s="8">
        <v>20</v>
      </c>
      <c r="S45" s="8">
        <v>21</v>
      </c>
      <c r="T45" s="8">
        <v>22</v>
      </c>
      <c r="U45" s="8">
        <v>23</v>
      </c>
      <c r="V45" s="8">
        <v>0</v>
      </c>
      <c r="W45" s="8">
        <v>1</v>
      </c>
      <c r="X45" s="8">
        <v>2</v>
      </c>
      <c r="Y45" s="8">
        <v>3</v>
      </c>
      <c r="Z45" s="8">
        <v>4</v>
      </c>
      <c r="AA45" s="8">
        <v>5</v>
      </c>
      <c r="AB45" s="8">
        <v>6</v>
      </c>
      <c r="AC45" s="1"/>
    </row>
    <row r="46" spans="1:29" ht="20.100000000000001" customHeight="1" x14ac:dyDescent="0.2">
      <c r="A46" s="4">
        <v>1</v>
      </c>
      <c r="B46" s="3" t="s">
        <v>27</v>
      </c>
      <c r="C46" s="2" t="s">
        <v>0</v>
      </c>
      <c r="D46" s="31"/>
      <c r="E46" s="12">
        <v>1.4</v>
      </c>
      <c r="F46" s="12">
        <v>1.4</v>
      </c>
      <c r="G46" s="12"/>
      <c r="H46" s="12"/>
      <c r="I46" s="12"/>
      <c r="J46" s="12"/>
      <c r="K46" s="12"/>
      <c r="L46" s="12">
        <v>1.3</v>
      </c>
      <c r="M46" s="12">
        <v>1.6</v>
      </c>
      <c r="N46" s="12">
        <v>1.3</v>
      </c>
      <c r="O46" s="12">
        <v>1.2</v>
      </c>
      <c r="P46" s="12"/>
      <c r="Q46" s="12"/>
      <c r="R46" s="12"/>
      <c r="S46" s="12"/>
      <c r="T46" s="12"/>
      <c r="U46" s="12">
        <v>1.3</v>
      </c>
      <c r="V46" s="12">
        <v>1.4</v>
      </c>
      <c r="W46" s="12"/>
      <c r="X46" s="12"/>
      <c r="Y46" s="12"/>
      <c r="Z46" s="12"/>
      <c r="AA46" s="12"/>
      <c r="AB46" s="12"/>
      <c r="AC46" s="139">
        <f>AVERAGE(E46:AB46)</f>
        <v>1.3625</v>
      </c>
    </row>
    <row r="47" spans="1:29" ht="20.100000000000001" customHeight="1" x14ac:dyDescent="0.2">
      <c r="A47" s="4">
        <v>2</v>
      </c>
      <c r="B47" s="3" t="s">
        <v>26</v>
      </c>
      <c r="C47" s="2" t="s">
        <v>0</v>
      </c>
      <c r="D47" s="31"/>
      <c r="E47" s="68">
        <v>0.7</v>
      </c>
      <c r="F47" s="68">
        <v>0.7</v>
      </c>
      <c r="G47" s="68"/>
      <c r="H47" s="68"/>
      <c r="I47" s="68"/>
      <c r="J47" s="68"/>
      <c r="K47" s="68"/>
      <c r="L47" s="68">
        <v>0.9</v>
      </c>
      <c r="M47" s="68">
        <v>0.7</v>
      </c>
      <c r="N47" s="68">
        <v>0.6</v>
      </c>
      <c r="O47" s="68">
        <v>0.8</v>
      </c>
      <c r="P47" s="68"/>
      <c r="Q47" s="68"/>
      <c r="R47" s="68"/>
      <c r="S47" s="68"/>
      <c r="T47" s="68"/>
      <c r="U47" s="68">
        <v>0.9</v>
      </c>
      <c r="V47" s="68">
        <v>0.9</v>
      </c>
      <c r="W47" s="68"/>
      <c r="X47" s="68"/>
      <c r="Y47" s="68"/>
      <c r="Z47" s="68"/>
      <c r="AA47" s="68"/>
      <c r="AB47" s="68"/>
      <c r="AC47" s="138">
        <f>AVERAGE(E47:AB47)</f>
        <v>0.77500000000000013</v>
      </c>
    </row>
    <row r="48" spans="1:29" ht="20.100000000000001" customHeight="1" x14ac:dyDescent="0.25">
      <c r="A48" s="4">
        <v>3</v>
      </c>
      <c r="B48" s="3" t="s">
        <v>25</v>
      </c>
      <c r="C48" s="2" t="s">
        <v>0</v>
      </c>
      <c r="D48" s="2"/>
      <c r="E48" s="38">
        <v>15.6</v>
      </c>
      <c r="F48" s="38">
        <v>14.4</v>
      </c>
      <c r="G48" s="38"/>
      <c r="H48" s="38"/>
      <c r="I48" s="38"/>
      <c r="J48" s="38"/>
      <c r="K48" s="38"/>
      <c r="L48" s="38">
        <v>15.2</v>
      </c>
      <c r="M48" s="38">
        <v>14.2</v>
      </c>
      <c r="N48" s="38">
        <v>13.6</v>
      </c>
      <c r="O48" s="38">
        <v>12.9</v>
      </c>
      <c r="P48" s="38"/>
      <c r="Q48" s="38"/>
      <c r="R48" s="38"/>
      <c r="S48" s="38"/>
      <c r="T48" s="38"/>
      <c r="U48" s="38">
        <v>15.9</v>
      </c>
      <c r="V48" s="38">
        <v>14.4</v>
      </c>
      <c r="W48" s="38"/>
      <c r="X48" s="38"/>
      <c r="Y48" s="38"/>
      <c r="Z48" s="38"/>
      <c r="AA48" s="38"/>
      <c r="AB48" s="38"/>
      <c r="AC48" s="138">
        <f t="shared" ref="AC48:AC49" si="19">AVERAGE(E48:AB48)</f>
        <v>14.525000000000002</v>
      </c>
    </row>
    <row r="49" spans="1:29" ht="20.100000000000001" customHeight="1" x14ac:dyDescent="0.25">
      <c r="A49" s="4">
        <v>4</v>
      </c>
      <c r="B49" s="3" t="s">
        <v>24</v>
      </c>
      <c r="C49" s="2" t="s">
        <v>0</v>
      </c>
      <c r="D49" s="2"/>
      <c r="E49" s="38">
        <v>7.8</v>
      </c>
      <c r="F49" s="38">
        <v>6.6</v>
      </c>
      <c r="G49" s="38"/>
      <c r="H49" s="38"/>
      <c r="I49" s="38"/>
      <c r="J49" s="38"/>
      <c r="K49" s="38"/>
      <c r="L49" s="38">
        <v>7.4</v>
      </c>
      <c r="M49" s="38">
        <v>6.7</v>
      </c>
      <c r="N49" s="38">
        <v>6.1</v>
      </c>
      <c r="O49" s="38">
        <v>5.9</v>
      </c>
      <c r="P49" s="38"/>
      <c r="Q49" s="38"/>
      <c r="R49" s="38"/>
      <c r="S49" s="38"/>
      <c r="T49" s="38"/>
      <c r="U49" s="38">
        <v>7.9</v>
      </c>
      <c r="V49" s="38">
        <v>6.6</v>
      </c>
      <c r="W49" s="38"/>
      <c r="X49" s="38"/>
      <c r="Y49" s="38"/>
      <c r="Z49" s="38"/>
      <c r="AA49" s="38"/>
      <c r="AB49" s="38"/>
      <c r="AC49" s="138">
        <f t="shared" si="19"/>
        <v>6.8749999999999991</v>
      </c>
    </row>
    <row r="50" spans="1:29" ht="20.100000000000001" customHeight="1" x14ac:dyDescent="0.25">
      <c r="A50" s="4">
        <v>5</v>
      </c>
      <c r="B50" s="3" t="s">
        <v>23</v>
      </c>
      <c r="C50" s="2" t="s">
        <v>0</v>
      </c>
      <c r="D50" s="2"/>
      <c r="E50" s="38">
        <v>24.3</v>
      </c>
      <c r="F50" s="38">
        <v>23.8</v>
      </c>
      <c r="G50" s="38"/>
      <c r="H50" s="38"/>
      <c r="I50" s="38"/>
      <c r="J50" s="38"/>
      <c r="K50" s="38"/>
      <c r="L50" s="38">
        <v>24.9</v>
      </c>
      <c r="M50" s="38">
        <v>24.7</v>
      </c>
      <c r="N50" s="38">
        <v>24.4</v>
      </c>
      <c r="O50" s="38">
        <v>24.3</v>
      </c>
      <c r="P50" s="38"/>
      <c r="Q50" s="38"/>
      <c r="R50" s="38"/>
      <c r="S50" s="38"/>
      <c r="T50" s="38"/>
      <c r="U50" s="38">
        <v>24</v>
      </c>
      <c r="V50" s="38">
        <v>23.9</v>
      </c>
      <c r="W50" s="38"/>
      <c r="X50" s="38"/>
      <c r="Y50" s="38"/>
      <c r="Z50" s="38"/>
      <c r="AA50" s="38"/>
      <c r="AB50" s="38"/>
      <c r="AC50" s="138">
        <v>24.94445</v>
      </c>
    </row>
    <row r="51" spans="1:29" ht="20.100000000000001" customHeight="1" x14ac:dyDescent="0.25">
      <c r="A51" s="4">
        <v>6</v>
      </c>
      <c r="B51" s="3" t="s">
        <v>22</v>
      </c>
      <c r="C51" s="2" t="s">
        <v>0</v>
      </c>
      <c r="D51" s="2"/>
      <c r="E51" s="38">
        <v>30.3</v>
      </c>
      <c r="F51" s="38">
        <v>29.8</v>
      </c>
      <c r="G51" s="38"/>
      <c r="H51" s="38"/>
      <c r="I51" s="38"/>
      <c r="J51" s="38"/>
      <c r="K51" s="38"/>
      <c r="L51" s="38">
        <v>30.7</v>
      </c>
      <c r="M51" s="38">
        <v>30.4</v>
      </c>
      <c r="N51" s="38">
        <v>29.9</v>
      </c>
      <c r="O51" s="38">
        <v>29.7</v>
      </c>
      <c r="P51" s="38"/>
      <c r="Q51" s="38"/>
      <c r="R51" s="38"/>
      <c r="S51" s="38"/>
      <c r="T51" s="38"/>
      <c r="U51" s="38">
        <v>29.9</v>
      </c>
      <c r="V51" s="38">
        <v>29.8</v>
      </c>
      <c r="W51" s="38"/>
      <c r="X51" s="38"/>
      <c r="Y51" s="38"/>
      <c r="Z51" s="38"/>
      <c r="AA51" s="38"/>
      <c r="AB51" s="38"/>
      <c r="AC51" s="138">
        <v>29.61111</v>
      </c>
    </row>
    <row r="52" spans="1:29" ht="20.100000000000001" customHeight="1" x14ac:dyDescent="0.2">
      <c r="A52" s="4">
        <v>7</v>
      </c>
      <c r="B52" s="3" t="s">
        <v>21</v>
      </c>
      <c r="C52" s="2" t="s">
        <v>16</v>
      </c>
      <c r="D52" s="2"/>
      <c r="E52" s="58">
        <v>4.3</v>
      </c>
      <c r="F52" s="58">
        <v>4.3</v>
      </c>
      <c r="G52" s="58"/>
      <c r="H52" s="58"/>
      <c r="I52" s="58"/>
      <c r="J52" s="58"/>
      <c r="K52" s="58"/>
      <c r="L52" s="58">
        <v>4.3</v>
      </c>
      <c r="M52" s="58">
        <v>4.3</v>
      </c>
      <c r="N52" s="58">
        <v>4.3</v>
      </c>
      <c r="O52" s="58">
        <v>4.3</v>
      </c>
      <c r="P52" s="58"/>
      <c r="Q52" s="58"/>
      <c r="R52" s="58"/>
      <c r="S52" s="58"/>
      <c r="T52" s="58"/>
      <c r="U52" s="58">
        <v>4.3</v>
      </c>
      <c r="V52" s="58">
        <v>4.3</v>
      </c>
      <c r="W52" s="58"/>
      <c r="X52" s="58"/>
      <c r="Y52" s="58"/>
      <c r="Z52" s="58"/>
      <c r="AA52" s="58"/>
      <c r="AB52" s="58"/>
      <c r="AC52" s="138">
        <f t="shared" ref="AC52:AC58" si="20">AVERAGE(E52:AB52)</f>
        <v>4.3</v>
      </c>
    </row>
    <row r="53" spans="1:29" ht="20.100000000000001" customHeight="1" x14ac:dyDescent="0.2">
      <c r="A53" s="4">
        <v>8</v>
      </c>
      <c r="B53" s="3" t="s">
        <v>20</v>
      </c>
      <c r="C53" s="2" t="s">
        <v>16</v>
      </c>
      <c r="D53" s="2"/>
      <c r="E53" s="59">
        <v>3.8</v>
      </c>
      <c r="F53" s="59">
        <v>3.8</v>
      </c>
      <c r="G53" s="59"/>
      <c r="H53" s="59"/>
      <c r="I53" s="59"/>
      <c r="J53" s="59"/>
      <c r="K53" s="59"/>
      <c r="L53" s="59">
        <v>3.8</v>
      </c>
      <c r="M53" s="59">
        <v>3.8</v>
      </c>
      <c r="N53" s="59">
        <v>3.8</v>
      </c>
      <c r="O53" s="59">
        <v>3.8</v>
      </c>
      <c r="P53" s="59"/>
      <c r="Q53" s="59"/>
      <c r="R53" s="59"/>
      <c r="S53" s="59"/>
      <c r="T53" s="59"/>
      <c r="U53" s="59">
        <v>3.8</v>
      </c>
      <c r="V53" s="59">
        <v>3.8</v>
      </c>
      <c r="W53" s="59"/>
      <c r="X53" s="59"/>
      <c r="Y53" s="59"/>
      <c r="Z53" s="59"/>
      <c r="AA53" s="59"/>
      <c r="AB53" s="59"/>
      <c r="AC53" s="138">
        <f t="shared" si="20"/>
        <v>3.8000000000000003</v>
      </c>
    </row>
    <row r="54" spans="1:29" ht="20.100000000000001" customHeight="1" x14ac:dyDescent="0.2">
      <c r="A54" s="4">
        <v>9</v>
      </c>
      <c r="B54" s="3" t="s">
        <v>19</v>
      </c>
      <c r="C54" s="2" t="s">
        <v>16</v>
      </c>
      <c r="D54" s="2"/>
      <c r="E54" s="59">
        <v>3.8</v>
      </c>
      <c r="F54" s="59">
        <v>3.8</v>
      </c>
      <c r="G54" s="59"/>
      <c r="H54" s="59"/>
      <c r="I54" s="59"/>
      <c r="J54" s="59"/>
      <c r="K54" s="59"/>
      <c r="L54" s="59">
        <v>3.8</v>
      </c>
      <c r="M54" s="59">
        <v>3.8</v>
      </c>
      <c r="N54" s="59">
        <v>3.8</v>
      </c>
      <c r="O54" s="59">
        <v>3.8</v>
      </c>
      <c r="P54" s="59"/>
      <c r="Q54" s="59"/>
      <c r="R54" s="59"/>
      <c r="S54" s="59"/>
      <c r="T54" s="59"/>
      <c r="U54" s="59">
        <v>3.8</v>
      </c>
      <c r="V54" s="59">
        <v>3.8</v>
      </c>
      <c r="W54" s="59"/>
      <c r="X54" s="59"/>
      <c r="Y54" s="59"/>
      <c r="Z54" s="59"/>
      <c r="AA54" s="59"/>
      <c r="AB54" s="59"/>
      <c r="AC54" s="138">
        <f t="shared" si="20"/>
        <v>3.8000000000000003</v>
      </c>
    </row>
    <row r="55" spans="1:29" ht="20.100000000000001" customHeight="1" x14ac:dyDescent="0.2">
      <c r="A55" s="4">
        <v>10</v>
      </c>
      <c r="B55" s="3" t="s">
        <v>18</v>
      </c>
      <c r="C55" s="2" t="s">
        <v>16</v>
      </c>
      <c r="D55" s="2"/>
      <c r="E55" s="59">
        <v>3</v>
      </c>
      <c r="F55" s="59">
        <v>3</v>
      </c>
      <c r="G55" s="59"/>
      <c r="H55" s="59"/>
      <c r="I55" s="59"/>
      <c r="J55" s="59"/>
      <c r="K55" s="59"/>
      <c r="L55" s="59">
        <v>3</v>
      </c>
      <c r="M55" s="59">
        <v>3</v>
      </c>
      <c r="N55" s="59">
        <v>3</v>
      </c>
      <c r="O55" s="59">
        <v>3</v>
      </c>
      <c r="P55" s="59"/>
      <c r="Q55" s="59"/>
      <c r="R55" s="59"/>
      <c r="S55" s="59"/>
      <c r="T55" s="59"/>
      <c r="U55" s="59">
        <v>3</v>
      </c>
      <c r="V55" s="59">
        <v>3</v>
      </c>
      <c r="W55" s="59"/>
      <c r="X55" s="59"/>
      <c r="Y55" s="59"/>
      <c r="Z55" s="59"/>
      <c r="AA55" s="59"/>
      <c r="AB55" s="59"/>
      <c r="AC55" s="138">
        <f t="shared" si="20"/>
        <v>3</v>
      </c>
    </row>
    <row r="56" spans="1:29" ht="20.100000000000001" customHeight="1" x14ac:dyDescent="0.2">
      <c r="A56" s="4">
        <v>11</v>
      </c>
      <c r="B56" s="3" t="s">
        <v>17</v>
      </c>
      <c r="C56" s="2" t="s">
        <v>16</v>
      </c>
      <c r="D56" s="5"/>
      <c r="E56" s="58">
        <v>0.5</v>
      </c>
      <c r="F56" s="58">
        <v>0.5</v>
      </c>
      <c r="G56" s="58"/>
      <c r="H56" s="58"/>
      <c r="I56" s="58"/>
      <c r="J56" s="58"/>
      <c r="K56" s="58"/>
      <c r="L56" s="58">
        <v>0.5</v>
      </c>
      <c r="M56" s="58">
        <v>0.5</v>
      </c>
      <c r="N56" s="58">
        <v>0.5</v>
      </c>
      <c r="O56" s="58">
        <v>0.5</v>
      </c>
      <c r="P56" s="58"/>
      <c r="Q56" s="58"/>
      <c r="R56" s="58"/>
      <c r="S56" s="58"/>
      <c r="T56" s="58"/>
      <c r="U56" s="58">
        <v>0.5</v>
      </c>
      <c r="V56" s="58">
        <v>0.5</v>
      </c>
      <c r="W56" s="58"/>
      <c r="X56" s="58"/>
      <c r="Y56" s="58"/>
      <c r="Z56" s="58"/>
      <c r="AA56" s="58"/>
      <c r="AB56" s="58"/>
      <c r="AC56" s="138">
        <f t="shared" si="20"/>
        <v>0.5</v>
      </c>
    </row>
    <row r="57" spans="1:29" ht="20.100000000000001" customHeight="1" x14ac:dyDescent="0.2">
      <c r="A57" s="4">
        <v>12</v>
      </c>
      <c r="B57" s="3" t="s">
        <v>15</v>
      </c>
      <c r="C57" s="2" t="s">
        <v>14</v>
      </c>
      <c r="D57" s="5"/>
      <c r="E57" s="58">
        <f t="shared" ref="E57:F57" si="21">E54-E55</f>
        <v>0.79999999999999982</v>
      </c>
      <c r="F57" s="58">
        <f t="shared" si="21"/>
        <v>0.79999999999999982</v>
      </c>
      <c r="G57" s="58"/>
      <c r="H57" s="58"/>
      <c r="I57" s="58"/>
      <c r="J57" s="58"/>
      <c r="K57" s="58"/>
      <c r="L57" s="58">
        <f t="shared" ref="L57:N57" si="22">L54-L55</f>
        <v>0.79999999999999982</v>
      </c>
      <c r="M57" s="58">
        <f t="shared" si="22"/>
        <v>0.79999999999999982</v>
      </c>
      <c r="N57" s="58">
        <f t="shared" si="22"/>
        <v>0.79999999999999982</v>
      </c>
      <c r="O57" s="58">
        <f>O54-O55</f>
        <v>0.79999999999999982</v>
      </c>
      <c r="P57" s="58"/>
      <c r="Q57" s="58"/>
      <c r="R57" s="58"/>
      <c r="S57" s="58"/>
      <c r="T57" s="58"/>
      <c r="U57" s="58">
        <f t="shared" ref="U57:V57" si="23">U54-U55</f>
        <v>0.79999999999999982</v>
      </c>
      <c r="V57" s="58">
        <f t="shared" si="23"/>
        <v>0.79999999999999982</v>
      </c>
      <c r="W57" s="58"/>
      <c r="X57" s="58"/>
      <c r="Y57" s="58"/>
      <c r="Z57" s="58"/>
      <c r="AA57" s="58"/>
      <c r="AB57" s="58"/>
      <c r="AC57" s="138">
        <f t="shared" si="20"/>
        <v>0.79999999999999982</v>
      </c>
    </row>
    <row r="58" spans="1:29" ht="20.100000000000001" customHeight="1" x14ac:dyDescent="0.2">
      <c r="A58" s="4">
        <v>13</v>
      </c>
      <c r="B58" s="3" t="s">
        <v>13</v>
      </c>
      <c r="C58" s="2" t="s">
        <v>12</v>
      </c>
      <c r="D58" s="5"/>
      <c r="E58" s="60">
        <f t="shared" ref="E58:F58" si="24">SQRT(E56/0.5)*971</f>
        <v>971</v>
      </c>
      <c r="F58" s="60">
        <f t="shared" si="24"/>
        <v>971</v>
      </c>
      <c r="G58" s="60"/>
      <c r="H58" s="60"/>
      <c r="I58" s="60"/>
      <c r="J58" s="60"/>
      <c r="K58" s="60"/>
      <c r="L58" s="60">
        <f t="shared" ref="L58:N58" si="25">SQRT(L56/0.5)*971</f>
        <v>971</v>
      </c>
      <c r="M58" s="60">
        <f t="shared" si="25"/>
        <v>971</v>
      </c>
      <c r="N58" s="60">
        <f t="shared" si="25"/>
        <v>971</v>
      </c>
      <c r="O58" s="60">
        <f>SQRT(O56/0.5)*971</f>
        <v>971</v>
      </c>
      <c r="P58" s="60"/>
      <c r="Q58" s="60"/>
      <c r="R58" s="60"/>
      <c r="S58" s="60"/>
      <c r="T58" s="60"/>
      <c r="U58" s="60">
        <f t="shared" ref="U58:V58" si="26">SQRT(U56/0.5)*971</f>
        <v>971</v>
      </c>
      <c r="V58" s="60">
        <f t="shared" si="26"/>
        <v>971</v>
      </c>
      <c r="W58" s="60"/>
      <c r="X58" s="60"/>
      <c r="Y58" s="60"/>
      <c r="Z58" s="60"/>
      <c r="AA58" s="60"/>
      <c r="AB58" s="60"/>
      <c r="AC58" s="138">
        <f t="shared" si="20"/>
        <v>971</v>
      </c>
    </row>
    <row r="59" spans="1:29" ht="20.100000000000001" customHeight="1" x14ac:dyDescent="0.2">
      <c r="A59" s="4">
        <v>14</v>
      </c>
      <c r="B59" s="3" t="s">
        <v>11</v>
      </c>
      <c r="C59" s="2" t="s">
        <v>10</v>
      </c>
      <c r="D59" s="5"/>
      <c r="E59" s="56">
        <f t="shared" ref="E59:F59" si="27">E58*1000*1*(E48-E49)/3024</f>
        <v>2504.563492063492</v>
      </c>
      <c r="F59" s="56">
        <f t="shared" si="27"/>
        <v>2504.5634920634925</v>
      </c>
      <c r="G59" s="56"/>
      <c r="H59" s="56"/>
      <c r="I59" s="56"/>
      <c r="J59" s="56"/>
      <c r="K59" s="56"/>
      <c r="L59" s="56">
        <f t="shared" ref="L59:N59" si="28">L58*1000*1*(L48-L49)/3024</f>
        <v>2504.5634920634916</v>
      </c>
      <c r="M59" s="56">
        <f t="shared" si="28"/>
        <v>2408.2341269841268</v>
      </c>
      <c r="N59" s="56">
        <f t="shared" si="28"/>
        <v>2408.2341269841268</v>
      </c>
      <c r="O59" s="56">
        <f>O58*1000*1*(O48-O49)/3024</f>
        <v>2247.6851851851852</v>
      </c>
      <c r="P59" s="56"/>
      <c r="Q59" s="56"/>
      <c r="R59" s="56"/>
      <c r="S59" s="56"/>
      <c r="T59" s="56"/>
      <c r="U59" s="56">
        <f t="shared" ref="U59:V59" si="29">U58*1000*1*(U48-U49)/3024</f>
        <v>2568.7830687830688</v>
      </c>
      <c r="V59" s="56">
        <f t="shared" si="29"/>
        <v>2504.5634920634925</v>
      </c>
      <c r="W59" s="56"/>
      <c r="X59" s="56"/>
      <c r="Y59" s="56"/>
      <c r="Z59" s="56"/>
      <c r="AA59" s="56"/>
      <c r="AB59" s="56"/>
      <c r="AC59" s="138">
        <f>SUM(E59:AB59)</f>
        <v>19651.190476190473</v>
      </c>
    </row>
    <row r="60" spans="1:29" ht="20.100000000000001" customHeight="1" x14ac:dyDescent="0.2">
      <c r="A60" s="4">
        <v>15</v>
      </c>
      <c r="B60" s="3" t="s">
        <v>9</v>
      </c>
      <c r="C60" s="2" t="s">
        <v>8</v>
      </c>
      <c r="D60" s="5"/>
      <c r="E60" s="58">
        <v>1600</v>
      </c>
      <c r="F60" s="58">
        <v>1500</v>
      </c>
      <c r="G60" s="58">
        <v>900</v>
      </c>
      <c r="H60" s="58">
        <v>0</v>
      </c>
      <c r="I60" s="58">
        <v>0</v>
      </c>
      <c r="J60" s="58">
        <v>700</v>
      </c>
      <c r="K60" s="58">
        <v>1500</v>
      </c>
      <c r="L60" s="58">
        <v>1500</v>
      </c>
      <c r="M60" s="58">
        <v>1500</v>
      </c>
      <c r="N60" s="58">
        <v>1400</v>
      </c>
      <c r="O60" s="58">
        <v>1500</v>
      </c>
      <c r="P60" s="58">
        <v>200</v>
      </c>
      <c r="Q60" s="58">
        <v>0</v>
      </c>
      <c r="R60" s="58">
        <v>0</v>
      </c>
      <c r="S60" s="58">
        <v>0</v>
      </c>
      <c r="T60" s="58">
        <v>1500</v>
      </c>
      <c r="U60" s="58">
        <v>1400</v>
      </c>
      <c r="V60" s="58">
        <v>1700</v>
      </c>
      <c r="W60" s="58">
        <v>800</v>
      </c>
      <c r="X60" s="58">
        <v>0</v>
      </c>
      <c r="Y60" s="58">
        <v>0</v>
      </c>
      <c r="Z60" s="58">
        <v>0</v>
      </c>
      <c r="AA60" s="58">
        <v>0</v>
      </c>
      <c r="AB60" s="58">
        <v>1400</v>
      </c>
      <c r="AC60" s="138">
        <f>SUM(E60:AB60)</f>
        <v>19100</v>
      </c>
    </row>
    <row r="61" spans="1:29" ht="20.100000000000001" customHeight="1" x14ac:dyDescent="0.2">
      <c r="A61" s="4">
        <v>16</v>
      </c>
      <c r="B61" s="3" t="s">
        <v>7</v>
      </c>
      <c r="C61" s="2" t="s">
        <v>6</v>
      </c>
      <c r="D61" s="5"/>
      <c r="E61" s="62">
        <f t="shared" ref="E61:F61" si="30">E60/E59</f>
        <v>0.63883387467321551</v>
      </c>
      <c r="F61" s="62">
        <f t="shared" si="30"/>
        <v>0.59890675750613953</v>
      </c>
      <c r="G61" s="62"/>
      <c r="H61" s="62"/>
      <c r="I61" s="62"/>
      <c r="J61" s="62"/>
      <c r="K61" s="62"/>
      <c r="L61" s="62">
        <f t="shared" ref="L61:V61" si="31">L60/L59</f>
        <v>0.59890675750613975</v>
      </c>
      <c r="M61" s="62">
        <f t="shared" si="31"/>
        <v>0.62286302780638525</v>
      </c>
      <c r="N61" s="62">
        <f t="shared" si="31"/>
        <v>0.5813388259526262</v>
      </c>
      <c r="O61" s="62">
        <f t="shared" si="31"/>
        <v>0.66735324407826979</v>
      </c>
      <c r="P61" s="62"/>
      <c r="Q61" s="62"/>
      <c r="R61" s="62"/>
      <c r="S61" s="62"/>
      <c r="T61" s="62"/>
      <c r="U61" s="62">
        <f t="shared" si="31"/>
        <v>0.54500514933058708</v>
      </c>
      <c r="V61" s="62">
        <f t="shared" si="31"/>
        <v>0.67876099184029137</v>
      </c>
      <c r="W61" s="62"/>
      <c r="X61" s="62"/>
      <c r="Y61" s="62"/>
      <c r="Z61" s="62"/>
      <c r="AA61" s="62"/>
      <c r="AB61" s="62"/>
      <c r="AC61" s="138">
        <f t="shared" ref="AC61:AC66" si="32">AVERAGE(E61:AB61)</f>
        <v>0.61649607858670674</v>
      </c>
    </row>
    <row r="62" spans="1:29" ht="20.100000000000001" customHeight="1" x14ac:dyDescent="0.2">
      <c r="A62" s="4">
        <v>17</v>
      </c>
      <c r="B62" s="3" t="s">
        <v>5</v>
      </c>
      <c r="C62" s="5"/>
      <c r="D62" s="5"/>
      <c r="E62" s="326">
        <f>AVERAGE(E61:AB61)</f>
        <v>0.61649607858670674</v>
      </c>
      <c r="F62" s="327"/>
      <c r="G62" s="327"/>
      <c r="H62" s="327"/>
      <c r="I62" s="327"/>
      <c r="J62" s="327"/>
      <c r="K62" s="327"/>
      <c r="L62" s="327"/>
      <c r="M62" s="327"/>
      <c r="N62" s="327"/>
      <c r="O62" s="327"/>
      <c r="P62" s="327"/>
      <c r="Q62" s="327"/>
      <c r="R62" s="327"/>
      <c r="S62" s="327"/>
      <c r="T62" s="327"/>
      <c r="U62" s="327"/>
      <c r="V62" s="327"/>
      <c r="W62" s="327"/>
      <c r="X62" s="327"/>
      <c r="Y62" s="327"/>
      <c r="Z62" s="327"/>
      <c r="AA62" s="327"/>
      <c r="AB62" s="328"/>
      <c r="AC62" s="138">
        <f t="shared" si="32"/>
        <v>0.61649607858670674</v>
      </c>
    </row>
    <row r="63" spans="1:29" ht="20.100000000000001" customHeight="1" x14ac:dyDescent="0.2">
      <c r="A63" s="4">
        <v>18</v>
      </c>
      <c r="B63" s="3" t="s">
        <v>4</v>
      </c>
      <c r="C63" s="5"/>
      <c r="D63" s="5"/>
      <c r="E63" s="62">
        <f t="shared" ref="E63:F63" si="33">3.516/E61</f>
        <v>5.503778273809524</v>
      </c>
      <c r="F63" s="62">
        <f t="shared" si="33"/>
        <v>5.8706968253968261</v>
      </c>
      <c r="G63" s="62"/>
      <c r="H63" s="62"/>
      <c r="I63" s="62"/>
      <c r="J63" s="62"/>
      <c r="K63" s="62"/>
      <c r="L63" s="62">
        <f t="shared" ref="L63:N63" si="34">3.516/L61</f>
        <v>5.8706968253968235</v>
      </c>
      <c r="M63" s="62">
        <f t="shared" si="34"/>
        <v>5.6449007936507929</v>
      </c>
      <c r="N63" s="62">
        <f t="shared" si="34"/>
        <v>6.0481079931972781</v>
      </c>
      <c r="O63" s="62">
        <f>3.516/O61</f>
        <v>5.2685740740740741</v>
      </c>
      <c r="P63" s="62"/>
      <c r="Q63" s="62"/>
      <c r="R63" s="62"/>
      <c r="S63" s="62"/>
      <c r="T63" s="62"/>
      <c r="U63" s="62">
        <f t="shared" ref="U63:V63" si="35">3.516/U61</f>
        <v>6.4513151927437633</v>
      </c>
      <c r="V63" s="62">
        <f t="shared" si="35"/>
        <v>5.1800266106442585</v>
      </c>
      <c r="W63" s="62"/>
      <c r="X63" s="62"/>
      <c r="Y63" s="62"/>
      <c r="Z63" s="62"/>
      <c r="AA63" s="62"/>
      <c r="AB63" s="62"/>
      <c r="AC63" s="138">
        <f t="shared" si="32"/>
        <v>5.7297620736141681</v>
      </c>
    </row>
    <row r="64" spans="1:29" ht="20.100000000000001" customHeight="1" x14ac:dyDescent="0.2">
      <c r="A64" s="4">
        <v>19</v>
      </c>
      <c r="B64" s="3" t="s">
        <v>3</v>
      </c>
      <c r="C64" s="5"/>
      <c r="D64" s="5"/>
      <c r="E64" s="62">
        <f t="shared" ref="E64:F64" si="36">3.413*E63</f>
        <v>18.784395248511906</v>
      </c>
      <c r="F64" s="62">
        <f t="shared" si="36"/>
        <v>20.036688265079366</v>
      </c>
      <c r="G64" s="62"/>
      <c r="H64" s="62"/>
      <c r="I64" s="62"/>
      <c r="J64" s="62"/>
      <c r="K64" s="62"/>
      <c r="L64" s="62">
        <f t="shared" ref="L64:N64" si="37">3.413*L63</f>
        <v>20.036688265079356</v>
      </c>
      <c r="M64" s="62">
        <f t="shared" si="37"/>
        <v>19.266046408730155</v>
      </c>
      <c r="N64" s="62">
        <f t="shared" si="37"/>
        <v>20.642192580782311</v>
      </c>
      <c r="O64" s="62">
        <f>3.413*O63</f>
        <v>17.981643314814814</v>
      </c>
      <c r="P64" s="62"/>
      <c r="Q64" s="62"/>
      <c r="R64" s="62"/>
      <c r="S64" s="62"/>
      <c r="T64" s="62"/>
      <c r="U64" s="62">
        <f t="shared" ref="U64:V64" si="38">3.413*U63</f>
        <v>22.018338752834463</v>
      </c>
      <c r="V64" s="62">
        <f t="shared" si="38"/>
        <v>17.679430822128854</v>
      </c>
      <c r="W64" s="62"/>
      <c r="X64" s="62"/>
      <c r="Y64" s="62"/>
      <c r="Z64" s="62"/>
      <c r="AA64" s="62"/>
      <c r="AB64" s="62"/>
      <c r="AC64" s="138">
        <f t="shared" si="32"/>
        <v>19.555677957245155</v>
      </c>
    </row>
    <row r="65" spans="1:29" ht="20.100000000000001" customHeight="1" x14ac:dyDescent="0.2">
      <c r="A65" s="4">
        <v>20</v>
      </c>
      <c r="B65" s="3" t="s">
        <v>2</v>
      </c>
      <c r="C65" s="2" t="s">
        <v>0</v>
      </c>
      <c r="D65" s="5"/>
      <c r="E65" s="62">
        <f t="shared" ref="E65:F65" si="39">(E51-E50)/LN(1+(E51-E50)/E46)</f>
        <v>3.6035868007408252</v>
      </c>
      <c r="F65" s="62">
        <f t="shared" si="39"/>
        <v>3.6035868007408252</v>
      </c>
      <c r="G65" s="62"/>
      <c r="H65" s="62"/>
      <c r="I65" s="62"/>
      <c r="J65" s="62"/>
      <c r="K65" s="62"/>
      <c r="L65" s="62">
        <f t="shared" ref="L65:N65" si="40">(L51-L50)/LN(1+(L51-L50)/L46)</f>
        <v>3.4163254610252358</v>
      </c>
      <c r="M65" s="62">
        <f t="shared" si="40"/>
        <v>3.7552605297626758</v>
      </c>
      <c r="N65" s="62">
        <f t="shared" si="40"/>
        <v>3.3241499204891216</v>
      </c>
      <c r="O65" s="62">
        <f>(O51-O50)/LN(1+(O51-O50)/O46)</f>
        <v>3.1676234304562327</v>
      </c>
      <c r="P65" s="62"/>
      <c r="Q65" s="62"/>
      <c r="R65" s="62"/>
      <c r="S65" s="62"/>
      <c r="T65" s="62"/>
      <c r="U65" s="62">
        <f t="shared" ref="U65:V65" si="41">(U51-U50)/LN(1+(U51-U50)/U46)</f>
        <v>3.4468319365184197</v>
      </c>
      <c r="V65" s="62">
        <f t="shared" si="41"/>
        <v>3.5727216035363698</v>
      </c>
      <c r="W65" s="62"/>
      <c r="X65" s="62"/>
      <c r="Y65" s="62"/>
      <c r="Z65" s="62"/>
      <c r="AA65" s="62"/>
      <c r="AB65" s="62"/>
      <c r="AC65" s="138">
        <f t="shared" si="32"/>
        <v>3.4862608104087127</v>
      </c>
    </row>
    <row r="66" spans="1:29" ht="20.100000000000001" customHeight="1" x14ac:dyDescent="0.25">
      <c r="A66" s="4">
        <v>21</v>
      </c>
      <c r="B66" s="3" t="s">
        <v>1</v>
      </c>
      <c r="C66" s="2" t="s">
        <v>0</v>
      </c>
      <c r="D66" s="1"/>
      <c r="E66" s="62">
        <f t="shared" ref="E66:F66" si="42">(E48-E49)/LN(1+(E48-E49)/E47)</f>
        <v>3.1240724065352676</v>
      </c>
      <c r="F66" s="62">
        <f t="shared" si="42"/>
        <v>3.1240724065352681</v>
      </c>
      <c r="G66" s="62"/>
      <c r="H66" s="62"/>
      <c r="I66" s="62"/>
      <c r="J66" s="62"/>
      <c r="K66" s="62"/>
      <c r="L66" s="62">
        <f t="shared" ref="L66:N66" si="43">(L48-L49)/LN(1+(L48-L49)/L47)</f>
        <v>3.4381172419787154</v>
      </c>
      <c r="M66" s="62">
        <f t="shared" si="43"/>
        <v>3.0477780683835869</v>
      </c>
      <c r="N66" s="62">
        <f t="shared" si="43"/>
        <v>2.8816343500125905</v>
      </c>
      <c r="O66" s="62">
        <f>(O48-O49)/LN(1+(O48-O49)/O47)</f>
        <v>3.0738596413683656</v>
      </c>
      <c r="P66" s="62"/>
      <c r="Q66" s="62"/>
      <c r="R66" s="62"/>
      <c r="S66" s="62"/>
      <c r="T66" s="62"/>
      <c r="U66" s="62">
        <f t="shared" ref="U66:V66" si="44">(U48-U49)/LN(1+(U48-U49)/U47)</f>
        <v>3.4912973855454976</v>
      </c>
      <c r="V66" s="62">
        <f t="shared" si="44"/>
        <v>3.4381172419787154</v>
      </c>
      <c r="W66" s="62"/>
      <c r="X66" s="62"/>
      <c r="Y66" s="62"/>
      <c r="Z66" s="62"/>
      <c r="AA66" s="62"/>
      <c r="AB66" s="62"/>
      <c r="AC66" s="138">
        <f t="shared" si="32"/>
        <v>3.2023685927922507</v>
      </c>
    </row>
  </sheetData>
  <mergeCells count="32">
    <mergeCell ref="E62:AB62"/>
    <mergeCell ref="A44:A45"/>
    <mergeCell ref="B44:B45"/>
    <mergeCell ref="C44:C45"/>
    <mergeCell ref="D44:D45"/>
    <mergeCell ref="E44:AB44"/>
    <mergeCell ref="A35:AC35"/>
    <mergeCell ref="A36:AC36"/>
    <mergeCell ref="A37:D37"/>
    <mergeCell ref="E37:AC43"/>
    <mergeCell ref="A38:D38"/>
    <mergeCell ref="A39:D39"/>
    <mergeCell ref="A40:D40"/>
    <mergeCell ref="A41:D41"/>
    <mergeCell ref="A42:D42"/>
    <mergeCell ref="A43:D43"/>
    <mergeCell ref="E29:AB29"/>
    <mergeCell ref="A2:AC2"/>
    <mergeCell ref="A3:AC3"/>
    <mergeCell ref="A4:D4"/>
    <mergeCell ref="E4:AC10"/>
    <mergeCell ref="A5:D5"/>
    <mergeCell ref="A6:D6"/>
    <mergeCell ref="A7:D7"/>
    <mergeCell ref="A8:D8"/>
    <mergeCell ref="A9:D9"/>
    <mergeCell ref="A10:D10"/>
    <mergeCell ref="A11:A12"/>
    <mergeCell ref="B11:B12"/>
    <mergeCell ref="C11:C12"/>
    <mergeCell ref="D11:D12"/>
    <mergeCell ref="E11:AB11"/>
  </mergeCells>
  <conditionalFormatting sqref="E27:AB27">
    <cfRule type="cellIs" dxfId="88" priority="6" operator="greaterThan">
      <formula>90</formula>
    </cfRule>
  </conditionalFormatting>
  <conditionalFormatting sqref="E60:AB60">
    <cfRule type="cellIs" dxfId="87" priority="2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AE66"/>
  <sheetViews>
    <sheetView zoomScale="60" zoomScaleNormal="60" workbookViewId="0">
      <selection activeCell="AH60" sqref="AH60"/>
    </sheetView>
  </sheetViews>
  <sheetFormatPr defaultColWidth="8.85546875" defaultRowHeight="12.75" x14ac:dyDescent="0.2"/>
  <cols>
    <col min="1" max="1" width="6.5703125" style="16" customWidth="1"/>
    <col min="2" max="2" width="45" style="16" customWidth="1"/>
    <col min="3" max="3" width="11.42578125" style="16" customWidth="1"/>
    <col min="4" max="4" width="17.42578125" style="16" customWidth="1"/>
    <col min="5" max="28" width="10.7109375" style="16" customWidth="1"/>
    <col min="29" max="29" width="13.5703125" style="16" customWidth="1"/>
    <col min="30" max="16384" width="8.85546875" style="16"/>
  </cols>
  <sheetData>
    <row r="2" spans="1:31" ht="23.25" x14ac:dyDescent="0.2">
      <c r="A2" s="317" t="s">
        <v>39</v>
      </c>
      <c r="B2" s="317"/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</row>
    <row r="3" spans="1:31" ht="18.75" x14ac:dyDescent="0.2">
      <c r="A3" s="323" t="s">
        <v>164</v>
      </c>
      <c r="B3" s="323"/>
      <c r="C3" s="323"/>
      <c r="D3" s="323"/>
      <c r="E3" s="323"/>
      <c r="F3" s="323"/>
      <c r="G3" s="323"/>
      <c r="H3" s="323"/>
      <c r="I3" s="323"/>
      <c r="J3" s="323"/>
      <c r="K3" s="323"/>
      <c r="L3" s="323"/>
      <c r="M3" s="323"/>
      <c r="N3" s="323"/>
      <c r="O3" s="323"/>
      <c r="P3" s="323"/>
      <c r="Q3" s="323"/>
      <c r="R3" s="323"/>
      <c r="S3" s="323"/>
      <c r="T3" s="323"/>
      <c r="U3" s="323"/>
      <c r="V3" s="323"/>
      <c r="W3" s="323"/>
      <c r="X3" s="323"/>
      <c r="Y3" s="323"/>
      <c r="Z3" s="323"/>
      <c r="AA3" s="323"/>
      <c r="AB3" s="323"/>
      <c r="AC3" s="323"/>
    </row>
    <row r="4" spans="1:31" ht="21" customHeight="1" x14ac:dyDescent="0.35">
      <c r="A4" s="319"/>
      <c r="B4" s="319"/>
      <c r="C4" s="319"/>
      <c r="D4" s="319"/>
      <c r="E4" s="320" t="s">
        <v>109</v>
      </c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</row>
    <row r="5" spans="1:31" ht="18" customHeight="1" x14ac:dyDescent="0.2">
      <c r="A5" s="324" t="s">
        <v>77</v>
      </c>
      <c r="B5" s="324"/>
      <c r="C5" s="324"/>
      <c r="D5" s="324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31" ht="18" customHeight="1" x14ac:dyDescent="0.2">
      <c r="A6" s="324" t="s">
        <v>78</v>
      </c>
      <c r="B6" s="324"/>
      <c r="C6" s="324"/>
      <c r="D6" s="324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31" ht="18" customHeight="1" x14ac:dyDescent="0.2">
      <c r="A7" s="324" t="s">
        <v>79</v>
      </c>
      <c r="B7" s="324"/>
      <c r="C7" s="324"/>
      <c r="D7" s="324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31" ht="18" customHeight="1" x14ac:dyDescent="0.2">
      <c r="A8" s="324" t="s">
        <v>80</v>
      </c>
      <c r="B8" s="324"/>
      <c r="C8" s="324"/>
      <c r="D8" s="324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31" ht="16.899999999999999" customHeight="1" x14ac:dyDescent="0.25">
      <c r="A9" s="325" t="s">
        <v>81</v>
      </c>
      <c r="B9" s="325"/>
      <c r="C9" s="325"/>
      <c r="D9" s="325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31" ht="15.6" customHeight="1" x14ac:dyDescent="0.25">
      <c r="A10" s="325" t="s">
        <v>82</v>
      </c>
      <c r="B10" s="325"/>
      <c r="C10" s="325"/>
      <c r="D10" s="325"/>
      <c r="E10" s="320"/>
      <c r="F10" s="320"/>
      <c r="G10" s="320"/>
      <c r="H10" s="320"/>
      <c r="I10" s="320"/>
      <c r="J10" s="320"/>
      <c r="K10" s="320"/>
      <c r="L10" s="320"/>
      <c r="M10" s="320"/>
      <c r="N10" s="320"/>
      <c r="O10" s="320"/>
      <c r="P10" s="320"/>
      <c r="Q10" s="320"/>
      <c r="R10" s="320"/>
      <c r="S10" s="320"/>
      <c r="T10" s="320"/>
      <c r="U10" s="320"/>
      <c r="V10" s="320"/>
      <c r="W10" s="320"/>
      <c r="X10" s="320"/>
      <c r="Y10" s="320"/>
      <c r="Z10" s="320"/>
      <c r="AA10" s="320"/>
      <c r="AB10" s="320"/>
      <c r="AC10" s="320"/>
    </row>
    <row r="11" spans="1:31" ht="34.5" customHeight="1" x14ac:dyDescent="0.2">
      <c r="A11" s="312" t="s">
        <v>32</v>
      </c>
      <c r="B11" s="312" t="s">
        <v>31</v>
      </c>
      <c r="C11" s="312" t="s">
        <v>30</v>
      </c>
      <c r="D11" s="312" t="s">
        <v>29</v>
      </c>
      <c r="E11" s="314" t="s">
        <v>28</v>
      </c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315"/>
      <c r="W11" s="315"/>
      <c r="X11" s="315"/>
      <c r="Y11" s="315"/>
      <c r="Z11" s="315"/>
      <c r="AA11" s="315"/>
      <c r="AB11" s="316"/>
      <c r="AC11" s="113" t="s">
        <v>67</v>
      </c>
    </row>
    <row r="12" spans="1:31" ht="15.75" x14ac:dyDescent="0.25">
      <c r="A12" s="313"/>
      <c r="B12" s="313"/>
      <c r="C12" s="313"/>
      <c r="D12" s="313"/>
      <c r="E12" s="8">
        <v>7</v>
      </c>
      <c r="F12" s="8">
        <v>8</v>
      </c>
      <c r="G12" s="8">
        <v>9</v>
      </c>
      <c r="H12" s="8">
        <v>10</v>
      </c>
      <c r="I12" s="9">
        <v>11</v>
      </c>
      <c r="J12" s="8">
        <v>12</v>
      </c>
      <c r="K12" s="8">
        <v>13</v>
      </c>
      <c r="L12" s="8">
        <v>14</v>
      </c>
      <c r="M12" s="8">
        <v>15</v>
      </c>
      <c r="N12" s="8">
        <v>16</v>
      </c>
      <c r="O12" s="8">
        <v>17</v>
      </c>
      <c r="P12" s="8">
        <v>18</v>
      </c>
      <c r="Q12" s="8">
        <v>19</v>
      </c>
      <c r="R12" s="8">
        <v>20</v>
      </c>
      <c r="S12" s="8">
        <v>21</v>
      </c>
      <c r="T12" s="8">
        <v>22</v>
      </c>
      <c r="U12" s="8">
        <v>23</v>
      </c>
      <c r="V12" s="8">
        <v>0</v>
      </c>
      <c r="W12" s="8">
        <v>1</v>
      </c>
      <c r="X12" s="8">
        <v>2</v>
      </c>
      <c r="Y12" s="8">
        <v>3</v>
      </c>
      <c r="Z12" s="8">
        <v>4</v>
      </c>
      <c r="AA12" s="8">
        <v>5</v>
      </c>
      <c r="AB12" s="8">
        <v>6</v>
      </c>
      <c r="AC12" s="1"/>
    </row>
    <row r="13" spans="1:31" ht="36" customHeight="1" x14ac:dyDescent="0.2">
      <c r="A13" s="4">
        <v>1</v>
      </c>
      <c r="B13" s="3" t="s">
        <v>27</v>
      </c>
      <c r="C13" s="2" t="s">
        <v>0</v>
      </c>
      <c r="D13" s="31"/>
      <c r="E13" s="7">
        <v>1.2</v>
      </c>
      <c r="F13" s="7">
        <v>1.1000000000000001</v>
      </c>
      <c r="G13" s="7">
        <v>1.1000000000000001</v>
      </c>
      <c r="H13" s="7">
        <v>1.1000000000000001</v>
      </c>
      <c r="I13" s="7">
        <v>1.1000000000000001</v>
      </c>
      <c r="J13" s="7">
        <v>1.2</v>
      </c>
      <c r="K13" s="7">
        <v>1.1000000000000001</v>
      </c>
      <c r="L13" s="7">
        <v>1.2</v>
      </c>
      <c r="M13" s="7">
        <v>1</v>
      </c>
      <c r="N13" s="7">
        <v>1.1000000000000001</v>
      </c>
      <c r="O13" s="7">
        <v>1.1000000000000001</v>
      </c>
      <c r="P13" s="7">
        <v>1.1000000000000001</v>
      </c>
      <c r="Q13" s="7">
        <v>1.1000000000000001</v>
      </c>
      <c r="R13" s="7">
        <v>1.1000000000000001</v>
      </c>
      <c r="S13" s="7">
        <v>1</v>
      </c>
      <c r="T13" s="7">
        <v>1.1000000000000001</v>
      </c>
      <c r="U13" s="7">
        <v>1.1000000000000001</v>
      </c>
      <c r="V13" s="7">
        <v>1</v>
      </c>
      <c r="W13" s="7">
        <v>1.1000000000000001</v>
      </c>
      <c r="X13" s="7">
        <v>1.1000000000000001</v>
      </c>
      <c r="Y13" s="7">
        <v>1.1000000000000001</v>
      </c>
      <c r="Z13" s="7">
        <v>1</v>
      </c>
      <c r="AA13" s="7">
        <v>1</v>
      </c>
      <c r="AB13" s="7">
        <v>1.1000000000000001</v>
      </c>
      <c r="AC13" s="138">
        <f t="shared" ref="AC13:AC25" si="0">AVERAGE(E13:AB13)</f>
        <v>1.091666666666667</v>
      </c>
    </row>
    <row r="14" spans="1:31" ht="30" customHeight="1" x14ac:dyDescent="0.2">
      <c r="A14" s="4">
        <v>2</v>
      </c>
      <c r="B14" s="3" t="s">
        <v>26</v>
      </c>
      <c r="C14" s="2" t="s">
        <v>0</v>
      </c>
      <c r="D14" s="31"/>
      <c r="E14" s="7">
        <v>0.7</v>
      </c>
      <c r="F14" s="7">
        <v>0.7</v>
      </c>
      <c r="G14" s="7">
        <v>0.7</v>
      </c>
      <c r="H14" s="7">
        <v>0.8</v>
      </c>
      <c r="I14" s="7">
        <v>0.8</v>
      </c>
      <c r="J14" s="7">
        <v>0.8</v>
      </c>
      <c r="K14" s="7">
        <v>0.9</v>
      </c>
      <c r="L14" s="7">
        <v>0.9</v>
      </c>
      <c r="M14" s="7">
        <v>0.8</v>
      </c>
      <c r="N14" s="7">
        <v>0.7</v>
      </c>
      <c r="O14" s="7">
        <v>0.9</v>
      </c>
      <c r="P14" s="7">
        <v>0.8</v>
      </c>
      <c r="Q14" s="7">
        <v>0.8</v>
      </c>
      <c r="R14" s="7">
        <v>0.7</v>
      </c>
      <c r="S14" s="7">
        <v>0.8</v>
      </c>
      <c r="T14" s="7">
        <v>0.9</v>
      </c>
      <c r="U14" s="7">
        <v>0.9</v>
      </c>
      <c r="V14" s="7">
        <v>1.1000000000000001</v>
      </c>
      <c r="W14" s="7">
        <v>1</v>
      </c>
      <c r="X14" s="7">
        <v>0.8</v>
      </c>
      <c r="Y14" s="7">
        <v>0.8</v>
      </c>
      <c r="Z14" s="7">
        <v>0.9</v>
      </c>
      <c r="AA14" s="7">
        <v>0.9</v>
      </c>
      <c r="AB14" s="7">
        <v>0.8</v>
      </c>
      <c r="AC14" s="138">
        <v>1</v>
      </c>
      <c r="AD14" s="16">
        <v>1.1000000000000001</v>
      </c>
      <c r="AE14" s="16">
        <v>1</v>
      </c>
    </row>
    <row r="15" spans="1:31" ht="30" customHeight="1" x14ac:dyDescent="0.2">
      <c r="A15" s="4">
        <v>3</v>
      </c>
      <c r="B15" s="3" t="s">
        <v>83</v>
      </c>
      <c r="C15" s="2" t="s">
        <v>0</v>
      </c>
      <c r="D15" s="2"/>
      <c r="E15" s="6">
        <v>15.2</v>
      </c>
      <c r="F15" s="6">
        <v>13.7</v>
      </c>
      <c r="G15" s="6">
        <v>12.7</v>
      </c>
      <c r="H15" s="6">
        <v>13.1</v>
      </c>
      <c r="I15" s="6">
        <v>14.2</v>
      </c>
      <c r="J15" s="6">
        <v>14.8</v>
      </c>
      <c r="K15" s="6">
        <v>15.4</v>
      </c>
      <c r="L15" s="6">
        <v>15.4</v>
      </c>
      <c r="M15" s="6">
        <v>14.2</v>
      </c>
      <c r="N15" s="6">
        <v>13.5</v>
      </c>
      <c r="O15" s="6">
        <v>13.9</v>
      </c>
      <c r="P15" s="6">
        <v>13.8</v>
      </c>
      <c r="Q15" s="6">
        <v>13.5</v>
      </c>
      <c r="R15" s="6">
        <v>13.1</v>
      </c>
      <c r="S15" s="6">
        <v>14.7</v>
      </c>
      <c r="T15" s="6">
        <v>15.2</v>
      </c>
      <c r="U15" s="6">
        <v>15.8</v>
      </c>
      <c r="V15" s="6">
        <v>15.4</v>
      </c>
      <c r="W15" s="6">
        <v>14.2</v>
      </c>
      <c r="X15" s="6">
        <v>13.1</v>
      </c>
      <c r="Y15" s="6">
        <v>12.2</v>
      </c>
      <c r="Z15" s="6">
        <v>13.3</v>
      </c>
      <c r="AA15" s="6">
        <v>13.9</v>
      </c>
      <c r="AB15" s="6">
        <v>14.3</v>
      </c>
      <c r="AC15" s="138">
        <f t="shared" si="0"/>
        <v>14.108333333333333</v>
      </c>
    </row>
    <row r="16" spans="1:31" ht="30" customHeight="1" x14ac:dyDescent="0.2">
      <c r="A16" s="4">
        <v>4</v>
      </c>
      <c r="B16" s="3" t="s">
        <v>84</v>
      </c>
      <c r="C16" s="2" t="s">
        <v>0</v>
      </c>
      <c r="D16" s="2"/>
      <c r="E16" s="6">
        <v>7</v>
      </c>
      <c r="F16" s="6">
        <v>5.9</v>
      </c>
      <c r="G16" s="6">
        <v>5.4</v>
      </c>
      <c r="H16" s="6">
        <v>5.8</v>
      </c>
      <c r="I16" s="6">
        <v>6.3</v>
      </c>
      <c r="J16" s="6">
        <v>6.7</v>
      </c>
      <c r="K16" s="6">
        <v>7.4</v>
      </c>
      <c r="L16" s="6">
        <v>7.4</v>
      </c>
      <c r="M16" s="6">
        <v>6.7</v>
      </c>
      <c r="N16" s="6">
        <v>7.1</v>
      </c>
      <c r="O16" s="6">
        <v>6.9</v>
      </c>
      <c r="P16" s="6">
        <v>6</v>
      </c>
      <c r="Q16" s="6">
        <v>5.7</v>
      </c>
      <c r="R16" s="6">
        <v>5.6</v>
      </c>
      <c r="S16" s="6">
        <v>6.7</v>
      </c>
      <c r="T16" s="6">
        <v>7.3</v>
      </c>
      <c r="U16" s="6">
        <v>7.9</v>
      </c>
      <c r="V16" s="6">
        <v>7.3</v>
      </c>
      <c r="W16" s="6">
        <v>6.2</v>
      </c>
      <c r="X16" s="6">
        <v>5.4</v>
      </c>
      <c r="Y16" s="6">
        <v>5.3</v>
      </c>
      <c r="Z16" s="6">
        <v>5.7</v>
      </c>
      <c r="AA16" s="6">
        <v>6.1</v>
      </c>
      <c r="AB16" s="6">
        <v>6.4</v>
      </c>
      <c r="AC16" s="138">
        <f t="shared" si="0"/>
        <v>6.4250000000000007</v>
      </c>
    </row>
    <row r="17" spans="1:29" ht="30" customHeight="1" x14ac:dyDescent="0.2">
      <c r="A17" s="4">
        <v>5</v>
      </c>
      <c r="B17" s="3" t="s">
        <v>85</v>
      </c>
      <c r="C17" s="2" t="s">
        <v>0</v>
      </c>
      <c r="D17" s="2"/>
      <c r="E17" s="6">
        <v>23.7</v>
      </c>
      <c r="F17" s="6">
        <v>23.6</v>
      </c>
      <c r="G17" s="6">
        <v>23.6</v>
      </c>
      <c r="H17" s="6">
        <v>23.7</v>
      </c>
      <c r="I17" s="6">
        <v>23.9</v>
      </c>
      <c r="J17" s="6">
        <v>24.4</v>
      </c>
      <c r="K17" s="6">
        <v>24.7</v>
      </c>
      <c r="L17" s="6">
        <v>24.8</v>
      </c>
      <c r="M17" s="6">
        <v>24.6</v>
      </c>
      <c r="N17" s="6">
        <v>24.6</v>
      </c>
      <c r="O17" s="6">
        <v>24.6</v>
      </c>
      <c r="P17" s="6">
        <v>24.6</v>
      </c>
      <c r="Q17" s="6">
        <v>24.7</v>
      </c>
      <c r="R17" s="6">
        <v>24.9</v>
      </c>
      <c r="S17" s="6">
        <v>24.8</v>
      </c>
      <c r="T17" s="6">
        <v>24.7</v>
      </c>
      <c r="U17" s="6">
        <v>24.8</v>
      </c>
      <c r="V17" s="6">
        <v>25</v>
      </c>
      <c r="W17" s="6">
        <v>24.9</v>
      </c>
      <c r="X17" s="6">
        <v>24.8</v>
      </c>
      <c r="Y17" s="6">
        <v>24.9</v>
      </c>
      <c r="Z17" s="6">
        <v>24.8</v>
      </c>
      <c r="AA17" s="6">
        <v>24.9</v>
      </c>
      <c r="AB17" s="6">
        <v>24.9</v>
      </c>
      <c r="AC17" s="138">
        <f t="shared" si="0"/>
        <v>24.537499999999994</v>
      </c>
    </row>
    <row r="18" spans="1:29" ht="30" customHeight="1" x14ac:dyDescent="0.2">
      <c r="A18" s="4">
        <v>6</v>
      </c>
      <c r="B18" s="3" t="s">
        <v>86</v>
      </c>
      <c r="C18" s="2" t="s">
        <v>0</v>
      </c>
      <c r="D18" s="2"/>
      <c r="E18" s="6">
        <v>29.1</v>
      </c>
      <c r="F18" s="6">
        <v>28.8</v>
      </c>
      <c r="G18" s="6">
        <v>28.3</v>
      </c>
      <c r="H18" s="6">
        <v>28.6</v>
      </c>
      <c r="I18" s="6">
        <v>29.1</v>
      </c>
      <c r="J18" s="6">
        <v>29.7</v>
      </c>
      <c r="K18" s="6">
        <v>29.8</v>
      </c>
      <c r="L18" s="6">
        <v>30.1</v>
      </c>
      <c r="M18" s="6">
        <v>29.4</v>
      </c>
      <c r="N18" s="6">
        <v>28.8</v>
      </c>
      <c r="O18" s="6">
        <v>29.1</v>
      </c>
      <c r="P18" s="6">
        <v>29.7</v>
      </c>
      <c r="Q18" s="6">
        <v>29.8</v>
      </c>
      <c r="R18" s="6">
        <v>29.8</v>
      </c>
      <c r="S18" s="6">
        <v>30.1</v>
      </c>
      <c r="T18" s="6">
        <v>29.9</v>
      </c>
      <c r="U18" s="6">
        <v>31.9</v>
      </c>
      <c r="V18" s="6">
        <v>30.4</v>
      </c>
      <c r="W18" s="6">
        <v>30.1</v>
      </c>
      <c r="X18" s="6">
        <v>29.9</v>
      </c>
      <c r="Y18" s="6">
        <v>29.6</v>
      </c>
      <c r="Z18" s="6">
        <v>29.8</v>
      </c>
      <c r="AA18" s="6">
        <v>30.2</v>
      </c>
      <c r="AB18" s="6">
        <v>30.2</v>
      </c>
      <c r="AC18" s="138">
        <f t="shared" si="0"/>
        <v>29.675000000000001</v>
      </c>
    </row>
    <row r="19" spans="1:29" ht="30" customHeight="1" x14ac:dyDescent="0.2">
      <c r="A19" s="4">
        <v>7</v>
      </c>
      <c r="B19" s="3" t="s">
        <v>21</v>
      </c>
      <c r="C19" s="2" t="s">
        <v>87</v>
      </c>
      <c r="D19" s="2"/>
      <c r="E19" s="91">
        <v>4.3</v>
      </c>
      <c r="F19" s="91">
        <v>4.3</v>
      </c>
      <c r="G19" s="91">
        <v>4.3</v>
      </c>
      <c r="H19" s="91">
        <v>4.3</v>
      </c>
      <c r="I19" s="91">
        <v>4.3</v>
      </c>
      <c r="J19" s="91">
        <v>4.3</v>
      </c>
      <c r="K19" s="91">
        <v>4.3</v>
      </c>
      <c r="L19" s="91">
        <v>4.3</v>
      </c>
      <c r="M19" s="91">
        <v>4.3</v>
      </c>
      <c r="N19" s="91">
        <v>4.3</v>
      </c>
      <c r="O19" s="91">
        <v>4.3</v>
      </c>
      <c r="P19" s="91">
        <v>4.3</v>
      </c>
      <c r="Q19" s="91">
        <v>4.3</v>
      </c>
      <c r="R19" s="91">
        <v>4.3</v>
      </c>
      <c r="S19" s="91">
        <v>4.3</v>
      </c>
      <c r="T19" s="91">
        <v>4.3</v>
      </c>
      <c r="U19" s="91">
        <v>4.3</v>
      </c>
      <c r="V19" s="91">
        <v>4.3</v>
      </c>
      <c r="W19" s="91">
        <v>4.3</v>
      </c>
      <c r="X19" s="91">
        <v>4.3</v>
      </c>
      <c r="Y19" s="91">
        <v>4.3</v>
      </c>
      <c r="Z19" s="91">
        <v>4.3</v>
      </c>
      <c r="AA19" s="91">
        <v>4.3</v>
      </c>
      <c r="AB19" s="91">
        <v>4.3</v>
      </c>
      <c r="AC19" s="138">
        <f t="shared" si="0"/>
        <v>4.299999999999998</v>
      </c>
    </row>
    <row r="20" spans="1:29" ht="30" customHeight="1" x14ac:dyDescent="0.2">
      <c r="A20" s="4">
        <v>8</v>
      </c>
      <c r="B20" s="3" t="s">
        <v>20</v>
      </c>
      <c r="C20" s="2" t="s">
        <v>87</v>
      </c>
      <c r="D20" s="2"/>
      <c r="E20" s="92">
        <v>3.8</v>
      </c>
      <c r="F20" s="92">
        <v>3.8</v>
      </c>
      <c r="G20" s="92">
        <v>3.8</v>
      </c>
      <c r="H20" s="92">
        <v>3.8</v>
      </c>
      <c r="I20" s="92">
        <v>3.8</v>
      </c>
      <c r="J20" s="92">
        <v>3.8</v>
      </c>
      <c r="K20" s="92">
        <v>3.8</v>
      </c>
      <c r="L20" s="92">
        <v>3.8</v>
      </c>
      <c r="M20" s="92">
        <v>3.8</v>
      </c>
      <c r="N20" s="92">
        <v>3.8</v>
      </c>
      <c r="O20" s="92">
        <v>3.8</v>
      </c>
      <c r="P20" s="92">
        <v>3.8</v>
      </c>
      <c r="Q20" s="92">
        <v>3.8</v>
      </c>
      <c r="R20" s="92">
        <v>3.8</v>
      </c>
      <c r="S20" s="92">
        <v>3.8</v>
      </c>
      <c r="T20" s="92">
        <v>3.8</v>
      </c>
      <c r="U20" s="92">
        <v>3.8</v>
      </c>
      <c r="V20" s="92">
        <v>3.8</v>
      </c>
      <c r="W20" s="92">
        <v>3.8</v>
      </c>
      <c r="X20" s="92">
        <v>3.8</v>
      </c>
      <c r="Y20" s="92">
        <v>3.8</v>
      </c>
      <c r="Z20" s="92">
        <v>3.8</v>
      </c>
      <c r="AA20" s="92">
        <v>3.8</v>
      </c>
      <c r="AB20" s="92">
        <v>3.8</v>
      </c>
      <c r="AC20" s="138">
        <f t="shared" si="0"/>
        <v>3.7999999999999985</v>
      </c>
    </row>
    <row r="21" spans="1:29" ht="30" customHeight="1" x14ac:dyDescent="0.2">
      <c r="A21" s="4">
        <v>9</v>
      </c>
      <c r="B21" s="3" t="s">
        <v>19</v>
      </c>
      <c r="C21" s="2" t="s">
        <v>87</v>
      </c>
      <c r="D21" s="2"/>
      <c r="E21" s="92">
        <v>3.8</v>
      </c>
      <c r="F21" s="92">
        <v>3.8</v>
      </c>
      <c r="G21" s="92">
        <v>3.8</v>
      </c>
      <c r="H21" s="92">
        <v>3.8</v>
      </c>
      <c r="I21" s="92">
        <v>3.8</v>
      </c>
      <c r="J21" s="92">
        <v>3.8</v>
      </c>
      <c r="K21" s="92">
        <v>3.8</v>
      </c>
      <c r="L21" s="92">
        <v>3.8</v>
      </c>
      <c r="M21" s="92">
        <v>3.8</v>
      </c>
      <c r="N21" s="92">
        <v>3.8</v>
      </c>
      <c r="O21" s="92">
        <v>3.8</v>
      </c>
      <c r="P21" s="92">
        <v>3.8</v>
      </c>
      <c r="Q21" s="92">
        <v>3.8</v>
      </c>
      <c r="R21" s="92">
        <v>3.8</v>
      </c>
      <c r="S21" s="92">
        <v>3.8</v>
      </c>
      <c r="T21" s="92">
        <v>3.8</v>
      </c>
      <c r="U21" s="92">
        <v>3.8</v>
      </c>
      <c r="V21" s="92">
        <v>3.8</v>
      </c>
      <c r="W21" s="92">
        <v>3.8</v>
      </c>
      <c r="X21" s="92">
        <v>3.8</v>
      </c>
      <c r="Y21" s="92">
        <v>3.8</v>
      </c>
      <c r="Z21" s="92">
        <v>3.8</v>
      </c>
      <c r="AA21" s="92">
        <v>3.8</v>
      </c>
      <c r="AB21" s="92">
        <v>3.8</v>
      </c>
      <c r="AC21" s="138">
        <f t="shared" si="0"/>
        <v>3.7999999999999985</v>
      </c>
    </row>
    <row r="22" spans="1:29" ht="30" customHeight="1" x14ac:dyDescent="0.2">
      <c r="A22" s="4">
        <v>10</v>
      </c>
      <c r="B22" s="3" t="s">
        <v>18</v>
      </c>
      <c r="C22" s="2" t="s">
        <v>87</v>
      </c>
      <c r="D22" s="2"/>
      <c r="E22" s="92">
        <v>3</v>
      </c>
      <c r="F22" s="92">
        <v>3</v>
      </c>
      <c r="G22" s="92">
        <v>3</v>
      </c>
      <c r="H22" s="92">
        <v>3</v>
      </c>
      <c r="I22" s="92">
        <v>3</v>
      </c>
      <c r="J22" s="92">
        <v>3</v>
      </c>
      <c r="K22" s="92">
        <v>3</v>
      </c>
      <c r="L22" s="92">
        <v>3</v>
      </c>
      <c r="M22" s="92">
        <v>3</v>
      </c>
      <c r="N22" s="92">
        <v>3</v>
      </c>
      <c r="O22" s="92">
        <v>3</v>
      </c>
      <c r="P22" s="92">
        <v>3</v>
      </c>
      <c r="Q22" s="92">
        <v>3</v>
      </c>
      <c r="R22" s="92">
        <v>3</v>
      </c>
      <c r="S22" s="92">
        <v>3</v>
      </c>
      <c r="T22" s="92">
        <v>3</v>
      </c>
      <c r="U22" s="92">
        <v>3</v>
      </c>
      <c r="V22" s="92">
        <v>3</v>
      </c>
      <c r="W22" s="92">
        <v>3</v>
      </c>
      <c r="X22" s="92">
        <v>3</v>
      </c>
      <c r="Y22" s="92">
        <v>3</v>
      </c>
      <c r="Z22" s="92">
        <v>3</v>
      </c>
      <c r="AA22" s="92">
        <v>3</v>
      </c>
      <c r="AB22" s="92">
        <v>3</v>
      </c>
      <c r="AC22" s="138">
        <f t="shared" si="0"/>
        <v>3</v>
      </c>
    </row>
    <row r="23" spans="1:29" ht="30" customHeight="1" x14ac:dyDescent="0.2">
      <c r="A23" s="4">
        <v>11</v>
      </c>
      <c r="B23" s="3" t="s">
        <v>88</v>
      </c>
      <c r="C23" s="2" t="s">
        <v>87</v>
      </c>
      <c r="D23" s="5"/>
      <c r="E23" s="91">
        <f t="shared" ref="E23:N23" si="1">E19-E20</f>
        <v>0.5</v>
      </c>
      <c r="F23" s="91">
        <f t="shared" si="1"/>
        <v>0.5</v>
      </c>
      <c r="G23" s="91">
        <f t="shared" si="1"/>
        <v>0.5</v>
      </c>
      <c r="H23" s="91">
        <f t="shared" si="1"/>
        <v>0.5</v>
      </c>
      <c r="I23" s="91">
        <f t="shared" si="1"/>
        <v>0.5</v>
      </c>
      <c r="J23" s="91">
        <f t="shared" si="1"/>
        <v>0.5</v>
      </c>
      <c r="K23" s="91">
        <f t="shared" si="1"/>
        <v>0.5</v>
      </c>
      <c r="L23" s="91">
        <f t="shared" si="1"/>
        <v>0.5</v>
      </c>
      <c r="M23" s="91">
        <f t="shared" si="1"/>
        <v>0.5</v>
      </c>
      <c r="N23" s="91">
        <f t="shared" si="1"/>
        <v>0.5</v>
      </c>
      <c r="O23" s="91">
        <f t="shared" ref="O23:T23" si="2">O19-O20</f>
        <v>0.5</v>
      </c>
      <c r="P23" s="91">
        <f t="shared" si="2"/>
        <v>0.5</v>
      </c>
      <c r="Q23" s="91">
        <f t="shared" si="2"/>
        <v>0.5</v>
      </c>
      <c r="R23" s="91">
        <f t="shared" si="2"/>
        <v>0.5</v>
      </c>
      <c r="S23" s="91">
        <f t="shared" si="2"/>
        <v>0.5</v>
      </c>
      <c r="T23" s="91">
        <f t="shared" si="2"/>
        <v>0.5</v>
      </c>
      <c r="U23" s="91">
        <f t="shared" ref="U23:AB23" si="3">U19-U20</f>
        <v>0.5</v>
      </c>
      <c r="V23" s="91">
        <f t="shared" si="3"/>
        <v>0.5</v>
      </c>
      <c r="W23" s="91">
        <f t="shared" si="3"/>
        <v>0.5</v>
      </c>
      <c r="X23" s="91">
        <f t="shared" si="3"/>
        <v>0.5</v>
      </c>
      <c r="Y23" s="91">
        <f t="shared" si="3"/>
        <v>0.5</v>
      </c>
      <c r="Z23" s="91">
        <f t="shared" si="3"/>
        <v>0.5</v>
      </c>
      <c r="AA23" s="91">
        <f t="shared" si="3"/>
        <v>0.5</v>
      </c>
      <c r="AB23" s="91">
        <f t="shared" si="3"/>
        <v>0.5</v>
      </c>
      <c r="AC23" s="138">
        <f t="shared" si="0"/>
        <v>0.5</v>
      </c>
    </row>
    <row r="24" spans="1:29" ht="30" customHeight="1" x14ac:dyDescent="0.2">
      <c r="A24" s="4">
        <v>12</v>
      </c>
      <c r="B24" s="3" t="s">
        <v>89</v>
      </c>
      <c r="C24" s="2" t="s">
        <v>87</v>
      </c>
      <c r="D24" s="5"/>
      <c r="E24" s="91">
        <f t="shared" ref="E24:N24" si="4">E21-E22</f>
        <v>0.79999999999999982</v>
      </c>
      <c r="F24" s="91">
        <f t="shared" si="4"/>
        <v>0.79999999999999982</v>
      </c>
      <c r="G24" s="91">
        <f t="shared" si="4"/>
        <v>0.79999999999999982</v>
      </c>
      <c r="H24" s="91">
        <f t="shared" si="4"/>
        <v>0.79999999999999982</v>
      </c>
      <c r="I24" s="91">
        <f t="shared" si="4"/>
        <v>0.79999999999999982</v>
      </c>
      <c r="J24" s="91">
        <f t="shared" si="4"/>
        <v>0.79999999999999982</v>
      </c>
      <c r="K24" s="91">
        <f t="shared" si="4"/>
        <v>0.79999999999999982</v>
      </c>
      <c r="L24" s="91">
        <f t="shared" si="4"/>
        <v>0.79999999999999982</v>
      </c>
      <c r="M24" s="91">
        <f t="shared" si="4"/>
        <v>0.79999999999999982</v>
      </c>
      <c r="N24" s="91">
        <f t="shared" si="4"/>
        <v>0.79999999999999982</v>
      </c>
      <c r="O24" s="91">
        <f t="shared" ref="O24:T24" si="5">O21-O22</f>
        <v>0.79999999999999982</v>
      </c>
      <c r="P24" s="91">
        <f t="shared" si="5"/>
        <v>0.79999999999999982</v>
      </c>
      <c r="Q24" s="91">
        <f t="shared" si="5"/>
        <v>0.79999999999999982</v>
      </c>
      <c r="R24" s="91">
        <f t="shared" si="5"/>
        <v>0.79999999999999982</v>
      </c>
      <c r="S24" s="91">
        <f t="shared" si="5"/>
        <v>0.79999999999999982</v>
      </c>
      <c r="T24" s="91">
        <f t="shared" si="5"/>
        <v>0.79999999999999982</v>
      </c>
      <c r="U24" s="91">
        <f t="shared" ref="U24:AB24" si="6">U21-U22</f>
        <v>0.79999999999999982</v>
      </c>
      <c r="V24" s="91">
        <f t="shared" si="6"/>
        <v>0.79999999999999982</v>
      </c>
      <c r="W24" s="91">
        <f t="shared" si="6"/>
        <v>0.79999999999999982</v>
      </c>
      <c r="X24" s="91">
        <f t="shared" si="6"/>
        <v>0.79999999999999982</v>
      </c>
      <c r="Y24" s="91">
        <f t="shared" si="6"/>
        <v>0.79999999999999982</v>
      </c>
      <c r="Z24" s="91">
        <f t="shared" si="6"/>
        <v>0.79999999999999982</v>
      </c>
      <c r="AA24" s="91">
        <f t="shared" si="6"/>
        <v>0.79999999999999982</v>
      </c>
      <c r="AB24" s="91">
        <f t="shared" si="6"/>
        <v>0.79999999999999982</v>
      </c>
      <c r="AC24" s="138">
        <f t="shared" si="0"/>
        <v>0.80000000000000027</v>
      </c>
    </row>
    <row r="25" spans="1:29" ht="30" customHeight="1" x14ac:dyDescent="0.2">
      <c r="A25" s="4">
        <v>13</v>
      </c>
      <c r="B25" s="3" t="s">
        <v>90</v>
      </c>
      <c r="C25" s="2" t="s">
        <v>91</v>
      </c>
      <c r="D25" s="5"/>
      <c r="E25" s="60">
        <f t="shared" ref="E25:N25" si="7">SQRT(E23/0.5)*971</f>
        <v>971</v>
      </c>
      <c r="F25" s="60">
        <f t="shared" si="7"/>
        <v>971</v>
      </c>
      <c r="G25" s="60">
        <f t="shared" si="7"/>
        <v>971</v>
      </c>
      <c r="H25" s="60">
        <f t="shared" si="7"/>
        <v>971</v>
      </c>
      <c r="I25" s="60">
        <f t="shared" si="7"/>
        <v>971</v>
      </c>
      <c r="J25" s="60">
        <f t="shared" si="7"/>
        <v>971</v>
      </c>
      <c r="K25" s="60">
        <f t="shared" si="7"/>
        <v>971</v>
      </c>
      <c r="L25" s="60">
        <f t="shared" si="7"/>
        <v>971</v>
      </c>
      <c r="M25" s="60">
        <f t="shared" si="7"/>
        <v>971</v>
      </c>
      <c r="N25" s="60">
        <f t="shared" si="7"/>
        <v>971</v>
      </c>
      <c r="O25" s="60">
        <f t="shared" ref="O25:T25" si="8">SQRT(O23/0.5)*971</f>
        <v>971</v>
      </c>
      <c r="P25" s="60">
        <f t="shared" si="8"/>
        <v>971</v>
      </c>
      <c r="Q25" s="60">
        <f t="shared" si="8"/>
        <v>971</v>
      </c>
      <c r="R25" s="60">
        <f t="shared" si="8"/>
        <v>971</v>
      </c>
      <c r="S25" s="60">
        <f t="shared" si="8"/>
        <v>971</v>
      </c>
      <c r="T25" s="60">
        <f t="shared" si="8"/>
        <v>971</v>
      </c>
      <c r="U25" s="60">
        <f t="shared" ref="U25:AB25" si="9">SQRT(U23/0.5)*971</f>
        <v>971</v>
      </c>
      <c r="V25" s="60">
        <f t="shared" si="9"/>
        <v>971</v>
      </c>
      <c r="W25" s="60">
        <f t="shared" si="9"/>
        <v>971</v>
      </c>
      <c r="X25" s="60">
        <f t="shared" si="9"/>
        <v>971</v>
      </c>
      <c r="Y25" s="60">
        <f t="shared" si="9"/>
        <v>971</v>
      </c>
      <c r="Z25" s="60">
        <f t="shared" si="9"/>
        <v>971</v>
      </c>
      <c r="AA25" s="60">
        <f t="shared" si="9"/>
        <v>971</v>
      </c>
      <c r="AB25" s="60">
        <f t="shared" si="9"/>
        <v>971</v>
      </c>
      <c r="AC25" s="138">
        <f t="shared" si="0"/>
        <v>971</v>
      </c>
    </row>
    <row r="26" spans="1:29" ht="30" customHeight="1" x14ac:dyDescent="0.2">
      <c r="A26" s="4">
        <v>14</v>
      </c>
      <c r="B26" s="3" t="s">
        <v>11</v>
      </c>
      <c r="C26" s="2" t="s">
        <v>10</v>
      </c>
      <c r="D26" s="5"/>
      <c r="E26" s="60">
        <f t="shared" ref="E26:N26" si="10">E25*1000*1*(E15-E16)/3024</f>
        <v>2633.002645502645</v>
      </c>
      <c r="F26" s="60">
        <f t="shared" si="10"/>
        <v>2504.5634920634916</v>
      </c>
      <c r="G26" s="60">
        <f t="shared" si="10"/>
        <v>2344.0145502645501</v>
      </c>
      <c r="H26" s="60">
        <f t="shared" si="10"/>
        <v>2344.0145502645501</v>
      </c>
      <c r="I26" s="60">
        <f t="shared" si="10"/>
        <v>2536.6732804232802</v>
      </c>
      <c r="J26" s="60">
        <f t="shared" si="10"/>
        <v>2600.8928571428573</v>
      </c>
      <c r="K26" s="60">
        <f t="shared" si="10"/>
        <v>2568.7830687830688</v>
      </c>
      <c r="L26" s="60">
        <f t="shared" si="10"/>
        <v>2568.7830687830688</v>
      </c>
      <c r="M26" s="60">
        <f t="shared" si="10"/>
        <v>2408.2341269841268</v>
      </c>
      <c r="N26" s="60">
        <f t="shared" si="10"/>
        <v>2055.0264550264551</v>
      </c>
      <c r="O26" s="60">
        <f t="shared" ref="O26:T26" si="11">O25*1000*1*(O15-O16)/3024</f>
        <v>2247.6851851851852</v>
      </c>
      <c r="P26" s="60">
        <f t="shared" si="11"/>
        <v>2504.5634920634925</v>
      </c>
      <c r="Q26" s="60">
        <f t="shared" si="11"/>
        <v>2504.563492063492</v>
      </c>
      <c r="R26" s="60">
        <f t="shared" si="11"/>
        <v>2408.2341269841268</v>
      </c>
      <c r="S26" s="60">
        <f t="shared" si="11"/>
        <v>2568.7830687830683</v>
      </c>
      <c r="T26" s="60">
        <f t="shared" si="11"/>
        <v>2536.6732804232802</v>
      </c>
      <c r="U26" s="60">
        <f t="shared" ref="U26:AB26" si="12">U25*1000*1*(U15-U16)/3024</f>
        <v>2536.6732804232806</v>
      </c>
      <c r="V26" s="60">
        <f t="shared" si="12"/>
        <v>2600.8928571428573</v>
      </c>
      <c r="W26" s="60">
        <f t="shared" si="12"/>
        <v>2568.7830687830683</v>
      </c>
      <c r="X26" s="60">
        <f t="shared" si="12"/>
        <v>2472.4537037037035</v>
      </c>
      <c r="Y26" s="60">
        <f t="shared" si="12"/>
        <v>2215.5753968253966</v>
      </c>
      <c r="Z26" s="60">
        <f t="shared" si="12"/>
        <v>2440.3439153439158</v>
      </c>
      <c r="AA26" s="60">
        <f t="shared" si="12"/>
        <v>2504.5634920634925</v>
      </c>
      <c r="AB26" s="60">
        <f t="shared" si="12"/>
        <v>2536.6732804232806</v>
      </c>
      <c r="AC26" s="138">
        <f>SUM(E26:AB26)</f>
        <v>59210.449735449736</v>
      </c>
    </row>
    <row r="27" spans="1:29" ht="30" customHeight="1" x14ac:dyDescent="0.2">
      <c r="A27" s="4">
        <v>15</v>
      </c>
      <c r="B27" s="3" t="s">
        <v>9</v>
      </c>
      <c r="C27" s="2" t="s">
        <v>8</v>
      </c>
      <c r="D27" s="5"/>
      <c r="E27" s="209">
        <v>1400</v>
      </c>
      <c r="F27" s="209">
        <v>1400</v>
      </c>
      <c r="G27" s="209">
        <v>1500</v>
      </c>
      <c r="H27" s="209">
        <v>1400</v>
      </c>
      <c r="I27" s="209">
        <v>1500</v>
      </c>
      <c r="J27" s="209">
        <v>1500</v>
      </c>
      <c r="K27" s="209">
        <v>1500</v>
      </c>
      <c r="L27" s="209">
        <v>1500</v>
      </c>
      <c r="M27" s="209">
        <v>1200</v>
      </c>
      <c r="N27" s="209">
        <v>1400</v>
      </c>
      <c r="O27" s="209">
        <v>1500</v>
      </c>
      <c r="P27" s="209">
        <v>1600</v>
      </c>
      <c r="Q27" s="209">
        <v>1400</v>
      </c>
      <c r="R27" s="209">
        <v>1600</v>
      </c>
      <c r="S27" s="209">
        <v>1500</v>
      </c>
      <c r="T27" s="209">
        <v>1500</v>
      </c>
      <c r="U27" s="209">
        <v>1600</v>
      </c>
      <c r="V27" s="209">
        <v>1600</v>
      </c>
      <c r="W27" s="209">
        <v>1500</v>
      </c>
      <c r="X27" s="209">
        <v>1400</v>
      </c>
      <c r="Y27" s="209">
        <v>1500</v>
      </c>
      <c r="Z27" s="209">
        <v>1500</v>
      </c>
      <c r="AA27" s="209">
        <v>1600</v>
      </c>
      <c r="AB27" s="209">
        <v>1600</v>
      </c>
      <c r="AC27" s="138">
        <f>SUM(E27:AB27)</f>
        <v>35700</v>
      </c>
    </row>
    <row r="28" spans="1:29" ht="30" customHeight="1" x14ac:dyDescent="0.2">
      <c r="A28" s="4">
        <v>16</v>
      </c>
      <c r="B28" s="3" t="s">
        <v>7</v>
      </c>
      <c r="C28" s="2" t="s">
        <v>6</v>
      </c>
      <c r="D28" s="5"/>
      <c r="E28" s="68">
        <f t="shared" ref="E28:N28" si="13">E27/E26</f>
        <v>0.53171234081032892</v>
      </c>
      <c r="F28" s="68">
        <f t="shared" si="13"/>
        <v>0.55897964033906367</v>
      </c>
      <c r="G28" s="68">
        <f t="shared" si="13"/>
        <v>0.63992776829423137</v>
      </c>
      <c r="H28" s="68">
        <f t="shared" si="13"/>
        <v>0.59726591707461596</v>
      </c>
      <c r="I28" s="68">
        <f t="shared" si="13"/>
        <v>0.59132565930985936</v>
      </c>
      <c r="J28" s="68">
        <f t="shared" si="13"/>
        <v>0.57672502574665285</v>
      </c>
      <c r="K28" s="68">
        <f t="shared" si="13"/>
        <v>0.58393408856848605</v>
      </c>
      <c r="L28" s="68">
        <f t="shared" si="13"/>
        <v>0.58393408856848605</v>
      </c>
      <c r="M28" s="68">
        <f t="shared" si="13"/>
        <v>0.49829042224510817</v>
      </c>
      <c r="N28" s="68">
        <f t="shared" si="13"/>
        <v>0.68125643666323377</v>
      </c>
      <c r="O28" s="68">
        <f>O27/O26</f>
        <v>0.66735324407826979</v>
      </c>
      <c r="P28" s="68">
        <f t="shared" ref="P28:AB28" si="14">P27/P26</f>
        <v>0.6388338746732154</v>
      </c>
      <c r="Q28" s="68">
        <f t="shared" si="14"/>
        <v>0.55897964033906367</v>
      </c>
      <c r="R28" s="68">
        <f t="shared" si="14"/>
        <v>0.6643872296601443</v>
      </c>
      <c r="S28" s="68">
        <f t="shared" si="14"/>
        <v>0.58393408856848616</v>
      </c>
      <c r="T28" s="68">
        <f t="shared" si="14"/>
        <v>0.59132565930985936</v>
      </c>
      <c r="U28" s="68">
        <f t="shared" si="14"/>
        <v>0.63074736993051661</v>
      </c>
      <c r="V28" s="68">
        <f t="shared" si="14"/>
        <v>0.6151733607964297</v>
      </c>
      <c r="W28" s="68">
        <f t="shared" si="14"/>
        <v>0.58393408856848616</v>
      </c>
      <c r="X28" s="68">
        <f t="shared" si="14"/>
        <v>0.5662391161876229</v>
      </c>
      <c r="Y28" s="68">
        <f t="shared" si="14"/>
        <v>0.6770250302243318</v>
      </c>
      <c r="Z28" s="68">
        <f t="shared" si="14"/>
        <v>0.61466746165103792</v>
      </c>
      <c r="AA28" s="68">
        <f t="shared" si="14"/>
        <v>0.6388338746732154</v>
      </c>
      <c r="AB28" s="68">
        <f t="shared" si="14"/>
        <v>0.63074736993051661</v>
      </c>
      <c r="AC28" s="161">
        <f t="shared" ref="AC28:AC33" si="15">AVERAGE(E28:AB28)</f>
        <v>0.60439719984213591</v>
      </c>
    </row>
    <row r="29" spans="1:29" ht="30" customHeight="1" x14ac:dyDescent="0.2">
      <c r="A29" s="4">
        <v>17</v>
      </c>
      <c r="B29" s="3" t="s">
        <v>5</v>
      </c>
      <c r="C29" s="5"/>
      <c r="D29" s="5"/>
      <c r="E29" s="326">
        <f>AC28</f>
        <v>0.60439719984213591</v>
      </c>
      <c r="F29" s="327"/>
      <c r="G29" s="327"/>
      <c r="H29" s="327"/>
      <c r="I29" s="327"/>
      <c r="J29" s="327"/>
      <c r="K29" s="327"/>
      <c r="L29" s="327"/>
      <c r="M29" s="327"/>
      <c r="N29" s="327"/>
      <c r="O29" s="327"/>
      <c r="P29" s="327"/>
      <c r="Q29" s="327"/>
      <c r="R29" s="327"/>
      <c r="S29" s="327"/>
      <c r="T29" s="327"/>
      <c r="U29" s="327"/>
      <c r="V29" s="327"/>
      <c r="W29" s="327"/>
      <c r="X29" s="327"/>
      <c r="Y29" s="327"/>
      <c r="Z29" s="327"/>
      <c r="AA29" s="327"/>
      <c r="AB29" s="328"/>
      <c r="AC29" s="138">
        <f t="shared" si="15"/>
        <v>0.60439719984213591</v>
      </c>
    </row>
    <row r="30" spans="1:29" ht="30" customHeight="1" x14ac:dyDescent="0.2">
      <c r="A30" s="4">
        <v>18</v>
      </c>
      <c r="B30" s="3" t="s">
        <v>4</v>
      </c>
      <c r="C30" s="5"/>
      <c r="D30" s="5"/>
      <c r="E30" s="62">
        <f t="shared" ref="E30:N30" si="16">3.516/E28</f>
        <v>6.6125980725623572</v>
      </c>
      <c r="F30" s="62">
        <f t="shared" si="16"/>
        <v>6.2900323129251694</v>
      </c>
      <c r="G30" s="62">
        <f t="shared" si="16"/>
        <v>5.4943701058201055</v>
      </c>
      <c r="H30" s="62">
        <f t="shared" si="16"/>
        <v>5.8868251133786842</v>
      </c>
      <c r="I30" s="62">
        <f t="shared" si="16"/>
        <v>5.9459621693121694</v>
      </c>
      <c r="J30" s="62">
        <f t="shared" si="16"/>
        <v>6.0964928571428576</v>
      </c>
      <c r="K30" s="62">
        <f t="shared" si="16"/>
        <v>6.0212275132275135</v>
      </c>
      <c r="L30" s="62">
        <f t="shared" si="16"/>
        <v>6.0212275132275135</v>
      </c>
      <c r="M30" s="62">
        <f t="shared" si="16"/>
        <v>7.0561259920634916</v>
      </c>
      <c r="N30" s="62">
        <f t="shared" si="16"/>
        <v>5.1610521541950112</v>
      </c>
      <c r="O30" s="62">
        <f t="shared" ref="O30:T30" si="17">3.516/O28</f>
        <v>5.2685740740740741</v>
      </c>
      <c r="P30" s="62">
        <f t="shared" si="17"/>
        <v>5.5037782738095249</v>
      </c>
      <c r="Q30" s="62">
        <f t="shared" si="17"/>
        <v>6.2900323129251694</v>
      </c>
      <c r="R30" s="62">
        <f t="shared" si="17"/>
        <v>5.2920944940476184</v>
      </c>
      <c r="S30" s="62">
        <f t="shared" si="17"/>
        <v>6.0212275132275126</v>
      </c>
      <c r="T30" s="62">
        <f t="shared" si="17"/>
        <v>5.9459621693121694</v>
      </c>
      <c r="U30" s="62">
        <f t="shared" ref="U30:AB30" si="18">3.516/U28</f>
        <v>5.5743395337301589</v>
      </c>
      <c r="V30" s="62">
        <f t="shared" si="18"/>
        <v>5.7154620535714296</v>
      </c>
      <c r="W30" s="62">
        <f t="shared" si="18"/>
        <v>6.0212275132275126</v>
      </c>
      <c r="X30" s="62">
        <f t="shared" si="18"/>
        <v>6.2093908730158729</v>
      </c>
      <c r="Y30" s="62">
        <f t="shared" si="18"/>
        <v>5.1933087301587291</v>
      </c>
      <c r="Z30" s="62">
        <f t="shared" si="18"/>
        <v>5.7201661375661379</v>
      </c>
      <c r="AA30" s="62">
        <f t="shared" si="18"/>
        <v>5.5037782738095249</v>
      </c>
      <c r="AB30" s="62">
        <f t="shared" si="18"/>
        <v>5.5743395337301589</v>
      </c>
      <c r="AC30" s="138">
        <f t="shared" si="15"/>
        <v>5.8508164704191863</v>
      </c>
    </row>
    <row r="31" spans="1:29" ht="30" customHeight="1" x14ac:dyDescent="0.2">
      <c r="A31" s="4">
        <v>19</v>
      </c>
      <c r="B31" s="3" t="s">
        <v>3</v>
      </c>
      <c r="C31" s="5"/>
      <c r="D31" s="5"/>
      <c r="E31" s="62">
        <f t="shared" ref="E31:N31" si="19">3.413*E30</f>
        <v>22.568797221655323</v>
      </c>
      <c r="F31" s="62">
        <f t="shared" si="19"/>
        <v>21.467880284013603</v>
      </c>
      <c r="G31" s="62">
        <f t="shared" si="19"/>
        <v>18.752285171164019</v>
      </c>
      <c r="H31" s="62">
        <f t="shared" si="19"/>
        <v>20.091734111961447</v>
      </c>
      <c r="I31" s="62">
        <f t="shared" si="19"/>
        <v>20.293568883862434</v>
      </c>
      <c r="J31" s="62">
        <f t="shared" si="19"/>
        <v>20.807330121428571</v>
      </c>
      <c r="K31" s="62">
        <f t="shared" si="19"/>
        <v>20.550449502645503</v>
      </c>
      <c r="L31" s="62">
        <f t="shared" si="19"/>
        <v>20.550449502645503</v>
      </c>
      <c r="M31" s="62">
        <f t="shared" si="19"/>
        <v>24.082558010912695</v>
      </c>
      <c r="N31" s="62">
        <f t="shared" si="19"/>
        <v>17.614671002267571</v>
      </c>
      <c r="O31" s="62">
        <f t="shared" ref="O31:T31" si="20">3.413*O30</f>
        <v>17.981643314814814</v>
      </c>
      <c r="P31" s="62">
        <f t="shared" si="20"/>
        <v>18.784395248511906</v>
      </c>
      <c r="Q31" s="62">
        <f t="shared" si="20"/>
        <v>21.467880284013603</v>
      </c>
      <c r="R31" s="62">
        <f t="shared" si="20"/>
        <v>18.061918508184522</v>
      </c>
      <c r="S31" s="62">
        <f t="shared" si="20"/>
        <v>20.550449502645499</v>
      </c>
      <c r="T31" s="62">
        <f t="shared" si="20"/>
        <v>20.293568883862434</v>
      </c>
      <c r="U31" s="62">
        <f t="shared" ref="U31:AB31" si="21">3.413*U30</f>
        <v>19.02522082862103</v>
      </c>
      <c r="V31" s="62">
        <f t="shared" si="21"/>
        <v>19.506871988839286</v>
      </c>
      <c r="W31" s="62">
        <f t="shared" si="21"/>
        <v>20.550449502645499</v>
      </c>
      <c r="X31" s="62">
        <f t="shared" si="21"/>
        <v>21.192651049603175</v>
      </c>
      <c r="Y31" s="62">
        <f t="shared" si="21"/>
        <v>17.724762696031743</v>
      </c>
      <c r="Z31" s="62">
        <f t="shared" si="21"/>
        <v>19.522927027513227</v>
      </c>
      <c r="AA31" s="62">
        <f t="shared" si="21"/>
        <v>18.784395248511906</v>
      </c>
      <c r="AB31" s="62">
        <f t="shared" si="21"/>
        <v>19.02522082862103</v>
      </c>
      <c r="AC31" s="138">
        <f t="shared" si="15"/>
        <v>19.968836613540677</v>
      </c>
    </row>
    <row r="32" spans="1:29" ht="30" customHeight="1" x14ac:dyDescent="0.2">
      <c r="A32" s="4">
        <v>20</v>
      </c>
      <c r="B32" s="3" t="s">
        <v>2</v>
      </c>
      <c r="C32" s="2" t="s">
        <v>0</v>
      </c>
      <c r="D32" s="5"/>
      <c r="E32" s="62">
        <f t="shared" ref="E32:N32" si="22">(E18-E17)/LN(1+(E18-E17)/E13)</f>
        <v>3.1676234304562341</v>
      </c>
      <c r="F32" s="62">
        <f t="shared" si="22"/>
        <v>2.9795338337636426</v>
      </c>
      <c r="G32" s="62">
        <f t="shared" si="22"/>
        <v>2.8269864938532443</v>
      </c>
      <c r="H32" s="62">
        <f t="shared" si="22"/>
        <v>2.8883857776052304</v>
      </c>
      <c r="I32" s="62">
        <f t="shared" si="22"/>
        <v>2.9795338337636439</v>
      </c>
      <c r="J32" s="62">
        <f t="shared" si="22"/>
        <v>3.1370587723358061</v>
      </c>
      <c r="K32" s="62">
        <f t="shared" si="22"/>
        <v>2.9492740268717408</v>
      </c>
      <c r="L32" s="62">
        <f t="shared" si="22"/>
        <v>3.1370587723358061</v>
      </c>
      <c r="M32" s="62">
        <f t="shared" si="22"/>
        <v>2.7305961147778528</v>
      </c>
      <c r="N32" s="62">
        <f t="shared" si="22"/>
        <v>2.6710817685203585</v>
      </c>
      <c r="O32" s="62">
        <f t="shared" ref="O32:T32" si="23">(O18-O17)/LN(1+(O18-O17)/O13)</f>
        <v>2.7650510025361612</v>
      </c>
      <c r="P32" s="62">
        <f t="shared" si="23"/>
        <v>2.9492740268717399</v>
      </c>
      <c r="Q32" s="62">
        <f t="shared" si="23"/>
        <v>2.9492740268717408</v>
      </c>
      <c r="R32" s="62">
        <f t="shared" si="23"/>
        <v>2.8883857776052304</v>
      </c>
      <c r="S32" s="62">
        <f t="shared" si="23"/>
        <v>2.8795746139247997</v>
      </c>
      <c r="T32" s="62">
        <f t="shared" si="23"/>
        <v>2.9795338337636426</v>
      </c>
      <c r="U32" s="62">
        <f t="shared" ref="U32:AB32" si="24">(U18-U17)/LN(1+(U18-U17)/U13)</f>
        <v>3.5344062447720375</v>
      </c>
      <c r="V32" s="62">
        <f t="shared" si="24"/>
        <v>2.9090157011571116</v>
      </c>
      <c r="W32" s="62">
        <f t="shared" si="24"/>
        <v>2.9795338337636439</v>
      </c>
      <c r="X32" s="62">
        <f t="shared" si="24"/>
        <v>2.9492740268717399</v>
      </c>
      <c r="Y32" s="62">
        <f t="shared" si="24"/>
        <v>2.8269864938532452</v>
      </c>
      <c r="Z32" s="62">
        <f t="shared" si="24"/>
        <v>2.7905531327562363</v>
      </c>
      <c r="AA32" s="62">
        <f t="shared" si="24"/>
        <v>2.8795746139247997</v>
      </c>
      <c r="AB32" s="62">
        <f t="shared" si="24"/>
        <v>3.0096744385247427</v>
      </c>
      <c r="AC32" s="138">
        <f t="shared" si="15"/>
        <v>2.9482185246450179</v>
      </c>
    </row>
    <row r="33" spans="1:29" ht="30" customHeight="1" x14ac:dyDescent="0.25">
      <c r="A33" s="4">
        <v>21</v>
      </c>
      <c r="B33" s="3" t="s">
        <v>1</v>
      </c>
      <c r="C33" s="2" t="s">
        <v>0</v>
      </c>
      <c r="D33" s="1"/>
      <c r="E33" s="62">
        <f t="shared" ref="E33:N33" si="25">(E15-E16)/LN(1+(E15-E16)/E14)</f>
        <v>3.2248851383682635</v>
      </c>
      <c r="F33" s="62">
        <f t="shared" si="25"/>
        <v>3.1240724065352672</v>
      </c>
      <c r="G33" s="62">
        <f t="shared" si="25"/>
        <v>2.9965726364461651</v>
      </c>
      <c r="H33" s="62">
        <f t="shared" si="25"/>
        <v>3.1533373622747241</v>
      </c>
      <c r="I33" s="62">
        <f t="shared" si="25"/>
        <v>3.310333392565084</v>
      </c>
      <c r="J33" s="62">
        <f t="shared" si="25"/>
        <v>3.3621191219924658</v>
      </c>
      <c r="K33" s="62">
        <f t="shared" si="25"/>
        <v>3.4912973855454976</v>
      </c>
      <c r="L33" s="62">
        <f t="shared" si="25"/>
        <v>3.4912973855454976</v>
      </c>
      <c r="M33" s="62">
        <f t="shared" si="25"/>
        <v>3.2059515234608833</v>
      </c>
      <c r="N33" s="62">
        <f t="shared" si="25"/>
        <v>2.7624670344616433</v>
      </c>
      <c r="O33" s="62">
        <f t="shared" ref="O33:T33" si="26">(O15-O16)/LN(1+(O15-O16)/O14)</f>
        <v>3.2225048318656326</v>
      </c>
      <c r="P33" s="62">
        <f t="shared" si="26"/>
        <v>3.2843408564649375</v>
      </c>
      <c r="Q33" s="62">
        <f t="shared" si="26"/>
        <v>3.284340856464937</v>
      </c>
      <c r="R33" s="62">
        <f t="shared" si="26"/>
        <v>3.0477780683835873</v>
      </c>
      <c r="S33" s="62">
        <f t="shared" si="26"/>
        <v>3.3362591313939709</v>
      </c>
      <c r="T33" s="62">
        <f t="shared" si="26"/>
        <v>3.4647417224962034</v>
      </c>
      <c r="U33" s="62">
        <f t="shared" ref="U33:AB33" si="27">(U15-U16)/LN(1+(U15-U16)/U14)</f>
        <v>3.4647417224962034</v>
      </c>
      <c r="V33" s="62">
        <f t="shared" si="27"/>
        <v>3.8137508997222249</v>
      </c>
      <c r="W33" s="62">
        <f t="shared" si="27"/>
        <v>3.6409569065073488</v>
      </c>
      <c r="X33" s="62">
        <f t="shared" si="27"/>
        <v>3.2582804444917861</v>
      </c>
      <c r="Y33" s="62">
        <f t="shared" si="27"/>
        <v>3.0472134184856579</v>
      </c>
      <c r="Z33" s="62">
        <f t="shared" si="27"/>
        <v>3.3846573885294227</v>
      </c>
      <c r="AA33" s="62">
        <f t="shared" si="27"/>
        <v>3.4381172419787154</v>
      </c>
      <c r="AB33" s="62">
        <f t="shared" si="27"/>
        <v>3.310333392565084</v>
      </c>
      <c r="AC33" s="138">
        <f t="shared" si="15"/>
        <v>3.2966812612100491</v>
      </c>
    </row>
    <row r="35" spans="1:29" ht="23.25" x14ac:dyDescent="0.2">
      <c r="A35" s="317" t="s">
        <v>39</v>
      </c>
      <c r="B35" s="317"/>
      <c r="C35" s="317"/>
      <c r="D35" s="317"/>
      <c r="E35" s="317"/>
      <c r="F35" s="317"/>
      <c r="G35" s="31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317"/>
      <c r="AC35" s="317"/>
    </row>
    <row r="36" spans="1:29" ht="18.75" x14ac:dyDescent="0.2">
      <c r="A36" s="323" t="s">
        <v>164</v>
      </c>
      <c r="B36" s="323"/>
      <c r="C36" s="323"/>
      <c r="D36" s="323"/>
      <c r="E36" s="323"/>
      <c r="F36" s="323"/>
      <c r="G36" s="323"/>
      <c r="H36" s="323"/>
      <c r="I36" s="323"/>
      <c r="J36" s="323"/>
      <c r="K36" s="323"/>
      <c r="L36" s="323"/>
      <c r="M36" s="323"/>
      <c r="N36" s="323"/>
      <c r="O36" s="323"/>
      <c r="P36" s="323"/>
      <c r="Q36" s="323"/>
      <c r="R36" s="323"/>
      <c r="S36" s="323"/>
      <c r="T36" s="323"/>
      <c r="U36" s="323"/>
      <c r="V36" s="323"/>
      <c r="W36" s="323"/>
      <c r="X36" s="323"/>
      <c r="Y36" s="323"/>
      <c r="Z36" s="323"/>
      <c r="AA36" s="323"/>
      <c r="AB36" s="323"/>
      <c r="AC36" s="323"/>
    </row>
    <row r="37" spans="1:29" ht="21" customHeight="1" x14ac:dyDescent="0.35">
      <c r="A37" s="319"/>
      <c r="B37" s="319"/>
      <c r="C37" s="319"/>
      <c r="D37" s="319"/>
      <c r="E37" s="320" t="s">
        <v>75</v>
      </c>
      <c r="F37" s="320"/>
      <c r="G37" s="320"/>
      <c r="H37" s="320"/>
      <c r="I37" s="320"/>
      <c r="J37" s="320"/>
      <c r="K37" s="320"/>
      <c r="L37" s="320"/>
      <c r="M37" s="320"/>
      <c r="N37" s="320"/>
      <c r="O37" s="320"/>
      <c r="P37" s="320"/>
      <c r="Q37" s="320"/>
      <c r="R37" s="320"/>
      <c r="S37" s="320"/>
      <c r="T37" s="320"/>
      <c r="U37" s="320"/>
      <c r="V37" s="320"/>
      <c r="W37" s="320"/>
      <c r="X37" s="320"/>
      <c r="Y37" s="320"/>
      <c r="Z37" s="320"/>
      <c r="AA37" s="320"/>
      <c r="AB37" s="320"/>
      <c r="AC37" s="320"/>
    </row>
    <row r="38" spans="1:29" ht="18" customHeight="1" x14ac:dyDescent="0.2">
      <c r="A38" s="324" t="s">
        <v>77</v>
      </c>
      <c r="B38" s="324"/>
      <c r="C38" s="324"/>
      <c r="D38" s="324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</row>
    <row r="39" spans="1:29" ht="18" customHeight="1" x14ac:dyDescent="0.2">
      <c r="A39" s="324" t="s">
        <v>78</v>
      </c>
      <c r="B39" s="324"/>
      <c r="C39" s="324"/>
      <c r="D39" s="324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29" ht="18" customHeight="1" x14ac:dyDescent="0.2">
      <c r="A40" s="324" t="s">
        <v>79</v>
      </c>
      <c r="B40" s="324"/>
      <c r="C40" s="324"/>
      <c r="D40" s="324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29" ht="18" customHeight="1" x14ac:dyDescent="0.2">
      <c r="A41" s="324" t="s">
        <v>80</v>
      </c>
      <c r="B41" s="324"/>
      <c r="C41" s="324"/>
      <c r="D41" s="324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29" ht="18.600000000000001" customHeight="1" x14ac:dyDescent="0.25">
      <c r="A42" s="325" t="s">
        <v>81</v>
      </c>
      <c r="B42" s="325"/>
      <c r="C42" s="325"/>
      <c r="D42" s="325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</row>
    <row r="43" spans="1:29" ht="18" customHeight="1" x14ac:dyDescent="0.25">
      <c r="A43" s="325" t="s">
        <v>82</v>
      </c>
      <c r="B43" s="325"/>
      <c r="C43" s="325"/>
      <c r="D43" s="325"/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</row>
    <row r="44" spans="1:29" ht="39.75" customHeight="1" x14ac:dyDescent="0.2">
      <c r="A44" s="312" t="s">
        <v>32</v>
      </c>
      <c r="B44" s="312" t="s">
        <v>31</v>
      </c>
      <c r="C44" s="312" t="s">
        <v>30</v>
      </c>
      <c r="D44" s="312" t="s">
        <v>29</v>
      </c>
      <c r="E44" s="314" t="s">
        <v>28</v>
      </c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315"/>
      <c r="T44" s="315"/>
      <c r="U44" s="315"/>
      <c r="V44" s="315"/>
      <c r="W44" s="315"/>
      <c r="X44" s="315"/>
      <c r="Y44" s="315"/>
      <c r="Z44" s="315"/>
      <c r="AA44" s="315"/>
      <c r="AB44" s="316"/>
      <c r="AC44" s="113" t="s">
        <v>67</v>
      </c>
    </row>
    <row r="45" spans="1:29" ht="15.75" x14ac:dyDescent="0.25">
      <c r="A45" s="313"/>
      <c r="B45" s="313"/>
      <c r="C45" s="313"/>
      <c r="D45" s="313"/>
      <c r="E45" s="8">
        <v>7</v>
      </c>
      <c r="F45" s="8">
        <v>8</v>
      </c>
      <c r="G45" s="8">
        <v>9</v>
      </c>
      <c r="H45" s="8">
        <v>10</v>
      </c>
      <c r="I45" s="9">
        <v>11</v>
      </c>
      <c r="J45" s="8">
        <v>12</v>
      </c>
      <c r="K45" s="8">
        <v>13</v>
      </c>
      <c r="L45" s="8">
        <v>14</v>
      </c>
      <c r="M45" s="8">
        <v>15</v>
      </c>
      <c r="N45" s="8">
        <v>16</v>
      </c>
      <c r="O45" s="8">
        <v>17</v>
      </c>
      <c r="P45" s="8">
        <v>18</v>
      </c>
      <c r="Q45" s="8">
        <v>19</v>
      </c>
      <c r="R45" s="8">
        <v>20</v>
      </c>
      <c r="S45" s="8">
        <v>21</v>
      </c>
      <c r="T45" s="8">
        <v>22</v>
      </c>
      <c r="U45" s="8">
        <v>23</v>
      </c>
      <c r="V45" s="8">
        <v>0</v>
      </c>
      <c r="W45" s="8">
        <v>1</v>
      </c>
      <c r="X45" s="8">
        <v>2</v>
      </c>
      <c r="Y45" s="8">
        <v>3</v>
      </c>
      <c r="Z45" s="8">
        <v>4</v>
      </c>
      <c r="AA45" s="8">
        <v>5</v>
      </c>
      <c r="AB45" s="8">
        <v>6</v>
      </c>
      <c r="AC45" s="1"/>
    </row>
    <row r="46" spans="1:29" ht="30" customHeight="1" x14ac:dyDescent="0.2">
      <c r="A46" s="4">
        <v>1</v>
      </c>
      <c r="B46" s="3" t="s">
        <v>27</v>
      </c>
      <c r="C46" s="2" t="s">
        <v>0</v>
      </c>
      <c r="D46" s="31"/>
      <c r="E46" s="7">
        <v>1.6</v>
      </c>
      <c r="F46" s="7"/>
      <c r="G46" s="7"/>
      <c r="H46" s="7"/>
      <c r="I46" s="7"/>
      <c r="J46" s="7"/>
      <c r="K46" s="7"/>
      <c r="L46" s="7">
        <v>1.2</v>
      </c>
      <c r="M46" s="7">
        <v>1.4</v>
      </c>
      <c r="N46" s="7">
        <v>1.2</v>
      </c>
      <c r="O46" s="7">
        <v>1.3</v>
      </c>
      <c r="P46" s="7">
        <v>1.4</v>
      </c>
      <c r="Q46" s="7"/>
      <c r="R46" s="7"/>
      <c r="S46" s="7"/>
      <c r="T46" s="7"/>
      <c r="U46" s="7"/>
      <c r="V46" s="7">
        <v>1.4</v>
      </c>
      <c r="W46" s="7">
        <v>1.4</v>
      </c>
      <c r="X46" s="7"/>
      <c r="Y46" s="7"/>
      <c r="Z46" s="7"/>
      <c r="AA46" s="7"/>
      <c r="AB46" s="7"/>
      <c r="AC46" s="138">
        <f t="shared" ref="AC46:AC58" si="28">AVERAGE(E46:AB46)</f>
        <v>1.3625</v>
      </c>
    </row>
    <row r="47" spans="1:29" ht="30" customHeight="1" x14ac:dyDescent="0.2">
      <c r="A47" s="4">
        <v>2</v>
      </c>
      <c r="B47" s="3" t="s">
        <v>26</v>
      </c>
      <c r="C47" s="2" t="s">
        <v>0</v>
      </c>
      <c r="D47" s="31"/>
      <c r="E47" s="7">
        <v>0.9</v>
      </c>
      <c r="F47" s="7"/>
      <c r="G47" s="7"/>
      <c r="H47" s="7"/>
      <c r="I47" s="7"/>
      <c r="J47" s="7"/>
      <c r="K47" s="7"/>
      <c r="L47" s="7">
        <v>0.7</v>
      </c>
      <c r="M47" s="7">
        <v>0.8</v>
      </c>
      <c r="N47" s="7">
        <v>0.7</v>
      </c>
      <c r="O47" s="7">
        <v>0.8</v>
      </c>
      <c r="P47" s="7">
        <v>0.9</v>
      </c>
      <c r="Q47" s="7"/>
      <c r="R47" s="7"/>
      <c r="S47" s="7"/>
      <c r="T47" s="7"/>
      <c r="U47" s="7"/>
      <c r="V47" s="7">
        <v>0.9</v>
      </c>
      <c r="W47" s="7">
        <v>0.9</v>
      </c>
      <c r="X47" s="7"/>
      <c r="Y47" s="7"/>
      <c r="Z47" s="7"/>
      <c r="AA47" s="7"/>
      <c r="AB47" s="7"/>
      <c r="AC47" s="138">
        <f t="shared" si="28"/>
        <v>0.82500000000000018</v>
      </c>
    </row>
    <row r="48" spans="1:29" ht="30" customHeight="1" x14ac:dyDescent="0.2">
      <c r="A48" s="4">
        <v>3</v>
      </c>
      <c r="B48" s="3" t="s">
        <v>83</v>
      </c>
      <c r="C48" s="2" t="s">
        <v>0</v>
      </c>
      <c r="D48" s="2"/>
      <c r="E48" s="6">
        <v>15.1</v>
      </c>
      <c r="F48" s="6"/>
      <c r="G48" s="6"/>
      <c r="H48" s="6"/>
      <c r="I48" s="6"/>
      <c r="J48" s="6"/>
      <c r="K48" s="6"/>
      <c r="L48" s="6">
        <v>15.3</v>
      </c>
      <c r="M48" s="6">
        <v>14.1</v>
      </c>
      <c r="N48" s="6">
        <v>13.4</v>
      </c>
      <c r="O48" s="6">
        <v>13.7</v>
      </c>
      <c r="P48" s="6">
        <v>13.9</v>
      </c>
      <c r="Q48" s="6"/>
      <c r="R48" s="6"/>
      <c r="S48" s="6"/>
      <c r="T48" s="6"/>
      <c r="U48" s="6"/>
      <c r="V48" s="6">
        <v>15.3</v>
      </c>
      <c r="W48" s="6">
        <v>14.2</v>
      </c>
      <c r="X48" s="6"/>
      <c r="Y48" s="6"/>
      <c r="Z48" s="6"/>
      <c r="AA48" s="6"/>
      <c r="AB48" s="6"/>
      <c r="AC48" s="138">
        <f t="shared" si="28"/>
        <v>14.375</v>
      </c>
    </row>
    <row r="49" spans="1:29" ht="30" customHeight="1" x14ac:dyDescent="0.2">
      <c r="A49" s="4">
        <v>4</v>
      </c>
      <c r="B49" s="3" t="s">
        <v>84</v>
      </c>
      <c r="C49" s="2" t="s">
        <v>0</v>
      </c>
      <c r="D49" s="2"/>
      <c r="E49" s="6">
        <v>6.8</v>
      </c>
      <c r="F49" s="6"/>
      <c r="G49" s="6"/>
      <c r="H49" s="6"/>
      <c r="I49" s="6"/>
      <c r="J49" s="6"/>
      <c r="K49" s="6"/>
      <c r="L49" s="6">
        <v>7.6</v>
      </c>
      <c r="M49" s="6">
        <v>6.9</v>
      </c>
      <c r="N49" s="6">
        <v>7.1</v>
      </c>
      <c r="O49" s="6">
        <v>7.1</v>
      </c>
      <c r="P49" s="6">
        <v>6.3</v>
      </c>
      <c r="Q49" s="6"/>
      <c r="R49" s="6"/>
      <c r="S49" s="6"/>
      <c r="T49" s="6"/>
      <c r="U49" s="6"/>
      <c r="V49" s="6">
        <v>7.6</v>
      </c>
      <c r="W49" s="6">
        <v>6.4</v>
      </c>
      <c r="X49" s="6"/>
      <c r="Y49" s="6"/>
      <c r="Z49" s="6"/>
      <c r="AA49" s="6"/>
      <c r="AB49" s="6"/>
      <c r="AC49" s="138">
        <f t="shared" si="28"/>
        <v>6.9749999999999996</v>
      </c>
    </row>
    <row r="50" spans="1:29" ht="30" customHeight="1" x14ac:dyDescent="0.2">
      <c r="A50" s="4">
        <v>5</v>
      </c>
      <c r="B50" s="3" t="s">
        <v>85</v>
      </c>
      <c r="C50" s="2" t="s">
        <v>0</v>
      </c>
      <c r="D50" s="2"/>
      <c r="E50" s="6">
        <v>23.7</v>
      </c>
      <c r="F50" s="6"/>
      <c r="G50" s="6"/>
      <c r="H50" s="6"/>
      <c r="I50" s="6"/>
      <c r="J50" s="6"/>
      <c r="K50" s="6"/>
      <c r="L50" s="6">
        <v>24.6</v>
      </c>
      <c r="M50" s="6">
        <v>24.3</v>
      </c>
      <c r="N50" s="6">
        <v>24.4</v>
      </c>
      <c r="O50" s="6">
        <v>24.4</v>
      </c>
      <c r="P50" s="6">
        <v>24.4</v>
      </c>
      <c r="Q50" s="6"/>
      <c r="R50" s="6"/>
      <c r="S50" s="6"/>
      <c r="T50" s="6"/>
      <c r="U50" s="6"/>
      <c r="V50" s="6">
        <v>24.8</v>
      </c>
      <c r="W50" s="6">
        <v>24.4</v>
      </c>
      <c r="X50" s="6"/>
      <c r="Y50" s="6"/>
      <c r="Z50" s="6"/>
      <c r="AA50" s="6"/>
      <c r="AB50" s="6"/>
      <c r="AC50" s="138">
        <f t="shared" si="28"/>
        <v>24.375000000000004</v>
      </c>
    </row>
    <row r="51" spans="1:29" ht="30" customHeight="1" x14ac:dyDescent="0.2">
      <c r="A51" s="4">
        <v>6</v>
      </c>
      <c r="B51" s="3" t="s">
        <v>86</v>
      </c>
      <c r="C51" s="2" t="s">
        <v>0</v>
      </c>
      <c r="D51" s="2"/>
      <c r="E51" s="6">
        <v>29.9</v>
      </c>
      <c r="F51" s="6"/>
      <c r="G51" s="6"/>
      <c r="H51" s="6"/>
      <c r="I51" s="6"/>
      <c r="J51" s="6"/>
      <c r="K51" s="6"/>
      <c r="L51" s="6">
        <v>30.6</v>
      </c>
      <c r="M51" s="6">
        <v>29.9</v>
      </c>
      <c r="N51" s="6">
        <v>29.3</v>
      </c>
      <c r="O51" s="6">
        <v>29.6</v>
      </c>
      <c r="P51" s="6">
        <v>30.1</v>
      </c>
      <c r="Q51" s="6"/>
      <c r="R51" s="6"/>
      <c r="S51" s="6"/>
      <c r="T51" s="6"/>
      <c r="U51" s="6"/>
      <c r="V51" s="6">
        <v>30.9</v>
      </c>
      <c r="W51" s="6">
        <v>30.6</v>
      </c>
      <c r="X51" s="6"/>
      <c r="Y51" s="6"/>
      <c r="Z51" s="6"/>
      <c r="AA51" s="6"/>
      <c r="AB51" s="6"/>
      <c r="AC51" s="138">
        <f t="shared" si="28"/>
        <v>30.112500000000001</v>
      </c>
    </row>
    <row r="52" spans="1:29" ht="30" customHeight="1" x14ac:dyDescent="0.2">
      <c r="A52" s="4">
        <v>7</v>
      </c>
      <c r="B52" s="3" t="s">
        <v>21</v>
      </c>
      <c r="C52" s="2" t="s">
        <v>87</v>
      </c>
      <c r="D52" s="2"/>
      <c r="E52" s="91">
        <v>4.3</v>
      </c>
      <c r="F52" s="91"/>
      <c r="G52" s="91"/>
      <c r="H52" s="91"/>
      <c r="I52" s="91"/>
      <c r="J52" s="91"/>
      <c r="K52" s="91"/>
      <c r="L52" s="91">
        <v>4.3</v>
      </c>
      <c r="M52" s="91">
        <v>4.3</v>
      </c>
      <c r="N52" s="91">
        <v>4.3</v>
      </c>
      <c r="O52" s="91">
        <v>4.3</v>
      </c>
      <c r="P52" s="91">
        <v>4.3</v>
      </c>
      <c r="Q52" s="91"/>
      <c r="R52" s="91"/>
      <c r="S52" s="91"/>
      <c r="T52" s="91"/>
      <c r="U52" s="91"/>
      <c r="V52" s="91">
        <v>4.3</v>
      </c>
      <c r="W52" s="91">
        <v>4.3</v>
      </c>
      <c r="X52" s="91"/>
      <c r="Y52" s="91"/>
      <c r="Z52" s="91"/>
      <c r="AA52" s="91"/>
      <c r="AB52" s="91"/>
      <c r="AC52" s="138">
        <f t="shared" si="28"/>
        <v>4.3</v>
      </c>
    </row>
    <row r="53" spans="1:29" ht="30" customHeight="1" x14ac:dyDescent="0.2">
      <c r="A53" s="4">
        <v>8</v>
      </c>
      <c r="B53" s="3" t="s">
        <v>20</v>
      </c>
      <c r="C53" s="2" t="s">
        <v>87</v>
      </c>
      <c r="D53" s="2"/>
      <c r="E53" s="92">
        <v>3.8</v>
      </c>
      <c r="F53" s="92"/>
      <c r="G53" s="92"/>
      <c r="H53" s="92"/>
      <c r="I53" s="92"/>
      <c r="J53" s="92"/>
      <c r="K53" s="92"/>
      <c r="L53" s="92">
        <v>3.8</v>
      </c>
      <c r="M53" s="92">
        <v>3.8</v>
      </c>
      <c r="N53" s="92">
        <v>3.8</v>
      </c>
      <c r="O53" s="92">
        <v>3.8</v>
      </c>
      <c r="P53" s="92">
        <v>3.8</v>
      </c>
      <c r="Q53" s="92"/>
      <c r="R53" s="92"/>
      <c r="S53" s="92"/>
      <c r="T53" s="92"/>
      <c r="U53" s="92"/>
      <c r="V53" s="92">
        <v>3.8</v>
      </c>
      <c r="W53" s="92">
        <v>3.8</v>
      </c>
      <c r="X53" s="92"/>
      <c r="Y53" s="92"/>
      <c r="Z53" s="92"/>
      <c r="AA53" s="92"/>
      <c r="AB53" s="92"/>
      <c r="AC53" s="138">
        <f t="shared" si="28"/>
        <v>3.8000000000000003</v>
      </c>
    </row>
    <row r="54" spans="1:29" ht="30" customHeight="1" x14ac:dyDescent="0.2">
      <c r="A54" s="4">
        <v>9</v>
      </c>
      <c r="B54" s="3" t="s">
        <v>19</v>
      </c>
      <c r="C54" s="2" t="s">
        <v>87</v>
      </c>
      <c r="D54" s="2"/>
      <c r="E54" s="92">
        <v>3.8</v>
      </c>
      <c r="F54" s="92"/>
      <c r="G54" s="92"/>
      <c r="H54" s="92"/>
      <c r="I54" s="92"/>
      <c r="J54" s="92"/>
      <c r="K54" s="92"/>
      <c r="L54" s="92">
        <v>3.8</v>
      </c>
      <c r="M54" s="92">
        <v>3.8</v>
      </c>
      <c r="N54" s="92">
        <v>3.8</v>
      </c>
      <c r="O54" s="92">
        <v>3.8</v>
      </c>
      <c r="P54" s="92">
        <v>3.8</v>
      </c>
      <c r="Q54" s="92"/>
      <c r="R54" s="92"/>
      <c r="S54" s="92"/>
      <c r="T54" s="92"/>
      <c r="U54" s="92"/>
      <c r="V54" s="92">
        <v>3.8</v>
      </c>
      <c r="W54" s="92">
        <v>3.8</v>
      </c>
      <c r="X54" s="92"/>
      <c r="Y54" s="92"/>
      <c r="Z54" s="92"/>
      <c r="AA54" s="92"/>
      <c r="AB54" s="92"/>
      <c r="AC54" s="138">
        <f t="shared" si="28"/>
        <v>3.8000000000000003</v>
      </c>
    </row>
    <row r="55" spans="1:29" ht="30" customHeight="1" x14ac:dyDescent="0.2">
      <c r="A55" s="4">
        <v>10</v>
      </c>
      <c r="B55" s="3" t="s">
        <v>18</v>
      </c>
      <c r="C55" s="2" t="s">
        <v>87</v>
      </c>
      <c r="D55" s="2"/>
      <c r="E55" s="92">
        <v>3</v>
      </c>
      <c r="F55" s="92"/>
      <c r="G55" s="92"/>
      <c r="H55" s="92"/>
      <c r="I55" s="92"/>
      <c r="J55" s="92"/>
      <c r="K55" s="92"/>
      <c r="L55" s="92">
        <v>3</v>
      </c>
      <c r="M55" s="92">
        <v>3</v>
      </c>
      <c r="N55" s="92">
        <v>3</v>
      </c>
      <c r="O55" s="92">
        <v>3</v>
      </c>
      <c r="P55" s="92">
        <v>3</v>
      </c>
      <c r="Q55" s="92"/>
      <c r="R55" s="92"/>
      <c r="S55" s="92"/>
      <c r="T55" s="92"/>
      <c r="U55" s="92"/>
      <c r="V55" s="92">
        <v>3</v>
      </c>
      <c r="W55" s="92">
        <v>3</v>
      </c>
      <c r="X55" s="92"/>
      <c r="Y55" s="92"/>
      <c r="Z55" s="92"/>
      <c r="AA55" s="92"/>
      <c r="AB55" s="92"/>
      <c r="AC55" s="138">
        <f t="shared" si="28"/>
        <v>3</v>
      </c>
    </row>
    <row r="56" spans="1:29" ht="30" customHeight="1" x14ac:dyDescent="0.2">
      <c r="A56" s="4">
        <v>11</v>
      </c>
      <c r="B56" s="3" t="s">
        <v>88</v>
      </c>
      <c r="C56" s="2" t="s">
        <v>87</v>
      </c>
      <c r="D56" s="5"/>
      <c r="E56" s="91">
        <f t="shared" ref="E56" si="29">E52-E53</f>
        <v>0.5</v>
      </c>
      <c r="F56" s="91"/>
      <c r="G56" s="91"/>
      <c r="H56" s="91"/>
      <c r="I56" s="91"/>
      <c r="J56" s="91"/>
      <c r="K56" s="91"/>
      <c r="L56" s="91">
        <f t="shared" ref="L56:P56" si="30">L52-L53</f>
        <v>0.5</v>
      </c>
      <c r="M56" s="91">
        <f t="shared" si="30"/>
        <v>0.5</v>
      </c>
      <c r="N56" s="91">
        <f t="shared" si="30"/>
        <v>0.5</v>
      </c>
      <c r="O56" s="91">
        <f t="shared" si="30"/>
        <v>0.5</v>
      </c>
      <c r="P56" s="91">
        <f t="shared" si="30"/>
        <v>0.5</v>
      </c>
      <c r="Q56" s="91"/>
      <c r="R56" s="91"/>
      <c r="S56" s="91"/>
      <c r="T56" s="91"/>
      <c r="U56" s="91"/>
      <c r="V56" s="91">
        <f t="shared" ref="V56:W56" si="31">V52-V53</f>
        <v>0.5</v>
      </c>
      <c r="W56" s="91">
        <f t="shared" si="31"/>
        <v>0.5</v>
      </c>
      <c r="X56" s="91"/>
      <c r="Y56" s="91"/>
      <c r="Z56" s="91"/>
      <c r="AA56" s="91"/>
      <c r="AB56" s="91"/>
      <c r="AC56" s="138">
        <f t="shared" si="28"/>
        <v>0.5</v>
      </c>
    </row>
    <row r="57" spans="1:29" ht="30" customHeight="1" x14ac:dyDescent="0.2">
      <c r="A57" s="4">
        <v>12</v>
      </c>
      <c r="B57" s="3" t="s">
        <v>89</v>
      </c>
      <c r="C57" s="2" t="s">
        <v>87</v>
      </c>
      <c r="D57" s="5"/>
      <c r="E57" s="91">
        <f t="shared" ref="E57" si="32">E54-E55</f>
        <v>0.79999999999999982</v>
      </c>
      <c r="F57" s="91"/>
      <c r="G57" s="91"/>
      <c r="H57" s="91"/>
      <c r="I57" s="91"/>
      <c r="J57" s="91"/>
      <c r="K57" s="91"/>
      <c r="L57" s="91">
        <f t="shared" ref="L57:P57" si="33">L54-L55</f>
        <v>0.79999999999999982</v>
      </c>
      <c r="M57" s="91">
        <f t="shared" si="33"/>
        <v>0.79999999999999982</v>
      </c>
      <c r="N57" s="91">
        <f t="shared" si="33"/>
        <v>0.79999999999999982</v>
      </c>
      <c r="O57" s="91">
        <f t="shared" si="33"/>
        <v>0.79999999999999982</v>
      </c>
      <c r="P57" s="91">
        <f t="shared" si="33"/>
        <v>0.79999999999999982</v>
      </c>
      <c r="Q57" s="91"/>
      <c r="R57" s="91"/>
      <c r="S57" s="91"/>
      <c r="T57" s="91"/>
      <c r="U57" s="91"/>
      <c r="V57" s="91">
        <f t="shared" ref="V57:W57" si="34">V54-V55</f>
        <v>0.79999999999999982</v>
      </c>
      <c r="W57" s="91">
        <f t="shared" si="34"/>
        <v>0.79999999999999982</v>
      </c>
      <c r="X57" s="91"/>
      <c r="Y57" s="91"/>
      <c r="Z57" s="91"/>
      <c r="AA57" s="91"/>
      <c r="AB57" s="91"/>
      <c r="AC57" s="138">
        <f t="shared" si="28"/>
        <v>0.79999999999999982</v>
      </c>
    </row>
    <row r="58" spans="1:29" ht="30" customHeight="1" x14ac:dyDescent="0.2">
      <c r="A58" s="4">
        <v>13</v>
      </c>
      <c r="B58" s="3" t="s">
        <v>90</v>
      </c>
      <c r="C58" s="2" t="s">
        <v>91</v>
      </c>
      <c r="D58" s="5"/>
      <c r="E58" s="60">
        <f t="shared" ref="E58" si="35">SQRT(E56/0.5)*971</f>
        <v>971</v>
      </c>
      <c r="F58" s="60"/>
      <c r="G58" s="60"/>
      <c r="H58" s="60"/>
      <c r="I58" s="60"/>
      <c r="J58" s="60"/>
      <c r="K58" s="60"/>
      <c r="L58" s="60">
        <f t="shared" ref="L58:P58" si="36">SQRT(L56/0.5)*971</f>
        <v>971</v>
      </c>
      <c r="M58" s="60">
        <f t="shared" si="36"/>
        <v>971</v>
      </c>
      <c r="N58" s="60">
        <f t="shared" si="36"/>
        <v>971</v>
      </c>
      <c r="O58" s="60">
        <f t="shared" si="36"/>
        <v>971</v>
      </c>
      <c r="P58" s="60">
        <f t="shared" si="36"/>
        <v>971</v>
      </c>
      <c r="Q58" s="60"/>
      <c r="R58" s="60"/>
      <c r="S58" s="60"/>
      <c r="T58" s="60"/>
      <c r="U58" s="60"/>
      <c r="V58" s="60">
        <f t="shared" ref="V58:W58" si="37">SQRT(V56/0.5)*971</f>
        <v>971</v>
      </c>
      <c r="W58" s="60">
        <f t="shared" si="37"/>
        <v>971</v>
      </c>
      <c r="X58" s="60"/>
      <c r="Y58" s="60"/>
      <c r="Z58" s="60"/>
      <c r="AA58" s="60"/>
      <c r="AB58" s="60"/>
      <c r="AC58" s="138">
        <f t="shared" si="28"/>
        <v>971</v>
      </c>
    </row>
    <row r="59" spans="1:29" ht="30" customHeight="1" x14ac:dyDescent="0.2">
      <c r="A59" s="4">
        <v>14</v>
      </c>
      <c r="B59" s="3" t="s">
        <v>11</v>
      </c>
      <c r="C59" s="2" t="s">
        <v>10</v>
      </c>
      <c r="D59" s="5"/>
      <c r="E59" s="60">
        <f t="shared" ref="E59" si="38">E58*1000*1*(E48-E49)/3024</f>
        <v>2665.112433862434</v>
      </c>
      <c r="F59" s="60"/>
      <c r="G59" s="60"/>
      <c r="H59" s="60"/>
      <c r="I59" s="60"/>
      <c r="J59" s="60"/>
      <c r="K59" s="60"/>
      <c r="L59" s="60">
        <f t="shared" ref="L59:P59" si="39">L58*1000*1*(L48-L49)/3024</f>
        <v>2472.4537037037039</v>
      </c>
      <c r="M59" s="60">
        <f t="shared" si="39"/>
        <v>2311.9047619047615</v>
      </c>
      <c r="N59" s="60">
        <f t="shared" si="39"/>
        <v>2022.916666666667</v>
      </c>
      <c r="O59" s="60">
        <f t="shared" si="39"/>
        <v>2119.2460317460318</v>
      </c>
      <c r="P59" s="60">
        <f t="shared" si="39"/>
        <v>2440.3439153439158</v>
      </c>
      <c r="Q59" s="60"/>
      <c r="R59" s="60"/>
      <c r="S59" s="60"/>
      <c r="T59" s="60"/>
      <c r="U59" s="60"/>
      <c r="V59" s="60">
        <f t="shared" ref="V59:W59" si="40">V58*1000*1*(V48-V49)/3024</f>
        <v>2472.4537037037039</v>
      </c>
      <c r="W59" s="60">
        <f t="shared" si="40"/>
        <v>2504.5634920634916</v>
      </c>
      <c r="X59" s="60"/>
      <c r="Y59" s="60"/>
      <c r="Z59" s="60"/>
      <c r="AA59" s="60"/>
      <c r="AB59" s="60"/>
      <c r="AC59" s="138">
        <f>SUM(E59:AB59)</f>
        <v>19008.994708994709</v>
      </c>
    </row>
    <row r="60" spans="1:29" ht="30" customHeight="1" x14ac:dyDescent="0.2">
      <c r="A60" s="4">
        <v>15</v>
      </c>
      <c r="B60" s="3" t="s">
        <v>9</v>
      </c>
      <c r="C60" s="2" t="s">
        <v>8</v>
      </c>
      <c r="D60" s="5"/>
      <c r="E60" s="209">
        <v>1500</v>
      </c>
      <c r="F60" s="209">
        <v>900</v>
      </c>
      <c r="G60" s="209">
        <v>0</v>
      </c>
      <c r="H60" s="209">
        <v>0</v>
      </c>
      <c r="I60" s="209">
        <v>0</v>
      </c>
      <c r="J60" s="209">
        <v>400</v>
      </c>
      <c r="K60" s="209">
        <v>1500</v>
      </c>
      <c r="L60" s="209">
        <v>1500</v>
      </c>
      <c r="M60" s="209">
        <v>1300</v>
      </c>
      <c r="N60" s="209">
        <v>1400</v>
      </c>
      <c r="O60" s="209">
        <v>1500</v>
      </c>
      <c r="P60" s="209">
        <v>1700</v>
      </c>
      <c r="Q60" s="209">
        <v>100</v>
      </c>
      <c r="R60" s="209">
        <v>0</v>
      </c>
      <c r="S60" s="209">
        <v>0</v>
      </c>
      <c r="T60" s="209">
        <v>400</v>
      </c>
      <c r="U60" s="209">
        <v>1600</v>
      </c>
      <c r="V60" s="209">
        <v>1600</v>
      </c>
      <c r="W60" s="209">
        <v>1500</v>
      </c>
      <c r="X60" s="209">
        <v>200</v>
      </c>
      <c r="Y60" s="209">
        <v>0</v>
      </c>
      <c r="Z60" s="209">
        <v>0</v>
      </c>
      <c r="AA60" s="209">
        <v>0</v>
      </c>
      <c r="AB60" s="209">
        <v>1100</v>
      </c>
      <c r="AC60" s="138">
        <f>SUM(E60:AB60)</f>
        <v>18200</v>
      </c>
    </row>
    <row r="61" spans="1:29" ht="30" customHeight="1" x14ac:dyDescent="0.2">
      <c r="A61" s="4">
        <v>16</v>
      </c>
      <c r="B61" s="3" t="s">
        <v>7</v>
      </c>
      <c r="C61" s="2" t="s">
        <v>6</v>
      </c>
      <c r="D61" s="5"/>
      <c r="E61" s="68">
        <f t="shared" ref="E61" si="41">E60/E59</f>
        <v>0.56282803717444441</v>
      </c>
      <c r="F61" s="68"/>
      <c r="G61" s="68"/>
      <c r="H61" s="68"/>
      <c r="I61" s="68"/>
      <c r="J61" s="68"/>
      <c r="K61" s="68"/>
      <c r="L61" s="68">
        <f t="shared" ref="L61:N61" si="42">L60/L59</f>
        <v>0.60668476734388166</v>
      </c>
      <c r="M61" s="68">
        <f t="shared" si="42"/>
        <v>0.56230690010298667</v>
      </c>
      <c r="N61" s="68">
        <f t="shared" si="42"/>
        <v>0.6920700308959834</v>
      </c>
      <c r="O61" s="68">
        <f>O60/O59</f>
        <v>0.70779889523452855</v>
      </c>
      <c r="P61" s="68">
        <f t="shared" ref="P61" si="43">P60/P59</f>
        <v>0.69662312320450959</v>
      </c>
      <c r="Q61" s="68"/>
      <c r="R61" s="68"/>
      <c r="S61" s="68"/>
      <c r="T61" s="68"/>
      <c r="U61" s="68"/>
      <c r="V61" s="68">
        <f t="shared" ref="V61:W61" si="44">V60/V59</f>
        <v>0.64713041850014041</v>
      </c>
      <c r="W61" s="68">
        <f t="shared" si="44"/>
        <v>0.59890675750613975</v>
      </c>
      <c r="X61" s="68"/>
      <c r="Y61" s="68"/>
      <c r="Z61" s="68"/>
      <c r="AA61" s="68"/>
      <c r="AB61" s="68"/>
      <c r="AC61" s="161">
        <f t="shared" ref="AC61:AC66" si="45">AVERAGE(E61:AB61)</f>
        <v>0.63429361624532676</v>
      </c>
    </row>
    <row r="62" spans="1:29" ht="30" customHeight="1" x14ac:dyDescent="0.2">
      <c r="A62" s="4">
        <v>17</v>
      </c>
      <c r="B62" s="3" t="s">
        <v>5</v>
      </c>
      <c r="C62" s="5"/>
      <c r="D62" s="5"/>
      <c r="E62" s="326">
        <f>AC61</f>
        <v>0.63429361624532676</v>
      </c>
      <c r="F62" s="327"/>
      <c r="G62" s="327"/>
      <c r="H62" s="327"/>
      <c r="I62" s="327"/>
      <c r="J62" s="327"/>
      <c r="K62" s="327"/>
      <c r="L62" s="327"/>
      <c r="M62" s="327"/>
      <c r="N62" s="327"/>
      <c r="O62" s="327"/>
      <c r="P62" s="327"/>
      <c r="Q62" s="327"/>
      <c r="R62" s="327"/>
      <c r="S62" s="327"/>
      <c r="T62" s="327"/>
      <c r="U62" s="327"/>
      <c r="V62" s="327"/>
      <c r="W62" s="327"/>
      <c r="X62" s="327"/>
      <c r="Y62" s="327"/>
      <c r="Z62" s="327"/>
      <c r="AA62" s="327"/>
      <c r="AB62" s="328"/>
      <c r="AC62" s="138">
        <f t="shared" si="45"/>
        <v>0.63429361624532676</v>
      </c>
    </row>
    <row r="63" spans="1:29" ht="30" customHeight="1" x14ac:dyDescent="0.2">
      <c r="A63" s="4">
        <v>18</v>
      </c>
      <c r="B63" s="3" t="s">
        <v>4</v>
      </c>
      <c r="C63" s="5"/>
      <c r="D63" s="5"/>
      <c r="E63" s="62">
        <f t="shared" ref="E63" si="46">3.516/E61</f>
        <v>6.247023544973545</v>
      </c>
      <c r="F63" s="62"/>
      <c r="G63" s="62"/>
      <c r="H63" s="62"/>
      <c r="I63" s="62"/>
      <c r="J63" s="62"/>
      <c r="K63" s="62"/>
      <c r="L63" s="62">
        <f t="shared" ref="L63:P63" si="47">3.516/L61</f>
        <v>5.7954314814814811</v>
      </c>
      <c r="M63" s="62">
        <f t="shared" si="47"/>
        <v>6.252813186813186</v>
      </c>
      <c r="N63" s="62">
        <f t="shared" si="47"/>
        <v>5.0804107142857156</v>
      </c>
      <c r="O63" s="62">
        <f t="shared" si="47"/>
        <v>4.9675126984126985</v>
      </c>
      <c r="P63" s="62">
        <f t="shared" si="47"/>
        <v>5.0472054154995343</v>
      </c>
      <c r="Q63" s="62"/>
      <c r="R63" s="62"/>
      <c r="S63" s="62"/>
      <c r="T63" s="62"/>
      <c r="U63" s="62"/>
      <c r="V63" s="62">
        <f t="shared" ref="V63:W63" si="48">3.516/V61</f>
        <v>5.4332170138888891</v>
      </c>
      <c r="W63" s="62">
        <f t="shared" si="48"/>
        <v>5.8706968253968235</v>
      </c>
      <c r="X63" s="62"/>
      <c r="Y63" s="62"/>
      <c r="Z63" s="62"/>
      <c r="AA63" s="62"/>
      <c r="AB63" s="62"/>
      <c r="AC63" s="138">
        <f t="shared" si="45"/>
        <v>5.5867888600939839</v>
      </c>
    </row>
    <row r="64" spans="1:29" ht="30" customHeight="1" x14ac:dyDescent="0.2">
      <c r="A64" s="4">
        <v>19</v>
      </c>
      <c r="B64" s="3" t="s">
        <v>3</v>
      </c>
      <c r="C64" s="5"/>
      <c r="D64" s="5"/>
      <c r="E64" s="62">
        <f t="shared" ref="E64" si="49">3.413*E63</f>
        <v>21.321091358994707</v>
      </c>
      <c r="F64" s="62"/>
      <c r="G64" s="62"/>
      <c r="H64" s="62"/>
      <c r="I64" s="62"/>
      <c r="J64" s="62"/>
      <c r="K64" s="62"/>
      <c r="L64" s="62">
        <f t="shared" ref="L64:P64" si="50">3.413*L63</f>
        <v>19.779807646296295</v>
      </c>
      <c r="M64" s="62">
        <f t="shared" si="50"/>
        <v>21.340851406593401</v>
      </c>
      <c r="N64" s="62">
        <f t="shared" si="50"/>
        <v>17.339441767857146</v>
      </c>
      <c r="O64" s="62">
        <f t="shared" si="50"/>
        <v>16.954120839682538</v>
      </c>
      <c r="P64" s="62">
        <f t="shared" si="50"/>
        <v>17.22611208309991</v>
      </c>
      <c r="Q64" s="62"/>
      <c r="R64" s="62"/>
      <c r="S64" s="62"/>
      <c r="T64" s="62"/>
      <c r="U64" s="62"/>
      <c r="V64" s="62">
        <f t="shared" ref="V64:W64" si="51">3.413*V63</f>
        <v>18.543569668402778</v>
      </c>
      <c r="W64" s="62">
        <f t="shared" si="51"/>
        <v>20.036688265079356</v>
      </c>
      <c r="X64" s="62"/>
      <c r="Y64" s="62"/>
      <c r="Z64" s="62"/>
      <c r="AA64" s="62"/>
      <c r="AB64" s="62"/>
      <c r="AC64" s="138">
        <f t="shared" si="45"/>
        <v>19.067710379500763</v>
      </c>
    </row>
    <row r="65" spans="1:29" ht="30" customHeight="1" x14ac:dyDescent="0.2">
      <c r="A65" s="4">
        <v>20</v>
      </c>
      <c r="B65" s="3" t="s">
        <v>2</v>
      </c>
      <c r="C65" s="2" t="s">
        <v>0</v>
      </c>
      <c r="D65" s="5"/>
      <c r="E65" s="62">
        <f t="shared" ref="E65" si="52">(E51-E50)/LN(1+(E51-E50)/E46)</f>
        <v>3.9138446526776169</v>
      </c>
      <c r="F65" s="62"/>
      <c r="G65" s="62"/>
      <c r="H65" s="62"/>
      <c r="I65" s="62"/>
      <c r="J65" s="62"/>
      <c r="K65" s="62"/>
      <c r="L65" s="62">
        <f t="shared" ref="L65:P65" si="53">(L51-L50)/LN(1+(L51-L50)/L46)</f>
        <v>3.3486637593074837</v>
      </c>
      <c r="M65" s="62">
        <f t="shared" si="53"/>
        <v>3.4794756335338257</v>
      </c>
      <c r="N65" s="62">
        <f t="shared" si="53"/>
        <v>3.0135908994034803</v>
      </c>
      <c r="O65" s="62">
        <f t="shared" si="53"/>
        <v>3.2309416597099823</v>
      </c>
      <c r="P65" s="62">
        <f t="shared" si="53"/>
        <v>3.5106681716364814</v>
      </c>
      <c r="Q65" s="62"/>
      <c r="R65" s="62"/>
      <c r="S65" s="62"/>
      <c r="T65" s="62"/>
      <c r="U65" s="62"/>
      <c r="V65" s="62">
        <f t="shared" ref="V65:W65" si="54">(V51-V50)/LN(1+(V51-V50)/V46)</f>
        <v>3.6343470689625557</v>
      </c>
      <c r="W65" s="62">
        <f t="shared" si="54"/>
        <v>3.6650043867090827</v>
      </c>
      <c r="X65" s="62"/>
      <c r="Y65" s="62"/>
      <c r="Z65" s="62"/>
      <c r="AA65" s="62"/>
      <c r="AB65" s="62"/>
      <c r="AC65" s="138">
        <f t="shared" si="45"/>
        <v>3.4745670289925634</v>
      </c>
    </row>
    <row r="66" spans="1:29" ht="30" customHeight="1" x14ac:dyDescent="0.25">
      <c r="A66" s="4">
        <v>21</v>
      </c>
      <c r="B66" s="3" t="s">
        <v>1</v>
      </c>
      <c r="C66" s="2" t="s">
        <v>0</v>
      </c>
      <c r="D66" s="1"/>
      <c r="E66" s="62">
        <f t="shared" ref="E66" si="55">(E48-E49)/LN(1+(E48-E49)/E47)</f>
        <v>3.57056204992652</v>
      </c>
      <c r="F66" s="62"/>
      <c r="G66" s="62"/>
      <c r="H66" s="62"/>
      <c r="I66" s="62"/>
      <c r="J66" s="62"/>
      <c r="K66" s="62"/>
      <c r="L66" s="62">
        <f t="shared" ref="L66:P66" si="56">(L48-L49)/LN(1+(L48-L49)/L47)</f>
        <v>3.0987079537402042</v>
      </c>
      <c r="M66" s="62">
        <f t="shared" si="56"/>
        <v>3.1269202697034131</v>
      </c>
      <c r="N66" s="62">
        <f t="shared" si="56"/>
        <v>2.7360552359904866</v>
      </c>
      <c r="O66" s="62">
        <f t="shared" si="56"/>
        <v>2.9667940876907539</v>
      </c>
      <c r="P66" s="62">
        <f t="shared" si="56"/>
        <v>3.3846573885294227</v>
      </c>
      <c r="Q66" s="62"/>
      <c r="R66" s="62"/>
      <c r="S66" s="62"/>
      <c r="T66" s="62"/>
      <c r="U66" s="62"/>
      <c r="V66" s="62">
        <f t="shared" ref="V66:W66" si="57">(V48-V49)/LN(1+(V48-V49)/V47)</f>
        <v>3.4114228417733474</v>
      </c>
      <c r="W66" s="62">
        <f t="shared" si="57"/>
        <v>3.4381172419787154</v>
      </c>
      <c r="X66" s="62"/>
      <c r="Y66" s="62"/>
      <c r="Z66" s="62"/>
      <c r="AA66" s="62"/>
      <c r="AB66" s="62"/>
      <c r="AC66" s="138">
        <f t="shared" si="45"/>
        <v>3.2166546336666082</v>
      </c>
    </row>
  </sheetData>
  <mergeCells count="32">
    <mergeCell ref="E62:AB62"/>
    <mergeCell ref="A44:A45"/>
    <mergeCell ref="B44:B45"/>
    <mergeCell ref="C44:C45"/>
    <mergeCell ref="D44:D45"/>
    <mergeCell ref="E44:AB44"/>
    <mergeCell ref="A35:AC35"/>
    <mergeCell ref="A36:AC36"/>
    <mergeCell ref="A37:D37"/>
    <mergeCell ref="E37:AC43"/>
    <mergeCell ref="A38:D38"/>
    <mergeCell ref="A39:D39"/>
    <mergeCell ref="A40:D40"/>
    <mergeCell ref="A41:D41"/>
    <mergeCell ref="A42:D42"/>
    <mergeCell ref="A43:D43"/>
    <mergeCell ref="E29:AB29"/>
    <mergeCell ref="A2:AC2"/>
    <mergeCell ref="A3:AC3"/>
    <mergeCell ref="A4:D4"/>
    <mergeCell ref="E4:AC10"/>
    <mergeCell ref="A5:D5"/>
    <mergeCell ref="A6:D6"/>
    <mergeCell ref="A7:D7"/>
    <mergeCell ref="A8:D8"/>
    <mergeCell ref="A9:D9"/>
    <mergeCell ref="A10:D10"/>
    <mergeCell ref="A11:A12"/>
    <mergeCell ref="B11:B12"/>
    <mergeCell ref="C11:C12"/>
    <mergeCell ref="D11:D12"/>
    <mergeCell ref="E11:AB11"/>
  </mergeCells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E84"/>
  <sheetViews>
    <sheetView topLeftCell="A35" zoomScale="71" zoomScaleNormal="71" workbookViewId="0">
      <selection activeCell="Y79" sqref="Y79"/>
    </sheetView>
  </sheetViews>
  <sheetFormatPr defaultColWidth="8.85546875" defaultRowHeight="12.75" x14ac:dyDescent="0.2"/>
  <cols>
    <col min="1" max="1" width="6.5703125" style="16" customWidth="1"/>
    <col min="2" max="2" width="45" style="16" customWidth="1"/>
    <col min="3" max="3" width="11.42578125" style="16" customWidth="1"/>
    <col min="4" max="4" width="17.42578125" style="16" customWidth="1"/>
    <col min="5" max="28" width="10.7109375" style="16" customWidth="1"/>
    <col min="29" max="29" width="13.5703125" style="16" customWidth="1"/>
    <col min="30" max="16384" width="8.85546875" style="16"/>
  </cols>
  <sheetData>
    <row r="1" spans="1:31" ht="23.25" x14ac:dyDescent="0.2">
      <c r="A1" s="317" t="s">
        <v>39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317"/>
      <c r="V1" s="317"/>
      <c r="W1" s="317"/>
      <c r="X1" s="317"/>
      <c r="Y1" s="317"/>
      <c r="Z1" s="317"/>
      <c r="AA1" s="317"/>
      <c r="AB1" s="317"/>
      <c r="AC1" s="317"/>
    </row>
    <row r="2" spans="1:31" ht="18.75" x14ac:dyDescent="0.2">
      <c r="A2" s="323" t="s">
        <v>165</v>
      </c>
      <c r="B2" s="323"/>
      <c r="C2" s="323"/>
      <c r="D2" s="323"/>
      <c r="E2" s="323"/>
      <c r="F2" s="323"/>
      <c r="G2" s="323"/>
      <c r="H2" s="323"/>
      <c r="I2" s="323"/>
      <c r="J2" s="323"/>
      <c r="K2" s="323"/>
      <c r="L2" s="323"/>
      <c r="M2" s="323"/>
      <c r="N2" s="323"/>
      <c r="O2" s="323"/>
      <c r="P2" s="323"/>
      <c r="Q2" s="323"/>
      <c r="R2" s="323"/>
      <c r="S2" s="323"/>
      <c r="T2" s="323"/>
      <c r="U2" s="323"/>
      <c r="V2" s="323"/>
      <c r="W2" s="323"/>
      <c r="X2" s="323"/>
      <c r="Y2" s="323"/>
      <c r="Z2" s="323"/>
      <c r="AA2" s="323"/>
      <c r="AB2" s="323"/>
      <c r="AC2" s="323"/>
    </row>
    <row r="3" spans="1:31" ht="21" x14ac:dyDescent="0.35">
      <c r="A3" s="319"/>
      <c r="B3" s="319"/>
      <c r="C3" s="319"/>
      <c r="D3" s="319"/>
      <c r="E3" s="320" t="s">
        <v>109</v>
      </c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</row>
    <row r="4" spans="1:31" ht="21" customHeight="1" x14ac:dyDescent="0.2">
      <c r="A4" s="324" t="s">
        <v>77</v>
      </c>
      <c r="B4" s="324"/>
      <c r="C4" s="324"/>
      <c r="D4" s="324"/>
      <c r="E4" s="320"/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</row>
    <row r="5" spans="1:31" ht="18" customHeight="1" x14ac:dyDescent="0.2">
      <c r="A5" s="324" t="s">
        <v>78</v>
      </c>
      <c r="B5" s="324"/>
      <c r="C5" s="324"/>
      <c r="D5" s="324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31" ht="18" customHeight="1" x14ac:dyDescent="0.2">
      <c r="A6" s="324" t="s">
        <v>79</v>
      </c>
      <c r="B6" s="324"/>
      <c r="C6" s="324"/>
      <c r="D6" s="324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31" ht="18" customHeight="1" x14ac:dyDescent="0.2">
      <c r="A7" s="324" t="s">
        <v>80</v>
      </c>
      <c r="B7" s="324"/>
      <c r="C7" s="324"/>
      <c r="D7" s="324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31" ht="18" customHeight="1" x14ac:dyDescent="0.25">
      <c r="A8" s="325" t="s">
        <v>81</v>
      </c>
      <c r="B8" s="325"/>
      <c r="C8" s="325"/>
      <c r="D8" s="325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31" ht="16.899999999999999" customHeight="1" x14ac:dyDescent="0.25">
      <c r="A9" s="325" t="s">
        <v>82</v>
      </c>
      <c r="B9" s="325"/>
      <c r="C9" s="325"/>
      <c r="D9" s="325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31" ht="15.6" customHeight="1" x14ac:dyDescent="0.2">
      <c r="A10" s="312" t="s">
        <v>32</v>
      </c>
      <c r="B10" s="312" t="s">
        <v>31</v>
      </c>
      <c r="C10" s="312" t="s">
        <v>30</v>
      </c>
      <c r="D10" s="312" t="s">
        <v>29</v>
      </c>
      <c r="E10" s="314" t="s">
        <v>28</v>
      </c>
      <c r="F10" s="315"/>
      <c r="G10" s="315"/>
      <c r="H10" s="315"/>
      <c r="I10" s="315"/>
      <c r="J10" s="315"/>
      <c r="K10" s="315"/>
      <c r="L10" s="315"/>
      <c r="M10" s="315"/>
      <c r="N10" s="315"/>
      <c r="O10" s="315"/>
      <c r="P10" s="315"/>
      <c r="Q10" s="315"/>
      <c r="R10" s="315"/>
      <c r="S10" s="315"/>
      <c r="T10" s="315"/>
      <c r="U10" s="315"/>
      <c r="V10" s="315"/>
      <c r="W10" s="315"/>
      <c r="X10" s="315"/>
      <c r="Y10" s="315"/>
      <c r="Z10" s="315"/>
      <c r="AA10" s="315"/>
      <c r="AB10" s="316"/>
      <c r="AC10" s="113" t="s">
        <v>67</v>
      </c>
    </row>
    <row r="11" spans="1:31" ht="34.5" customHeight="1" x14ac:dyDescent="0.25">
      <c r="A11" s="313"/>
      <c r="B11" s="313"/>
      <c r="C11" s="313"/>
      <c r="D11" s="313"/>
      <c r="E11" s="8">
        <v>7</v>
      </c>
      <c r="F11" s="8">
        <v>8</v>
      </c>
      <c r="G11" s="8">
        <v>9</v>
      </c>
      <c r="H11" s="8">
        <v>10</v>
      </c>
      <c r="I11" s="9">
        <v>11</v>
      </c>
      <c r="J11" s="8">
        <v>12</v>
      </c>
      <c r="K11" s="8">
        <v>13</v>
      </c>
      <c r="L11" s="8">
        <v>14</v>
      </c>
      <c r="M11" s="8">
        <v>15</v>
      </c>
      <c r="N11" s="8">
        <v>16</v>
      </c>
      <c r="O11" s="8">
        <v>17</v>
      </c>
      <c r="P11" s="8">
        <v>18</v>
      </c>
      <c r="Q11" s="8">
        <v>19</v>
      </c>
      <c r="R11" s="8">
        <v>20</v>
      </c>
      <c r="S11" s="8">
        <v>21</v>
      </c>
      <c r="T11" s="8">
        <v>22</v>
      </c>
      <c r="U11" s="8">
        <v>23</v>
      </c>
      <c r="V11" s="8">
        <v>0</v>
      </c>
      <c r="W11" s="8">
        <v>1</v>
      </c>
      <c r="X11" s="8">
        <v>2</v>
      </c>
      <c r="Y11" s="8">
        <v>3</v>
      </c>
      <c r="Z11" s="8">
        <v>4</v>
      </c>
      <c r="AA11" s="8">
        <v>5</v>
      </c>
      <c r="AB11" s="8">
        <v>6</v>
      </c>
      <c r="AC11" s="1"/>
    </row>
    <row r="12" spans="1:31" ht="21" x14ac:dyDescent="0.2">
      <c r="A12" s="4">
        <v>1</v>
      </c>
      <c r="B12" s="3" t="s">
        <v>27</v>
      </c>
      <c r="C12" s="2" t="s">
        <v>0</v>
      </c>
      <c r="D12" s="31"/>
      <c r="E12" s="100">
        <v>1.1000000000000001</v>
      </c>
      <c r="F12" s="100">
        <v>1.1000000000000001</v>
      </c>
      <c r="G12" s="100">
        <v>1.1000000000000001</v>
      </c>
      <c r="H12" s="100">
        <v>1</v>
      </c>
      <c r="I12" s="100">
        <v>1</v>
      </c>
      <c r="J12" s="100">
        <v>1.1000000000000001</v>
      </c>
      <c r="K12" s="100">
        <v>1.2</v>
      </c>
      <c r="L12" s="100">
        <v>1.1000000000000001</v>
      </c>
      <c r="M12" s="100">
        <v>1.1000000000000001</v>
      </c>
      <c r="N12" s="100">
        <v>1.1000000000000001</v>
      </c>
      <c r="O12" s="100">
        <v>1.1000000000000001</v>
      </c>
      <c r="P12" s="100">
        <v>1</v>
      </c>
      <c r="Q12" s="100">
        <v>0.9</v>
      </c>
      <c r="R12" s="100">
        <v>1</v>
      </c>
      <c r="S12" s="100">
        <v>1.1000000000000001</v>
      </c>
      <c r="T12" s="100">
        <v>1.1000000000000001</v>
      </c>
      <c r="U12" s="100">
        <v>1.1000000000000001</v>
      </c>
      <c r="V12" s="100">
        <v>1.1000000000000001</v>
      </c>
      <c r="W12" s="100">
        <v>1.2</v>
      </c>
      <c r="X12" s="100">
        <v>1.1000000000000001</v>
      </c>
      <c r="Y12" s="100">
        <v>1.1000000000000001</v>
      </c>
      <c r="Z12" s="100">
        <v>1</v>
      </c>
      <c r="AA12" s="100">
        <v>1</v>
      </c>
      <c r="AB12" s="100">
        <v>1</v>
      </c>
      <c r="AC12" s="139">
        <f>AVERAGE(E12:AB12)</f>
        <v>1.0708333333333335</v>
      </c>
    </row>
    <row r="13" spans="1:31" ht="20.100000000000001" customHeight="1" x14ac:dyDescent="0.2">
      <c r="A13" s="4">
        <v>2</v>
      </c>
      <c r="B13" s="3" t="s">
        <v>26</v>
      </c>
      <c r="C13" s="2" t="s">
        <v>0</v>
      </c>
      <c r="D13" s="31"/>
      <c r="E13" s="100">
        <v>0.8</v>
      </c>
      <c r="F13" s="100">
        <v>0.8</v>
      </c>
      <c r="G13" s="100">
        <v>0.7</v>
      </c>
      <c r="H13" s="100">
        <v>0.7</v>
      </c>
      <c r="I13" s="100">
        <v>0.8</v>
      </c>
      <c r="J13" s="100">
        <v>0.8</v>
      </c>
      <c r="K13" s="100">
        <v>1.2</v>
      </c>
      <c r="L13" s="100">
        <v>1.1000000000000001</v>
      </c>
      <c r="M13" s="100">
        <v>0.9</v>
      </c>
      <c r="N13" s="100">
        <v>0.8</v>
      </c>
      <c r="O13" s="100">
        <v>0.8</v>
      </c>
      <c r="P13" s="100">
        <v>0.7</v>
      </c>
      <c r="Q13" s="100">
        <v>0.7</v>
      </c>
      <c r="R13" s="100">
        <v>0.8</v>
      </c>
      <c r="S13" s="100">
        <v>0.8</v>
      </c>
      <c r="T13" s="100">
        <v>0.9</v>
      </c>
      <c r="U13" s="100">
        <v>1</v>
      </c>
      <c r="V13" s="100">
        <v>0.8</v>
      </c>
      <c r="W13" s="100">
        <v>0.8</v>
      </c>
      <c r="X13" s="100">
        <v>0.7</v>
      </c>
      <c r="Y13" s="100">
        <v>0.7</v>
      </c>
      <c r="Z13" s="100">
        <v>0.8</v>
      </c>
      <c r="AA13" s="100">
        <v>0.8</v>
      </c>
      <c r="AB13" s="100">
        <v>0.9</v>
      </c>
      <c r="AC13" s="139">
        <f>AVERAGE(E13:AB13)</f>
        <v>0.82500000000000018</v>
      </c>
    </row>
    <row r="14" spans="1:31" ht="20.100000000000001" customHeight="1" x14ac:dyDescent="0.2">
      <c r="A14" s="4">
        <v>3</v>
      </c>
      <c r="B14" s="3" t="s">
        <v>83</v>
      </c>
      <c r="C14" s="2" t="s">
        <v>0</v>
      </c>
      <c r="D14" s="2"/>
      <c r="E14" s="247">
        <v>14.8</v>
      </c>
      <c r="F14" s="247">
        <v>14.1</v>
      </c>
      <c r="G14" s="247">
        <v>13.4</v>
      </c>
      <c r="H14" s="247">
        <v>12.8</v>
      </c>
      <c r="I14" s="247">
        <v>13.3</v>
      </c>
      <c r="J14" s="247">
        <v>14.4</v>
      </c>
      <c r="K14" s="247">
        <v>15.3</v>
      </c>
      <c r="L14" s="247">
        <v>15.9</v>
      </c>
      <c r="M14" s="247">
        <v>15.7</v>
      </c>
      <c r="N14" s="247">
        <v>14.4</v>
      </c>
      <c r="O14" s="247">
        <v>13.7</v>
      </c>
      <c r="P14" s="247">
        <v>13.5</v>
      </c>
      <c r="Q14" s="247">
        <v>13.4</v>
      </c>
      <c r="R14" s="247">
        <v>13.8</v>
      </c>
      <c r="S14" s="247">
        <v>15.3</v>
      </c>
      <c r="T14" s="247">
        <v>16</v>
      </c>
      <c r="U14" s="247">
        <v>16.3</v>
      </c>
      <c r="V14" s="247">
        <v>14.7</v>
      </c>
      <c r="W14" s="247">
        <v>13.8</v>
      </c>
      <c r="X14" s="247">
        <v>13.1</v>
      </c>
      <c r="Y14" s="247">
        <v>12.6</v>
      </c>
      <c r="Z14" s="247">
        <v>13.8</v>
      </c>
      <c r="AA14" s="247">
        <v>14.4</v>
      </c>
      <c r="AB14" s="247">
        <v>14.9</v>
      </c>
      <c r="AC14" s="139">
        <v>11.83333</v>
      </c>
    </row>
    <row r="15" spans="1:31" ht="20.100000000000001" customHeight="1" x14ac:dyDescent="0.2">
      <c r="A15" s="4">
        <v>4</v>
      </c>
      <c r="B15" s="3" t="s">
        <v>84</v>
      </c>
      <c r="C15" s="2" t="s">
        <v>0</v>
      </c>
      <c r="D15" s="2"/>
      <c r="E15" s="247">
        <v>6.8</v>
      </c>
      <c r="F15" s="247">
        <v>6.2</v>
      </c>
      <c r="G15" s="247">
        <v>5.6</v>
      </c>
      <c r="H15" s="247">
        <v>5.5</v>
      </c>
      <c r="I15" s="247">
        <v>5.7</v>
      </c>
      <c r="J15" s="247">
        <v>6.4</v>
      </c>
      <c r="K15" s="247">
        <v>7.4</v>
      </c>
      <c r="L15" s="247">
        <v>7.9</v>
      </c>
      <c r="M15" s="247">
        <v>7.4</v>
      </c>
      <c r="N15" s="247">
        <v>6.2</v>
      </c>
      <c r="O15" s="247">
        <v>6.1</v>
      </c>
      <c r="P15" s="247">
        <v>5.8</v>
      </c>
      <c r="Q15" s="247">
        <v>5.8</v>
      </c>
      <c r="R15" s="247">
        <v>6.1</v>
      </c>
      <c r="S15" s="247">
        <v>7.2</v>
      </c>
      <c r="T15" s="247">
        <v>8.1</v>
      </c>
      <c r="U15" s="247">
        <v>8.3000000000000007</v>
      </c>
      <c r="V15" s="247">
        <v>6.6</v>
      </c>
      <c r="W15" s="247">
        <v>5.9</v>
      </c>
      <c r="X15" s="247">
        <v>5.6</v>
      </c>
      <c r="Y15" s="247">
        <v>5.4</v>
      </c>
      <c r="Z15" s="247">
        <v>6</v>
      </c>
      <c r="AA15" s="247">
        <v>6.5</v>
      </c>
      <c r="AB15" s="247">
        <v>7</v>
      </c>
      <c r="AC15" s="139">
        <v>5.5000010000000001</v>
      </c>
      <c r="AE15" s="210"/>
    </row>
    <row r="16" spans="1:31" ht="20.100000000000001" customHeight="1" x14ac:dyDescent="0.2">
      <c r="A16" s="4">
        <v>5</v>
      </c>
      <c r="B16" s="3" t="s">
        <v>85</v>
      </c>
      <c r="C16" s="2" t="s">
        <v>0</v>
      </c>
      <c r="D16" s="2"/>
      <c r="E16" s="247">
        <v>25.6</v>
      </c>
      <c r="F16" s="247">
        <v>25.1</v>
      </c>
      <c r="G16" s="247">
        <v>25.2</v>
      </c>
      <c r="H16" s="247">
        <v>25.2</v>
      </c>
      <c r="I16" s="247">
        <v>24.7</v>
      </c>
      <c r="J16" s="247">
        <v>24.6</v>
      </c>
      <c r="K16" s="247">
        <v>24.8</v>
      </c>
      <c r="L16" s="247">
        <v>24.7</v>
      </c>
      <c r="M16" s="247">
        <v>24.1</v>
      </c>
      <c r="N16" s="247">
        <v>24.1</v>
      </c>
      <c r="O16" s="247">
        <v>24.9</v>
      </c>
      <c r="P16" s="247">
        <v>25.2</v>
      </c>
      <c r="Q16" s="247">
        <v>25.3</v>
      </c>
      <c r="R16" s="247">
        <v>25.2</v>
      </c>
      <c r="S16" s="247">
        <v>25.2</v>
      </c>
      <c r="T16" s="247">
        <v>25.1</v>
      </c>
      <c r="U16" s="247">
        <v>25</v>
      </c>
      <c r="V16" s="247">
        <v>24.8</v>
      </c>
      <c r="W16" s="247">
        <v>24.7</v>
      </c>
      <c r="X16" s="247">
        <v>24.8</v>
      </c>
      <c r="Y16" s="247">
        <v>24.6</v>
      </c>
      <c r="Z16" s="247">
        <v>24.7</v>
      </c>
      <c r="AA16" s="247">
        <v>24.7</v>
      </c>
      <c r="AB16" s="247">
        <v>24.8</v>
      </c>
      <c r="AC16" s="139">
        <v>25.11111</v>
      </c>
    </row>
    <row r="17" spans="1:29" ht="20.100000000000001" customHeight="1" x14ac:dyDescent="0.2">
      <c r="A17" s="4">
        <v>6</v>
      </c>
      <c r="B17" s="3" t="s">
        <v>86</v>
      </c>
      <c r="C17" s="2" t="s">
        <v>0</v>
      </c>
      <c r="D17" s="2"/>
      <c r="E17" s="247">
        <v>30.9</v>
      </c>
      <c r="F17" s="247">
        <v>30.2</v>
      </c>
      <c r="G17" s="247">
        <v>30.2</v>
      </c>
      <c r="H17" s="247">
        <v>30.1</v>
      </c>
      <c r="I17" s="247">
        <v>29.7</v>
      </c>
      <c r="J17" s="247">
        <v>29.9</v>
      </c>
      <c r="K17" s="247">
        <v>30.2</v>
      </c>
      <c r="L17" s="247">
        <v>32.4</v>
      </c>
      <c r="M17" s="247">
        <v>29.6</v>
      </c>
      <c r="N17" s="247">
        <v>29.5</v>
      </c>
      <c r="O17" s="247">
        <v>30.1</v>
      </c>
      <c r="P17" s="247">
        <v>30.3</v>
      </c>
      <c r="Q17" s="247">
        <v>30.3</v>
      </c>
      <c r="R17" s="247">
        <v>30.3</v>
      </c>
      <c r="S17" s="247">
        <v>30.6</v>
      </c>
      <c r="T17" s="247">
        <v>30.5</v>
      </c>
      <c r="U17" s="247">
        <v>30.6</v>
      </c>
      <c r="V17" s="247">
        <v>30.2</v>
      </c>
      <c r="W17" s="247">
        <v>29.9</v>
      </c>
      <c r="X17" s="247">
        <v>29.7</v>
      </c>
      <c r="Y17" s="247">
        <v>29.3</v>
      </c>
      <c r="Z17" s="247">
        <v>29.8</v>
      </c>
      <c r="AA17" s="247">
        <v>30</v>
      </c>
      <c r="AB17" s="247">
        <v>30.1</v>
      </c>
      <c r="AC17" s="138">
        <v>29.11111</v>
      </c>
    </row>
    <row r="18" spans="1:29" ht="20.100000000000001" customHeight="1" x14ac:dyDescent="0.2">
      <c r="A18" s="4">
        <v>7</v>
      </c>
      <c r="B18" s="3" t="s">
        <v>21</v>
      </c>
      <c r="C18" s="2" t="s">
        <v>87</v>
      </c>
      <c r="D18" s="2"/>
      <c r="E18" s="212">
        <v>4.3</v>
      </c>
      <c r="F18" s="212">
        <v>4.3</v>
      </c>
      <c r="G18" s="212">
        <v>4.3</v>
      </c>
      <c r="H18" s="212">
        <v>4.3</v>
      </c>
      <c r="I18" s="212">
        <v>4.3</v>
      </c>
      <c r="J18" s="212">
        <v>4.3</v>
      </c>
      <c r="K18" s="212">
        <v>4.3</v>
      </c>
      <c r="L18" s="212">
        <v>4.3</v>
      </c>
      <c r="M18" s="212">
        <v>4.3</v>
      </c>
      <c r="N18" s="212">
        <v>4.3</v>
      </c>
      <c r="O18" s="212">
        <v>4.3</v>
      </c>
      <c r="P18" s="212">
        <v>4.3</v>
      </c>
      <c r="Q18" s="212">
        <v>4.3</v>
      </c>
      <c r="R18" s="212">
        <v>4.3</v>
      </c>
      <c r="S18" s="212">
        <v>4.3</v>
      </c>
      <c r="T18" s="212">
        <v>4.3</v>
      </c>
      <c r="U18" s="212">
        <v>4.3</v>
      </c>
      <c r="V18" s="212">
        <v>4.3</v>
      </c>
      <c r="W18" s="212">
        <v>4.3</v>
      </c>
      <c r="X18" s="212">
        <v>4.3</v>
      </c>
      <c r="Y18" s="212">
        <v>4.3</v>
      </c>
      <c r="Z18" s="212">
        <v>4.3</v>
      </c>
      <c r="AA18" s="212">
        <v>4.3</v>
      </c>
      <c r="AB18" s="212">
        <v>4.3</v>
      </c>
      <c r="AC18" s="138">
        <f t="shared" ref="AC18:AC24" si="0">AVERAGE(E18:AB18)</f>
        <v>4.299999999999998</v>
      </c>
    </row>
    <row r="19" spans="1:29" ht="20.100000000000001" customHeight="1" x14ac:dyDescent="0.2">
      <c r="A19" s="4">
        <v>8</v>
      </c>
      <c r="B19" s="3" t="s">
        <v>20</v>
      </c>
      <c r="C19" s="2" t="s">
        <v>87</v>
      </c>
      <c r="D19" s="2"/>
      <c r="E19" s="213">
        <v>3.8</v>
      </c>
      <c r="F19" s="213">
        <v>3.8</v>
      </c>
      <c r="G19" s="213">
        <v>3.8</v>
      </c>
      <c r="H19" s="213">
        <v>3.8</v>
      </c>
      <c r="I19" s="213">
        <v>3.8</v>
      </c>
      <c r="J19" s="213">
        <v>3.8</v>
      </c>
      <c r="K19" s="213">
        <v>3.8</v>
      </c>
      <c r="L19" s="213">
        <v>3.8</v>
      </c>
      <c r="M19" s="213">
        <v>3.8</v>
      </c>
      <c r="N19" s="213">
        <v>3.8</v>
      </c>
      <c r="O19" s="213">
        <v>3.8</v>
      </c>
      <c r="P19" s="213">
        <v>3.8</v>
      </c>
      <c r="Q19" s="213">
        <v>3.8</v>
      </c>
      <c r="R19" s="213">
        <v>3.8</v>
      </c>
      <c r="S19" s="213">
        <v>3.8</v>
      </c>
      <c r="T19" s="213">
        <v>3.8</v>
      </c>
      <c r="U19" s="213">
        <v>3.8</v>
      </c>
      <c r="V19" s="213">
        <v>3.8</v>
      </c>
      <c r="W19" s="213">
        <v>3.8</v>
      </c>
      <c r="X19" s="213">
        <v>3.8</v>
      </c>
      <c r="Y19" s="213">
        <v>3.8</v>
      </c>
      <c r="Z19" s="213">
        <v>3.8</v>
      </c>
      <c r="AA19" s="213">
        <v>3.8</v>
      </c>
      <c r="AB19" s="213">
        <v>3.8</v>
      </c>
      <c r="AC19" s="138">
        <f t="shared" si="0"/>
        <v>3.7999999999999985</v>
      </c>
    </row>
    <row r="20" spans="1:29" ht="20.100000000000001" customHeight="1" x14ac:dyDescent="0.2">
      <c r="A20" s="4">
        <v>9</v>
      </c>
      <c r="B20" s="3" t="s">
        <v>19</v>
      </c>
      <c r="C20" s="2" t="s">
        <v>87</v>
      </c>
      <c r="D20" s="2"/>
      <c r="E20" s="213">
        <v>3.8</v>
      </c>
      <c r="F20" s="213">
        <v>3.8</v>
      </c>
      <c r="G20" s="213">
        <v>3.8</v>
      </c>
      <c r="H20" s="213">
        <v>3.8</v>
      </c>
      <c r="I20" s="213">
        <v>3.8</v>
      </c>
      <c r="J20" s="213">
        <v>3.8</v>
      </c>
      <c r="K20" s="213">
        <v>3.8</v>
      </c>
      <c r="L20" s="213">
        <v>3.8</v>
      </c>
      <c r="M20" s="213">
        <v>3.8</v>
      </c>
      <c r="N20" s="213">
        <v>3.8</v>
      </c>
      <c r="O20" s="213">
        <v>3.8</v>
      </c>
      <c r="P20" s="213">
        <v>3.8</v>
      </c>
      <c r="Q20" s="213">
        <v>3.8</v>
      </c>
      <c r="R20" s="213">
        <v>3.8</v>
      </c>
      <c r="S20" s="213">
        <v>3.8</v>
      </c>
      <c r="T20" s="213">
        <v>3.8</v>
      </c>
      <c r="U20" s="213">
        <v>3.8</v>
      </c>
      <c r="V20" s="213">
        <v>3.8</v>
      </c>
      <c r="W20" s="213">
        <v>3.8</v>
      </c>
      <c r="X20" s="213">
        <v>3.8</v>
      </c>
      <c r="Y20" s="213">
        <v>3.8</v>
      </c>
      <c r="Z20" s="213">
        <v>3.8</v>
      </c>
      <c r="AA20" s="213">
        <v>3.8</v>
      </c>
      <c r="AB20" s="213">
        <v>3.8</v>
      </c>
      <c r="AC20" s="138">
        <f t="shared" si="0"/>
        <v>3.7999999999999985</v>
      </c>
    </row>
    <row r="21" spans="1:29" ht="20.100000000000001" customHeight="1" x14ac:dyDescent="0.2">
      <c r="A21" s="4">
        <v>10</v>
      </c>
      <c r="B21" s="3" t="s">
        <v>18</v>
      </c>
      <c r="C21" s="2" t="s">
        <v>87</v>
      </c>
      <c r="D21" s="2"/>
      <c r="E21" s="213">
        <v>3</v>
      </c>
      <c r="F21" s="213">
        <v>3</v>
      </c>
      <c r="G21" s="213">
        <v>3</v>
      </c>
      <c r="H21" s="213">
        <v>3</v>
      </c>
      <c r="I21" s="213">
        <v>3</v>
      </c>
      <c r="J21" s="213">
        <v>3</v>
      </c>
      <c r="K21" s="213">
        <v>3</v>
      </c>
      <c r="L21" s="213">
        <v>3</v>
      </c>
      <c r="M21" s="213">
        <v>3</v>
      </c>
      <c r="N21" s="213">
        <v>3</v>
      </c>
      <c r="O21" s="213">
        <v>3</v>
      </c>
      <c r="P21" s="213">
        <v>3</v>
      </c>
      <c r="Q21" s="213">
        <v>3</v>
      </c>
      <c r="R21" s="213">
        <v>3</v>
      </c>
      <c r="S21" s="213">
        <v>3</v>
      </c>
      <c r="T21" s="213">
        <v>3</v>
      </c>
      <c r="U21" s="213">
        <v>3</v>
      </c>
      <c r="V21" s="213">
        <v>3</v>
      </c>
      <c r="W21" s="213">
        <v>3</v>
      </c>
      <c r="X21" s="213">
        <v>3</v>
      </c>
      <c r="Y21" s="213">
        <v>3</v>
      </c>
      <c r="Z21" s="213">
        <v>3</v>
      </c>
      <c r="AA21" s="213">
        <v>3</v>
      </c>
      <c r="AB21" s="213">
        <v>3</v>
      </c>
      <c r="AC21" s="138">
        <f t="shared" si="0"/>
        <v>3</v>
      </c>
    </row>
    <row r="22" spans="1:29" ht="20.100000000000001" customHeight="1" x14ac:dyDescent="0.2">
      <c r="A22" s="4">
        <v>11</v>
      </c>
      <c r="B22" s="3" t="s">
        <v>88</v>
      </c>
      <c r="C22" s="2" t="s">
        <v>87</v>
      </c>
      <c r="D22" s="5"/>
      <c r="E22" s="212">
        <f t="shared" ref="E22:N22" si="1">E18-E19</f>
        <v>0.5</v>
      </c>
      <c r="F22" s="212">
        <f t="shared" si="1"/>
        <v>0.5</v>
      </c>
      <c r="G22" s="212">
        <f t="shared" si="1"/>
        <v>0.5</v>
      </c>
      <c r="H22" s="212">
        <f t="shared" si="1"/>
        <v>0.5</v>
      </c>
      <c r="I22" s="212">
        <f t="shared" si="1"/>
        <v>0.5</v>
      </c>
      <c r="J22" s="212">
        <f t="shared" si="1"/>
        <v>0.5</v>
      </c>
      <c r="K22" s="212">
        <f t="shared" si="1"/>
        <v>0.5</v>
      </c>
      <c r="L22" s="212">
        <f t="shared" si="1"/>
        <v>0.5</v>
      </c>
      <c r="M22" s="212">
        <f t="shared" si="1"/>
        <v>0.5</v>
      </c>
      <c r="N22" s="212">
        <f t="shared" si="1"/>
        <v>0.5</v>
      </c>
      <c r="O22" s="212">
        <f t="shared" ref="O22:Q22" si="2">O18-O19</f>
        <v>0.5</v>
      </c>
      <c r="P22" s="212">
        <f t="shared" si="2"/>
        <v>0.5</v>
      </c>
      <c r="Q22" s="212">
        <f t="shared" si="2"/>
        <v>0.5</v>
      </c>
      <c r="R22" s="212">
        <f t="shared" ref="R22:AB22" si="3">R18-R19</f>
        <v>0.5</v>
      </c>
      <c r="S22" s="212">
        <f t="shared" si="3"/>
        <v>0.5</v>
      </c>
      <c r="T22" s="212">
        <f t="shared" si="3"/>
        <v>0.5</v>
      </c>
      <c r="U22" s="212">
        <f t="shared" si="3"/>
        <v>0.5</v>
      </c>
      <c r="V22" s="212">
        <f t="shared" si="3"/>
        <v>0.5</v>
      </c>
      <c r="W22" s="212">
        <f t="shared" si="3"/>
        <v>0.5</v>
      </c>
      <c r="X22" s="212">
        <f t="shared" si="3"/>
        <v>0.5</v>
      </c>
      <c r="Y22" s="212">
        <f t="shared" si="3"/>
        <v>0.5</v>
      </c>
      <c r="Z22" s="212">
        <f t="shared" si="3"/>
        <v>0.5</v>
      </c>
      <c r="AA22" s="212">
        <f t="shared" si="3"/>
        <v>0.5</v>
      </c>
      <c r="AB22" s="212">
        <f t="shared" si="3"/>
        <v>0.5</v>
      </c>
      <c r="AC22" s="138">
        <f t="shared" si="0"/>
        <v>0.5</v>
      </c>
    </row>
    <row r="23" spans="1:29" ht="20.100000000000001" customHeight="1" x14ac:dyDescent="0.2">
      <c r="A23" s="4">
        <v>12</v>
      </c>
      <c r="B23" s="3" t="s">
        <v>89</v>
      </c>
      <c r="C23" s="2" t="s">
        <v>87</v>
      </c>
      <c r="D23" s="5"/>
      <c r="E23" s="212">
        <f t="shared" ref="E23:N23" si="4">E20-E21</f>
        <v>0.79999999999999982</v>
      </c>
      <c r="F23" s="212">
        <f t="shared" si="4"/>
        <v>0.79999999999999982</v>
      </c>
      <c r="G23" s="212">
        <f t="shared" si="4"/>
        <v>0.79999999999999982</v>
      </c>
      <c r="H23" s="212">
        <f t="shared" si="4"/>
        <v>0.79999999999999982</v>
      </c>
      <c r="I23" s="212">
        <f t="shared" si="4"/>
        <v>0.79999999999999982</v>
      </c>
      <c r="J23" s="212">
        <f t="shared" si="4"/>
        <v>0.79999999999999982</v>
      </c>
      <c r="K23" s="212">
        <f t="shared" si="4"/>
        <v>0.79999999999999982</v>
      </c>
      <c r="L23" s="212">
        <f t="shared" si="4"/>
        <v>0.79999999999999982</v>
      </c>
      <c r="M23" s="212">
        <f t="shared" si="4"/>
        <v>0.79999999999999982</v>
      </c>
      <c r="N23" s="212">
        <f t="shared" si="4"/>
        <v>0.79999999999999982</v>
      </c>
      <c r="O23" s="212">
        <f t="shared" ref="O23:Q23" si="5">O20-O21</f>
        <v>0.79999999999999982</v>
      </c>
      <c r="P23" s="212">
        <f t="shared" si="5"/>
        <v>0.79999999999999982</v>
      </c>
      <c r="Q23" s="212">
        <f t="shared" si="5"/>
        <v>0.79999999999999982</v>
      </c>
      <c r="R23" s="212">
        <f t="shared" ref="R23:AB23" si="6">R20-R21</f>
        <v>0.79999999999999982</v>
      </c>
      <c r="S23" s="212">
        <f t="shared" si="6"/>
        <v>0.79999999999999982</v>
      </c>
      <c r="T23" s="212">
        <f t="shared" si="6"/>
        <v>0.79999999999999982</v>
      </c>
      <c r="U23" s="212">
        <f t="shared" si="6"/>
        <v>0.79999999999999982</v>
      </c>
      <c r="V23" s="212">
        <f t="shared" si="6"/>
        <v>0.79999999999999982</v>
      </c>
      <c r="W23" s="212">
        <f t="shared" si="6"/>
        <v>0.79999999999999982</v>
      </c>
      <c r="X23" s="212">
        <f t="shared" si="6"/>
        <v>0.79999999999999982</v>
      </c>
      <c r="Y23" s="212">
        <f t="shared" si="6"/>
        <v>0.79999999999999982</v>
      </c>
      <c r="Z23" s="212">
        <f t="shared" si="6"/>
        <v>0.79999999999999982</v>
      </c>
      <c r="AA23" s="212">
        <f t="shared" si="6"/>
        <v>0.79999999999999982</v>
      </c>
      <c r="AB23" s="212">
        <f t="shared" si="6"/>
        <v>0.79999999999999982</v>
      </c>
      <c r="AC23" s="138">
        <f t="shared" si="0"/>
        <v>0.80000000000000027</v>
      </c>
    </row>
    <row r="24" spans="1:29" ht="20.100000000000001" customHeight="1" x14ac:dyDescent="0.2">
      <c r="A24" s="4">
        <v>13</v>
      </c>
      <c r="B24" s="3" t="s">
        <v>90</v>
      </c>
      <c r="C24" s="2" t="s">
        <v>91</v>
      </c>
      <c r="D24" s="5"/>
      <c r="E24" s="214">
        <f t="shared" ref="E24:N24" si="7">SQRT(E22/0.5)*971</f>
        <v>971</v>
      </c>
      <c r="F24" s="214">
        <f t="shared" si="7"/>
        <v>971</v>
      </c>
      <c r="G24" s="214">
        <f t="shared" si="7"/>
        <v>971</v>
      </c>
      <c r="H24" s="214">
        <f t="shared" si="7"/>
        <v>971</v>
      </c>
      <c r="I24" s="214">
        <f t="shared" si="7"/>
        <v>971</v>
      </c>
      <c r="J24" s="214">
        <f t="shared" si="7"/>
        <v>971</v>
      </c>
      <c r="K24" s="214">
        <f t="shared" si="7"/>
        <v>971</v>
      </c>
      <c r="L24" s="214">
        <f t="shared" si="7"/>
        <v>971</v>
      </c>
      <c r="M24" s="214">
        <f t="shared" si="7"/>
        <v>971</v>
      </c>
      <c r="N24" s="214">
        <f t="shared" si="7"/>
        <v>971</v>
      </c>
      <c r="O24" s="214">
        <f t="shared" ref="O24:Q24" si="8">SQRT(O22/0.5)*971</f>
        <v>971</v>
      </c>
      <c r="P24" s="214">
        <f t="shared" si="8"/>
        <v>971</v>
      </c>
      <c r="Q24" s="214">
        <f t="shared" si="8"/>
        <v>971</v>
      </c>
      <c r="R24" s="214">
        <f t="shared" ref="R24:AB24" si="9">SQRT(R22/0.5)*971</f>
        <v>971</v>
      </c>
      <c r="S24" s="214">
        <f t="shared" si="9"/>
        <v>971</v>
      </c>
      <c r="T24" s="214">
        <f t="shared" si="9"/>
        <v>971</v>
      </c>
      <c r="U24" s="214">
        <f t="shared" si="9"/>
        <v>971</v>
      </c>
      <c r="V24" s="214">
        <f t="shared" si="9"/>
        <v>971</v>
      </c>
      <c r="W24" s="214">
        <f t="shared" si="9"/>
        <v>971</v>
      </c>
      <c r="X24" s="214">
        <f t="shared" si="9"/>
        <v>971</v>
      </c>
      <c r="Y24" s="214">
        <f t="shared" si="9"/>
        <v>971</v>
      </c>
      <c r="Z24" s="214">
        <f t="shared" si="9"/>
        <v>971</v>
      </c>
      <c r="AA24" s="214">
        <f t="shared" si="9"/>
        <v>971</v>
      </c>
      <c r="AB24" s="214">
        <f t="shared" si="9"/>
        <v>971</v>
      </c>
      <c r="AC24" s="138">
        <f t="shared" si="0"/>
        <v>971</v>
      </c>
    </row>
    <row r="25" spans="1:29" ht="20.100000000000001" customHeight="1" x14ac:dyDescent="0.2">
      <c r="A25" s="4">
        <v>14</v>
      </c>
      <c r="B25" s="3" t="s">
        <v>11</v>
      </c>
      <c r="C25" s="2" t="s">
        <v>10</v>
      </c>
      <c r="D25" s="5"/>
      <c r="E25" s="214">
        <f t="shared" ref="E25:N25" si="10">E24*1000*1*(E14-E15)/3024</f>
        <v>2568.7830687830688</v>
      </c>
      <c r="F25" s="214">
        <f t="shared" si="10"/>
        <v>2536.6732804232802</v>
      </c>
      <c r="G25" s="214">
        <f t="shared" si="10"/>
        <v>2504.5634920634925</v>
      </c>
      <c r="H25" s="214">
        <f t="shared" si="10"/>
        <v>2344.0145502645505</v>
      </c>
      <c r="I25" s="214">
        <f t="shared" si="10"/>
        <v>2440.3439153439158</v>
      </c>
      <c r="J25" s="214">
        <f t="shared" si="10"/>
        <v>2568.7830687830688</v>
      </c>
      <c r="K25" s="214">
        <f t="shared" si="10"/>
        <v>2536.6732804232806</v>
      </c>
      <c r="L25" s="214">
        <f t="shared" si="10"/>
        <v>2568.7830687830688</v>
      </c>
      <c r="M25" s="214">
        <f t="shared" si="10"/>
        <v>2665.1124338624336</v>
      </c>
      <c r="N25" s="214">
        <f t="shared" si="10"/>
        <v>2633.002645502645</v>
      </c>
      <c r="O25" s="214">
        <f t="shared" ref="O25:Q25" si="11">O24*1000*1*(O14-O15)/3024</f>
        <v>2440.3439153439153</v>
      </c>
      <c r="P25" s="214">
        <f t="shared" si="11"/>
        <v>2472.4537037037039</v>
      </c>
      <c r="Q25" s="214">
        <f t="shared" si="11"/>
        <v>2440.3439153439158</v>
      </c>
      <c r="R25" s="214">
        <f t="shared" ref="R25:AB25" si="12">R24*1000*1*(R14-R15)/3024</f>
        <v>2472.4537037037039</v>
      </c>
      <c r="S25" s="214">
        <f t="shared" si="12"/>
        <v>2600.8928571428573</v>
      </c>
      <c r="T25" s="214">
        <f t="shared" si="12"/>
        <v>2536.6732804232806</v>
      </c>
      <c r="U25" s="214">
        <f t="shared" si="12"/>
        <v>2568.7830687830688</v>
      </c>
      <c r="V25" s="214">
        <f t="shared" si="12"/>
        <v>2600.8928571428573</v>
      </c>
      <c r="W25" s="214">
        <f t="shared" si="12"/>
        <v>2536.6732804232806</v>
      </c>
      <c r="X25" s="214">
        <f t="shared" si="12"/>
        <v>2408.2341269841268</v>
      </c>
      <c r="Y25" s="214">
        <f t="shared" si="12"/>
        <v>2311.9047619047615</v>
      </c>
      <c r="Z25" s="214">
        <f t="shared" si="12"/>
        <v>2504.5634920634925</v>
      </c>
      <c r="AA25" s="214">
        <f t="shared" si="12"/>
        <v>2536.6732804232806</v>
      </c>
      <c r="AB25" s="214">
        <f t="shared" si="12"/>
        <v>2536.6732804232806</v>
      </c>
      <c r="AC25" s="138">
        <f>SUM(E25:AB25)</f>
        <v>60334.292328042327</v>
      </c>
    </row>
    <row r="26" spans="1:29" ht="20.100000000000001" customHeight="1" x14ac:dyDescent="0.2">
      <c r="A26" s="4">
        <v>15</v>
      </c>
      <c r="B26" s="3" t="s">
        <v>9</v>
      </c>
      <c r="C26" s="2" t="s">
        <v>8</v>
      </c>
      <c r="D26" s="5"/>
      <c r="E26" s="283">
        <v>1500</v>
      </c>
      <c r="F26" s="283">
        <v>1500</v>
      </c>
      <c r="G26" s="283">
        <v>1400</v>
      </c>
      <c r="H26" s="283">
        <v>1600</v>
      </c>
      <c r="I26" s="283">
        <v>1500</v>
      </c>
      <c r="J26" s="283">
        <v>1600</v>
      </c>
      <c r="K26" s="283">
        <v>1600</v>
      </c>
      <c r="L26" s="283">
        <v>1500</v>
      </c>
      <c r="M26" s="283">
        <v>1600</v>
      </c>
      <c r="N26" s="283">
        <v>1500</v>
      </c>
      <c r="O26" s="283">
        <v>1600</v>
      </c>
      <c r="P26" s="283">
        <v>1400</v>
      </c>
      <c r="Q26" s="283">
        <v>1500</v>
      </c>
      <c r="R26" s="283">
        <v>1500</v>
      </c>
      <c r="S26" s="283">
        <v>1700</v>
      </c>
      <c r="T26" s="283">
        <v>1500</v>
      </c>
      <c r="U26" s="283">
        <v>1500</v>
      </c>
      <c r="V26" s="283">
        <v>1600</v>
      </c>
      <c r="W26" s="283">
        <v>1500</v>
      </c>
      <c r="X26" s="283">
        <v>1400</v>
      </c>
      <c r="Y26" s="283">
        <v>1400</v>
      </c>
      <c r="Z26" s="283">
        <v>1700</v>
      </c>
      <c r="AA26" s="283">
        <v>1500</v>
      </c>
      <c r="AB26" s="283">
        <v>1500</v>
      </c>
      <c r="AC26" s="138">
        <f>SUM(E26:AB26)</f>
        <v>36600</v>
      </c>
    </row>
    <row r="27" spans="1:29" ht="20.100000000000001" customHeight="1" x14ac:dyDescent="0.2">
      <c r="A27" s="4">
        <v>16</v>
      </c>
      <c r="B27" s="3" t="s">
        <v>7</v>
      </c>
      <c r="C27" s="2" t="s">
        <v>6</v>
      </c>
      <c r="D27" s="5"/>
      <c r="E27" s="215">
        <f t="shared" ref="E27:N27" si="13">E26/E25</f>
        <v>0.58393408856848605</v>
      </c>
      <c r="F27" s="215">
        <f t="shared" si="13"/>
        <v>0.59132565930985936</v>
      </c>
      <c r="G27" s="215">
        <f t="shared" si="13"/>
        <v>0.55897964033906355</v>
      </c>
      <c r="H27" s="215">
        <f t="shared" si="13"/>
        <v>0.68258961951384667</v>
      </c>
      <c r="I27" s="215">
        <f t="shared" si="13"/>
        <v>0.61466746165103792</v>
      </c>
      <c r="J27" s="215">
        <f t="shared" si="13"/>
        <v>0.62286302780638514</v>
      </c>
      <c r="K27" s="215">
        <f t="shared" si="13"/>
        <v>0.63074736993051661</v>
      </c>
      <c r="L27" s="215">
        <f t="shared" si="13"/>
        <v>0.58393408856848605</v>
      </c>
      <c r="M27" s="215">
        <f t="shared" si="13"/>
        <v>0.60034990631940743</v>
      </c>
      <c r="N27" s="215">
        <f t="shared" si="13"/>
        <v>0.56969179372535239</v>
      </c>
      <c r="O27" s="215">
        <f t="shared" ref="O27:Q27" si="14">O26/O25</f>
        <v>0.65564529242777392</v>
      </c>
      <c r="P27" s="215">
        <f t="shared" si="14"/>
        <v>0.56623911618762279</v>
      </c>
      <c r="Q27" s="215">
        <f t="shared" si="14"/>
        <v>0.61466746165103792</v>
      </c>
      <c r="R27" s="215">
        <f t="shared" ref="R27:AB27" si="15">R26/R25</f>
        <v>0.60668476734388166</v>
      </c>
      <c r="S27" s="215">
        <f t="shared" si="15"/>
        <v>0.65362169584620666</v>
      </c>
      <c r="T27" s="215">
        <f t="shared" si="15"/>
        <v>0.59132565930985925</v>
      </c>
      <c r="U27" s="215">
        <f t="shared" si="15"/>
        <v>0.58393408856848605</v>
      </c>
      <c r="V27" s="215">
        <f t="shared" si="15"/>
        <v>0.6151733607964297</v>
      </c>
      <c r="W27" s="215">
        <f t="shared" si="15"/>
        <v>0.59132565930985925</v>
      </c>
      <c r="X27" s="215">
        <f t="shared" si="15"/>
        <v>0.5813388259526262</v>
      </c>
      <c r="Y27" s="215">
        <f t="shared" si="15"/>
        <v>0.60556127703398566</v>
      </c>
      <c r="Z27" s="215">
        <f t="shared" si="15"/>
        <v>0.67876099184029137</v>
      </c>
      <c r="AA27" s="215">
        <f t="shared" si="15"/>
        <v>0.59132565930985925</v>
      </c>
      <c r="AB27" s="215">
        <f t="shared" si="15"/>
        <v>0.59132565930985925</v>
      </c>
      <c r="AC27" s="161">
        <f t="shared" ref="AC27:AC32" si="16">AVERAGE(E27:AB27)</f>
        <v>0.60691717377584253</v>
      </c>
    </row>
    <row r="28" spans="1:29" ht="20.100000000000001" customHeight="1" x14ac:dyDescent="0.2">
      <c r="A28" s="4">
        <v>17</v>
      </c>
      <c r="B28" s="3" t="s">
        <v>5</v>
      </c>
      <c r="C28" s="5"/>
      <c r="D28" s="5"/>
      <c r="E28" s="329">
        <f>AC27</f>
        <v>0.60691717377584253</v>
      </c>
      <c r="F28" s="330"/>
      <c r="G28" s="330"/>
      <c r="H28" s="330"/>
      <c r="I28" s="330"/>
      <c r="J28" s="330"/>
      <c r="K28" s="330"/>
      <c r="L28" s="330"/>
      <c r="M28" s="330"/>
      <c r="N28" s="330"/>
      <c r="O28" s="330"/>
      <c r="P28" s="330"/>
      <c r="Q28" s="330"/>
      <c r="R28" s="330"/>
      <c r="S28" s="330"/>
      <c r="T28" s="330"/>
      <c r="U28" s="330"/>
      <c r="V28" s="330"/>
      <c r="W28" s="330"/>
      <c r="X28" s="330"/>
      <c r="Y28" s="330"/>
      <c r="Z28" s="330"/>
      <c r="AA28" s="330"/>
      <c r="AB28" s="331"/>
      <c r="AC28" s="138">
        <f t="shared" si="16"/>
        <v>0.60691717377584253</v>
      </c>
    </row>
    <row r="29" spans="1:29" ht="20.100000000000001" customHeight="1" x14ac:dyDescent="0.2">
      <c r="A29" s="4">
        <v>18</v>
      </c>
      <c r="B29" s="3" t="s">
        <v>4</v>
      </c>
      <c r="C29" s="5"/>
      <c r="D29" s="5"/>
      <c r="E29" s="208">
        <f t="shared" ref="E29:O29" si="17">3.516/E27</f>
        <v>6.0212275132275135</v>
      </c>
      <c r="F29" s="208">
        <f t="shared" si="17"/>
        <v>5.9459621693121694</v>
      </c>
      <c r="G29" s="208">
        <f t="shared" si="17"/>
        <v>6.2900323129251712</v>
      </c>
      <c r="H29" s="208">
        <f t="shared" si="17"/>
        <v>5.1509719742063496</v>
      </c>
      <c r="I29" s="208">
        <f t="shared" si="17"/>
        <v>5.7201661375661379</v>
      </c>
      <c r="J29" s="208">
        <f t="shared" si="17"/>
        <v>5.6449007936507938</v>
      </c>
      <c r="K29" s="208">
        <f t="shared" si="17"/>
        <v>5.5743395337301589</v>
      </c>
      <c r="L29" s="208">
        <f t="shared" si="17"/>
        <v>6.0212275132275135</v>
      </c>
      <c r="M29" s="208">
        <f t="shared" si="17"/>
        <v>5.8565845734126984</v>
      </c>
      <c r="N29" s="208">
        <f t="shared" si="17"/>
        <v>6.1717582010581999</v>
      </c>
      <c r="O29" s="208">
        <f t="shared" si="17"/>
        <v>5.3626557539682533</v>
      </c>
      <c r="P29" s="208">
        <f t="shared" ref="P29:Q29" si="18">3.516/P27</f>
        <v>6.2093908730158738</v>
      </c>
      <c r="Q29" s="208">
        <f t="shared" si="18"/>
        <v>5.7201661375661379</v>
      </c>
      <c r="R29" s="208">
        <f t="shared" ref="R29:AB29" si="19">3.516/R27</f>
        <v>5.7954314814814811</v>
      </c>
      <c r="S29" s="208">
        <f t="shared" si="19"/>
        <v>5.3792584033613444</v>
      </c>
      <c r="T29" s="208">
        <f t="shared" si="19"/>
        <v>5.9459621693121703</v>
      </c>
      <c r="U29" s="208">
        <f t="shared" si="19"/>
        <v>6.0212275132275135</v>
      </c>
      <c r="V29" s="208">
        <f t="shared" si="19"/>
        <v>5.7154620535714296</v>
      </c>
      <c r="W29" s="208">
        <f t="shared" si="19"/>
        <v>5.9459621693121703</v>
      </c>
      <c r="X29" s="208">
        <f t="shared" si="19"/>
        <v>6.0481079931972781</v>
      </c>
      <c r="Y29" s="208">
        <f t="shared" si="19"/>
        <v>5.8061836734693868</v>
      </c>
      <c r="Z29" s="208">
        <f t="shared" si="19"/>
        <v>5.1800266106442585</v>
      </c>
      <c r="AA29" s="208">
        <f t="shared" si="19"/>
        <v>5.9459621693121703</v>
      </c>
      <c r="AB29" s="208">
        <f t="shared" si="19"/>
        <v>5.9459621693121703</v>
      </c>
      <c r="AC29" s="138">
        <f t="shared" si="16"/>
        <v>5.8091220788778486</v>
      </c>
    </row>
    <row r="30" spans="1:29" ht="20.100000000000001" customHeight="1" x14ac:dyDescent="0.2">
      <c r="A30" s="4">
        <v>19</v>
      </c>
      <c r="B30" s="3" t="s">
        <v>3</v>
      </c>
      <c r="C30" s="5"/>
      <c r="D30" s="5"/>
      <c r="E30" s="208">
        <f t="shared" ref="E30:O30" si="20">3.413*E29</f>
        <v>20.550449502645503</v>
      </c>
      <c r="F30" s="208">
        <f t="shared" si="20"/>
        <v>20.293568883862434</v>
      </c>
      <c r="G30" s="208">
        <f t="shared" si="20"/>
        <v>21.467880284013606</v>
      </c>
      <c r="H30" s="208">
        <f t="shared" si="20"/>
        <v>17.58026734796627</v>
      </c>
      <c r="I30" s="208">
        <f t="shared" si="20"/>
        <v>19.522927027513227</v>
      </c>
      <c r="J30" s="208">
        <f t="shared" si="20"/>
        <v>19.266046408730158</v>
      </c>
      <c r="K30" s="208">
        <f t="shared" si="20"/>
        <v>19.02522082862103</v>
      </c>
      <c r="L30" s="208">
        <f t="shared" si="20"/>
        <v>20.550449502645503</v>
      </c>
      <c r="M30" s="208">
        <f t="shared" si="20"/>
        <v>19.988523149057539</v>
      </c>
      <c r="N30" s="208">
        <f t="shared" si="20"/>
        <v>21.064210740211635</v>
      </c>
      <c r="O30" s="208">
        <f t="shared" si="20"/>
        <v>18.302744088293647</v>
      </c>
      <c r="P30" s="208">
        <f t="shared" ref="P30:Q30" si="21">3.413*P29</f>
        <v>21.192651049603175</v>
      </c>
      <c r="Q30" s="208">
        <f t="shared" si="21"/>
        <v>19.522927027513227</v>
      </c>
      <c r="R30" s="208">
        <f t="shared" ref="R30:AB30" si="22">3.413*R29</f>
        <v>19.779807646296295</v>
      </c>
      <c r="S30" s="208">
        <f t="shared" si="22"/>
        <v>18.359408930672267</v>
      </c>
      <c r="T30" s="208">
        <f t="shared" si="22"/>
        <v>20.293568883862434</v>
      </c>
      <c r="U30" s="208">
        <f t="shared" si="22"/>
        <v>20.550449502645503</v>
      </c>
      <c r="V30" s="208">
        <f t="shared" si="22"/>
        <v>19.506871988839286</v>
      </c>
      <c r="W30" s="208">
        <f t="shared" si="22"/>
        <v>20.293568883862434</v>
      </c>
      <c r="X30" s="208">
        <f t="shared" si="22"/>
        <v>20.642192580782311</v>
      </c>
      <c r="Y30" s="208">
        <f t="shared" si="22"/>
        <v>19.816504877551015</v>
      </c>
      <c r="Z30" s="208">
        <f t="shared" si="22"/>
        <v>17.679430822128854</v>
      </c>
      <c r="AA30" s="208">
        <f t="shared" si="22"/>
        <v>20.293568883862434</v>
      </c>
      <c r="AB30" s="208">
        <f t="shared" si="22"/>
        <v>20.293568883862434</v>
      </c>
      <c r="AC30" s="138">
        <f t="shared" si="16"/>
        <v>19.826533655210099</v>
      </c>
    </row>
    <row r="31" spans="1:29" ht="20.100000000000001" customHeight="1" x14ac:dyDescent="0.2">
      <c r="A31" s="4">
        <v>20</v>
      </c>
      <c r="B31" s="3" t="s">
        <v>2</v>
      </c>
      <c r="C31" s="2" t="s">
        <v>0</v>
      </c>
      <c r="D31" s="5"/>
      <c r="E31" s="208">
        <f t="shared" ref="E31:O31" si="23">(E17-E16)/LN(1+(E17-E16)/E12)</f>
        <v>3.0096744385247418</v>
      </c>
      <c r="F31" s="208">
        <f t="shared" si="23"/>
        <v>2.9492740268717399</v>
      </c>
      <c r="G31" s="208">
        <f t="shared" si="23"/>
        <v>2.9188922880738959</v>
      </c>
      <c r="H31" s="208">
        <f t="shared" si="23"/>
        <v>2.7606374883715614</v>
      </c>
      <c r="I31" s="208">
        <f t="shared" si="23"/>
        <v>2.7905531327562363</v>
      </c>
      <c r="J31" s="208">
        <f t="shared" si="23"/>
        <v>3.0096744385247418</v>
      </c>
      <c r="K31" s="208">
        <f t="shared" si="23"/>
        <v>3.1676234304562327</v>
      </c>
      <c r="L31" s="208">
        <f t="shared" si="23"/>
        <v>3.7029172716150063</v>
      </c>
      <c r="M31" s="208">
        <f t="shared" si="23"/>
        <v>3.06960844603186</v>
      </c>
      <c r="N31" s="208">
        <f t="shared" si="23"/>
        <v>3.0396984668793521</v>
      </c>
      <c r="O31" s="208">
        <f t="shared" si="23"/>
        <v>2.9795338337636439</v>
      </c>
      <c r="P31" s="208">
        <f t="shared" ref="P31:Q31" si="24">(P17-P16)/LN(1+(P17-P16)/P12)</f>
        <v>2.8203459985398589</v>
      </c>
      <c r="Q31" s="208">
        <f t="shared" si="24"/>
        <v>2.6591319396341482</v>
      </c>
      <c r="R31" s="208">
        <f t="shared" ref="R31:AB31" si="25">(R17-R16)/LN(1+(R17-R16)/R12)</f>
        <v>2.8203459985398589</v>
      </c>
      <c r="S31" s="208">
        <f t="shared" si="25"/>
        <v>3.039698466879353</v>
      </c>
      <c r="T31" s="208">
        <f t="shared" si="25"/>
        <v>3.0396984668793521</v>
      </c>
      <c r="U31" s="208">
        <f t="shared" si="25"/>
        <v>3.0994068098234333</v>
      </c>
      <c r="V31" s="208">
        <f t="shared" si="25"/>
        <v>3.0396984668793521</v>
      </c>
      <c r="W31" s="208">
        <f t="shared" si="25"/>
        <v>3.106375869883093</v>
      </c>
      <c r="X31" s="208">
        <f t="shared" si="25"/>
        <v>2.8883857776052291</v>
      </c>
      <c r="Y31" s="208">
        <f t="shared" si="25"/>
        <v>2.8269864938532443</v>
      </c>
      <c r="Z31" s="208">
        <f t="shared" si="25"/>
        <v>2.8203459985398589</v>
      </c>
      <c r="AA31" s="208">
        <f t="shared" si="25"/>
        <v>2.8795746139247997</v>
      </c>
      <c r="AB31" s="208">
        <f t="shared" si="25"/>
        <v>2.8795746139247997</v>
      </c>
      <c r="AC31" s="138">
        <f t="shared" si="16"/>
        <v>2.9715690323656414</v>
      </c>
    </row>
    <row r="32" spans="1:29" ht="20.100000000000001" customHeight="1" x14ac:dyDescent="0.25">
      <c r="A32" s="4">
        <v>21</v>
      </c>
      <c r="B32" s="3" t="s">
        <v>1</v>
      </c>
      <c r="C32" s="2" t="s">
        <v>0</v>
      </c>
      <c r="D32" s="1"/>
      <c r="E32" s="208">
        <f t="shared" ref="E32:O32" si="26">(E14-E15)/LN(1+(E14-E15)/E13)</f>
        <v>3.3362591313939705</v>
      </c>
      <c r="F32" s="208">
        <f t="shared" si="26"/>
        <v>3.310333392565084</v>
      </c>
      <c r="G32" s="208">
        <f t="shared" si="26"/>
        <v>3.1240724065352681</v>
      </c>
      <c r="H32" s="208">
        <f t="shared" si="26"/>
        <v>2.9965726364461651</v>
      </c>
      <c r="I32" s="208">
        <f t="shared" si="26"/>
        <v>3.2321510472845874</v>
      </c>
      <c r="J32" s="208">
        <f t="shared" si="26"/>
        <v>3.3362591313939705</v>
      </c>
      <c r="K32" s="208">
        <f t="shared" si="26"/>
        <v>3.899399718883648</v>
      </c>
      <c r="L32" s="208">
        <f t="shared" si="26"/>
        <v>3.7861502207830928</v>
      </c>
      <c r="M32" s="208">
        <f t="shared" si="26"/>
        <v>3.5705620499265196</v>
      </c>
      <c r="N32" s="208">
        <f t="shared" si="26"/>
        <v>3.3879143849792102</v>
      </c>
      <c r="O32" s="208">
        <f t="shared" si="26"/>
        <v>3.2321510472845874</v>
      </c>
      <c r="P32" s="208">
        <f t="shared" ref="P32:Q32" si="27">(P14-P15)/LN(1+(P14-P15)/P13)</f>
        <v>3.0987079537402038</v>
      </c>
      <c r="Q32" s="208">
        <f t="shared" si="27"/>
        <v>3.0732768781004789</v>
      </c>
      <c r="R32" s="208">
        <f t="shared" ref="R32:AB32" si="28">(R14-R15)/LN(1+(R14-R15)/R13)</f>
        <v>3.258280444491787</v>
      </c>
      <c r="S32" s="208">
        <f t="shared" si="28"/>
        <v>3.3621191219924658</v>
      </c>
      <c r="T32" s="208">
        <f t="shared" si="28"/>
        <v>3.4647417224962034</v>
      </c>
      <c r="U32" s="208">
        <f t="shared" si="28"/>
        <v>3.6409569065073493</v>
      </c>
      <c r="V32" s="208">
        <f t="shared" si="28"/>
        <v>3.3621191219924649</v>
      </c>
      <c r="W32" s="208">
        <f t="shared" si="28"/>
        <v>3.310333392565084</v>
      </c>
      <c r="X32" s="208">
        <f t="shared" si="28"/>
        <v>3.0477780683835873</v>
      </c>
      <c r="Y32" s="208">
        <f t="shared" si="28"/>
        <v>2.9708636221603979</v>
      </c>
      <c r="Z32" s="208">
        <f t="shared" si="28"/>
        <v>3.2843408564649375</v>
      </c>
      <c r="AA32" s="208">
        <f t="shared" si="28"/>
        <v>3.310333392565084</v>
      </c>
      <c r="AB32" s="208">
        <f t="shared" si="28"/>
        <v>3.4647417224962034</v>
      </c>
      <c r="AC32" s="138">
        <f t="shared" si="16"/>
        <v>3.3275174321430137</v>
      </c>
    </row>
    <row r="33" spans="1:31" ht="20.100000000000001" customHeight="1" x14ac:dyDescent="0.2"/>
    <row r="34" spans="1:31" ht="23.25" x14ac:dyDescent="0.2">
      <c r="A34" s="317" t="s">
        <v>39</v>
      </c>
      <c r="B34" s="317"/>
      <c r="C34" s="317"/>
      <c r="D34" s="317"/>
      <c r="E34" s="317"/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7"/>
      <c r="AC34" s="317"/>
    </row>
    <row r="35" spans="1:31" ht="18.75" x14ac:dyDescent="0.2">
      <c r="A35" s="323" t="s">
        <v>165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323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</row>
    <row r="36" spans="1:31" ht="21" x14ac:dyDescent="0.35">
      <c r="A36" s="319"/>
      <c r="B36" s="319"/>
      <c r="C36" s="319"/>
      <c r="D36" s="319"/>
      <c r="E36" s="320" t="s">
        <v>75</v>
      </c>
      <c r="F36" s="320"/>
      <c r="G36" s="320"/>
      <c r="H36" s="320"/>
      <c r="I36" s="320"/>
      <c r="J36" s="320"/>
      <c r="K36" s="320"/>
      <c r="L36" s="320"/>
      <c r="M36" s="320"/>
      <c r="N36" s="320"/>
      <c r="O36" s="320"/>
      <c r="P36" s="320"/>
      <c r="Q36" s="320"/>
      <c r="R36" s="320"/>
      <c r="S36" s="320"/>
      <c r="T36" s="320"/>
      <c r="U36" s="320"/>
      <c r="V36" s="320"/>
      <c r="W36" s="320"/>
      <c r="X36" s="320"/>
      <c r="Y36" s="320"/>
      <c r="Z36" s="320"/>
      <c r="AA36" s="320"/>
      <c r="AB36" s="320"/>
      <c r="AC36" s="320"/>
    </row>
    <row r="37" spans="1:31" ht="21" customHeight="1" x14ac:dyDescent="0.2">
      <c r="A37" s="324" t="s">
        <v>77</v>
      </c>
      <c r="B37" s="324"/>
      <c r="C37" s="324"/>
      <c r="D37" s="324"/>
      <c r="E37" s="320"/>
      <c r="F37" s="320"/>
      <c r="G37" s="320"/>
      <c r="H37" s="320"/>
      <c r="I37" s="320"/>
      <c r="J37" s="320"/>
      <c r="K37" s="320"/>
      <c r="L37" s="320"/>
      <c r="M37" s="320"/>
      <c r="N37" s="320"/>
      <c r="O37" s="320"/>
      <c r="P37" s="320"/>
      <c r="Q37" s="320"/>
      <c r="R37" s="320"/>
      <c r="S37" s="320"/>
      <c r="T37" s="320"/>
      <c r="U37" s="320"/>
      <c r="V37" s="320"/>
      <c r="W37" s="320"/>
      <c r="X37" s="320"/>
      <c r="Y37" s="320"/>
      <c r="Z37" s="320"/>
      <c r="AA37" s="320"/>
      <c r="AB37" s="320"/>
      <c r="AC37" s="320"/>
    </row>
    <row r="38" spans="1:31" ht="18" customHeight="1" x14ac:dyDescent="0.2">
      <c r="A38" s="324" t="s">
        <v>78</v>
      </c>
      <c r="B38" s="324"/>
      <c r="C38" s="324"/>
      <c r="D38" s="324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</row>
    <row r="39" spans="1:31" ht="18" customHeight="1" x14ac:dyDescent="0.2">
      <c r="A39" s="324" t="s">
        <v>79</v>
      </c>
      <c r="B39" s="324"/>
      <c r="C39" s="324"/>
      <c r="D39" s="324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31" ht="18" customHeight="1" x14ac:dyDescent="0.2">
      <c r="A40" s="324" t="s">
        <v>80</v>
      </c>
      <c r="B40" s="324"/>
      <c r="C40" s="324"/>
      <c r="D40" s="324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31" ht="18" customHeight="1" x14ac:dyDescent="0.25">
      <c r="A41" s="325" t="s">
        <v>81</v>
      </c>
      <c r="B41" s="325"/>
      <c r="C41" s="325"/>
      <c r="D41" s="325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31" ht="18.600000000000001" customHeight="1" x14ac:dyDescent="0.25">
      <c r="A42" s="325" t="s">
        <v>82</v>
      </c>
      <c r="B42" s="325"/>
      <c r="C42" s="325"/>
      <c r="D42" s="325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</row>
    <row r="43" spans="1:31" ht="18" customHeight="1" x14ac:dyDescent="0.2">
      <c r="A43" s="312" t="s">
        <v>32</v>
      </c>
      <c r="B43" s="312" t="s">
        <v>31</v>
      </c>
      <c r="C43" s="312" t="s">
        <v>30</v>
      </c>
      <c r="D43" s="312" t="s">
        <v>29</v>
      </c>
      <c r="E43" s="314" t="s">
        <v>28</v>
      </c>
      <c r="F43" s="315"/>
      <c r="G43" s="315"/>
      <c r="H43" s="315"/>
      <c r="I43" s="315"/>
      <c r="J43" s="315"/>
      <c r="K43" s="315"/>
      <c r="L43" s="315"/>
      <c r="M43" s="315"/>
      <c r="N43" s="315"/>
      <c r="O43" s="315"/>
      <c r="P43" s="315"/>
      <c r="Q43" s="315"/>
      <c r="R43" s="315"/>
      <c r="S43" s="315"/>
      <c r="T43" s="315"/>
      <c r="U43" s="315"/>
      <c r="V43" s="315"/>
      <c r="W43" s="315"/>
      <c r="X43" s="315"/>
      <c r="Y43" s="315"/>
      <c r="Z43" s="315"/>
      <c r="AA43" s="315"/>
      <c r="AB43" s="316"/>
      <c r="AC43" s="113" t="s">
        <v>67</v>
      </c>
    </row>
    <row r="44" spans="1:31" ht="39.75" customHeight="1" x14ac:dyDescent="0.25">
      <c r="A44" s="313"/>
      <c r="B44" s="313"/>
      <c r="C44" s="313"/>
      <c r="D44" s="313"/>
      <c r="E44" s="8">
        <v>7</v>
      </c>
      <c r="F44" s="8">
        <v>8</v>
      </c>
      <c r="G44" s="8">
        <v>9</v>
      </c>
      <c r="H44" s="8">
        <v>10</v>
      </c>
      <c r="I44" s="9">
        <v>11</v>
      </c>
      <c r="J44" s="8">
        <v>12</v>
      </c>
      <c r="K44" s="8">
        <v>13</v>
      </c>
      <c r="L44" s="8">
        <v>14</v>
      </c>
      <c r="M44" s="8">
        <v>15</v>
      </c>
      <c r="N44" s="8">
        <v>16</v>
      </c>
      <c r="O44" s="8">
        <v>17</v>
      </c>
      <c r="P44" s="8">
        <v>18</v>
      </c>
      <c r="Q44" s="8">
        <v>19</v>
      </c>
      <c r="R44" s="8">
        <v>20</v>
      </c>
      <c r="S44" s="8">
        <v>21</v>
      </c>
      <c r="T44" s="8">
        <v>22</v>
      </c>
      <c r="U44" s="8">
        <v>23</v>
      </c>
      <c r="V44" s="8">
        <v>0</v>
      </c>
      <c r="W44" s="8">
        <v>1</v>
      </c>
      <c r="X44" s="8">
        <v>2</v>
      </c>
      <c r="Y44" s="8">
        <v>3</v>
      </c>
      <c r="Z44" s="8">
        <v>4</v>
      </c>
      <c r="AA44" s="8">
        <v>5</v>
      </c>
      <c r="AB44" s="8">
        <v>6</v>
      </c>
      <c r="AC44" s="1"/>
    </row>
    <row r="45" spans="1:31" ht="21" x14ac:dyDescent="0.2">
      <c r="A45" s="4">
        <v>1</v>
      </c>
      <c r="B45" s="3" t="s">
        <v>27</v>
      </c>
      <c r="C45" s="2" t="s">
        <v>0</v>
      </c>
      <c r="D45" s="31"/>
      <c r="E45" s="100">
        <v>1.4</v>
      </c>
      <c r="F45" s="100">
        <v>1.4</v>
      </c>
      <c r="G45" s="100">
        <v>1.3</v>
      </c>
      <c r="H45" s="100"/>
      <c r="I45" s="100"/>
      <c r="J45" s="100"/>
      <c r="K45" s="100"/>
      <c r="L45" s="100">
        <v>1.4</v>
      </c>
      <c r="M45" s="100">
        <v>1.4</v>
      </c>
      <c r="N45" s="100">
        <v>1.1000000000000001</v>
      </c>
      <c r="O45" s="100">
        <v>1</v>
      </c>
      <c r="P45" s="100">
        <v>1.2</v>
      </c>
      <c r="Q45" s="100"/>
      <c r="R45" s="100"/>
      <c r="S45" s="100"/>
      <c r="T45" s="100">
        <v>1.4</v>
      </c>
      <c r="U45" s="100">
        <v>1.4</v>
      </c>
      <c r="V45" s="100">
        <v>1.4</v>
      </c>
      <c r="W45" s="100">
        <v>1.1000000000000001</v>
      </c>
      <c r="X45" s="100"/>
      <c r="Y45" s="100"/>
      <c r="Z45" s="100"/>
      <c r="AA45" s="100"/>
      <c r="AB45" s="100">
        <v>1.1000000000000001</v>
      </c>
      <c r="AC45" s="139">
        <f>AVERAGE(E45:AB45)</f>
        <v>1.276923076923077</v>
      </c>
    </row>
    <row r="46" spans="1:31" ht="20.100000000000001" customHeight="1" x14ac:dyDescent="0.2">
      <c r="A46" s="4">
        <v>2</v>
      </c>
      <c r="B46" s="3" t="s">
        <v>26</v>
      </c>
      <c r="C46" s="2" t="s">
        <v>0</v>
      </c>
      <c r="D46" s="31"/>
      <c r="E46" s="100">
        <v>0.9</v>
      </c>
      <c r="F46" s="100">
        <v>0.8</v>
      </c>
      <c r="G46" s="100">
        <v>0.8</v>
      </c>
      <c r="H46" s="100"/>
      <c r="I46" s="100"/>
      <c r="J46" s="100"/>
      <c r="K46" s="100"/>
      <c r="L46" s="100">
        <v>0.9</v>
      </c>
      <c r="M46" s="100">
        <v>0.8</v>
      </c>
      <c r="N46" s="100">
        <v>0.7</v>
      </c>
      <c r="O46" s="100">
        <v>0.8</v>
      </c>
      <c r="P46" s="100">
        <v>0.7</v>
      </c>
      <c r="Q46" s="100"/>
      <c r="R46" s="100"/>
      <c r="S46" s="100"/>
      <c r="T46" s="100">
        <v>0.7</v>
      </c>
      <c r="U46" s="100">
        <v>0.8</v>
      </c>
      <c r="V46" s="100">
        <v>0.9</v>
      </c>
      <c r="W46" s="100">
        <v>0.9</v>
      </c>
      <c r="X46" s="100"/>
      <c r="Y46" s="100"/>
      <c r="Z46" s="100"/>
      <c r="AA46" s="100"/>
      <c r="AB46" s="100">
        <v>0.9</v>
      </c>
      <c r="AC46" s="139">
        <f>AVERAGE(E46:AB46)</f>
        <v>0.81538461538461549</v>
      </c>
    </row>
    <row r="47" spans="1:31" ht="20.100000000000001" customHeight="1" x14ac:dyDescent="0.2">
      <c r="A47" s="4">
        <v>3</v>
      </c>
      <c r="B47" s="3" t="s">
        <v>83</v>
      </c>
      <c r="C47" s="2" t="s">
        <v>0</v>
      </c>
      <c r="D47" s="2"/>
      <c r="E47" s="247">
        <v>13.3</v>
      </c>
      <c r="F47" s="247">
        <v>13.3</v>
      </c>
      <c r="G47" s="247">
        <v>13.3</v>
      </c>
      <c r="H47" s="247"/>
      <c r="I47" s="247"/>
      <c r="J47" s="247"/>
      <c r="K47" s="247"/>
      <c r="L47" s="247">
        <v>13.4</v>
      </c>
      <c r="M47" s="247">
        <v>13.4</v>
      </c>
      <c r="N47" s="247">
        <v>13.4</v>
      </c>
      <c r="O47" s="247">
        <v>13.4</v>
      </c>
      <c r="P47" s="247">
        <v>13.4</v>
      </c>
      <c r="Q47" s="247"/>
      <c r="R47" s="247"/>
      <c r="S47" s="247"/>
      <c r="T47" s="247">
        <v>13.7</v>
      </c>
      <c r="U47" s="247">
        <v>13.7</v>
      </c>
      <c r="V47" s="247">
        <v>13.7</v>
      </c>
      <c r="W47" s="247">
        <v>13.7</v>
      </c>
      <c r="X47" s="247"/>
      <c r="Y47" s="247"/>
      <c r="Z47" s="247"/>
      <c r="AA47" s="247"/>
      <c r="AB47" s="247">
        <v>13.7</v>
      </c>
      <c r="AC47" s="139">
        <v>11.83333</v>
      </c>
      <c r="AE47" s="210"/>
    </row>
    <row r="48" spans="1:31" ht="20.100000000000001" customHeight="1" x14ac:dyDescent="0.2">
      <c r="A48" s="4">
        <v>4</v>
      </c>
      <c r="B48" s="3" t="s">
        <v>84</v>
      </c>
      <c r="C48" s="2" t="s">
        <v>0</v>
      </c>
      <c r="D48" s="2"/>
      <c r="E48" s="247">
        <v>5.8</v>
      </c>
      <c r="F48" s="247">
        <v>5.8</v>
      </c>
      <c r="G48" s="247">
        <v>5.8</v>
      </c>
      <c r="H48" s="247"/>
      <c r="I48" s="247"/>
      <c r="J48" s="247"/>
      <c r="K48" s="247"/>
      <c r="L48" s="247">
        <v>6.2</v>
      </c>
      <c r="M48" s="247">
        <v>6.2</v>
      </c>
      <c r="N48" s="247">
        <v>6.2</v>
      </c>
      <c r="O48" s="247">
        <v>6.2</v>
      </c>
      <c r="P48" s="247">
        <v>6.2</v>
      </c>
      <c r="Q48" s="247"/>
      <c r="R48" s="247"/>
      <c r="S48" s="247"/>
      <c r="T48" s="247">
        <v>6.6</v>
      </c>
      <c r="U48" s="247">
        <v>6.6</v>
      </c>
      <c r="V48" s="247">
        <v>6.6</v>
      </c>
      <c r="W48" s="247">
        <v>6.6</v>
      </c>
      <c r="X48" s="247"/>
      <c r="Y48" s="247"/>
      <c r="Z48" s="247"/>
      <c r="AA48" s="247"/>
      <c r="AB48" s="247">
        <v>6.6</v>
      </c>
      <c r="AC48" s="139">
        <v>5.5000010000000001</v>
      </c>
    </row>
    <row r="49" spans="1:29" ht="20.100000000000001" customHeight="1" x14ac:dyDescent="0.2">
      <c r="A49" s="4">
        <v>5</v>
      </c>
      <c r="B49" s="3" t="s">
        <v>85</v>
      </c>
      <c r="C49" s="2" t="s">
        <v>0</v>
      </c>
      <c r="D49" s="2"/>
      <c r="E49" s="247">
        <v>24.7</v>
      </c>
      <c r="F49" s="247">
        <v>24.7</v>
      </c>
      <c r="G49" s="247">
        <v>24.7</v>
      </c>
      <c r="H49" s="247"/>
      <c r="I49" s="247"/>
      <c r="J49" s="247"/>
      <c r="K49" s="247"/>
      <c r="L49" s="247">
        <v>25.1</v>
      </c>
      <c r="M49" s="247">
        <v>25.1</v>
      </c>
      <c r="N49" s="247">
        <v>25.1</v>
      </c>
      <c r="O49" s="247">
        <v>25.1</v>
      </c>
      <c r="P49" s="247">
        <v>25.1</v>
      </c>
      <c r="Q49" s="247"/>
      <c r="R49" s="247"/>
      <c r="S49" s="247"/>
      <c r="T49" s="247">
        <v>24.3</v>
      </c>
      <c r="U49" s="247">
        <v>24.3</v>
      </c>
      <c r="V49" s="247">
        <v>24.3</v>
      </c>
      <c r="W49" s="247">
        <v>24.3</v>
      </c>
      <c r="X49" s="247"/>
      <c r="Y49" s="247"/>
      <c r="Z49" s="247"/>
      <c r="AA49" s="247"/>
      <c r="AB49" s="247">
        <v>24.3</v>
      </c>
      <c r="AC49" s="139">
        <v>25.11111</v>
      </c>
    </row>
    <row r="50" spans="1:29" ht="20.100000000000001" customHeight="1" x14ac:dyDescent="0.2">
      <c r="A50" s="4">
        <v>6</v>
      </c>
      <c r="B50" s="3" t="s">
        <v>86</v>
      </c>
      <c r="C50" s="2" t="s">
        <v>0</v>
      </c>
      <c r="D50" s="2"/>
      <c r="E50" s="247">
        <v>30.6</v>
      </c>
      <c r="F50" s="247">
        <v>30.6</v>
      </c>
      <c r="G50" s="247">
        <v>30.6</v>
      </c>
      <c r="H50" s="247"/>
      <c r="I50" s="247"/>
      <c r="J50" s="247"/>
      <c r="K50" s="247"/>
      <c r="L50" s="247">
        <v>30.6</v>
      </c>
      <c r="M50" s="247">
        <v>30.6</v>
      </c>
      <c r="N50" s="247">
        <v>30.6</v>
      </c>
      <c r="O50" s="247">
        <v>30.6</v>
      </c>
      <c r="P50" s="247">
        <v>30.6</v>
      </c>
      <c r="Q50" s="247"/>
      <c r="R50" s="247"/>
      <c r="S50" s="247"/>
      <c r="T50" s="247">
        <v>30</v>
      </c>
      <c r="U50" s="247">
        <v>30</v>
      </c>
      <c r="V50" s="247">
        <v>30</v>
      </c>
      <c r="W50" s="247">
        <v>30</v>
      </c>
      <c r="X50" s="247"/>
      <c r="Y50" s="247"/>
      <c r="Z50" s="247"/>
      <c r="AA50" s="247"/>
      <c r="AB50" s="247">
        <v>30</v>
      </c>
      <c r="AC50" s="138">
        <v>29.11111</v>
      </c>
    </row>
    <row r="51" spans="1:29" ht="20.100000000000001" customHeight="1" x14ac:dyDescent="0.2">
      <c r="A51" s="4">
        <v>7</v>
      </c>
      <c r="B51" s="3" t="s">
        <v>21</v>
      </c>
      <c r="C51" s="2" t="s">
        <v>87</v>
      </c>
      <c r="D51" s="2"/>
      <c r="E51" s="212">
        <v>4.3</v>
      </c>
      <c r="F51" s="212">
        <v>4.3</v>
      </c>
      <c r="G51" s="212">
        <v>4.3</v>
      </c>
      <c r="H51" s="212"/>
      <c r="I51" s="212"/>
      <c r="J51" s="212"/>
      <c r="K51" s="212"/>
      <c r="L51" s="212">
        <v>4.3</v>
      </c>
      <c r="M51" s="212">
        <v>4.3</v>
      </c>
      <c r="N51" s="212">
        <v>4.3</v>
      </c>
      <c r="O51" s="212">
        <v>4.3</v>
      </c>
      <c r="P51" s="212">
        <v>4.3</v>
      </c>
      <c r="Q51" s="212"/>
      <c r="R51" s="212"/>
      <c r="S51" s="212"/>
      <c r="T51" s="212">
        <v>4.3</v>
      </c>
      <c r="U51" s="212">
        <v>4.3</v>
      </c>
      <c r="V51" s="212">
        <v>4.3</v>
      </c>
      <c r="W51" s="212">
        <v>4.3</v>
      </c>
      <c r="X51" s="212"/>
      <c r="Y51" s="212"/>
      <c r="Z51" s="212"/>
      <c r="AA51" s="212"/>
      <c r="AB51" s="212">
        <v>4.3</v>
      </c>
      <c r="AC51" s="138">
        <f t="shared" ref="AC51:AC57" si="29">AVERAGE(E51:AB51)</f>
        <v>4.2999999999999989</v>
      </c>
    </row>
    <row r="52" spans="1:29" ht="20.100000000000001" customHeight="1" x14ac:dyDescent="0.2">
      <c r="A52" s="4">
        <v>8</v>
      </c>
      <c r="B52" s="3" t="s">
        <v>20</v>
      </c>
      <c r="C52" s="2" t="s">
        <v>87</v>
      </c>
      <c r="D52" s="2"/>
      <c r="E52" s="213">
        <v>3.8</v>
      </c>
      <c r="F52" s="213">
        <v>3.8</v>
      </c>
      <c r="G52" s="213">
        <v>3.8</v>
      </c>
      <c r="H52" s="213"/>
      <c r="I52" s="213"/>
      <c r="J52" s="213"/>
      <c r="K52" s="213"/>
      <c r="L52" s="213">
        <v>3.8</v>
      </c>
      <c r="M52" s="213">
        <v>3.8</v>
      </c>
      <c r="N52" s="213">
        <v>3.8</v>
      </c>
      <c r="O52" s="213">
        <v>3.8</v>
      </c>
      <c r="P52" s="213">
        <v>3.8</v>
      </c>
      <c r="Q52" s="213"/>
      <c r="R52" s="213"/>
      <c r="S52" s="213"/>
      <c r="T52" s="213">
        <v>3.8</v>
      </c>
      <c r="U52" s="213">
        <v>3.8</v>
      </c>
      <c r="V52" s="213">
        <v>3.8</v>
      </c>
      <c r="W52" s="213">
        <v>3.8</v>
      </c>
      <c r="X52" s="213"/>
      <c r="Y52" s="213"/>
      <c r="Z52" s="213"/>
      <c r="AA52" s="213"/>
      <c r="AB52" s="213">
        <v>3.8</v>
      </c>
      <c r="AC52" s="138">
        <f t="shared" si="29"/>
        <v>3.7999999999999994</v>
      </c>
    </row>
    <row r="53" spans="1:29" ht="20.100000000000001" customHeight="1" x14ac:dyDescent="0.2">
      <c r="A53" s="4">
        <v>9</v>
      </c>
      <c r="B53" s="3" t="s">
        <v>19</v>
      </c>
      <c r="C53" s="2" t="s">
        <v>87</v>
      </c>
      <c r="D53" s="2"/>
      <c r="E53" s="213">
        <v>3.8</v>
      </c>
      <c r="F53" s="213">
        <v>3.8</v>
      </c>
      <c r="G53" s="213">
        <v>3.8</v>
      </c>
      <c r="H53" s="213"/>
      <c r="I53" s="213"/>
      <c r="J53" s="213"/>
      <c r="K53" s="213"/>
      <c r="L53" s="213">
        <v>3.8</v>
      </c>
      <c r="M53" s="213">
        <v>3.8</v>
      </c>
      <c r="N53" s="213">
        <v>3.8</v>
      </c>
      <c r="O53" s="213">
        <v>3.8</v>
      </c>
      <c r="P53" s="213">
        <v>3.8</v>
      </c>
      <c r="Q53" s="213"/>
      <c r="R53" s="213"/>
      <c r="S53" s="213"/>
      <c r="T53" s="213">
        <v>3.8</v>
      </c>
      <c r="U53" s="213">
        <v>3.8</v>
      </c>
      <c r="V53" s="213">
        <v>3.8</v>
      </c>
      <c r="W53" s="213">
        <v>3.8</v>
      </c>
      <c r="X53" s="213"/>
      <c r="Y53" s="213"/>
      <c r="Z53" s="213"/>
      <c r="AA53" s="213"/>
      <c r="AB53" s="213">
        <v>3.8</v>
      </c>
      <c r="AC53" s="138">
        <f t="shared" si="29"/>
        <v>3.7999999999999994</v>
      </c>
    </row>
    <row r="54" spans="1:29" ht="20.100000000000001" customHeight="1" x14ac:dyDescent="0.2">
      <c r="A54" s="4">
        <v>10</v>
      </c>
      <c r="B54" s="3" t="s">
        <v>18</v>
      </c>
      <c r="C54" s="2" t="s">
        <v>87</v>
      </c>
      <c r="D54" s="2"/>
      <c r="E54" s="213">
        <v>3</v>
      </c>
      <c r="F54" s="213">
        <v>3</v>
      </c>
      <c r="G54" s="213">
        <v>3</v>
      </c>
      <c r="H54" s="213"/>
      <c r="I54" s="213"/>
      <c r="J54" s="213"/>
      <c r="K54" s="213"/>
      <c r="L54" s="213">
        <v>3</v>
      </c>
      <c r="M54" s="213">
        <v>3</v>
      </c>
      <c r="N54" s="213">
        <v>3</v>
      </c>
      <c r="O54" s="213">
        <v>3</v>
      </c>
      <c r="P54" s="213">
        <v>3</v>
      </c>
      <c r="Q54" s="213"/>
      <c r="R54" s="213"/>
      <c r="S54" s="213"/>
      <c r="T54" s="213">
        <v>3</v>
      </c>
      <c r="U54" s="213">
        <v>3</v>
      </c>
      <c r="V54" s="213">
        <v>3</v>
      </c>
      <c r="W54" s="213">
        <v>3</v>
      </c>
      <c r="X54" s="213"/>
      <c r="Y54" s="213"/>
      <c r="Z54" s="213"/>
      <c r="AA54" s="213"/>
      <c r="AB54" s="213">
        <v>3</v>
      </c>
      <c r="AC54" s="138">
        <f t="shared" si="29"/>
        <v>3</v>
      </c>
    </row>
    <row r="55" spans="1:29" ht="20.100000000000001" customHeight="1" x14ac:dyDescent="0.2">
      <c r="A55" s="4">
        <v>11</v>
      </c>
      <c r="B55" s="3" t="s">
        <v>88</v>
      </c>
      <c r="C55" s="2" t="s">
        <v>87</v>
      </c>
      <c r="D55" s="5"/>
      <c r="E55" s="212">
        <f t="shared" ref="E55:G55" si="30">E51-E52</f>
        <v>0.5</v>
      </c>
      <c r="F55" s="212">
        <f t="shared" si="30"/>
        <v>0.5</v>
      </c>
      <c r="G55" s="212">
        <f t="shared" si="30"/>
        <v>0.5</v>
      </c>
      <c r="H55" s="212"/>
      <c r="I55" s="212"/>
      <c r="J55" s="212"/>
      <c r="K55" s="212"/>
      <c r="L55" s="212">
        <f t="shared" ref="L55:AB55" si="31">L51-L52</f>
        <v>0.5</v>
      </c>
      <c r="M55" s="212">
        <f t="shared" si="31"/>
        <v>0.5</v>
      </c>
      <c r="N55" s="212">
        <f t="shared" si="31"/>
        <v>0.5</v>
      </c>
      <c r="O55" s="212">
        <f t="shared" si="31"/>
        <v>0.5</v>
      </c>
      <c r="P55" s="212">
        <f t="shared" si="31"/>
        <v>0.5</v>
      </c>
      <c r="Q55" s="212"/>
      <c r="R55" s="212"/>
      <c r="S55" s="212"/>
      <c r="T55" s="212">
        <f t="shared" si="31"/>
        <v>0.5</v>
      </c>
      <c r="U55" s="212">
        <f t="shared" si="31"/>
        <v>0.5</v>
      </c>
      <c r="V55" s="212">
        <f t="shared" si="31"/>
        <v>0.5</v>
      </c>
      <c r="W55" s="212">
        <f t="shared" si="31"/>
        <v>0.5</v>
      </c>
      <c r="X55" s="212"/>
      <c r="Y55" s="212"/>
      <c r="Z55" s="212"/>
      <c r="AA55" s="212"/>
      <c r="AB55" s="212">
        <f t="shared" si="31"/>
        <v>0.5</v>
      </c>
      <c r="AC55" s="138">
        <f t="shared" si="29"/>
        <v>0.5</v>
      </c>
    </row>
    <row r="56" spans="1:29" ht="20.100000000000001" customHeight="1" x14ac:dyDescent="0.2">
      <c r="A56" s="4">
        <v>12</v>
      </c>
      <c r="B56" s="3" t="s">
        <v>89</v>
      </c>
      <c r="C56" s="2" t="s">
        <v>87</v>
      </c>
      <c r="D56" s="5"/>
      <c r="E56" s="212">
        <f t="shared" ref="E56:G56" si="32">E53-E54</f>
        <v>0.79999999999999982</v>
      </c>
      <c r="F56" s="212">
        <f t="shared" si="32"/>
        <v>0.79999999999999982</v>
      </c>
      <c r="G56" s="212">
        <f t="shared" si="32"/>
        <v>0.79999999999999982</v>
      </c>
      <c r="H56" s="212"/>
      <c r="I56" s="212"/>
      <c r="J56" s="212"/>
      <c r="K56" s="212"/>
      <c r="L56" s="212">
        <f t="shared" ref="L56:AB56" si="33">L53-L54</f>
        <v>0.79999999999999982</v>
      </c>
      <c r="M56" s="212">
        <f t="shared" si="33"/>
        <v>0.79999999999999982</v>
      </c>
      <c r="N56" s="212">
        <f t="shared" si="33"/>
        <v>0.79999999999999982</v>
      </c>
      <c r="O56" s="212">
        <f t="shared" si="33"/>
        <v>0.79999999999999982</v>
      </c>
      <c r="P56" s="212">
        <f t="shared" si="33"/>
        <v>0.79999999999999982</v>
      </c>
      <c r="Q56" s="212"/>
      <c r="R56" s="212"/>
      <c r="S56" s="212"/>
      <c r="T56" s="212">
        <f t="shared" si="33"/>
        <v>0.79999999999999982</v>
      </c>
      <c r="U56" s="212">
        <f t="shared" si="33"/>
        <v>0.79999999999999982</v>
      </c>
      <c r="V56" s="212">
        <f t="shared" si="33"/>
        <v>0.79999999999999982</v>
      </c>
      <c r="W56" s="212">
        <f t="shared" si="33"/>
        <v>0.79999999999999982</v>
      </c>
      <c r="X56" s="212"/>
      <c r="Y56" s="212"/>
      <c r="Z56" s="212"/>
      <c r="AA56" s="212"/>
      <c r="AB56" s="212">
        <f t="shared" si="33"/>
        <v>0.79999999999999982</v>
      </c>
      <c r="AC56" s="138">
        <f t="shared" si="29"/>
        <v>0.79999999999999993</v>
      </c>
    </row>
    <row r="57" spans="1:29" ht="20.100000000000001" customHeight="1" x14ac:dyDescent="0.2">
      <c r="A57" s="4">
        <v>13</v>
      </c>
      <c r="B57" s="3" t="s">
        <v>90</v>
      </c>
      <c r="C57" s="2" t="s">
        <v>91</v>
      </c>
      <c r="D57" s="5"/>
      <c r="E57" s="214">
        <f t="shared" ref="E57:G57" si="34">SQRT(E55/0.5)*971</f>
        <v>971</v>
      </c>
      <c r="F57" s="214">
        <f t="shared" si="34"/>
        <v>971</v>
      </c>
      <c r="G57" s="214">
        <f t="shared" si="34"/>
        <v>971</v>
      </c>
      <c r="H57" s="214"/>
      <c r="I57" s="214"/>
      <c r="J57" s="214"/>
      <c r="K57" s="214"/>
      <c r="L57" s="214">
        <f t="shared" ref="L57:AB57" si="35">SQRT(L55/0.5)*971</f>
        <v>971</v>
      </c>
      <c r="M57" s="214">
        <f t="shared" si="35"/>
        <v>971</v>
      </c>
      <c r="N57" s="214">
        <f t="shared" si="35"/>
        <v>971</v>
      </c>
      <c r="O57" s="214">
        <f t="shared" si="35"/>
        <v>971</v>
      </c>
      <c r="P57" s="214">
        <f t="shared" si="35"/>
        <v>971</v>
      </c>
      <c r="Q57" s="214"/>
      <c r="R57" s="214"/>
      <c r="S57" s="214"/>
      <c r="T57" s="214">
        <f t="shared" si="35"/>
        <v>971</v>
      </c>
      <c r="U57" s="214">
        <f t="shared" si="35"/>
        <v>971</v>
      </c>
      <c r="V57" s="214">
        <f t="shared" si="35"/>
        <v>971</v>
      </c>
      <c r="W57" s="214">
        <f t="shared" si="35"/>
        <v>971</v>
      </c>
      <c r="X57" s="214"/>
      <c r="Y57" s="214"/>
      <c r="Z57" s="214"/>
      <c r="AA57" s="214"/>
      <c r="AB57" s="214">
        <f t="shared" si="35"/>
        <v>971</v>
      </c>
      <c r="AC57" s="138">
        <f t="shared" si="29"/>
        <v>971</v>
      </c>
    </row>
    <row r="58" spans="1:29" ht="20.100000000000001" customHeight="1" x14ac:dyDescent="0.2">
      <c r="A58" s="4">
        <v>14</v>
      </c>
      <c r="B58" s="3" t="s">
        <v>11</v>
      </c>
      <c r="C58" s="2" t="s">
        <v>10</v>
      </c>
      <c r="D58" s="5"/>
      <c r="E58" s="214">
        <f t="shared" ref="E58:G58" si="36">E57*1000*1*(E47-E48)/3024</f>
        <v>2408.2341269841272</v>
      </c>
      <c r="F58" s="214">
        <f t="shared" si="36"/>
        <v>2408.2341269841272</v>
      </c>
      <c r="G58" s="214">
        <f t="shared" si="36"/>
        <v>2408.2341269841272</v>
      </c>
      <c r="H58" s="214"/>
      <c r="I58" s="214"/>
      <c r="J58" s="214"/>
      <c r="K58" s="214"/>
      <c r="L58" s="214">
        <f t="shared" ref="L58:AB58" si="37">L57*1000*1*(L47-L48)/3024</f>
        <v>2311.9047619047619</v>
      </c>
      <c r="M58" s="214">
        <f t="shared" si="37"/>
        <v>2311.9047619047619</v>
      </c>
      <c r="N58" s="214">
        <f t="shared" si="37"/>
        <v>2311.9047619047619</v>
      </c>
      <c r="O58" s="214">
        <f t="shared" si="37"/>
        <v>2311.9047619047619</v>
      </c>
      <c r="P58" s="214">
        <f t="shared" si="37"/>
        <v>2311.9047619047619</v>
      </c>
      <c r="Q58" s="214"/>
      <c r="R58" s="214"/>
      <c r="S58" s="214"/>
      <c r="T58" s="214">
        <f t="shared" si="37"/>
        <v>2279.7949735449733</v>
      </c>
      <c r="U58" s="214">
        <f t="shared" si="37"/>
        <v>2279.7949735449733</v>
      </c>
      <c r="V58" s="214">
        <f t="shared" si="37"/>
        <v>2279.7949735449733</v>
      </c>
      <c r="W58" s="214">
        <f t="shared" si="37"/>
        <v>2279.7949735449733</v>
      </c>
      <c r="X58" s="214"/>
      <c r="Y58" s="214"/>
      <c r="Z58" s="214"/>
      <c r="AA58" s="214"/>
      <c r="AB58" s="214">
        <f t="shared" si="37"/>
        <v>2279.7949735449733</v>
      </c>
      <c r="AC58" s="138">
        <f>SUM(E58:AB58)</f>
        <v>30183.201058201055</v>
      </c>
    </row>
    <row r="59" spans="1:29" ht="20.100000000000001" customHeight="1" x14ac:dyDescent="0.2">
      <c r="A59" s="4">
        <v>15</v>
      </c>
      <c r="B59" s="3" t="s">
        <v>9</v>
      </c>
      <c r="C59" s="2" t="s">
        <v>8</v>
      </c>
      <c r="D59" s="5"/>
      <c r="E59" s="283">
        <v>1500</v>
      </c>
      <c r="F59" s="283">
        <v>1600</v>
      </c>
      <c r="G59" s="283">
        <v>1000</v>
      </c>
      <c r="H59" s="283">
        <v>0</v>
      </c>
      <c r="I59" s="283">
        <v>0</v>
      </c>
      <c r="J59" s="283">
        <v>0</v>
      </c>
      <c r="K59" s="283">
        <v>500</v>
      </c>
      <c r="L59" s="283">
        <v>1500</v>
      </c>
      <c r="M59" s="283">
        <v>1700</v>
      </c>
      <c r="N59" s="283">
        <v>1500</v>
      </c>
      <c r="O59" s="283">
        <v>1500</v>
      </c>
      <c r="P59" s="283">
        <v>1000</v>
      </c>
      <c r="Q59" s="283">
        <v>0</v>
      </c>
      <c r="R59" s="283">
        <v>0</v>
      </c>
      <c r="S59" s="283">
        <v>100</v>
      </c>
      <c r="T59" s="283">
        <v>1500</v>
      </c>
      <c r="U59" s="283">
        <v>1500</v>
      </c>
      <c r="V59" s="283">
        <v>1600</v>
      </c>
      <c r="W59" s="283">
        <v>1400</v>
      </c>
      <c r="X59" s="283">
        <v>300</v>
      </c>
      <c r="Y59" s="283">
        <v>0</v>
      </c>
      <c r="Z59" s="283">
        <v>0</v>
      </c>
      <c r="AA59" s="283">
        <v>0</v>
      </c>
      <c r="AB59" s="283">
        <v>1300</v>
      </c>
      <c r="AC59" s="138">
        <f>SUM(E59:AB59)</f>
        <v>19500</v>
      </c>
    </row>
    <row r="60" spans="1:29" ht="20.100000000000001" customHeight="1" x14ac:dyDescent="0.2">
      <c r="A60" s="4">
        <v>16</v>
      </c>
      <c r="B60" s="3" t="s">
        <v>7</v>
      </c>
      <c r="C60" s="2" t="s">
        <v>6</v>
      </c>
      <c r="D60" s="5"/>
      <c r="E60" s="215">
        <f t="shared" ref="E60:G60" si="38">E59/E58</f>
        <v>0.62286302780638514</v>
      </c>
      <c r="F60" s="215">
        <f t="shared" si="38"/>
        <v>0.66438722966014407</v>
      </c>
      <c r="G60" s="215">
        <f t="shared" si="38"/>
        <v>0.41524201853759007</v>
      </c>
      <c r="H60" s="215"/>
      <c r="I60" s="215"/>
      <c r="J60" s="215"/>
      <c r="K60" s="215"/>
      <c r="L60" s="215">
        <f t="shared" ref="L60:AB60" si="39">L59/L58</f>
        <v>0.64881565396498453</v>
      </c>
      <c r="M60" s="215">
        <f t="shared" si="39"/>
        <v>0.7353244078269825</v>
      </c>
      <c r="N60" s="215">
        <f t="shared" si="39"/>
        <v>0.64881565396498453</v>
      </c>
      <c r="O60" s="215">
        <f t="shared" si="39"/>
        <v>0.64881565396498453</v>
      </c>
      <c r="P60" s="215">
        <f t="shared" si="39"/>
        <v>0.43254376930998972</v>
      </c>
      <c r="Q60" s="215"/>
      <c r="R60" s="215"/>
      <c r="S60" s="215"/>
      <c r="T60" s="215">
        <f t="shared" si="39"/>
        <v>0.65795390261237874</v>
      </c>
      <c r="U60" s="215">
        <f t="shared" si="39"/>
        <v>0.65795390261237874</v>
      </c>
      <c r="V60" s="215">
        <f t="shared" si="39"/>
        <v>0.70181749611987065</v>
      </c>
      <c r="W60" s="215">
        <f t="shared" si="39"/>
        <v>0.61409030910488682</v>
      </c>
      <c r="X60" s="215"/>
      <c r="Y60" s="215"/>
      <c r="Z60" s="215"/>
      <c r="AA60" s="215"/>
      <c r="AB60" s="215">
        <f t="shared" si="39"/>
        <v>0.57022671559739491</v>
      </c>
      <c r="AC60" s="161">
        <f t="shared" ref="AC60:AC65" si="40">AVERAGE(E60:AB60)</f>
        <v>0.61683459546791952</v>
      </c>
    </row>
    <row r="61" spans="1:29" ht="20.100000000000001" customHeight="1" x14ac:dyDescent="0.2">
      <c r="A61" s="4">
        <v>17</v>
      </c>
      <c r="B61" s="3" t="s">
        <v>5</v>
      </c>
      <c r="C61" s="5"/>
      <c r="D61" s="5"/>
      <c r="E61" s="329">
        <f>AC60</f>
        <v>0.61683459546791952</v>
      </c>
      <c r="F61" s="330"/>
      <c r="G61" s="330"/>
      <c r="H61" s="330"/>
      <c r="I61" s="330"/>
      <c r="J61" s="330"/>
      <c r="K61" s="330"/>
      <c r="L61" s="330"/>
      <c r="M61" s="330"/>
      <c r="N61" s="330"/>
      <c r="O61" s="330"/>
      <c r="P61" s="330"/>
      <c r="Q61" s="330"/>
      <c r="R61" s="330"/>
      <c r="S61" s="330"/>
      <c r="T61" s="330"/>
      <c r="U61" s="330"/>
      <c r="V61" s="330"/>
      <c r="W61" s="330"/>
      <c r="X61" s="330"/>
      <c r="Y61" s="330"/>
      <c r="Z61" s="330"/>
      <c r="AA61" s="330"/>
      <c r="AB61" s="331"/>
      <c r="AC61" s="138">
        <f t="shared" si="40"/>
        <v>0.61683459546791952</v>
      </c>
    </row>
    <row r="62" spans="1:29" ht="20.100000000000001" customHeight="1" x14ac:dyDescent="0.2">
      <c r="A62" s="4">
        <v>18</v>
      </c>
      <c r="B62" s="3" t="s">
        <v>4</v>
      </c>
      <c r="C62" s="5"/>
      <c r="D62" s="5"/>
      <c r="E62" s="208">
        <f t="shared" ref="E62:G62" si="41">3.516/E60</f>
        <v>5.6449007936507938</v>
      </c>
      <c r="F62" s="208">
        <f t="shared" si="41"/>
        <v>5.2920944940476202</v>
      </c>
      <c r="G62" s="208">
        <f t="shared" si="41"/>
        <v>8.467351190476192</v>
      </c>
      <c r="H62" s="208"/>
      <c r="I62" s="208"/>
      <c r="J62" s="208"/>
      <c r="K62" s="208"/>
      <c r="L62" s="208">
        <f t="shared" ref="L62:AB62" si="42">3.516/L60</f>
        <v>5.4191047619047623</v>
      </c>
      <c r="M62" s="208">
        <f t="shared" si="42"/>
        <v>4.781563025210084</v>
      </c>
      <c r="N62" s="208">
        <f t="shared" si="42"/>
        <v>5.4191047619047623</v>
      </c>
      <c r="O62" s="208">
        <f t="shared" si="42"/>
        <v>5.4191047619047623</v>
      </c>
      <c r="P62" s="208">
        <f t="shared" si="42"/>
        <v>8.1286571428571417</v>
      </c>
      <c r="Q62" s="208"/>
      <c r="R62" s="208"/>
      <c r="S62" s="208"/>
      <c r="T62" s="208">
        <f t="shared" si="42"/>
        <v>5.3438394179894173</v>
      </c>
      <c r="U62" s="208">
        <f t="shared" si="42"/>
        <v>5.3438394179894173</v>
      </c>
      <c r="V62" s="208">
        <f t="shared" si="42"/>
        <v>5.0098494543650789</v>
      </c>
      <c r="W62" s="208">
        <f t="shared" si="42"/>
        <v>5.7255422335600903</v>
      </c>
      <c r="X62" s="208"/>
      <c r="Y62" s="208"/>
      <c r="Z62" s="208"/>
      <c r="AA62" s="208"/>
      <c r="AB62" s="208">
        <f t="shared" si="42"/>
        <v>6.1659685592185589</v>
      </c>
      <c r="AC62" s="138">
        <f t="shared" si="40"/>
        <v>5.8585323088522054</v>
      </c>
    </row>
    <row r="63" spans="1:29" ht="20.100000000000001" customHeight="1" x14ac:dyDescent="0.2">
      <c r="A63" s="4">
        <v>19</v>
      </c>
      <c r="B63" s="3" t="s">
        <v>3</v>
      </c>
      <c r="C63" s="5"/>
      <c r="D63" s="5"/>
      <c r="E63" s="208">
        <f t="shared" ref="E63:G63" si="43">3.413*E62</f>
        <v>19.266046408730158</v>
      </c>
      <c r="F63" s="208">
        <f t="shared" si="43"/>
        <v>18.061918508184526</v>
      </c>
      <c r="G63" s="208">
        <f t="shared" si="43"/>
        <v>28.899069613095243</v>
      </c>
      <c r="H63" s="208"/>
      <c r="I63" s="208"/>
      <c r="J63" s="208"/>
      <c r="K63" s="208"/>
      <c r="L63" s="208">
        <f t="shared" ref="L63:AB63" si="44">3.413*L62</f>
        <v>18.495404552380954</v>
      </c>
      <c r="M63" s="208">
        <f t="shared" si="44"/>
        <v>16.319474605042014</v>
      </c>
      <c r="N63" s="208">
        <f t="shared" si="44"/>
        <v>18.495404552380954</v>
      </c>
      <c r="O63" s="208">
        <f t="shared" si="44"/>
        <v>18.495404552380954</v>
      </c>
      <c r="P63" s="208">
        <f t="shared" si="44"/>
        <v>27.743106828571424</v>
      </c>
      <c r="Q63" s="208"/>
      <c r="R63" s="208"/>
      <c r="S63" s="208"/>
      <c r="T63" s="208">
        <f t="shared" si="44"/>
        <v>18.238523933597879</v>
      </c>
      <c r="U63" s="208">
        <f t="shared" si="44"/>
        <v>18.238523933597879</v>
      </c>
      <c r="V63" s="208">
        <f t="shared" si="44"/>
        <v>17.098616187748014</v>
      </c>
      <c r="W63" s="208">
        <f t="shared" si="44"/>
        <v>19.541275643140587</v>
      </c>
      <c r="X63" s="208"/>
      <c r="Y63" s="208"/>
      <c r="Z63" s="208"/>
      <c r="AA63" s="208"/>
      <c r="AB63" s="208">
        <f t="shared" si="44"/>
        <v>21.044450692612941</v>
      </c>
      <c r="AC63" s="138">
        <f t="shared" si="40"/>
        <v>19.99517077011258</v>
      </c>
    </row>
    <row r="64" spans="1:29" ht="20.100000000000001" customHeight="1" x14ac:dyDescent="0.2">
      <c r="A64" s="4">
        <v>20</v>
      </c>
      <c r="B64" s="3" t="s">
        <v>2</v>
      </c>
      <c r="C64" s="2" t="s">
        <v>0</v>
      </c>
      <c r="D64" s="5"/>
      <c r="E64" s="208">
        <f t="shared" ref="E64:G64" si="45">(E50-E49)/LN(1+(E50-E49)/E45)</f>
        <v>3.5727216035363698</v>
      </c>
      <c r="F64" s="208">
        <f t="shared" si="45"/>
        <v>3.5727216035363698</v>
      </c>
      <c r="G64" s="208">
        <f t="shared" si="45"/>
        <v>3.446831936518421</v>
      </c>
      <c r="H64" s="208"/>
      <c r="I64" s="208"/>
      <c r="J64" s="208"/>
      <c r="K64" s="208"/>
      <c r="L64" s="208">
        <f t="shared" ref="L64:AB64" si="46">(L50-L49)/LN(1+(L50-L49)/L45)</f>
        <v>3.4481695525544311</v>
      </c>
      <c r="M64" s="208">
        <f t="shared" si="46"/>
        <v>3.4481695525544311</v>
      </c>
      <c r="N64" s="208">
        <f t="shared" si="46"/>
        <v>3.06960844603186</v>
      </c>
      <c r="O64" s="208">
        <f t="shared" si="46"/>
        <v>2.9383446968227127</v>
      </c>
      <c r="P64" s="208">
        <f t="shared" si="46"/>
        <v>3.1980723748256557</v>
      </c>
      <c r="Q64" s="208"/>
      <c r="R64" s="208"/>
      <c r="S64" s="208"/>
      <c r="T64" s="208">
        <f t="shared" si="46"/>
        <v>3.51066817163648</v>
      </c>
      <c r="U64" s="208">
        <f t="shared" si="46"/>
        <v>3.51066817163648</v>
      </c>
      <c r="V64" s="208">
        <f t="shared" si="46"/>
        <v>3.51066817163648</v>
      </c>
      <c r="W64" s="208">
        <f t="shared" si="46"/>
        <v>3.1290959035451</v>
      </c>
      <c r="X64" s="208"/>
      <c r="Y64" s="208"/>
      <c r="Z64" s="208"/>
      <c r="AA64" s="208"/>
      <c r="AB64" s="208">
        <f t="shared" si="46"/>
        <v>3.1290959035451</v>
      </c>
      <c r="AC64" s="138">
        <f t="shared" si="40"/>
        <v>3.3449873914138384</v>
      </c>
    </row>
    <row r="65" spans="1:29" ht="20.100000000000001" customHeight="1" x14ac:dyDescent="0.25">
      <c r="A65" s="4">
        <v>21</v>
      </c>
      <c r="B65" s="3" t="s">
        <v>1</v>
      </c>
      <c r="C65" s="2" t="s">
        <v>0</v>
      </c>
      <c r="D65" s="1"/>
      <c r="E65" s="208">
        <f t="shared" ref="E65:G65" si="47">(E47-E48)/LN(1+(E47-E48)/E46)</f>
        <v>3.3578197165010946</v>
      </c>
      <c r="F65" s="208">
        <f t="shared" si="47"/>
        <v>3.2059515234608833</v>
      </c>
      <c r="G65" s="208">
        <f t="shared" si="47"/>
        <v>3.2059515234608833</v>
      </c>
      <c r="H65" s="208"/>
      <c r="I65" s="208"/>
      <c r="J65" s="208"/>
      <c r="K65" s="208"/>
      <c r="L65" s="208">
        <f t="shared" ref="L65:AB65" si="48">(L47-L48)/LN(1+(L47-L48)/L46)</f>
        <v>3.2768612158566146</v>
      </c>
      <c r="M65" s="208">
        <f t="shared" si="48"/>
        <v>3.1269202697034131</v>
      </c>
      <c r="N65" s="208">
        <f t="shared" si="48"/>
        <v>2.9708636221603983</v>
      </c>
      <c r="O65" s="208">
        <f t="shared" si="48"/>
        <v>3.1269202697034131</v>
      </c>
      <c r="P65" s="208">
        <f t="shared" si="48"/>
        <v>2.9708636221603983</v>
      </c>
      <c r="Q65" s="208"/>
      <c r="R65" s="208"/>
      <c r="S65" s="208"/>
      <c r="T65" s="208">
        <f t="shared" si="48"/>
        <v>2.9450820866416123</v>
      </c>
      <c r="U65" s="208">
        <f t="shared" si="48"/>
        <v>3.1004281370558266</v>
      </c>
      <c r="V65" s="208">
        <f t="shared" si="48"/>
        <v>3.2497223151885248</v>
      </c>
      <c r="W65" s="208">
        <f t="shared" si="48"/>
        <v>3.2497223151885248</v>
      </c>
      <c r="X65" s="208"/>
      <c r="Y65" s="208"/>
      <c r="Z65" s="208"/>
      <c r="AA65" s="208"/>
      <c r="AB65" s="208">
        <f t="shared" si="48"/>
        <v>3.2497223151885248</v>
      </c>
      <c r="AC65" s="138">
        <f t="shared" si="40"/>
        <v>3.1566791486361629</v>
      </c>
    </row>
    <row r="66" spans="1:29" ht="20.100000000000001" customHeight="1" x14ac:dyDescent="0.2"/>
    <row r="79" spans="1:29" ht="20.100000000000001" customHeight="1" x14ac:dyDescent="0.2"/>
    <row r="80" spans="1:29" ht="20.100000000000001" customHeight="1" x14ac:dyDescent="0.2"/>
    <row r="81" ht="20.100000000000001" customHeight="1" x14ac:dyDescent="0.2"/>
    <row r="82" ht="20.100000000000001" customHeight="1" x14ac:dyDescent="0.2"/>
    <row r="83" ht="20.100000000000001" customHeight="1" x14ac:dyDescent="0.2"/>
    <row r="84" ht="20.100000000000001" customHeight="1" x14ac:dyDescent="0.2"/>
  </sheetData>
  <mergeCells count="32">
    <mergeCell ref="E61:AB61"/>
    <mergeCell ref="A34:AC34"/>
    <mergeCell ref="A35:AC35"/>
    <mergeCell ref="A36:D36"/>
    <mergeCell ref="E36:AC42"/>
    <mergeCell ref="A37:D37"/>
    <mergeCell ref="A38:D38"/>
    <mergeCell ref="A39:D39"/>
    <mergeCell ref="A40:D40"/>
    <mergeCell ref="A41:D41"/>
    <mergeCell ref="A42:D42"/>
    <mergeCell ref="A43:A44"/>
    <mergeCell ref="B43:B44"/>
    <mergeCell ref="C43:C44"/>
    <mergeCell ref="D43:D44"/>
    <mergeCell ref="E43:AB43"/>
    <mergeCell ref="E28:AB28"/>
    <mergeCell ref="A1:AC1"/>
    <mergeCell ref="A2:AC2"/>
    <mergeCell ref="A3:D3"/>
    <mergeCell ref="E3:AC9"/>
    <mergeCell ref="A4:D4"/>
    <mergeCell ref="A5:D5"/>
    <mergeCell ref="A6:D6"/>
    <mergeCell ref="A7:D7"/>
    <mergeCell ref="A8:D8"/>
    <mergeCell ref="A9:D9"/>
    <mergeCell ref="A10:A11"/>
    <mergeCell ref="B10:B11"/>
    <mergeCell ref="C10:C11"/>
    <mergeCell ref="D10:D11"/>
    <mergeCell ref="E10:AB10"/>
  </mergeCells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AC66"/>
  <sheetViews>
    <sheetView topLeftCell="A37" zoomScale="60" zoomScaleNormal="60" workbookViewId="0">
      <selection activeCell="AC78" sqref="AC78"/>
    </sheetView>
  </sheetViews>
  <sheetFormatPr defaultColWidth="8.85546875" defaultRowHeight="12.75" x14ac:dyDescent="0.2"/>
  <cols>
    <col min="1" max="1" width="6.5703125" style="16" customWidth="1"/>
    <col min="2" max="2" width="45" style="16" customWidth="1"/>
    <col min="3" max="3" width="11.42578125" style="16" customWidth="1"/>
    <col min="4" max="4" width="17.42578125" style="16" customWidth="1"/>
    <col min="5" max="28" width="10.7109375" style="16" customWidth="1"/>
    <col min="29" max="29" width="19.5703125" style="16" customWidth="1"/>
    <col min="30" max="16384" width="8.85546875" style="16"/>
  </cols>
  <sheetData>
    <row r="2" spans="1:29" ht="23.25" x14ac:dyDescent="0.2">
      <c r="A2" s="317" t="s">
        <v>39</v>
      </c>
      <c r="B2" s="317"/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</row>
    <row r="3" spans="1:29" ht="18.75" x14ac:dyDescent="0.2">
      <c r="A3" s="323" t="s">
        <v>166</v>
      </c>
      <c r="B3" s="323"/>
      <c r="C3" s="323"/>
      <c r="D3" s="323"/>
      <c r="E3" s="323"/>
      <c r="F3" s="323"/>
      <c r="G3" s="323"/>
      <c r="H3" s="323"/>
      <c r="I3" s="323"/>
      <c r="J3" s="323"/>
      <c r="K3" s="323"/>
      <c r="L3" s="323"/>
      <c r="M3" s="323"/>
      <c r="N3" s="323"/>
      <c r="O3" s="323"/>
      <c r="P3" s="323"/>
      <c r="Q3" s="323"/>
      <c r="R3" s="323"/>
      <c r="S3" s="323"/>
      <c r="T3" s="323"/>
      <c r="U3" s="323"/>
      <c r="V3" s="323"/>
      <c r="W3" s="323"/>
      <c r="X3" s="323"/>
      <c r="Y3" s="323"/>
      <c r="Z3" s="323"/>
      <c r="AA3" s="323"/>
      <c r="AB3" s="323"/>
      <c r="AC3" s="323"/>
    </row>
    <row r="4" spans="1:29" ht="21" customHeight="1" x14ac:dyDescent="0.35">
      <c r="A4" s="319"/>
      <c r="B4" s="319"/>
      <c r="C4" s="319"/>
      <c r="D4" s="319"/>
      <c r="E4" s="320" t="s">
        <v>109</v>
      </c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</row>
    <row r="5" spans="1:29" ht="18" customHeight="1" x14ac:dyDescent="0.2">
      <c r="A5" s="324" t="s">
        <v>77</v>
      </c>
      <c r="B5" s="324"/>
      <c r="C5" s="324"/>
      <c r="D5" s="324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29" ht="18" customHeight="1" x14ac:dyDescent="0.2">
      <c r="A6" s="324" t="s">
        <v>78</v>
      </c>
      <c r="B6" s="324"/>
      <c r="C6" s="324"/>
      <c r="D6" s="324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29" ht="18" customHeight="1" x14ac:dyDescent="0.2">
      <c r="A7" s="324" t="s">
        <v>79</v>
      </c>
      <c r="B7" s="324"/>
      <c r="C7" s="324"/>
      <c r="D7" s="324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29" ht="18" customHeight="1" x14ac:dyDescent="0.2">
      <c r="A8" s="324" t="s">
        <v>80</v>
      </c>
      <c r="B8" s="324"/>
      <c r="C8" s="324"/>
      <c r="D8" s="324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29" ht="16.899999999999999" customHeight="1" x14ac:dyDescent="0.25">
      <c r="A9" s="325" t="s">
        <v>81</v>
      </c>
      <c r="B9" s="325"/>
      <c r="C9" s="325"/>
      <c r="D9" s="325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29" ht="15.6" customHeight="1" x14ac:dyDescent="0.25">
      <c r="A10" s="325" t="s">
        <v>82</v>
      </c>
      <c r="B10" s="325"/>
      <c r="C10" s="325"/>
      <c r="D10" s="325"/>
      <c r="E10" s="320"/>
      <c r="F10" s="320"/>
      <c r="G10" s="320"/>
      <c r="H10" s="320"/>
      <c r="I10" s="320"/>
      <c r="J10" s="320"/>
      <c r="K10" s="320"/>
      <c r="L10" s="320"/>
      <c r="M10" s="320"/>
      <c r="N10" s="320"/>
      <c r="O10" s="320"/>
      <c r="P10" s="320"/>
      <c r="Q10" s="320"/>
      <c r="R10" s="320"/>
      <c r="S10" s="320"/>
      <c r="T10" s="320"/>
      <c r="U10" s="320"/>
      <c r="V10" s="320"/>
      <c r="W10" s="320"/>
      <c r="X10" s="320"/>
      <c r="Y10" s="320"/>
      <c r="Z10" s="320"/>
      <c r="AA10" s="320"/>
      <c r="AB10" s="320"/>
      <c r="AC10" s="320"/>
    </row>
    <row r="11" spans="1:29" ht="34.5" customHeight="1" x14ac:dyDescent="0.2">
      <c r="A11" s="312" t="s">
        <v>32</v>
      </c>
      <c r="B11" s="312" t="s">
        <v>31</v>
      </c>
      <c r="C11" s="312" t="s">
        <v>30</v>
      </c>
      <c r="D11" s="312" t="s">
        <v>29</v>
      </c>
      <c r="E11" s="314" t="s">
        <v>28</v>
      </c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315"/>
      <c r="W11" s="315"/>
      <c r="X11" s="315"/>
      <c r="Y11" s="315"/>
      <c r="Z11" s="315"/>
      <c r="AA11" s="315"/>
      <c r="AB11" s="316"/>
      <c r="AC11" s="113" t="s">
        <v>67</v>
      </c>
    </row>
    <row r="12" spans="1:29" ht="15.75" x14ac:dyDescent="0.25">
      <c r="A12" s="313"/>
      <c r="B12" s="313"/>
      <c r="C12" s="313"/>
      <c r="D12" s="313"/>
      <c r="E12" s="8">
        <v>7</v>
      </c>
      <c r="F12" s="8">
        <v>8</v>
      </c>
      <c r="G12" s="8">
        <v>9</v>
      </c>
      <c r="H12" s="8">
        <v>10</v>
      </c>
      <c r="I12" s="9">
        <v>11</v>
      </c>
      <c r="J12" s="8">
        <v>12</v>
      </c>
      <c r="K12" s="8">
        <v>13</v>
      </c>
      <c r="L12" s="8">
        <v>14</v>
      </c>
      <c r="M12" s="8">
        <v>15</v>
      </c>
      <c r="N12" s="8">
        <v>16</v>
      </c>
      <c r="O12" s="8">
        <v>17</v>
      </c>
      <c r="P12" s="8">
        <v>18</v>
      </c>
      <c r="Q12" s="8">
        <v>19</v>
      </c>
      <c r="R12" s="8">
        <v>20</v>
      </c>
      <c r="S12" s="8">
        <v>21</v>
      </c>
      <c r="T12" s="8">
        <v>22</v>
      </c>
      <c r="U12" s="8">
        <v>23</v>
      </c>
      <c r="V12" s="8">
        <v>0</v>
      </c>
      <c r="W12" s="8">
        <v>1</v>
      </c>
      <c r="X12" s="8">
        <v>2</v>
      </c>
      <c r="Y12" s="8">
        <v>3</v>
      </c>
      <c r="Z12" s="8">
        <v>4</v>
      </c>
      <c r="AA12" s="8">
        <v>5</v>
      </c>
      <c r="AB12" s="8">
        <v>6</v>
      </c>
      <c r="AC12" s="1"/>
    </row>
    <row r="13" spans="1:29" ht="24.95" customHeight="1" x14ac:dyDescent="0.2">
      <c r="A13" s="4">
        <v>1</v>
      </c>
      <c r="B13" s="3" t="s">
        <v>27</v>
      </c>
      <c r="C13" s="2" t="s">
        <v>0</v>
      </c>
      <c r="D13" s="31"/>
      <c r="E13" s="100">
        <v>0.9</v>
      </c>
      <c r="F13" s="100">
        <v>0.9</v>
      </c>
      <c r="G13" s="100">
        <v>1</v>
      </c>
      <c r="H13" s="100">
        <v>1</v>
      </c>
      <c r="I13" s="100">
        <v>1.1000000000000001</v>
      </c>
      <c r="J13" s="100">
        <v>1.1000000000000001</v>
      </c>
      <c r="K13" s="100">
        <v>1.1000000000000001</v>
      </c>
      <c r="L13" s="100">
        <v>1.1000000000000001</v>
      </c>
      <c r="M13" s="100">
        <v>0.9</v>
      </c>
      <c r="N13" s="100">
        <v>1.1000000000000001</v>
      </c>
      <c r="O13" s="100">
        <v>1.1000000000000001</v>
      </c>
      <c r="P13" s="100">
        <v>1</v>
      </c>
      <c r="Q13" s="100">
        <v>0.9</v>
      </c>
      <c r="R13" s="100">
        <v>1</v>
      </c>
      <c r="S13" s="100">
        <v>1.1000000000000001</v>
      </c>
      <c r="T13" s="100">
        <v>0.9</v>
      </c>
      <c r="U13" s="100">
        <v>1</v>
      </c>
      <c r="V13" s="100">
        <v>1</v>
      </c>
      <c r="W13" s="100">
        <v>0.9</v>
      </c>
      <c r="X13" s="100">
        <v>0.9</v>
      </c>
      <c r="Y13" s="100">
        <v>0.9</v>
      </c>
      <c r="Z13" s="100">
        <v>1</v>
      </c>
      <c r="AA13" s="100">
        <v>1</v>
      </c>
      <c r="AB13" s="100">
        <v>1</v>
      </c>
      <c r="AC13" s="8">
        <f>AVERAGE(E13:AB13)</f>
        <v>0.99583333333333313</v>
      </c>
    </row>
    <row r="14" spans="1:29" ht="24.95" customHeight="1" x14ac:dyDescent="0.2">
      <c r="A14" s="4">
        <v>2</v>
      </c>
      <c r="B14" s="3" t="s">
        <v>26</v>
      </c>
      <c r="C14" s="2" t="s">
        <v>0</v>
      </c>
      <c r="D14" s="31"/>
      <c r="E14" s="100">
        <v>0.9</v>
      </c>
      <c r="F14" s="100">
        <v>0.8</v>
      </c>
      <c r="G14" s="100">
        <v>0.8</v>
      </c>
      <c r="H14" s="100">
        <v>0.7</v>
      </c>
      <c r="I14" s="100">
        <v>0.7</v>
      </c>
      <c r="J14" s="100">
        <v>0.9</v>
      </c>
      <c r="K14" s="100">
        <v>0.9</v>
      </c>
      <c r="L14" s="100">
        <v>0.8</v>
      </c>
      <c r="M14" s="100">
        <v>1.1000000000000001</v>
      </c>
      <c r="N14" s="100">
        <v>0.8</v>
      </c>
      <c r="O14" s="100">
        <v>0.7</v>
      </c>
      <c r="P14" s="100">
        <v>0.8</v>
      </c>
      <c r="Q14" s="100">
        <v>0.8</v>
      </c>
      <c r="R14" s="100">
        <v>0.8</v>
      </c>
      <c r="S14" s="100">
        <v>0.8</v>
      </c>
      <c r="T14" s="100">
        <v>1.1000000000000001</v>
      </c>
      <c r="U14" s="100">
        <v>1</v>
      </c>
      <c r="V14" s="100">
        <v>0.8</v>
      </c>
      <c r="W14" s="100">
        <v>0.8</v>
      </c>
      <c r="X14" s="100">
        <v>0.8</v>
      </c>
      <c r="Y14" s="100">
        <v>0.7</v>
      </c>
      <c r="Z14" s="100">
        <v>0.7</v>
      </c>
      <c r="AA14" s="100">
        <v>0.8</v>
      </c>
      <c r="AB14" s="100">
        <v>0.8</v>
      </c>
      <c r="AC14" s="8">
        <f t="shared" ref="AC14:AC25" si="0">AVERAGE(E14:AB14)</f>
        <v>0.82500000000000018</v>
      </c>
    </row>
    <row r="15" spans="1:29" ht="24.95" customHeight="1" x14ac:dyDescent="0.2">
      <c r="A15" s="4">
        <v>3</v>
      </c>
      <c r="B15" s="3" t="s">
        <v>83</v>
      </c>
      <c r="C15" s="2" t="s">
        <v>0</v>
      </c>
      <c r="D15" s="2"/>
      <c r="E15" s="247">
        <v>15.2</v>
      </c>
      <c r="F15" s="247">
        <v>13.8</v>
      </c>
      <c r="G15" s="247">
        <v>13.2</v>
      </c>
      <c r="H15" s="247">
        <v>13.7</v>
      </c>
      <c r="I15" s="247">
        <v>15.1</v>
      </c>
      <c r="J15" s="247">
        <v>15.8</v>
      </c>
      <c r="K15" s="247">
        <v>15.8</v>
      </c>
      <c r="L15" s="247">
        <v>14.9</v>
      </c>
      <c r="M15" s="247">
        <v>14.4</v>
      </c>
      <c r="N15" s="247">
        <v>14.3</v>
      </c>
      <c r="O15" s="247">
        <v>13.9</v>
      </c>
      <c r="P15" s="247">
        <v>13.7</v>
      </c>
      <c r="Q15" s="247">
        <v>13.6</v>
      </c>
      <c r="R15" s="247">
        <v>14.1</v>
      </c>
      <c r="S15" s="247">
        <v>15.2</v>
      </c>
      <c r="T15" s="247">
        <v>15.9</v>
      </c>
      <c r="U15" s="247">
        <v>16.3</v>
      </c>
      <c r="V15" s="247">
        <v>14.8</v>
      </c>
      <c r="W15" s="247">
        <v>13.7</v>
      </c>
      <c r="X15" s="247">
        <v>12.8</v>
      </c>
      <c r="Y15" s="247">
        <v>12.4</v>
      </c>
      <c r="Z15" s="247">
        <v>13.8</v>
      </c>
      <c r="AA15" s="247">
        <v>14.4</v>
      </c>
      <c r="AB15" s="247">
        <v>15</v>
      </c>
      <c r="AC15" s="8">
        <f t="shared" si="0"/>
        <v>14.408333333333331</v>
      </c>
    </row>
    <row r="16" spans="1:29" ht="24.95" customHeight="1" x14ac:dyDescent="0.2">
      <c r="A16" s="4">
        <v>4</v>
      </c>
      <c r="B16" s="3" t="s">
        <v>84</v>
      </c>
      <c r="C16" s="2" t="s">
        <v>0</v>
      </c>
      <c r="D16" s="2"/>
      <c r="E16" s="247">
        <v>7.1</v>
      </c>
      <c r="F16" s="247">
        <v>6.1</v>
      </c>
      <c r="G16" s="247">
        <v>5.7</v>
      </c>
      <c r="H16" s="247">
        <v>6.1</v>
      </c>
      <c r="I16" s="247">
        <v>7.2</v>
      </c>
      <c r="J16" s="247">
        <v>7.7</v>
      </c>
      <c r="K16" s="247">
        <v>7.9</v>
      </c>
      <c r="L16" s="247">
        <v>7.2</v>
      </c>
      <c r="M16" s="247">
        <v>7</v>
      </c>
      <c r="N16" s="247">
        <v>6.6</v>
      </c>
      <c r="O16" s="247">
        <v>6.3</v>
      </c>
      <c r="P16" s="247">
        <v>6.1</v>
      </c>
      <c r="Q16" s="247">
        <v>5.9</v>
      </c>
      <c r="R16" s="247">
        <v>6.2</v>
      </c>
      <c r="S16" s="247">
        <v>7.4</v>
      </c>
      <c r="T16" s="247">
        <v>8</v>
      </c>
      <c r="U16" s="247">
        <v>8.1999999999999993</v>
      </c>
      <c r="V16" s="247">
        <v>6.8</v>
      </c>
      <c r="W16" s="247">
        <v>5.9</v>
      </c>
      <c r="X16" s="247">
        <v>5.4</v>
      </c>
      <c r="Y16" s="247">
        <v>5.5</v>
      </c>
      <c r="Z16" s="247">
        <v>6.1</v>
      </c>
      <c r="AA16" s="247">
        <v>6.6</v>
      </c>
      <c r="AB16" s="247">
        <v>7.2</v>
      </c>
      <c r="AC16" s="8">
        <f t="shared" si="0"/>
        <v>6.6749999999999998</v>
      </c>
    </row>
    <row r="17" spans="1:29" ht="24.95" customHeight="1" x14ac:dyDescent="0.2">
      <c r="A17" s="4">
        <v>5</v>
      </c>
      <c r="B17" s="3" t="s">
        <v>85</v>
      </c>
      <c r="C17" s="2" t="s">
        <v>0</v>
      </c>
      <c r="D17" s="2"/>
      <c r="E17" s="247">
        <v>24.9</v>
      </c>
      <c r="F17" s="247">
        <v>24.9</v>
      </c>
      <c r="G17" s="247">
        <v>24.7</v>
      </c>
      <c r="H17" s="247">
        <v>24.9</v>
      </c>
      <c r="I17" s="247">
        <v>25.2</v>
      </c>
      <c r="J17" s="247">
        <v>25.2</v>
      </c>
      <c r="K17" s="247">
        <v>25.6</v>
      </c>
      <c r="L17" s="247">
        <v>25.1</v>
      </c>
      <c r="M17" s="247">
        <v>25.4</v>
      </c>
      <c r="N17" s="247">
        <v>25.4</v>
      </c>
      <c r="O17" s="247">
        <v>25.2</v>
      </c>
      <c r="P17" s="247">
        <v>24.8</v>
      </c>
      <c r="Q17" s="247">
        <v>24.8</v>
      </c>
      <c r="R17" s="247">
        <v>24.6</v>
      </c>
      <c r="S17" s="247">
        <v>24.9</v>
      </c>
      <c r="T17" s="247">
        <v>24.8</v>
      </c>
      <c r="U17" s="247">
        <v>25.4</v>
      </c>
      <c r="V17" s="247">
        <v>24.9</v>
      </c>
      <c r="W17" s="247">
        <v>24.8</v>
      </c>
      <c r="X17" s="247">
        <v>24.8</v>
      </c>
      <c r="Y17" s="247">
        <v>24.7</v>
      </c>
      <c r="Z17" s="247">
        <v>24.6</v>
      </c>
      <c r="AA17" s="247">
        <v>24.7</v>
      </c>
      <c r="AB17" s="247">
        <v>24.8</v>
      </c>
      <c r="AC17" s="8">
        <f t="shared" si="0"/>
        <v>24.962500000000002</v>
      </c>
    </row>
    <row r="18" spans="1:29" ht="24.95" customHeight="1" x14ac:dyDescent="0.2">
      <c r="A18" s="4">
        <v>6</v>
      </c>
      <c r="B18" s="3" t="s">
        <v>86</v>
      </c>
      <c r="C18" s="2" t="s">
        <v>0</v>
      </c>
      <c r="D18" s="2"/>
      <c r="E18" s="247">
        <v>30.2</v>
      </c>
      <c r="F18" s="247">
        <v>30</v>
      </c>
      <c r="G18" s="247">
        <v>29.6</v>
      </c>
      <c r="H18" s="247">
        <v>30</v>
      </c>
      <c r="I18" s="247">
        <v>30.4</v>
      </c>
      <c r="J18" s="247">
        <v>31.7</v>
      </c>
      <c r="K18" s="247">
        <v>30.8</v>
      </c>
      <c r="L18" s="247">
        <v>30.2</v>
      </c>
      <c r="M18" s="247">
        <v>30.4</v>
      </c>
      <c r="N18" s="247">
        <v>30.5</v>
      </c>
      <c r="O18" s="247">
        <v>30.2</v>
      </c>
      <c r="P18" s="247">
        <v>29.8</v>
      </c>
      <c r="Q18" s="247">
        <v>29.7</v>
      </c>
      <c r="R18" s="247">
        <v>29.7</v>
      </c>
      <c r="S18" s="247">
        <v>30.2</v>
      </c>
      <c r="T18" s="247">
        <v>30.2</v>
      </c>
      <c r="U18" s="247">
        <v>30.8</v>
      </c>
      <c r="V18" s="247">
        <v>30.2</v>
      </c>
      <c r="W18" s="247">
        <v>29.9</v>
      </c>
      <c r="X18" s="247">
        <v>29.6</v>
      </c>
      <c r="Y18" s="247">
        <v>29.3</v>
      </c>
      <c r="Z18" s="247">
        <v>29.8</v>
      </c>
      <c r="AA18" s="247">
        <v>30</v>
      </c>
      <c r="AB18" s="247">
        <v>30</v>
      </c>
      <c r="AC18" s="8">
        <f t="shared" si="0"/>
        <v>30.133333333333329</v>
      </c>
    </row>
    <row r="19" spans="1:29" ht="24.95" customHeight="1" x14ac:dyDescent="0.2">
      <c r="A19" s="4">
        <v>7</v>
      </c>
      <c r="B19" s="3" t="s">
        <v>21</v>
      </c>
      <c r="C19" s="2" t="s">
        <v>87</v>
      </c>
      <c r="D19" s="2"/>
      <c r="E19" s="212">
        <v>4.3</v>
      </c>
      <c r="F19" s="212">
        <v>4.3</v>
      </c>
      <c r="G19" s="212">
        <v>4.3</v>
      </c>
      <c r="H19" s="212">
        <v>4.3</v>
      </c>
      <c r="I19" s="212">
        <v>4.3</v>
      </c>
      <c r="J19" s="212">
        <v>4.3</v>
      </c>
      <c r="K19" s="212">
        <v>4.3</v>
      </c>
      <c r="L19" s="212">
        <v>4.3</v>
      </c>
      <c r="M19" s="212">
        <v>4.3</v>
      </c>
      <c r="N19" s="212">
        <v>4.3</v>
      </c>
      <c r="O19" s="212">
        <v>4.3</v>
      </c>
      <c r="P19" s="212">
        <v>4.3</v>
      </c>
      <c r="Q19" s="212">
        <v>4.3</v>
      </c>
      <c r="R19" s="212">
        <v>4.3</v>
      </c>
      <c r="S19" s="212">
        <v>4.3</v>
      </c>
      <c r="T19" s="212">
        <v>4.3</v>
      </c>
      <c r="U19" s="212">
        <v>4.3</v>
      </c>
      <c r="V19" s="212">
        <v>4.3</v>
      </c>
      <c r="W19" s="212">
        <v>4.3</v>
      </c>
      <c r="X19" s="212">
        <v>4.3</v>
      </c>
      <c r="Y19" s="212">
        <v>4.3</v>
      </c>
      <c r="Z19" s="212">
        <v>4.3</v>
      </c>
      <c r="AA19" s="212">
        <v>4.3</v>
      </c>
      <c r="AB19" s="212">
        <v>4.3</v>
      </c>
      <c r="AC19" s="8">
        <f t="shared" si="0"/>
        <v>4.299999999999998</v>
      </c>
    </row>
    <row r="20" spans="1:29" ht="24.95" customHeight="1" x14ac:dyDescent="0.2">
      <c r="A20" s="4">
        <v>8</v>
      </c>
      <c r="B20" s="3" t="s">
        <v>20</v>
      </c>
      <c r="C20" s="2" t="s">
        <v>87</v>
      </c>
      <c r="D20" s="2"/>
      <c r="E20" s="213">
        <v>3.8</v>
      </c>
      <c r="F20" s="213">
        <v>3.8</v>
      </c>
      <c r="G20" s="213">
        <v>3.8</v>
      </c>
      <c r="H20" s="213">
        <v>3.8</v>
      </c>
      <c r="I20" s="213">
        <v>3.8</v>
      </c>
      <c r="J20" s="213">
        <v>3.8</v>
      </c>
      <c r="K20" s="213">
        <v>3.8</v>
      </c>
      <c r="L20" s="213">
        <v>3.8</v>
      </c>
      <c r="M20" s="213">
        <v>3.8</v>
      </c>
      <c r="N20" s="213">
        <v>3.8</v>
      </c>
      <c r="O20" s="213">
        <v>3.8</v>
      </c>
      <c r="P20" s="213">
        <v>3.8</v>
      </c>
      <c r="Q20" s="213">
        <v>3.8</v>
      </c>
      <c r="R20" s="213">
        <v>3.8</v>
      </c>
      <c r="S20" s="213">
        <v>3.8</v>
      </c>
      <c r="T20" s="213">
        <v>3.8</v>
      </c>
      <c r="U20" s="213">
        <v>3.8</v>
      </c>
      <c r="V20" s="213">
        <v>3.8</v>
      </c>
      <c r="W20" s="213">
        <v>3.8</v>
      </c>
      <c r="X20" s="213">
        <v>3.8</v>
      </c>
      <c r="Y20" s="213">
        <v>3.8</v>
      </c>
      <c r="Z20" s="213">
        <v>3.8</v>
      </c>
      <c r="AA20" s="213">
        <v>3.8</v>
      </c>
      <c r="AB20" s="213">
        <v>3.8</v>
      </c>
      <c r="AC20" s="8">
        <f t="shared" si="0"/>
        <v>3.7999999999999985</v>
      </c>
    </row>
    <row r="21" spans="1:29" ht="24.95" customHeight="1" x14ac:dyDescent="0.2">
      <c r="A21" s="4">
        <v>9</v>
      </c>
      <c r="B21" s="3" t="s">
        <v>19</v>
      </c>
      <c r="C21" s="2" t="s">
        <v>87</v>
      </c>
      <c r="D21" s="2"/>
      <c r="E21" s="213">
        <v>3.8</v>
      </c>
      <c r="F21" s="213">
        <v>3.8</v>
      </c>
      <c r="G21" s="213">
        <v>3.8</v>
      </c>
      <c r="H21" s="213">
        <v>3.8</v>
      </c>
      <c r="I21" s="213">
        <v>3.8</v>
      </c>
      <c r="J21" s="213">
        <v>3.8</v>
      </c>
      <c r="K21" s="213">
        <v>3.8</v>
      </c>
      <c r="L21" s="213">
        <v>3.8</v>
      </c>
      <c r="M21" s="213">
        <v>3.8</v>
      </c>
      <c r="N21" s="213">
        <v>3.8</v>
      </c>
      <c r="O21" s="213">
        <v>3.8</v>
      </c>
      <c r="P21" s="213">
        <v>3.8</v>
      </c>
      <c r="Q21" s="213">
        <v>3.8</v>
      </c>
      <c r="R21" s="213">
        <v>3.8</v>
      </c>
      <c r="S21" s="213">
        <v>3.8</v>
      </c>
      <c r="T21" s="213">
        <v>3.8</v>
      </c>
      <c r="U21" s="213">
        <v>3.8</v>
      </c>
      <c r="V21" s="213">
        <v>3.8</v>
      </c>
      <c r="W21" s="213">
        <v>3.8</v>
      </c>
      <c r="X21" s="213">
        <v>3.8</v>
      </c>
      <c r="Y21" s="213">
        <v>3.8</v>
      </c>
      <c r="Z21" s="213">
        <v>3.8</v>
      </c>
      <c r="AA21" s="213">
        <v>3.8</v>
      </c>
      <c r="AB21" s="213">
        <v>3.8</v>
      </c>
      <c r="AC21" s="8">
        <f t="shared" si="0"/>
        <v>3.7999999999999985</v>
      </c>
    </row>
    <row r="22" spans="1:29" ht="24.95" customHeight="1" x14ac:dyDescent="0.2">
      <c r="A22" s="4">
        <v>10</v>
      </c>
      <c r="B22" s="3" t="s">
        <v>18</v>
      </c>
      <c r="C22" s="2" t="s">
        <v>87</v>
      </c>
      <c r="D22" s="2"/>
      <c r="E22" s="213">
        <v>3</v>
      </c>
      <c r="F22" s="213">
        <v>3</v>
      </c>
      <c r="G22" s="213">
        <v>3</v>
      </c>
      <c r="H22" s="213">
        <v>3</v>
      </c>
      <c r="I22" s="213">
        <v>3</v>
      </c>
      <c r="J22" s="213">
        <v>3</v>
      </c>
      <c r="K22" s="213">
        <v>3</v>
      </c>
      <c r="L22" s="213">
        <v>3</v>
      </c>
      <c r="M22" s="213">
        <v>3</v>
      </c>
      <c r="N22" s="213">
        <v>3</v>
      </c>
      <c r="O22" s="213">
        <v>3</v>
      </c>
      <c r="P22" s="213">
        <v>3</v>
      </c>
      <c r="Q22" s="213">
        <v>3</v>
      </c>
      <c r="R22" s="213">
        <v>3</v>
      </c>
      <c r="S22" s="213">
        <v>3</v>
      </c>
      <c r="T22" s="213">
        <v>3</v>
      </c>
      <c r="U22" s="213">
        <v>3</v>
      </c>
      <c r="V22" s="213">
        <v>3</v>
      </c>
      <c r="W22" s="213">
        <v>3</v>
      </c>
      <c r="X22" s="213">
        <v>3</v>
      </c>
      <c r="Y22" s="213">
        <v>3</v>
      </c>
      <c r="Z22" s="213">
        <v>3</v>
      </c>
      <c r="AA22" s="213">
        <v>3</v>
      </c>
      <c r="AB22" s="213">
        <v>3</v>
      </c>
      <c r="AC22" s="8">
        <f t="shared" si="0"/>
        <v>3</v>
      </c>
    </row>
    <row r="23" spans="1:29" ht="24.95" customHeight="1" x14ac:dyDescent="0.2">
      <c r="A23" s="4">
        <v>11</v>
      </c>
      <c r="B23" s="3" t="s">
        <v>88</v>
      </c>
      <c r="C23" s="2" t="s">
        <v>87</v>
      </c>
      <c r="D23" s="5"/>
      <c r="E23" s="212">
        <f t="shared" ref="E23:L23" si="1">E19-E20</f>
        <v>0.5</v>
      </c>
      <c r="F23" s="212">
        <f t="shared" si="1"/>
        <v>0.5</v>
      </c>
      <c r="G23" s="212">
        <f t="shared" si="1"/>
        <v>0.5</v>
      </c>
      <c r="H23" s="212">
        <f t="shared" si="1"/>
        <v>0.5</v>
      </c>
      <c r="I23" s="212">
        <f t="shared" si="1"/>
        <v>0.5</v>
      </c>
      <c r="J23" s="212">
        <f t="shared" si="1"/>
        <v>0.5</v>
      </c>
      <c r="K23" s="212">
        <f t="shared" si="1"/>
        <v>0.5</v>
      </c>
      <c r="L23" s="212">
        <f t="shared" si="1"/>
        <v>0.5</v>
      </c>
      <c r="M23" s="212">
        <f t="shared" ref="M23:O23" si="2">M19-M20</f>
        <v>0.5</v>
      </c>
      <c r="N23" s="212">
        <f t="shared" si="2"/>
        <v>0.5</v>
      </c>
      <c r="O23" s="212">
        <f t="shared" si="2"/>
        <v>0.5</v>
      </c>
      <c r="P23" s="212">
        <f t="shared" ref="P23:T23" si="3">P19-P20</f>
        <v>0.5</v>
      </c>
      <c r="Q23" s="212">
        <f t="shared" si="3"/>
        <v>0.5</v>
      </c>
      <c r="R23" s="212">
        <f t="shared" si="3"/>
        <v>0.5</v>
      </c>
      <c r="S23" s="212">
        <f t="shared" si="3"/>
        <v>0.5</v>
      </c>
      <c r="T23" s="212">
        <f t="shared" si="3"/>
        <v>0.5</v>
      </c>
      <c r="U23" s="212">
        <f t="shared" ref="U23:V23" si="4">U19-U20</f>
        <v>0.5</v>
      </c>
      <c r="V23" s="212">
        <f t="shared" si="4"/>
        <v>0.5</v>
      </c>
      <c r="W23" s="212">
        <f t="shared" ref="W23:AB23" si="5">W19-W20</f>
        <v>0.5</v>
      </c>
      <c r="X23" s="212">
        <f t="shared" si="5"/>
        <v>0.5</v>
      </c>
      <c r="Y23" s="212">
        <f t="shared" si="5"/>
        <v>0.5</v>
      </c>
      <c r="Z23" s="212">
        <f t="shared" si="5"/>
        <v>0.5</v>
      </c>
      <c r="AA23" s="212">
        <f t="shared" si="5"/>
        <v>0.5</v>
      </c>
      <c r="AB23" s="212">
        <f t="shared" si="5"/>
        <v>0.5</v>
      </c>
      <c r="AC23" s="8">
        <f t="shared" si="0"/>
        <v>0.5</v>
      </c>
    </row>
    <row r="24" spans="1:29" ht="24.95" customHeight="1" x14ac:dyDescent="0.2">
      <c r="A24" s="4">
        <v>12</v>
      </c>
      <c r="B24" s="3" t="s">
        <v>89</v>
      </c>
      <c r="C24" s="2" t="s">
        <v>87</v>
      </c>
      <c r="D24" s="5"/>
      <c r="E24" s="212">
        <f t="shared" ref="E24:L24" si="6">E21-E22</f>
        <v>0.79999999999999982</v>
      </c>
      <c r="F24" s="212">
        <f t="shared" si="6"/>
        <v>0.79999999999999982</v>
      </c>
      <c r="G24" s="212">
        <f t="shared" si="6"/>
        <v>0.79999999999999982</v>
      </c>
      <c r="H24" s="212">
        <f t="shared" si="6"/>
        <v>0.79999999999999982</v>
      </c>
      <c r="I24" s="212">
        <f t="shared" si="6"/>
        <v>0.79999999999999982</v>
      </c>
      <c r="J24" s="212">
        <f t="shared" si="6"/>
        <v>0.79999999999999982</v>
      </c>
      <c r="K24" s="212">
        <f t="shared" si="6"/>
        <v>0.79999999999999982</v>
      </c>
      <c r="L24" s="212">
        <f t="shared" si="6"/>
        <v>0.79999999999999982</v>
      </c>
      <c r="M24" s="212">
        <f t="shared" ref="M24:O24" si="7">M21-M22</f>
        <v>0.79999999999999982</v>
      </c>
      <c r="N24" s="212">
        <f t="shared" si="7"/>
        <v>0.79999999999999982</v>
      </c>
      <c r="O24" s="212">
        <f t="shared" si="7"/>
        <v>0.79999999999999982</v>
      </c>
      <c r="P24" s="212">
        <f t="shared" ref="P24:T24" si="8">P21-P22</f>
        <v>0.79999999999999982</v>
      </c>
      <c r="Q24" s="212">
        <f t="shared" si="8"/>
        <v>0.79999999999999982</v>
      </c>
      <c r="R24" s="212">
        <f t="shared" si="8"/>
        <v>0.79999999999999982</v>
      </c>
      <c r="S24" s="212">
        <f t="shared" si="8"/>
        <v>0.79999999999999982</v>
      </c>
      <c r="T24" s="212">
        <f t="shared" si="8"/>
        <v>0.79999999999999982</v>
      </c>
      <c r="U24" s="212">
        <f t="shared" ref="U24:V24" si="9">U21-U22</f>
        <v>0.79999999999999982</v>
      </c>
      <c r="V24" s="212">
        <f t="shared" si="9"/>
        <v>0.79999999999999982</v>
      </c>
      <c r="W24" s="212">
        <f t="shared" ref="W24:AB24" si="10">W21-W22</f>
        <v>0.79999999999999982</v>
      </c>
      <c r="X24" s="212">
        <f t="shared" si="10"/>
        <v>0.79999999999999982</v>
      </c>
      <c r="Y24" s="212">
        <f t="shared" si="10"/>
        <v>0.79999999999999982</v>
      </c>
      <c r="Z24" s="212">
        <f t="shared" si="10"/>
        <v>0.79999999999999982</v>
      </c>
      <c r="AA24" s="212">
        <f t="shared" si="10"/>
        <v>0.79999999999999982</v>
      </c>
      <c r="AB24" s="212">
        <f t="shared" si="10"/>
        <v>0.79999999999999982</v>
      </c>
      <c r="AC24" s="8">
        <f t="shared" si="0"/>
        <v>0.80000000000000027</v>
      </c>
    </row>
    <row r="25" spans="1:29" ht="24.95" customHeight="1" x14ac:dyDescent="0.2">
      <c r="A25" s="4">
        <v>13</v>
      </c>
      <c r="B25" s="3" t="s">
        <v>90</v>
      </c>
      <c r="C25" s="2" t="s">
        <v>91</v>
      </c>
      <c r="D25" s="5"/>
      <c r="E25" s="214">
        <f t="shared" ref="E25:L25" si="11">SQRT(E23/0.5)*971</f>
        <v>971</v>
      </c>
      <c r="F25" s="214">
        <f t="shared" si="11"/>
        <v>971</v>
      </c>
      <c r="G25" s="214">
        <f t="shared" si="11"/>
        <v>971</v>
      </c>
      <c r="H25" s="214">
        <f t="shared" si="11"/>
        <v>971</v>
      </c>
      <c r="I25" s="214">
        <f t="shared" si="11"/>
        <v>971</v>
      </c>
      <c r="J25" s="214">
        <f t="shared" si="11"/>
        <v>971</v>
      </c>
      <c r="K25" s="214">
        <f t="shared" si="11"/>
        <v>971</v>
      </c>
      <c r="L25" s="214">
        <f t="shared" si="11"/>
        <v>971</v>
      </c>
      <c r="M25" s="214">
        <f t="shared" ref="M25:O25" si="12">SQRT(M23/0.5)*971</f>
        <v>971</v>
      </c>
      <c r="N25" s="214">
        <f t="shared" si="12"/>
        <v>971</v>
      </c>
      <c r="O25" s="214">
        <f t="shared" si="12"/>
        <v>971</v>
      </c>
      <c r="P25" s="214">
        <f t="shared" ref="P25:T25" si="13">SQRT(P23/0.5)*971</f>
        <v>971</v>
      </c>
      <c r="Q25" s="214">
        <f t="shared" si="13"/>
        <v>971</v>
      </c>
      <c r="R25" s="214">
        <f t="shared" si="13"/>
        <v>971</v>
      </c>
      <c r="S25" s="214">
        <f t="shared" si="13"/>
        <v>971</v>
      </c>
      <c r="T25" s="214">
        <f t="shared" si="13"/>
        <v>971</v>
      </c>
      <c r="U25" s="214">
        <f t="shared" ref="U25:V25" si="14">SQRT(U23/0.5)*971</f>
        <v>971</v>
      </c>
      <c r="V25" s="214">
        <f t="shared" si="14"/>
        <v>971</v>
      </c>
      <c r="W25" s="214">
        <f t="shared" ref="W25:AB25" si="15">SQRT(W23/0.5)*971</f>
        <v>971</v>
      </c>
      <c r="X25" s="214">
        <f t="shared" si="15"/>
        <v>971</v>
      </c>
      <c r="Y25" s="214">
        <f t="shared" si="15"/>
        <v>971</v>
      </c>
      <c r="Z25" s="214">
        <f t="shared" si="15"/>
        <v>971</v>
      </c>
      <c r="AA25" s="214">
        <f t="shared" si="15"/>
        <v>971</v>
      </c>
      <c r="AB25" s="214">
        <f t="shared" si="15"/>
        <v>971</v>
      </c>
      <c r="AC25" s="8">
        <f t="shared" si="0"/>
        <v>971</v>
      </c>
    </row>
    <row r="26" spans="1:29" ht="24.95" customHeight="1" x14ac:dyDescent="0.2">
      <c r="A26" s="4">
        <v>14</v>
      </c>
      <c r="B26" s="3" t="s">
        <v>11</v>
      </c>
      <c r="C26" s="2" t="s">
        <v>10</v>
      </c>
      <c r="D26" s="5"/>
      <c r="E26" s="214">
        <f t="shared" ref="E26:L26" si="16">E25*1000*1*(E15-E16)/3024</f>
        <v>2600.8928571428573</v>
      </c>
      <c r="F26" s="214">
        <f t="shared" si="16"/>
        <v>2472.4537037037039</v>
      </c>
      <c r="G26" s="214">
        <f t="shared" si="16"/>
        <v>2408.2341269841268</v>
      </c>
      <c r="H26" s="214">
        <f t="shared" si="16"/>
        <v>2440.3439153439153</v>
      </c>
      <c r="I26" s="214">
        <f t="shared" si="16"/>
        <v>2536.6732804232802</v>
      </c>
      <c r="J26" s="214">
        <f t="shared" si="16"/>
        <v>2600.8928571428573</v>
      </c>
      <c r="K26" s="214">
        <f t="shared" si="16"/>
        <v>2536.6732804232806</v>
      </c>
      <c r="L26" s="214">
        <f t="shared" si="16"/>
        <v>2472.4537037037039</v>
      </c>
      <c r="M26" s="214">
        <f t="shared" ref="M26:O26" si="17">M25*1000*1*(M15-M16)/3024</f>
        <v>2376.1243386243386</v>
      </c>
      <c r="N26" s="214">
        <f t="shared" si="17"/>
        <v>2472.4537037037039</v>
      </c>
      <c r="O26" s="214">
        <f t="shared" si="17"/>
        <v>2440.3439153439158</v>
      </c>
      <c r="P26" s="214">
        <f t="shared" ref="P26:T26" si="18">P25*1000*1*(P15-P16)/3024</f>
        <v>2440.3439153439153</v>
      </c>
      <c r="Q26" s="214">
        <f t="shared" si="18"/>
        <v>2472.4537037037035</v>
      </c>
      <c r="R26" s="214">
        <f t="shared" si="18"/>
        <v>2536.6732804232802</v>
      </c>
      <c r="S26" s="214">
        <f t="shared" si="18"/>
        <v>2504.5634920634916</v>
      </c>
      <c r="T26" s="214">
        <f t="shared" si="18"/>
        <v>2536.6732804232806</v>
      </c>
      <c r="U26" s="214">
        <f t="shared" ref="U26:V26" si="19">U25*1000*1*(U15-U16)/3024</f>
        <v>2600.8928571428573</v>
      </c>
      <c r="V26" s="214">
        <f t="shared" si="19"/>
        <v>2568.7830687830688</v>
      </c>
      <c r="W26" s="214">
        <f t="shared" ref="W26:AB26" si="20">W25*1000*1*(W15-W16)/3024</f>
        <v>2504.5634920634916</v>
      </c>
      <c r="X26" s="214">
        <f t="shared" si="20"/>
        <v>2376.1243386243386</v>
      </c>
      <c r="Y26" s="214">
        <f t="shared" si="20"/>
        <v>2215.5753968253966</v>
      </c>
      <c r="Z26" s="214">
        <f t="shared" si="20"/>
        <v>2472.4537037037039</v>
      </c>
      <c r="AA26" s="214">
        <f t="shared" si="20"/>
        <v>2504.5634920634925</v>
      </c>
      <c r="AB26" s="214">
        <f t="shared" si="20"/>
        <v>2504.563492063492</v>
      </c>
      <c r="AC26" s="62">
        <f>SUM(E26:AB26)</f>
        <v>59595.767195767192</v>
      </c>
    </row>
    <row r="27" spans="1:29" ht="24.95" customHeight="1" x14ac:dyDescent="0.2">
      <c r="A27" s="4">
        <v>15</v>
      </c>
      <c r="B27" s="3" t="s">
        <v>9</v>
      </c>
      <c r="C27" s="2" t="s">
        <v>8</v>
      </c>
      <c r="D27" s="5"/>
      <c r="E27" s="283">
        <v>1600</v>
      </c>
      <c r="F27" s="283">
        <v>1400</v>
      </c>
      <c r="G27" s="283">
        <v>1500</v>
      </c>
      <c r="H27" s="283">
        <v>1500</v>
      </c>
      <c r="I27" s="283">
        <v>1600</v>
      </c>
      <c r="J27" s="283">
        <v>1600</v>
      </c>
      <c r="K27" s="283">
        <v>1400</v>
      </c>
      <c r="L27" s="283">
        <v>1500</v>
      </c>
      <c r="M27" s="283">
        <v>1500</v>
      </c>
      <c r="N27" s="283">
        <v>1500</v>
      </c>
      <c r="O27" s="283">
        <v>1400</v>
      </c>
      <c r="P27" s="283">
        <v>1600</v>
      </c>
      <c r="Q27" s="283">
        <v>1500</v>
      </c>
      <c r="R27" s="283">
        <v>1500</v>
      </c>
      <c r="S27" s="283">
        <v>1500</v>
      </c>
      <c r="T27" s="283">
        <v>1600</v>
      </c>
      <c r="U27" s="283">
        <v>1500</v>
      </c>
      <c r="V27" s="283">
        <v>1500</v>
      </c>
      <c r="W27" s="283">
        <v>1500</v>
      </c>
      <c r="X27" s="283">
        <v>1300</v>
      </c>
      <c r="Y27" s="283">
        <v>1600</v>
      </c>
      <c r="Z27" s="283">
        <v>1500</v>
      </c>
      <c r="AA27" s="283">
        <v>1600</v>
      </c>
      <c r="AB27" s="283">
        <v>1500</v>
      </c>
      <c r="AC27" s="62">
        <f>SUM(E27:AB27)</f>
        <v>36200</v>
      </c>
    </row>
    <row r="28" spans="1:29" ht="24.95" customHeight="1" x14ac:dyDescent="0.2">
      <c r="A28" s="4">
        <v>16</v>
      </c>
      <c r="B28" s="3" t="s">
        <v>7</v>
      </c>
      <c r="C28" s="2" t="s">
        <v>6</v>
      </c>
      <c r="D28" s="5"/>
      <c r="E28" s="215">
        <f t="shared" ref="E28:L28" si="21">E27/E26</f>
        <v>0.6151733607964297</v>
      </c>
      <c r="F28" s="215">
        <f t="shared" si="21"/>
        <v>0.56623911618762279</v>
      </c>
      <c r="G28" s="215">
        <f t="shared" si="21"/>
        <v>0.62286302780638525</v>
      </c>
      <c r="H28" s="215">
        <f t="shared" si="21"/>
        <v>0.61466746165103803</v>
      </c>
      <c r="I28" s="215">
        <f t="shared" si="21"/>
        <v>0.63074736993051672</v>
      </c>
      <c r="J28" s="215">
        <f t="shared" si="21"/>
        <v>0.6151733607964297</v>
      </c>
      <c r="K28" s="215">
        <f t="shared" si="21"/>
        <v>0.55190394868920201</v>
      </c>
      <c r="L28" s="215">
        <f t="shared" si="21"/>
        <v>0.60668476734388166</v>
      </c>
      <c r="M28" s="215">
        <f t="shared" ref="M28:O28" si="22">M27/M26</f>
        <v>0.63128009574971466</v>
      </c>
      <c r="N28" s="215">
        <f t="shared" si="22"/>
        <v>0.60668476734388166</v>
      </c>
      <c r="O28" s="215">
        <f t="shared" si="22"/>
        <v>0.57368963087430203</v>
      </c>
      <c r="P28" s="215">
        <f t="shared" ref="P28:T28" si="23">P27/P26</f>
        <v>0.65564529242777392</v>
      </c>
      <c r="Q28" s="215">
        <f t="shared" si="23"/>
        <v>0.60668476734388177</v>
      </c>
      <c r="R28" s="215">
        <f t="shared" si="23"/>
        <v>0.59132565930985936</v>
      </c>
      <c r="S28" s="215">
        <f t="shared" si="23"/>
        <v>0.59890675750613975</v>
      </c>
      <c r="T28" s="215">
        <f t="shared" si="23"/>
        <v>0.63074736993051661</v>
      </c>
      <c r="U28" s="215">
        <f t="shared" ref="U28:V28" si="24">U27/U26</f>
        <v>0.57672502574665285</v>
      </c>
      <c r="V28" s="215">
        <f t="shared" si="24"/>
        <v>0.58393408856848605</v>
      </c>
      <c r="W28" s="215">
        <f t="shared" ref="W28:AB28" si="25">W27/W26</f>
        <v>0.59890675750613975</v>
      </c>
      <c r="X28" s="215">
        <f t="shared" si="25"/>
        <v>0.54710941631641941</v>
      </c>
      <c r="Y28" s="215">
        <f t="shared" si="25"/>
        <v>0.72216003223928726</v>
      </c>
      <c r="Z28" s="215">
        <f t="shared" si="25"/>
        <v>0.60668476734388166</v>
      </c>
      <c r="AA28" s="215">
        <f t="shared" si="25"/>
        <v>0.6388338746732154</v>
      </c>
      <c r="AB28" s="215">
        <f t="shared" si="25"/>
        <v>0.59890675750613964</v>
      </c>
      <c r="AC28" s="62">
        <f t="shared" ref="AC28:AC33" si="26">AVERAGE(E28:AB28)</f>
        <v>0.60798656139949148</v>
      </c>
    </row>
    <row r="29" spans="1:29" ht="24.95" customHeight="1" x14ac:dyDescent="0.2">
      <c r="A29" s="4">
        <v>17</v>
      </c>
      <c r="B29" s="3" t="s">
        <v>5</v>
      </c>
      <c r="C29" s="5"/>
      <c r="D29" s="5"/>
      <c r="E29" s="329">
        <f>AC28</f>
        <v>0.60798656139949148</v>
      </c>
      <c r="F29" s="330"/>
      <c r="G29" s="330"/>
      <c r="H29" s="330"/>
      <c r="I29" s="330"/>
      <c r="J29" s="330"/>
      <c r="K29" s="330"/>
      <c r="L29" s="330"/>
      <c r="M29" s="330"/>
      <c r="N29" s="330"/>
      <c r="O29" s="330"/>
      <c r="P29" s="330"/>
      <c r="Q29" s="330"/>
      <c r="R29" s="330"/>
      <c r="S29" s="330"/>
      <c r="T29" s="330"/>
      <c r="U29" s="330"/>
      <c r="V29" s="330"/>
      <c r="W29" s="330"/>
      <c r="X29" s="330"/>
      <c r="Y29" s="330"/>
      <c r="Z29" s="330"/>
      <c r="AA29" s="330"/>
      <c r="AB29" s="331"/>
      <c r="AC29" s="62">
        <f t="shared" si="26"/>
        <v>0.60798656139949148</v>
      </c>
    </row>
    <row r="30" spans="1:29" ht="24.95" customHeight="1" x14ac:dyDescent="0.2">
      <c r="A30" s="4">
        <v>18</v>
      </c>
      <c r="B30" s="3" t="s">
        <v>4</v>
      </c>
      <c r="C30" s="5"/>
      <c r="D30" s="5"/>
      <c r="E30" s="208">
        <f t="shared" ref="E30:L30" si="27">3.516/E28</f>
        <v>5.7154620535714296</v>
      </c>
      <c r="F30" s="208">
        <f t="shared" si="27"/>
        <v>6.2093908730158738</v>
      </c>
      <c r="G30" s="208">
        <f t="shared" si="27"/>
        <v>5.6449007936507929</v>
      </c>
      <c r="H30" s="208">
        <f t="shared" si="27"/>
        <v>5.720166137566137</v>
      </c>
      <c r="I30" s="208">
        <f t="shared" si="27"/>
        <v>5.574339533730158</v>
      </c>
      <c r="J30" s="208">
        <f t="shared" si="27"/>
        <v>5.7154620535714296</v>
      </c>
      <c r="K30" s="208">
        <f t="shared" si="27"/>
        <v>6.3706737528344677</v>
      </c>
      <c r="L30" s="208">
        <f t="shared" si="27"/>
        <v>5.7954314814814811</v>
      </c>
      <c r="M30" s="208">
        <f t="shared" ref="M30:O30" si="28">3.516/M28</f>
        <v>5.5696354497354497</v>
      </c>
      <c r="N30" s="208">
        <f t="shared" si="28"/>
        <v>5.7954314814814811</v>
      </c>
      <c r="O30" s="208">
        <f t="shared" si="28"/>
        <v>6.1287494331065773</v>
      </c>
      <c r="P30" s="208">
        <f t="shared" ref="P30:T30" si="29">3.516/P28</f>
        <v>5.3626557539682533</v>
      </c>
      <c r="Q30" s="208">
        <f t="shared" si="29"/>
        <v>5.7954314814814802</v>
      </c>
      <c r="R30" s="208">
        <f t="shared" si="29"/>
        <v>5.9459621693121694</v>
      </c>
      <c r="S30" s="208">
        <f t="shared" si="29"/>
        <v>5.8706968253968235</v>
      </c>
      <c r="T30" s="208">
        <f t="shared" si="29"/>
        <v>5.5743395337301589</v>
      </c>
      <c r="U30" s="208">
        <f t="shared" ref="U30:V30" si="30">3.516/U28</f>
        <v>6.0964928571428576</v>
      </c>
      <c r="V30" s="208">
        <f t="shared" si="30"/>
        <v>6.0212275132275135</v>
      </c>
      <c r="W30" s="208">
        <f t="shared" ref="W30:AB30" si="31">3.516/W28</f>
        <v>5.8706968253968235</v>
      </c>
      <c r="X30" s="208">
        <f t="shared" si="31"/>
        <v>6.4265024420024419</v>
      </c>
      <c r="Y30" s="208">
        <f t="shared" si="31"/>
        <v>4.8687269345238091</v>
      </c>
      <c r="Z30" s="208">
        <f t="shared" si="31"/>
        <v>5.7954314814814811</v>
      </c>
      <c r="AA30" s="208">
        <f t="shared" si="31"/>
        <v>5.5037782738095249</v>
      </c>
      <c r="AB30" s="208">
        <f t="shared" si="31"/>
        <v>5.8706968253968252</v>
      </c>
      <c r="AC30" s="62">
        <f t="shared" si="26"/>
        <v>5.8017617483589774</v>
      </c>
    </row>
    <row r="31" spans="1:29" ht="24.95" customHeight="1" x14ac:dyDescent="0.2">
      <c r="A31" s="4">
        <v>19</v>
      </c>
      <c r="B31" s="3" t="s">
        <v>3</v>
      </c>
      <c r="C31" s="5"/>
      <c r="D31" s="5"/>
      <c r="E31" s="208">
        <f t="shared" ref="E31:L31" si="32">3.413*E30</f>
        <v>19.506871988839286</v>
      </c>
      <c r="F31" s="208">
        <f t="shared" si="32"/>
        <v>21.192651049603175</v>
      </c>
      <c r="G31" s="208">
        <f t="shared" si="32"/>
        <v>19.266046408730155</v>
      </c>
      <c r="H31" s="208">
        <f t="shared" si="32"/>
        <v>19.522927027513223</v>
      </c>
      <c r="I31" s="208">
        <f t="shared" si="32"/>
        <v>19.025220828621027</v>
      </c>
      <c r="J31" s="208">
        <f t="shared" si="32"/>
        <v>19.506871988839286</v>
      </c>
      <c r="K31" s="208">
        <f t="shared" si="32"/>
        <v>21.743109518424038</v>
      </c>
      <c r="L31" s="208">
        <f t="shared" si="32"/>
        <v>19.779807646296295</v>
      </c>
      <c r="M31" s="208">
        <f t="shared" ref="M31:O31" si="33">3.413*M30</f>
        <v>19.00916578994709</v>
      </c>
      <c r="N31" s="208">
        <f t="shared" si="33"/>
        <v>19.779807646296295</v>
      </c>
      <c r="O31" s="208">
        <f t="shared" si="33"/>
        <v>20.917421815192746</v>
      </c>
      <c r="P31" s="208">
        <f t="shared" ref="P31:T31" si="34">3.413*P30</f>
        <v>18.302744088293647</v>
      </c>
      <c r="Q31" s="208">
        <f t="shared" si="34"/>
        <v>19.779807646296291</v>
      </c>
      <c r="R31" s="208">
        <f t="shared" si="34"/>
        <v>20.293568883862434</v>
      </c>
      <c r="S31" s="208">
        <f t="shared" si="34"/>
        <v>20.036688265079356</v>
      </c>
      <c r="T31" s="208">
        <f t="shared" si="34"/>
        <v>19.02522082862103</v>
      </c>
      <c r="U31" s="208">
        <f t="shared" ref="U31:V31" si="35">3.413*U30</f>
        <v>20.807330121428571</v>
      </c>
      <c r="V31" s="208">
        <f t="shared" si="35"/>
        <v>20.550449502645503</v>
      </c>
      <c r="W31" s="208">
        <f t="shared" ref="W31:AB31" si="36">3.413*W30</f>
        <v>20.036688265079356</v>
      </c>
      <c r="X31" s="208">
        <f t="shared" si="36"/>
        <v>21.933652834554334</v>
      </c>
      <c r="Y31" s="208">
        <f t="shared" si="36"/>
        <v>16.616965027529758</v>
      </c>
      <c r="Z31" s="208">
        <f t="shared" si="36"/>
        <v>19.779807646296295</v>
      </c>
      <c r="AA31" s="208">
        <f t="shared" si="36"/>
        <v>18.784395248511906</v>
      </c>
      <c r="AB31" s="208">
        <f t="shared" si="36"/>
        <v>20.036688265079363</v>
      </c>
      <c r="AC31" s="62">
        <f t="shared" si="26"/>
        <v>19.801412847149184</v>
      </c>
    </row>
    <row r="32" spans="1:29" ht="24.95" customHeight="1" x14ac:dyDescent="0.2">
      <c r="A32" s="4">
        <v>20</v>
      </c>
      <c r="B32" s="3" t="s">
        <v>2</v>
      </c>
      <c r="C32" s="2" t="s">
        <v>0</v>
      </c>
      <c r="D32" s="5"/>
      <c r="E32" s="208">
        <f t="shared" ref="E32:L32" si="37">(E18-E17)/LN(1+(E18-E17)/E13)</f>
        <v>2.7462423263665325</v>
      </c>
      <c r="F32" s="208">
        <f t="shared" si="37"/>
        <v>2.6882854224461634</v>
      </c>
      <c r="G32" s="208">
        <f t="shared" si="37"/>
        <v>2.7606374883715614</v>
      </c>
      <c r="H32" s="208">
        <f t="shared" si="37"/>
        <v>2.8203459985398589</v>
      </c>
      <c r="I32" s="208">
        <f t="shared" si="37"/>
        <v>2.9795338337636426</v>
      </c>
      <c r="J32" s="208">
        <f t="shared" si="37"/>
        <v>3.3629304541004901</v>
      </c>
      <c r="K32" s="208">
        <f t="shared" si="37"/>
        <v>2.9795338337636426</v>
      </c>
      <c r="L32" s="208">
        <f t="shared" si="37"/>
        <v>2.9492740268717399</v>
      </c>
      <c r="M32" s="208">
        <f t="shared" ref="M32:O32" si="38">(M18-M17)/LN(1+(M18-M17)/M13)</f>
        <v>2.6591319396341482</v>
      </c>
      <c r="N32" s="208">
        <f t="shared" si="38"/>
        <v>2.9492740268717408</v>
      </c>
      <c r="O32" s="208">
        <f t="shared" si="38"/>
        <v>2.9188922880738959</v>
      </c>
      <c r="P32" s="208">
        <f t="shared" ref="P32:T32" si="39">(P18-P17)/LN(1+(P18-P17)/P13)</f>
        <v>2.7905531327562363</v>
      </c>
      <c r="Q32" s="208">
        <f t="shared" si="39"/>
        <v>2.629858052422565</v>
      </c>
      <c r="R32" s="208">
        <f t="shared" si="39"/>
        <v>2.820345998539858</v>
      </c>
      <c r="S32" s="208">
        <f t="shared" si="39"/>
        <v>3.0096744385247427</v>
      </c>
      <c r="T32" s="208">
        <f t="shared" si="39"/>
        <v>2.7750510487966533</v>
      </c>
      <c r="U32" s="208">
        <f t="shared" ref="U32:V32" si="40">(U18-U17)/LN(1+(U18-U17)/U13)</f>
        <v>2.9090157011571125</v>
      </c>
      <c r="V32" s="208">
        <f t="shared" si="40"/>
        <v>2.8795746139247997</v>
      </c>
      <c r="W32" s="208">
        <f t="shared" ref="W32:AB32" si="41">(W18-W17)/LN(1+(W18-W17)/W13)</f>
        <v>2.6882854224461625</v>
      </c>
      <c r="X32" s="208">
        <f t="shared" si="41"/>
        <v>2.6004608258774882</v>
      </c>
      <c r="Y32" s="208">
        <f t="shared" si="41"/>
        <v>2.5412839759633115</v>
      </c>
      <c r="Z32" s="208">
        <f t="shared" si="41"/>
        <v>2.8500189184554614</v>
      </c>
      <c r="AA32" s="208">
        <f t="shared" si="41"/>
        <v>2.8795746139247997</v>
      </c>
      <c r="AB32" s="208">
        <f t="shared" si="41"/>
        <v>2.8500189184554614</v>
      </c>
      <c r="AC32" s="62">
        <f t="shared" si="26"/>
        <v>2.8349082208353362</v>
      </c>
    </row>
    <row r="33" spans="1:29" ht="24.95" customHeight="1" x14ac:dyDescent="0.25">
      <c r="A33" s="4">
        <v>21</v>
      </c>
      <c r="B33" s="3" t="s">
        <v>1</v>
      </c>
      <c r="C33" s="2" t="s">
        <v>0</v>
      </c>
      <c r="D33" s="1"/>
      <c r="E33" s="208">
        <f t="shared" ref="E33:L33" si="42">(E15-E16)/LN(1+(E15-E16)/E14)</f>
        <v>3.5177853034163391</v>
      </c>
      <c r="F33" s="208">
        <f t="shared" si="42"/>
        <v>3.258280444491787</v>
      </c>
      <c r="G33" s="208">
        <f t="shared" si="42"/>
        <v>3.2059515234608833</v>
      </c>
      <c r="H33" s="208">
        <f t="shared" si="42"/>
        <v>3.0732768781004784</v>
      </c>
      <c r="I33" s="208">
        <f t="shared" si="42"/>
        <v>3.1493713162492134</v>
      </c>
      <c r="J33" s="208">
        <f t="shared" si="42"/>
        <v>3.51778530341634</v>
      </c>
      <c r="K33" s="208">
        <f t="shared" si="42"/>
        <v>3.4647417224962034</v>
      </c>
      <c r="L33" s="208">
        <f t="shared" si="42"/>
        <v>3.2582804444917866</v>
      </c>
      <c r="M33" s="208">
        <f t="shared" ref="M33:O33" si="43">(M15-M16)/LN(1+(M15-M16)/M14)</f>
        <v>3.6190137400350322</v>
      </c>
      <c r="N33" s="208">
        <f t="shared" si="43"/>
        <v>3.258280444491787</v>
      </c>
      <c r="O33" s="208">
        <f t="shared" si="43"/>
        <v>3.0732768781004789</v>
      </c>
      <c r="P33" s="208">
        <f t="shared" ref="P33:T33" si="44">(P15-P16)/LN(1+(P15-P16)/P14)</f>
        <v>3.2321510472845874</v>
      </c>
      <c r="Q33" s="208">
        <f t="shared" si="44"/>
        <v>3.2582804444917861</v>
      </c>
      <c r="R33" s="208">
        <f t="shared" si="44"/>
        <v>3.310333392565084</v>
      </c>
      <c r="S33" s="208">
        <f t="shared" si="44"/>
        <v>3.2843408564649366</v>
      </c>
      <c r="T33" s="208">
        <f t="shared" si="44"/>
        <v>3.7584784657626029</v>
      </c>
      <c r="U33" s="208">
        <f t="shared" ref="U33:V33" si="45">(U15-U16)/LN(1+(U15-U16)/U14)</f>
        <v>3.6680223935929579</v>
      </c>
      <c r="V33" s="208">
        <f t="shared" si="45"/>
        <v>3.3362591313939705</v>
      </c>
      <c r="W33" s="208">
        <f t="shared" ref="W33:AB33" si="46">(W15-W16)/LN(1+(W15-W16)/W14)</f>
        <v>3.2843408564649366</v>
      </c>
      <c r="X33" s="208">
        <f t="shared" si="46"/>
        <v>3.1796806982868167</v>
      </c>
      <c r="Y33" s="208">
        <f t="shared" si="46"/>
        <v>2.8932962516346135</v>
      </c>
      <c r="Z33" s="208">
        <f t="shared" si="46"/>
        <v>3.0987079537402042</v>
      </c>
      <c r="AA33" s="208">
        <f t="shared" si="46"/>
        <v>3.2843408564649375</v>
      </c>
      <c r="AB33" s="208">
        <f t="shared" si="46"/>
        <v>3.284340856464937</v>
      </c>
      <c r="AC33" s="62">
        <f t="shared" si="26"/>
        <v>3.3028590501401123</v>
      </c>
    </row>
    <row r="34" spans="1:29" ht="24.95" customHeight="1" x14ac:dyDescent="0.2"/>
    <row r="35" spans="1:29" ht="23.25" x14ac:dyDescent="0.2">
      <c r="A35" s="317" t="s">
        <v>39</v>
      </c>
      <c r="B35" s="317"/>
      <c r="C35" s="317"/>
      <c r="D35" s="317"/>
      <c r="E35" s="317"/>
      <c r="F35" s="317"/>
      <c r="G35" s="31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317"/>
      <c r="AC35" s="317"/>
    </row>
    <row r="36" spans="1:29" ht="18.75" x14ac:dyDescent="0.2">
      <c r="A36" s="323" t="s">
        <v>166</v>
      </c>
      <c r="B36" s="323"/>
      <c r="C36" s="323"/>
      <c r="D36" s="323"/>
      <c r="E36" s="323"/>
      <c r="F36" s="323"/>
      <c r="G36" s="323"/>
      <c r="H36" s="323"/>
      <c r="I36" s="323"/>
      <c r="J36" s="323"/>
      <c r="K36" s="323"/>
      <c r="L36" s="323"/>
      <c r="M36" s="323"/>
      <c r="N36" s="323"/>
      <c r="O36" s="323"/>
      <c r="P36" s="323"/>
      <c r="Q36" s="323"/>
      <c r="R36" s="323"/>
      <c r="S36" s="323"/>
      <c r="T36" s="323"/>
      <c r="U36" s="323"/>
      <c r="V36" s="323"/>
      <c r="W36" s="323"/>
      <c r="X36" s="323"/>
      <c r="Y36" s="323"/>
      <c r="Z36" s="323"/>
      <c r="AA36" s="323"/>
      <c r="AB36" s="323"/>
      <c r="AC36" s="323"/>
    </row>
    <row r="37" spans="1:29" ht="21" customHeight="1" x14ac:dyDescent="0.35">
      <c r="A37" s="319"/>
      <c r="B37" s="319"/>
      <c r="C37" s="319"/>
      <c r="D37" s="319"/>
      <c r="E37" s="320" t="s">
        <v>75</v>
      </c>
      <c r="F37" s="320"/>
      <c r="G37" s="320"/>
      <c r="H37" s="320"/>
      <c r="I37" s="320"/>
      <c r="J37" s="320"/>
      <c r="K37" s="320"/>
      <c r="L37" s="320"/>
      <c r="M37" s="320"/>
      <c r="N37" s="320"/>
      <c r="O37" s="320"/>
      <c r="P37" s="320"/>
      <c r="Q37" s="320"/>
      <c r="R37" s="320"/>
      <c r="S37" s="320"/>
      <c r="T37" s="320"/>
      <c r="U37" s="320"/>
      <c r="V37" s="320"/>
      <c r="W37" s="320"/>
      <c r="X37" s="320"/>
      <c r="Y37" s="320"/>
      <c r="Z37" s="320"/>
      <c r="AA37" s="320"/>
      <c r="AB37" s="320"/>
      <c r="AC37" s="320"/>
    </row>
    <row r="38" spans="1:29" ht="18" customHeight="1" x14ac:dyDescent="0.2">
      <c r="A38" s="324" t="s">
        <v>77</v>
      </c>
      <c r="B38" s="324"/>
      <c r="C38" s="324"/>
      <c r="D38" s="324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</row>
    <row r="39" spans="1:29" ht="18" customHeight="1" x14ac:dyDescent="0.2">
      <c r="A39" s="324" t="s">
        <v>78</v>
      </c>
      <c r="B39" s="324"/>
      <c r="C39" s="324"/>
      <c r="D39" s="324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29" ht="18" customHeight="1" x14ac:dyDescent="0.2">
      <c r="A40" s="324" t="s">
        <v>79</v>
      </c>
      <c r="B40" s="324"/>
      <c r="C40" s="324"/>
      <c r="D40" s="324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29" ht="18" customHeight="1" x14ac:dyDescent="0.2">
      <c r="A41" s="324" t="s">
        <v>80</v>
      </c>
      <c r="B41" s="324"/>
      <c r="C41" s="324"/>
      <c r="D41" s="324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29" ht="18.600000000000001" customHeight="1" x14ac:dyDescent="0.25">
      <c r="A42" s="325" t="s">
        <v>81</v>
      </c>
      <c r="B42" s="325"/>
      <c r="C42" s="325"/>
      <c r="D42" s="325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</row>
    <row r="43" spans="1:29" ht="18" customHeight="1" x14ac:dyDescent="0.25">
      <c r="A43" s="325" t="s">
        <v>82</v>
      </c>
      <c r="B43" s="325"/>
      <c r="C43" s="325"/>
      <c r="D43" s="325"/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</row>
    <row r="44" spans="1:29" ht="39.75" customHeight="1" x14ac:dyDescent="0.2">
      <c r="A44" s="312" t="s">
        <v>32</v>
      </c>
      <c r="B44" s="312" t="s">
        <v>31</v>
      </c>
      <c r="C44" s="312" t="s">
        <v>30</v>
      </c>
      <c r="D44" s="312" t="s">
        <v>29</v>
      </c>
      <c r="E44" s="314" t="s">
        <v>28</v>
      </c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315"/>
      <c r="T44" s="315"/>
      <c r="U44" s="315"/>
      <c r="V44" s="315"/>
      <c r="W44" s="315"/>
      <c r="X44" s="315"/>
      <c r="Y44" s="315"/>
      <c r="Z44" s="315"/>
      <c r="AA44" s="315"/>
      <c r="AB44" s="316"/>
      <c r="AC44" s="113" t="s">
        <v>67</v>
      </c>
    </row>
    <row r="45" spans="1:29" ht="15.75" x14ac:dyDescent="0.25">
      <c r="A45" s="313"/>
      <c r="B45" s="313"/>
      <c r="C45" s="313"/>
      <c r="D45" s="313"/>
      <c r="E45" s="8">
        <v>7</v>
      </c>
      <c r="F45" s="8">
        <v>8</v>
      </c>
      <c r="G45" s="8">
        <v>9</v>
      </c>
      <c r="H45" s="8">
        <v>10</v>
      </c>
      <c r="I45" s="9">
        <v>11</v>
      </c>
      <c r="J45" s="8">
        <v>12</v>
      </c>
      <c r="K45" s="8">
        <v>13</v>
      </c>
      <c r="L45" s="8">
        <v>14</v>
      </c>
      <c r="M45" s="8">
        <v>15</v>
      </c>
      <c r="N45" s="8">
        <v>16</v>
      </c>
      <c r="O45" s="8">
        <v>17</v>
      </c>
      <c r="P45" s="8">
        <v>18</v>
      </c>
      <c r="Q45" s="8">
        <v>19</v>
      </c>
      <c r="R45" s="8">
        <v>20</v>
      </c>
      <c r="S45" s="8">
        <v>21</v>
      </c>
      <c r="T45" s="8">
        <v>22</v>
      </c>
      <c r="U45" s="8">
        <v>23</v>
      </c>
      <c r="V45" s="8">
        <v>0</v>
      </c>
      <c r="W45" s="8">
        <v>1</v>
      </c>
      <c r="X45" s="8">
        <v>2</v>
      </c>
      <c r="Y45" s="8">
        <v>3</v>
      </c>
      <c r="Z45" s="8">
        <v>4</v>
      </c>
      <c r="AA45" s="8">
        <v>5</v>
      </c>
      <c r="AB45" s="8">
        <v>6</v>
      </c>
      <c r="AC45" s="1"/>
    </row>
    <row r="46" spans="1:29" ht="24.95" customHeight="1" x14ac:dyDescent="0.2">
      <c r="A46" s="4">
        <v>1</v>
      </c>
      <c r="B46" s="3" t="s">
        <v>27</v>
      </c>
      <c r="C46" s="2" t="s">
        <v>0</v>
      </c>
      <c r="D46" s="31"/>
      <c r="E46" s="100">
        <v>1.3</v>
      </c>
      <c r="F46" s="100">
        <v>1.4</v>
      </c>
      <c r="G46" s="100"/>
      <c r="H46" s="100"/>
      <c r="I46" s="100"/>
      <c r="J46" s="100">
        <v>1.4</v>
      </c>
      <c r="K46" s="100">
        <v>1.2</v>
      </c>
      <c r="L46" s="100">
        <v>1.1000000000000001</v>
      </c>
      <c r="M46" s="100">
        <v>1.3</v>
      </c>
      <c r="N46" s="100">
        <v>1.4</v>
      </c>
      <c r="O46" s="100">
        <v>1.2</v>
      </c>
      <c r="P46" s="100">
        <v>1.3</v>
      </c>
      <c r="Q46" s="100"/>
      <c r="R46" s="100"/>
      <c r="S46" s="100"/>
      <c r="T46" s="100">
        <v>1.3</v>
      </c>
      <c r="U46" s="100">
        <v>1.6</v>
      </c>
      <c r="V46" s="100">
        <v>1.5</v>
      </c>
      <c r="W46" s="100">
        <v>1.5</v>
      </c>
      <c r="X46" s="100"/>
      <c r="Y46" s="100"/>
      <c r="Z46" s="100"/>
      <c r="AA46" s="100"/>
      <c r="AB46" s="100">
        <v>1.4</v>
      </c>
      <c r="AC46" s="139">
        <f>AVERAGE(E46:AB46)</f>
        <v>1.3499999999999999</v>
      </c>
    </row>
    <row r="47" spans="1:29" ht="24.95" customHeight="1" x14ac:dyDescent="0.2">
      <c r="A47" s="4">
        <v>2</v>
      </c>
      <c r="B47" s="3" t="s">
        <v>26</v>
      </c>
      <c r="C47" s="2" t="s">
        <v>0</v>
      </c>
      <c r="D47" s="31"/>
      <c r="E47" s="100">
        <v>0.8</v>
      </c>
      <c r="F47" s="100">
        <v>0.9</v>
      </c>
      <c r="G47" s="100"/>
      <c r="H47" s="100"/>
      <c r="I47" s="100"/>
      <c r="J47" s="100">
        <v>0.8</v>
      </c>
      <c r="K47" s="100">
        <v>0.8</v>
      </c>
      <c r="L47" s="100">
        <v>0.7</v>
      </c>
      <c r="M47" s="100">
        <v>0.8</v>
      </c>
      <c r="N47" s="100">
        <v>0.8</v>
      </c>
      <c r="O47" s="100">
        <v>0.8</v>
      </c>
      <c r="P47" s="100">
        <v>0.8</v>
      </c>
      <c r="Q47" s="100"/>
      <c r="R47" s="100"/>
      <c r="S47" s="100"/>
      <c r="T47" s="100">
        <v>0.9</v>
      </c>
      <c r="U47" s="100">
        <v>0.8</v>
      </c>
      <c r="V47" s="100">
        <v>0.7</v>
      </c>
      <c r="W47" s="100">
        <v>0.9</v>
      </c>
      <c r="X47" s="100"/>
      <c r="Y47" s="100"/>
      <c r="Z47" s="100"/>
      <c r="AA47" s="100"/>
      <c r="AB47" s="100">
        <v>0.8</v>
      </c>
      <c r="AC47" s="139">
        <f t="shared" ref="AC47:AC58" si="47">AVERAGE(E47:AB47)</f>
        <v>0.80714285714285716</v>
      </c>
    </row>
    <row r="48" spans="1:29" ht="24.95" customHeight="1" x14ac:dyDescent="0.2">
      <c r="A48" s="4">
        <v>3</v>
      </c>
      <c r="B48" s="3" t="s">
        <v>83</v>
      </c>
      <c r="C48" s="2" t="s">
        <v>0</v>
      </c>
      <c r="D48" s="2"/>
      <c r="E48" s="247">
        <v>15.1</v>
      </c>
      <c r="F48" s="247">
        <v>13.7</v>
      </c>
      <c r="G48" s="247"/>
      <c r="H48" s="247"/>
      <c r="I48" s="247"/>
      <c r="J48" s="247">
        <v>13.8</v>
      </c>
      <c r="K48" s="247">
        <v>13.8</v>
      </c>
      <c r="L48" s="247">
        <v>13.8</v>
      </c>
      <c r="M48" s="247">
        <v>13.8</v>
      </c>
      <c r="N48" s="247">
        <v>13.8</v>
      </c>
      <c r="O48" s="247">
        <v>13.8</v>
      </c>
      <c r="P48" s="247">
        <v>13.8</v>
      </c>
      <c r="Q48" s="247"/>
      <c r="R48" s="247"/>
      <c r="S48" s="247"/>
      <c r="T48" s="247">
        <v>13.5</v>
      </c>
      <c r="U48" s="247">
        <v>13.5</v>
      </c>
      <c r="V48" s="247">
        <v>13.5</v>
      </c>
      <c r="W48" s="247">
        <v>13.5</v>
      </c>
      <c r="X48" s="247"/>
      <c r="Y48" s="247"/>
      <c r="Z48" s="247"/>
      <c r="AA48" s="247"/>
      <c r="AB48" s="247">
        <v>13.5</v>
      </c>
      <c r="AC48" s="139">
        <f t="shared" si="47"/>
        <v>13.778571428571427</v>
      </c>
    </row>
    <row r="49" spans="1:29" ht="24.95" customHeight="1" x14ac:dyDescent="0.2">
      <c r="A49" s="4">
        <v>4</v>
      </c>
      <c r="B49" s="3" t="s">
        <v>84</v>
      </c>
      <c r="C49" s="2" t="s">
        <v>0</v>
      </c>
      <c r="D49" s="2"/>
      <c r="E49" s="247">
        <v>7.3</v>
      </c>
      <c r="F49" s="247">
        <v>6.3</v>
      </c>
      <c r="G49" s="247"/>
      <c r="H49" s="247"/>
      <c r="I49" s="247"/>
      <c r="J49" s="247">
        <v>6.3</v>
      </c>
      <c r="K49" s="247">
        <v>6.3</v>
      </c>
      <c r="L49" s="247">
        <v>6.3</v>
      </c>
      <c r="M49" s="247">
        <v>6.3</v>
      </c>
      <c r="N49" s="247">
        <v>6.3</v>
      </c>
      <c r="O49" s="247">
        <v>6.3</v>
      </c>
      <c r="P49" s="247">
        <v>6.3</v>
      </c>
      <c r="Q49" s="247"/>
      <c r="R49" s="247"/>
      <c r="S49" s="247"/>
      <c r="T49" s="247">
        <v>6.2</v>
      </c>
      <c r="U49" s="247">
        <v>6.2</v>
      </c>
      <c r="V49" s="247">
        <v>6.2</v>
      </c>
      <c r="W49" s="247">
        <v>6.2</v>
      </c>
      <c r="X49" s="247"/>
      <c r="Y49" s="247"/>
      <c r="Z49" s="247"/>
      <c r="AA49" s="247"/>
      <c r="AB49" s="247">
        <v>6.2</v>
      </c>
      <c r="AC49" s="139">
        <f t="shared" si="47"/>
        <v>6.3357142857142863</v>
      </c>
    </row>
    <row r="50" spans="1:29" ht="24.95" customHeight="1" x14ac:dyDescent="0.2">
      <c r="A50" s="4">
        <v>5</v>
      </c>
      <c r="B50" s="3" t="s">
        <v>85</v>
      </c>
      <c r="C50" s="2" t="s">
        <v>0</v>
      </c>
      <c r="D50" s="2"/>
      <c r="E50" s="247">
        <v>24.6</v>
      </c>
      <c r="F50" s="247">
        <v>24.8</v>
      </c>
      <c r="G50" s="247"/>
      <c r="H50" s="247"/>
      <c r="I50" s="247"/>
      <c r="J50" s="247">
        <v>24.4</v>
      </c>
      <c r="K50" s="247">
        <v>24.4</v>
      </c>
      <c r="L50" s="247">
        <v>24.4</v>
      </c>
      <c r="M50" s="247">
        <v>24.4</v>
      </c>
      <c r="N50" s="247">
        <v>24.4</v>
      </c>
      <c r="O50" s="247">
        <v>24.4</v>
      </c>
      <c r="P50" s="247">
        <v>24.4</v>
      </c>
      <c r="Q50" s="247"/>
      <c r="R50" s="247"/>
      <c r="S50" s="247"/>
      <c r="T50" s="247">
        <v>24.8</v>
      </c>
      <c r="U50" s="247">
        <v>24.8</v>
      </c>
      <c r="V50" s="247">
        <v>24.8</v>
      </c>
      <c r="W50" s="247">
        <v>24.8</v>
      </c>
      <c r="X50" s="247"/>
      <c r="Y50" s="247"/>
      <c r="Z50" s="247"/>
      <c r="AA50" s="247"/>
      <c r="AB50" s="247">
        <v>24.8</v>
      </c>
      <c r="AC50" s="139">
        <f t="shared" si="47"/>
        <v>24.585714285714293</v>
      </c>
    </row>
    <row r="51" spans="1:29" ht="24.95" customHeight="1" x14ac:dyDescent="0.2">
      <c r="A51" s="4">
        <v>6</v>
      </c>
      <c r="B51" s="3" t="s">
        <v>86</v>
      </c>
      <c r="C51" s="2" t="s">
        <v>0</v>
      </c>
      <c r="D51" s="2"/>
      <c r="E51" s="247">
        <v>30.7</v>
      </c>
      <c r="F51" s="247">
        <v>30.7</v>
      </c>
      <c r="G51" s="247"/>
      <c r="H51" s="247"/>
      <c r="I51" s="247"/>
      <c r="J51" s="247">
        <v>30.4</v>
      </c>
      <c r="K51" s="247">
        <v>30.4</v>
      </c>
      <c r="L51" s="247">
        <v>30.4</v>
      </c>
      <c r="M51" s="247">
        <v>30.4</v>
      </c>
      <c r="N51" s="247">
        <v>30.4</v>
      </c>
      <c r="O51" s="247">
        <v>30.4</v>
      </c>
      <c r="P51" s="247">
        <v>30.4</v>
      </c>
      <c r="Q51" s="247"/>
      <c r="R51" s="247"/>
      <c r="S51" s="247"/>
      <c r="T51" s="247">
        <v>30.5</v>
      </c>
      <c r="U51" s="247">
        <v>30.5</v>
      </c>
      <c r="V51" s="247">
        <v>30.5</v>
      </c>
      <c r="W51" s="247">
        <v>30.5</v>
      </c>
      <c r="X51" s="247"/>
      <c r="Y51" s="247"/>
      <c r="Z51" s="247"/>
      <c r="AA51" s="247"/>
      <c r="AB51" s="247">
        <v>30.5</v>
      </c>
      <c r="AC51" s="139">
        <f t="shared" si="47"/>
        <v>30.478571428571428</v>
      </c>
    </row>
    <row r="52" spans="1:29" ht="24.95" customHeight="1" x14ac:dyDescent="0.2">
      <c r="A52" s="4">
        <v>7</v>
      </c>
      <c r="B52" s="3" t="s">
        <v>21</v>
      </c>
      <c r="C52" s="2" t="s">
        <v>87</v>
      </c>
      <c r="D52" s="2"/>
      <c r="E52" s="212">
        <v>4.3</v>
      </c>
      <c r="F52" s="212">
        <v>4.3</v>
      </c>
      <c r="G52" s="212"/>
      <c r="H52" s="212"/>
      <c r="I52" s="212"/>
      <c r="J52" s="212">
        <v>4.3</v>
      </c>
      <c r="K52" s="212">
        <v>4.3</v>
      </c>
      <c r="L52" s="212">
        <v>4.3</v>
      </c>
      <c r="M52" s="212">
        <v>4.3</v>
      </c>
      <c r="N52" s="212">
        <v>4.3</v>
      </c>
      <c r="O52" s="212">
        <v>4.3</v>
      </c>
      <c r="P52" s="212">
        <v>4.3</v>
      </c>
      <c r="Q52" s="212"/>
      <c r="R52" s="212"/>
      <c r="S52" s="212"/>
      <c r="T52" s="212">
        <v>4.3</v>
      </c>
      <c r="U52" s="212">
        <v>4.3</v>
      </c>
      <c r="V52" s="212">
        <v>4.3</v>
      </c>
      <c r="W52" s="212">
        <v>4.3</v>
      </c>
      <c r="X52" s="212"/>
      <c r="Y52" s="212"/>
      <c r="Z52" s="212"/>
      <c r="AA52" s="212"/>
      <c r="AB52" s="212">
        <v>4.3</v>
      </c>
      <c r="AC52" s="139">
        <f t="shared" si="47"/>
        <v>4.2999999999999989</v>
      </c>
    </row>
    <row r="53" spans="1:29" ht="24.95" customHeight="1" x14ac:dyDescent="0.2">
      <c r="A53" s="4">
        <v>8</v>
      </c>
      <c r="B53" s="3" t="s">
        <v>20</v>
      </c>
      <c r="C53" s="2" t="s">
        <v>87</v>
      </c>
      <c r="D53" s="2"/>
      <c r="E53" s="213">
        <v>3.8</v>
      </c>
      <c r="F53" s="213">
        <v>3.8</v>
      </c>
      <c r="G53" s="213"/>
      <c r="H53" s="213"/>
      <c r="I53" s="213"/>
      <c r="J53" s="213">
        <v>3.8</v>
      </c>
      <c r="K53" s="213">
        <v>3.8</v>
      </c>
      <c r="L53" s="213">
        <v>3.8</v>
      </c>
      <c r="M53" s="213">
        <v>3.8</v>
      </c>
      <c r="N53" s="213">
        <v>3.8</v>
      </c>
      <c r="O53" s="213">
        <v>3.8</v>
      </c>
      <c r="P53" s="213">
        <v>3.8</v>
      </c>
      <c r="Q53" s="213"/>
      <c r="R53" s="213"/>
      <c r="S53" s="213"/>
      <c r="T53" s="213">
        <v>3.8</v>
      </c>
      <c r="U53" s="213">
        <v>3.8</v>
      </c>
      <c r="V53" s="213">
        <v>3.8</v>
      </c>
      <c r="W53" s="213">
        <v>3.8</v>
      </c>
      <c r="X53" s="213"/>
      <c r="Y53" s="213"/>
      <c r="Z53" s="213"/>
      <c r="AA53" s="213"/>
      <c r="AB53" s="213">
        <v>3.8</v>
      </c>
      <c r="AC53" s="139">
        <f t="shared" si="47"/>
        <v>3.7999999999999994</v>
      </c>
    </row>
    <row r="54" spans="1:29" ht="24.95" customHeight="1" x14ac:dyDescent="0.2">
      <c r="A54" s="4">
        <v>9</v>
      </c>
      <c r="B54" s="3" t="s">
        <v>19</v>
      </c>
      <c r="C54" s="2" t="s">
        <v>87</v>
      </c>
      <c r="D54" s="2"/>
      <c r="E54" s="213">
        <v>3.8</v>
      </c>
      <c r="F54" s="213">
        <v>3.8</v>
      </c>
      <c r="G54" s="213"/>
      <c r="H54" s="213"/>
      <c r="I54" s="213"/>
      <c r="J54" s="213">
        <v>3.8</v>
      </c>
      <c r="K54" s="213">
        <v>3.8</v>
      </c>
      <c r="L54" s="213">
        <v>3.8</v>
      </c>
      <c r="M54" s="213">
        <v>3.8</v>
      </c>
      <c r="N54" s="213">
        <v>3.8</v>
      </c>
      <c r="O54" s="213">
        <v>3.8</v>
      </c>
      <c r="P54" s="213">
        <v>3.8</v>
      </c>
      <c r="Q54" s="213"/>
      <c r="R54" s="213"/>
      <c r="S54" s="213"/>
      <c r="T54" s="213">
        <v>3.8</v>
      </c>
      <c r="U54" s="213">
        <v>3.8</v>
      </c>
      <c r="V54" s="213">
        <v>3.8</v>
      </c>
      <c r="W54" s="213">
        <v>3.8</v>
      </c>
      <c r="X54" s="213"/>
      <c r="Y54" s="213"/>
      <c r="Z54" s="213"/>
      <c r="AA54" s="213"/>
      <c r="AB54" s="213">
        <v>3.8</v>
      </c>
      <c r="AC54" s="139">
        <f t="shared" si="47"/>
        <v>3.7999999999999994</v>
      </c>
    </row>
    <row r="55" spans="1:29" ht="24.95" customHeight="1" x14ac:dyDescent="0.2">
      <c r="A55" s="4">
        <v>10</v>
      </c>
      <c r="B55" s="3" t="s">
        <v>18</v>
      </c>
      <c r="C55" s="2" t="s">
        <v>87</v>
      </c>
      <c r="D55" s="2"/>
      <c r="E55" s="213">
        <v>3</v>
      </c>
      <c r="F55" s="213">
        <v>3</v>
      </c>
      <c r="G55" s="213"/>
      <c r="H55" s="213"/>
      <c r="I55" s="213"/>
      <c r="J55" s="213">
        <v>3</v>
      </c>
      <c r="K55" s="213">
        <v>3</v>
      </c>
      <c r="L55" s="213">
        <v>3</v>
      </c>
      <c r="M55" s="213">
        <v>3</v>
      </c>
      <c r="N55" s="213">
        <v>3</v>
      </c>
      <c r="O55" s="213">
        <v>3</v>
      </c>
      <c r="P55" s="213">
        <v>3</v>
      </c>
      <c r="Q55" s="213"/>
      <c r="R55" s="213"/>
      <c r="S55" s="213"/>
      <c r="T55" s="213">
        <v>3</v>
      </c>
      <c r="U55" s="213">
        <v>3</v>
      </c>
      <c r="V55" s="213">
        <v>3</v>
      </c>
      <c r="W55" s="213">
        <v>3</v>
      </c>
      <c r="X55" s="213"/>
      <c r="Y55" s="213"/>
      <c r="Z55" s="213"/>
      <c r="AA55" s="213"/>
      <c r="AB55" s="213">
        <v>3</v>
      </c>
      <c r="AC55" s="139">
        <f t="shared" si="47"/>
        <v>3</v>
      </c>
    </row>
    <row r="56" spans="1:29" ht="24.95" customHeight="1" x14ac:dyDescent="0.2">
      <c r="A56" s="4">
        <v>11</v>
      </c>
      <c r="B56" s="3" t="s">
        <v>88</v>
      </c>
      <c r="C56" s="2" t="s">
        <v>87</v>
      </c>
      <c r="D56" s="5"/>
      <c r="E56" s="212">
        <f t="shared" ref="E56:F56" si="48">E52-E53</f>
        <v>0.5</v>
      </c>
      <c r="F56" s="212">
        <f t="shared" si="48"/>
        <v>0.5</v>
      </c>
      <c r="G56" s="212"/>
      <c r="H56" s="212"/>
      <c r="I56" s="212"/>
      <c r="J56" s="212">
        <f t="shared" ref="J56:M56" si="49">J52-J53</f>
        <v>0.5</v>
      </c>
      <c r="K56" s="212">
        <f t="shared" si="49"/>
        <v>0.5</v>
      </c>
      <c r="L56" s="212">
        <f t="shared" si="49"/>
        <v>0.5</v>
      </c>
      <c r="M56" s="212">
        <f t="shared" si="49"/>
        <v>0.5</v>
      </c>
      <c r="N56" s="212">
        <f t="shared" ref="N56:O56" si="50">N52-N53</f>
        <v>0.5</v>
      </c>
      <c r="O56" s="212">
        <f t="shared" si="50"/>
        <v>0.5</v>
      </c>
      <c r="P56" s="212">
        <f t="shared" ref="P56:W56" si="51">P52-P53</f>
        <v>0.5</v>
      </c>
      <c r="Q56" s="212"/>
      <c r="R56" s="212"/>
      <c r="S56" s="212"/>
      <c r="T56" s="212">
        <f t="shared" ref="T56:U56" si="52">T52-T53</f>
        <v>0.5</v>
      </c>
      <c r="U56" s="212">
        <f t="shared" si="52"/>
        <v>0.5</v>
      </c>
      <c r="V56" s="212">
        <f t="shared" si="51"/>
        <v>0.5</v>
      </c>
      <c r="W56" s="212">
        <f t="shared" si="51"/>
        <v>0.5</v>
      </c>
      <c r="X56" s="212"/>
      <c r="Y56" s="212"/>
      <c r="Z56" s="212"/>
      <c r="AA56" s="212"/>
      <c r="AB56" s="212">
        <f t="shared" ref="AB56" si="53">AB52-AB53</f>
        <v>0.5</v>
      </c>
      <c r="AC56" s="139">
        <f t="shared" si="47"/>
        <v>0.5</v>
      </c>
    </row>
    <row r="57" spans="1:29" ht="24.95" customHeight="1" x14ac:dyDescent="0.2">
      <c r="A57" s="4">
        <v>12</v>
      </c>
      <c r="B57" s="3" t="s">
        <v>89</v>
      </c>
      <c r="C57" s="2" t="s">
        <v>87</v>
      </c>
      <c r="D57" s="5"/>
      <c r="E57" s="212">
        <f t="shared" ref="E57:F57" si="54">E54-E55</f>
        <v>0.79999999999999982</v>
      </c>
      <c r="F57" s="212">
        <f t="shared" si="54"/>
        <v>0.79999999999999982</v>
      </c>
      <c r="G57" s="212"/>
      <c r="H57" s="212"/>
      <c r="I57" s="212"/>
      <c r="J57" s="212">
        <f t="shared" ref="J57:M57" si="55">J54-J55</f>
        <v>0.79999999999999982</v>
      </c>
      <c r="K57" s="212">
        <f t="shared" si="55"/>
        <v>0.79999999999999982</v>
      </c>
      <c r="L57" s="212">
        <f t="shared" si="55"/>
        <v>0.79999999999999982</v>
      </c>
      <c r="M57" s="212">
        <f t="shared" si="55"/>
        <v>0.79999999999999982</v>
      </c>
      <c r="N57" s="212">
        <f t="shared" ref="N57:O57" si="56">N54-N55</f>
        <v>0.79999999999999982</v>
      </c>
      <c r="O57" s="212">
        <f t="shared" si="56"/>
        <v>0.79999999999999982</v>
      </c>
      <c r="P57" s="212">
        <f t="shared" ref="P57:W57" si="57">P54-P55</f>
        <v>0.79999999999999982</v>
      </c>
      <c r="Q57" s="212"/>
      <c r="R57" s="212"/>
      <c r="S57" s="212"/>
      <c r="T57" s="212">
        <f t="shared" ref="T57:U57" si="58">T54-T55</f>
        <v>0.79999999999999982</v>
      </c>
      <c r="U57" s="212">
        <f t="shared" si="58"/>
        <v>0.79999999999999982</v>
      </c>
      <c r="V57" s="212">
        <f t="shared" si="57"/>
        <v>0.79999999999999982</v>
      </c>
      <c r="W57" s="212">
        <f t="shared" si="57"/>
        <v>0.79999999999999982</v>
      </c>
      <c r="X57" s="212"/>
      <c r="Y57" s="212"/>
      <c r="Z57" s="212"/>
      <c r="AA57" s="212"/>
      <c r="AB57" s="212">
        <f t="shared" ref="AB57" si="59">AB54-AB55</f>
        <v>0.79999999999999982</v>
      </c>
      <c r="AC57" s="139">
        <f t="shared" si="47"/>
        <v>0.79999999999999993</v>
      </c>
    </row>
    <row r="58" spans="1:29" ht="24.95" customHeight="1" x14ac:dyDescent="0.2">
      <c r="A58" s="4">
        <v>13</v>
      </c>
      <c r="B58" s="3" t="s">
        <v>90</v>
      </c>
      <c r="C58" s="2" t="s">
        <v>91</v>
      </c>
      <c r="D58" s="5"/>
      <c r="E58" s="214">
        <f t="shared" ref="E58:F58" si="60">SQRT(E56/0.5)*971</f>
        <v>971</v>
      </c>
      <c r="F58" s="214">
        <f t="shared" si="60"/>
        <v>971</v>
      </c>
      <c r="G58" s="214"/>
      <c r="H58" s="214"/>
      <c r="I58" s="214"/>
      <c r="J58" s="214">
        <f t="shared" ref="J58:M58" si="61">SQRT(J56/0.5)*971</f>
        <v>971</v>
      </c>
      <c r="K58" s="214">
        <f t="shared" si="61"/>
        <v>971</v>
      </c>
      <c r="L58" s="214">
        <f t="shared" si="61"/>
        <v>971</v>
      </c>
      <c r="M58" s="214">
        <f t="shared" si="61"/>
        <v>971</v>
      </c>
      <c r="N58" s="214">
        <f t="shared" ref="N58:O58" si="62">SQRT(N56/0.5)*971</f>
        <v>971</v>
      </c>
      <c r="O58" s="214">
        <f t="shared" si="62"/>
        <v>971</v>
      </c>
      <c r="P58" s="214">
        <f t="shared" ref="P58:W58" si="63">SQRT(P56/0.5)*971</f>
        <v>971</v>
      </c>
      <c r="Q58" s="214"/>
      <c r="R58" s="214"/>
      <c r="S58" s="214"/>
      <c r="T58" s="214">
        <f t="shared" ref="T58:U58" si="64">SQRT(T56/0.5)*971</f>
        <v>971</v>
      </c>
      <c r="U58" s="214">
        <f t="shared" si="64"/>
        <v>971</v>
      </c>
      <c r="V58" s="214">
        <f t="shared" si="63"/>
        <v>971</v>
      </c>
      <c r="W58" s="214">
        <f t="shared" si="63"/>
        <v>971</v>
      </c>
      <c r="X58" s="214"/>
      <c r="Y58" s="214"/>
      <c r="Z58" s="214"/>
      <c r="AA58" s="214"/>
      <c r="AB58" s="214">
        <f t="shared" ref="AB58" si="65">SQRT(AB56/0.5)*971</f>
        <v>971</v>
      </c>
      <c r="AC58" s="139">
        <f t="shared" si="47"/>
        <v>971</v>
      </c>
    </row>
    <row r="59" spans="1:29" ht="24.95" customHeight="1" x14ac:dyDescent="0.2">
      <c r="A59" s="4">
        <v>14</v>
      </c>
      <c r="B59" s="3" t="s">
        <v>11</v>
      </c>
      <c r="C59" s="2" t="s">
        <v>10</v>
      </c>
      <c r="D59" s="5"/>
      <c r="E59" s="214">
        <f t="shared" ref="E59:F59" si="66">E58*1000*1*(E48-E49)/3024</f>
        <v>2504.563492063492</v>
      </c>
      <c r="F59" s="214">
        <f t="shared" si="66"/>
        <v>2376.1243386243382</v>
      </c>
      <c r="G59" s="214"/>
      <c r="H59" s="214"/>
      <c r="I59" s="214"/>
      <c r="J59" s="214">
        <f t="shared" ref="J59:M59" si="67">J58*1000*1*(J48-J49)/3024</f>
        <v>2408.2341269841272</v>
      </c>
      <c r="K59" s="214">
        <f t="shared" si="67"/>
        <v>2408.2341269841272</v>
      </c>
      <c r="L59" s="214">
        <f t="shared" si="67"/>
        <v>2408.2341269841272</v>
      </c>
      <c r="M59" s="214">
        <f t="shared" si="67"/>
        <v>2408.2341269841272</v>
      </c>
      <c r="N59" s="214">
        <f t="shared" ref="N59:O59" si="68">N58*1000*1*(N48-N49)/3024</f>
        <v>2408.2341269841272</v>
      </c>
      <c r="O59" s="214">
        <f t="shared" si="68"/>
        <v>2408.2341269841272</v>
      </c>
      <c r="P59" s="214">
        <f t="shared" ref="P59:W59" si="69">P58*1000*1*(P48-P49)/3024</f>
        <v>2408.2341269841272</v>
      </c>
      <c r="Q59" s="214"/>
      <c r="R59" s="214"/>
      <c r="S59" s="214"/>
      <c r="T59" s="214">
        <f t="shared" ref="T59:U59" si="70">T58*1000*1*(T48-T49)/3024</f>
        <v>2344.0145502645501</v>
      </c>
      <c r="U59" s="214">
        <f t="shared" si="70"/>
        <v>2344.0145502645501</v>
      </c>
      <c r="V59" s="214">
        <f t="shared" si="69"/>
        <v>2344.0145502645501</v>
      </c>
      <c r="W59" s="214">
        <f t="shared" si="69"/>
        <v>2344.0145502645501</v>
      </c>
      <c r="X59" s="214"/>
      <c r="Y59" s="214"/>
      <c r="Z59" s="214"/>
      <c r="AA59" s="214"/>
      <c r="AB59" s="214">
        <f t="shared" ref="AB59" si="71">AB58*1000*1*(AB48-AB49)/3024</f>
        <v>2344.0145502645501</v>
      </c>
      <c r="AC59" s="138">
        <f>SUM(E59:AB59)</f>
        <v>33458.399470899472</v>
      </c>
    </row>
    <row r="60" spans="1:29" ht="24.95" customHeight="1" x14ac:dyDescent="0.2">
      <c r="A60" s="4">
        <v>15</v>
      </c>
      <c r="B60" s="3" t="s">
        <v>9</v>
      </c>
      <c r="C60" s="2" t="s">
        <v>8</v>
      </c>
      <c r="D60" s="5"/>
      <c r="E60" s="283">
        <v>1700</v>
      </c>
      <c r="F60" s="283">
        <v>900</v>
      </c>
      <c r="G60" s="283">
        <v>0</v>
      </c>
      <c r="H60" s="283">
        <v>0</v>
      </c>
      <c r="I60" s="283">
        <v>600</v>
      </c>
      <c r="J60" s="283">
        <v>1600</v>
      </c>
      <c r="K60" s="283">
        <v>1500</v>
      </c>
      <c r="L60" s="283">
        <v>1500</v>
      </c>
      <c r="M60" s="283">
        <v>1600</v>
      </c>
      <c r="N60" s="283">
        <v>1500</v>
      </c>
      <c r="O60" s="283">
        <v>1500</v>
      </c>
      <c r="P60" s="283">
        <v>1000</v>
      </c>
      <c r="Q60" s="283">
        <v>0</v>
      </c>
      <c r="R60" s="283">
        <v>0</v>
      </c>
      <c r="S60" s="283">
        <v>0</v>
      </c>
      <c r="T60" s="283">
        <v>1400</v>
      </c>
      <c r="U60" s="283">
        <v>1500</v>
      </c>
      <c r="V60" s="283">
        <v>1600</v>
      </c>
      <c r="W60" s="283">
        <v>1500</v>
      </c>
      <c r="X60" s="283">
        <v>100</v>
      </c>
      <c r="Y60" s="283">
        <v>0</v>
      </c>
      <c r="Z60" s="283">
        <v>0</v>
      </c>
      <c r="AA60" s="283">
        <v>0</v>
      </c>
      <c r="AB60" s="283">
        <v>1200</v>
      </c>
      <c r="AC60" s="138">
        <f>SUM(E60:AB60)</f>
        <v>20700</v>
      </c>
    </row>
    <row r="61" spans="1:29" ht="24.95" customHeight="1" x14ac:dyDescent="0.2">
      <c r="A61" s="4">
        <v>16</v>
      </c>
      <c r="B61" s="3" t="s">
        <v>7</v>
      </c>
      <c r="C61" s="2" t="s">
        <v>6</v>
      </c>
      <c r="D61" s="5"/>
      <c r="E61" s="215">
        <f t="shared" ref="E61:F61" si="72">E60/E59</f>
        <v>0.67876099184029148</v>
      </c>
      <c r="F61" s="215">
        <f t="shared" si="72"/>
        <v>0.37876805744982889</v>
      </c>
      <c r="G61" s="215"/>
      <c r="H61" s="215"/>
      <c r="I61" s="215"/>
      <c r="J61" s="215">
        <f>J60/J59</f>
        <v>0.66438722966014407</v>
      </c>
      <c r="K61" s="215">
        <f t="shared" ref="K61:M61" si="73">K60/K59</f>
        <v>0.62286302780638514</v>
      </c>
      <c r="L61" s="215">
        <f t="shared" si="73"/>
        <v>0.62286302780638514</v>
      </c>
      <c r="M61" s="215">
        <f t="shared" si="73"/>
        <v>0.66438722966014407</v>
      </c>
      <c r="N61" s="215">
        <f t="shared" ref="N61:O61" si="74">N60/N59</f>
        <v>0.62286302780638514</v>
      </c>
      <c r="O61" s="215">
        <f t="shared" si="74"/>
        <v>0.62286302780638514</v>
      </c>
      <c r="P61" s="215">
        <f t="shared" ref="P61:AB61" si="75">P60/P59</f>
        <v>0.41524201853759007</v>
      </c>
      <c r="Q61" s="215"/>
      <c r="R61" s="215"/>
      <c r="S61" s="215"/>
      <c r="T61" s="215">
        <f t="shared" si="75"/>
        <v>0.59726591707461596</v>
      </c>
      <c r="U61" s="215">
        <f t="shared" si="75"/>
        <v>0.63992776829423137</v>
      </c>
      <c r="V61" s="215">
        <f t="shared" si="75"/>
        <v>0.68258961951384678</v>
      </c>
      <c r="W61" s="215">
        <f t="shared" si="75"/>
        <v>0.63992776829423137</v>
      </c>
      <c r="X61" s="215"/>
      <c r="Y61" s="215"/>
      <c r="Z61" s="215"/>
      <c r="AA61" s="215"/>
      <c r="AB61" s="215">
        <f t="shared" si="75"/>
        <v>0.51194221463538514</v>
      </c>
      <c r="AC61" s="161">
        <f t="shared" ref="AC61:AC66" si="76">AVERAGE(E61:AB61)</f>
        <v>0.59747506615613211</v>
      </c>
    </row>
    <row r="62" spans="1:29" ht="24.95" customHeight="1" x14ac:dyDescent="0.2">
      <c r="A62" s="4">
        <v>17</v>
      </c>
      <c r="B62" s="3" t="s">
        <v>5</v>
      </c>
      <c r="C62" s="5"/>
      <c r="D62" s="5"/>
      <c r="E62" s="329">
        <f>AC61</f>
        <v>0.59747506615613211</v>
      </c>
      <c r="F62" s="330"/>
      <c r="G62" s="330"/>
      <c r="H62" s="330"/>
      <c r="I62" s="330"/>
      <c r="J62" s="330"/>
      <c r="K62" s="330"/>
      <c r="L62" s="330"/>
      <c r="M62" s="330"/>
      <c r="N62" s="330"/>
      <c r="O62" s="330"/>
      <c r="P62" s="330"/>
      <c r="Q62" s="330"/>
      <c r="R62" s="330"/>
      <c r="S62" s="330"/>
      <c r="T62" s="330"/>
      <c r="U62" s="330"/>
      <c r="V62" s="330"/>
      <c r="W62" s="330"/>
      <c r="X62" s="330"/>
      <c r="Y62" s="330"/>
      <c r="Z62" s="330"/>
      <c r="AA62" s="330"/>
      <c r="AB62" s="331"/>
      <c r="AC62" s="138">
        <f t="shared" si="76"/>
        <v>0.59747506615613211</v>
      </c>
    </row>
    <row r="63" spans="1:29" ht="24.95" customHeight="1" x14ac:dyDescent="0.2">
      <c r="A63" s="4">
        <v>18</v>
      </c>
      <c r="B63" s="3" t="s">
        <v>4</v>
      </c>
      <c r="C63" s="5"/>
      <c r="D63" s="5"/>
      <c r="E63" s="208">
        <f t="shared" ref="E63:F63" si="77">3.516/E61</f>
        <v>5.1800266106442585</v>
      </c>
      <c r="F63" s="208">
        <f t="shared" si="77"/>
        <v>9.2827257495590807</v>
      </c>
      <c r="G63" s="208"/>
      <c r="H63" s="208"/>
      <c r="I63" s="208"/>
      <c r="J63" s="208">
        <f>3.516/J61</f>
        <v>5.2920944940476202</v>
      </c>
      <c r="K63" s="208">
        <f t="shared" ref="K63:M63" si="78">3.516/K61</f>
        <v>5.6449007936507938</v>
      </c>
      <c r="L63" s="208">
        <f t="shared" si="78"/>
        <v>5.6449007936507938</v>
      </c>
      <c r="M63" s="208">
        <f t="shared" si="78"/>
        <v>5.2920944940476202</v>
      </c>
      <c r="N63" s="208">
        <f t="shared" ref="N63:O63" si="79">3.516/N61</f>
        <v>5.6449007936507938</v>
      </c>
      <c r="O63" s="208">
        <f t="shared" si="79"/>
        <v>5.6449007936507938</v>
      </c>
      <c r="P63" s="208">
        <f t="shared" ref="P63:W63" si="80">3.516/P61</f>
        <v>8.467351190476192</v>
      </c>
      <c r="Q63" s="208"/>
      <c r="R63" s="208"/>
      <c r="S63" s="208"/>
      <c r="T63" s="208">
        <f t="shared" ref="T63:U63" si="81">3.516/T61</f>
        <v>5.8868251133786842</v>
      </c>
      <c r="U63" s="208">
        <f t="shared" si="81"/>
        <v>5.4943701058201055</v>
      </c>
      <c r="V63" s="208">
        <f t="shared" si="80"/>
        <v>5.1509719742063487</v>
      </c>
      <c r="W63" s="208">
        <f t="shared" si="80"/>
        <v>5.4943701058201055</v>
      </c>
      <c r="X63" s="208"/>
      <c r="Y63" s="208"/>
      <c r="Z63" s="208"/>
      <c r="AA63" s="208"/>
      <c r="AB63" s="208">
        <f t="shared" ref="AB63" si="82">3.516/AB61</f>
        <v>6.8679626322751313</v>
      </c>
      <c r="AC63" s="138">
        <f t="shared" si="76"/>
        <v>6.0705996889198799</v>
      </c>
    </row>
    <row r="64" spans="1:29" ht="24.95" customHeight="1" x14ac:dyDescent="0.2">
      <c r="A64" s="4">
        <v>19</v>
      </c>
      <c r="B64" s="3" t="s">
        <v>3</v>
      </c>
      <c r="C64" s="5"/>
      <c r="D64" s="5"/>
      <c r="E64" s="208">
        <f t="shared" ref="E64:F64" si="83">3.413*E63</f>
        <v>17.679430822128854</v>
      </c>
      <c r="F64" s="208">
        <f t="shared" si="83"/>
        <v>31.68194298324514</v>
      </c>
      <c r="G64" s="208"/>
      <c r="H64" s="208"/>
      <c r="I64" s="208"/>
      <c r="J64" s="208">
        <f t="shared" ref="J64:M64" si="84">3.413*J63</f>
        <v>18.061918508184526</v>
      </c>
      <c r="K64" s="208">
        <f t="shared" si="84"/>
        <v>19.266046408730158</v>
      </c>
      <c r="L64" s="208">
        <f t="shared" si="84"/>
        <v>19.266046408730158</v>
      </c>
      <c r="M64" s="208">
        <f t="shared" si="84"/>
        <v>18.061918508184526</v>
      </c>
      <c r="N64" s="208">
        <f t="shared" ref="N64:O64" si="85">3.413*N63</f>
        <v>19.266046408730158</v>
      </c>
      <c r="O64" s="208">
        <f t="shared" si="85"/>
        <v>19.266046408730158</v>
      </c>
      <c r="P64" s="208">
        <f t="shared" ref="P64:W64" si="86">3.413*P63</f>
        <v>28.899069613095243</v>
      </c>
      <c r="Q64" s="208"/>
      <c r="R64" s="208"/>
      <c r="S64" s="208"/>
      <c r="T64" s="208">
        <f t="shared" ref="T64:U64" si="87">3.413*T63</f>
        <v>20.091734111961447</v>
      </c>
      <c r="U64" s="208">
        <f t="shared" si="87"/>
        <v>18.752285171164019</v>
      </c>
      <c r="V64" s="208">
        <f t="shared" si="86"/>
        <v>17.580267347966267</v>
      </c>
      <c r="W64" s="208">
        <f t="shared" si="86"/>
        <v>18.752285171164019</v>
      </c>
      <c r="X64" s="208"/>
      <c r="Y64" s="208"/>
      <c r="Z64" s="208"/>
      <c r="AA64" s="208"/>
      <c r="AB64" s="208">
        <f t="shared" ref="AB64" si="88">3.413*AB63</f>
        <v>23.440356463955023</v>
      </c>
      <c r="AC64" s="138">
        <f t="shared" si="76"/>
        <v>20.718956738283545</v>
      </c>
    </row>
    <row r="65" spans="1:29" ht="24.95" customHeight="1" x14ac:dyDescent="0.2">
      <c r="A65" s="4">
        <v>20</v>
      </c>
      <c r="B65" s="3" t="s">
        <v>2</v>
      </c>
      <c r="C65" s="2" t="s">
        <v>0</v>
      </c>
      <c r="D65" s="5"/>
      <c r="E65" s="208">
        <f t="shared" ref="E65:F65" si="89">(E51-E50)/LN(1+(E51-E50)/E46)</f>
        <v>3.507529645458122</v>
      </c>
      <c r="F65" s="208">
        <f t="shared" si="89"/>
        <v>3.5727216035363694</v>
      </c>
      <c r="G65" s="208"/>
      <c r="H65" s="208"/>
      <c r="I65" s="208"/>
      <c r="J65" s="208">
        <f t="shared" ref="J65:M65" si="90">(J51-J50)/LN(1+(J51-J50)/J46)</f>
        <v>3.6035868007408252</v>
      </c>
      <c r="K65" s="208">
        <f t="shared" si="90"/>
        <v>3.3486637593074837</v>
      </c>
      <c r="L65" s="208">
        <f t="shared" si="90"/>
        <v>3.2175297813743202</v>
      </c>
      <c r="M65" s="208">
        <f t="shared" si="90"/>
        <v>3.4772326494783212</v>
      </c>
      <c r="N65" s="208">
        <f t="shared" ref="N65:O65" si="91">(N51-N50)/LN(1+(N51-N50)/N46)</f>
        <v>3.6035868007408252</v>
      </c>
      <c r="O65" s="208">
        <f t="shared" si="91"/>
        <v>3.3486637593074837</v>
      </c>
      <c r="P65" s="208">
        <f t="shared" ref="P65:W65" si="92">(P51-P50)/LN(1+(P51-P50)/P46)</f>
        <v>3.4772326494783212</v>
      </c>
      <c r="Q65" s="208"/>
      <c r="R65" s="208"/>
      <c r="S65" s="208"/>
      <c r="T65" s="208">
        <f t="shared" ref="T65:U65" si="93">(T51-T50)/LN(1+(T51-T50)/T46)</f>
        <v>3.3857111066476899</v>
      </c>
      <c r="U65" s="208">
        <f t="shared" si="93"/>
        <v>3.7552605297626758</v>
      </c>
      <c r="V65" s="208">
        <f t="shared" si="92"/>
        <v>3.6337767167252903</v>
      </c>
      <c r="W65" s="208">
        <f t="shared" si="92"/>
        <v>3.6337767167252903</v>
      </c>
      <c r="X65" s="208"/>
      <c r="Y65" s="208"/>
      <c r="Z65" s="208"/>
      <c r="AA65" s="208"/>
      <c r="AB65" s="208">
        <f t="shared" ref="AB65" si="94">(AB51-AB50)/LN(1+(AB51-AB50)/AB46)</f>
        <v>3.51066817163648</v>
      </c>
      <c r="AC65" s="138">
        <f t="shared" si="76"/>
        <v>3.5054243350656789</v>
      </c>
    </row>
    <row r="66" spans="1:29" ht="24.95" customHeight="1" x14ac:dyDescent="0.25">
      <c r="A66" s="4">
        <v>21</v>
      </c>
      <c r="B66" s="3" t="s">
        <v>1</v>
      </c>
      <c r="C66" s="2" t="s">
        <v>0</v>
      </c>
      <c r="D66" s="1"/>
      <c r="E66" s="208">
        <f t="shared" ref="E66:F66" si="95">(E48-E49)/LN(1+(E48-E49)/E47)</f>
        <v>3.284340856464937</v>
      </c>
      <c r="F66" s="208">
        <f t="shared" si="95"/>
        <v>3.3309086262159</v>
      </c>
      <c r="G66" s="208"/>
      <c r="H66" s="208"/>
      <c r="I66" s="208"/>
      <c r="J66" s="208">
        <f t="shared" ref="J66:M66" si="96">(J48-J49)/LN(1+(J48-J49)/J47)</f>
        <v>3.2059515234608833</v>
      </c>
      <c r="K66" s="208">
        <f t="shared" si="96"/>
        <v>3.2059515234608833</v>
      </c>
      <c r="L66" s="208">
        <f t="shared" si="96"/>
        <v>3.0477780683835878</v>
      </c>
      <c r="M66" s="208">
        <f t="shared" si="96"/>
        <v>3.2059515234608833</v>
      </c>
      <c r="N66" s="208">
        <f t="shared" ref="N66:O66" si="97">(N48-N49)/LN(1+(N48-N49)/N47)</f>
        <v>3.2059515234608833</v>
      </c>
      <c r="O66" s="208">
        <f t="shared" si="97"/>
        <v>3.2059515234608833</v>
      </c>
      <c r="P66" s="208">
        <f t="shared" ref="P66:W66" si="98">(P48-P49)/LN(1+(P48-P49)/P47)</f>
        <v>3.2059515234608833</v>
      </c>
      <c r="Q66" s="208"/>
      <c r="R66" s="208"/>
      <c r="S66" s="208"/>
      <c r="T66" s="208">
        <f t="shared" ref="T66:U66" si="99">(T48-T49)/LN(1+(T48-T49)/T47)</f>
        <v>3.3039228830716167</v>
      </c>
      <c r="U66" s="208">
        <f t="shared" si="99"/>
        <v>3.1533373622747241</v>
      </c>
      <c r="V66" s="208">
        <f t="shared" si="98"/>
        <v>2.9965726364461656</v>
      </c>
      <c r="W66" s="208">
        <f t="shared" si="98"/>
        <v>3.3039228830716167</v>
      </c>
      <c r="X66" s="208"/>
      <c r="Y66" s="208"/>
      <c r="Z66" s="208"/>
      <c r="AA66" s="208"/>
      <c r="AB66" s="208">
        <f t="shared" ref="AB66" si="100">(AB48-AB49)/LN(1+(AB48-AB49)/AB47)</f>
        <v>3.1533373622747241</v>
      </c>
      <c r="AC66" s="138">
        <f t="shared" si="76"/>
        <v>3.2007021299263263</v>
      </c>
    </row>
  </sheetData>
  <mergeCells count="32">
    <mergeCell ref="E62:AB62"/>
    <mergeCell ref="A35:AC35"/>
    <mergeCell ref="A36:AC36"/>
    <mergeCell ref="A37:D37"/>
    <mergeCell ref="E37:AC43"/>
    <mergeCell ref="A38:D38"/>
    <mergeCell ref="A39:D39"/>
    <mergeCell ref="A40:D40"/>
    <mergeCell ref="A41:D41"/>
    <mergeCell ref="A42:D42"/>
    <mergeCell ref="A43:D43"/>
    <mergeCell ref="A44:A45"/>
    <mergeCell ref="B44:B45"/>
    <mergeCell ref="C44:C45"/>
    <mergeCell ref="D44:D45"/>
    <mergeCell ref="E44:AB44"/>
    <mergeCell ref="E29:AB29"/>
    <mergeCell ref="A2:AC2"/>
    <mergeCell ref="A3:AC3"/>
    <mergeCell ref="A4:D4"/>
    <mergeCell ref="E4:AC10"/>
    <mergeCell ref="A5:D5"/>
    <mergeCell ref="A6:D6"/>
    <mergeCell ref="A7:D7"/>
    <mergeCell ref="A8:D8"/>
    <mergeCell ref="A9:D9"/>
    <mergeCell ref="A10:D10"/>
    <mergeCell ref="A11:A12"/>
    <mergeCell ref="B11:B12"/>
    <mergeCell ref="C11:C12"/>
    <mergeCell ref="D11:D12"/>
    <mergeCell ref="E11:AB11"/>
  </mergeCells>
  <conditionalFormatting sqref="E27:AB27">
    <cfRule type="cellIs" dxfId="86" priority="3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AC130"/>
  <sheetViews>
    <sheetView topLeftCell="A44" zoomScale="70" zoomScaleNormal="70" workbookViewId="0">
      <selection activeCell="AC77" sqref="AC77"/>
    </sheetView>
  </sheetViews>
  <sheetFormatPr defaultColWidth="8.85546875" defaultRowHeight="12.75" x14ac:dyDescent="0.2"/>
  <cols>
    <col min="1" max="1" width="6.5703125" style="16" customWidth="1"/>
    <col min="2" max="2" width="45" style="16" customWidth="1"/>
    <col min="3" max="3" width="11.42578125" style="16" customWidth="1"/>
    <col min="4" max="4" width="17.42578125" style="16" customWidth="1"/>
    <col min="5" max="6" width="8.7109375" style="16" customWidth="1"/>
    <col min="7" max="7" width="10.85546875" style="16" customWidth="1"/>
    <col min="8" max="8" width="12.5703125" style="16" customWidth="1"/>
    <col min="9" max="9" width="9.85546875" style="16" customWidth="1"/>
    <col min="10" max="12" width="8.7109375" style="16" customWidth="1"/>
    <col min="13" max="13" width="8.5703125" style="16" customWidth="1"/>
    <col min="14" max="14" width="9.140625" style="16" customWidth="1"/>
    <col min="15" max="17" width="8.7109375" style="16" customWidth="1"/>
    <col min="18" max="18" width="9.42578125" style="16" customWidth="1"/>
    <col min="19" max="19" width="8.7109375" style="16" customWidth="1"/>
    <col min="20" max="20" width="9.140625" style="16" customWidth="1"/>
    <col min="21" max="21" width="9.85546875" style="16" customWidth="1"/>
    <col min="22" max="28" width="8.7109375" style="16" customWidth="1"/>
    <col min="29" max="29" width="19.5703125" style="16" customWidth="1"/>
    <col min="30" max="16384" width="8.85546875" style="16"/>
  </cols>
  <sheetData>
    <row r="2" spans="1:29" ht="23.25" x14ac:dyDescent="0.2">
      <c r="A2" s="317" t="s">
        <v>167</v>
      </c>
      <c r="B2" s="317"/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</row>
    <row r="3" spans="1:29" ht="18.75" x14ac:dyDescent="0.2">
      <c r="A3" s="323" t="s">
        <v>168</v>
      </c>
      <c r="B3" s="323"/>
      <c r="C3" s="323"/>
      <c r="D3" s="323"/>
      <c r="E3" s="323"/>
      <c r="F3" s="323"/>
      <c r="G3" s="323"/>
      <c r="H3" s="323"/>
      <c r="I3" s="323"/>
      <c r="J3" s="323"/>
      <c r="K3" s="323"/>
      <c r="L3" s="323"/>
      <c r="M3" s="323"/>
      <c r="N3" s="323"/>
      <c r="O3" s="323"/>
      <c r="P3" s="323"/>
      <c r="Q3" s="323"/>
      <c r="R3" s="323"/>
      <c r="S3" s="323"/>
      <c r="T3" s="323"/>
      <c r="U3" s="323"/>
      <c r="V3" s="323"/>
      <c r="W3" s="323"/>
      <c r="X3" s="323"/>
      <c r="Y3" s="323"/>
      <c r="Z3" s="323"/>
      <c r="AA3" s="323"/>
      <c r="AB3" s="323"/>
      <c r="AC3" s="323"/>
    </row>
    <row r="4" spans="1:29" ht="21" customHeight="1" x14ac:dyDescent="0.35">
      <c r="A4" s="319"/>
      <c r="B4" s="319"/>
      <c r="C4" s="319"/>
      <c r="D4" s="319"/>
      <c r="E4" s="320" t="s">
        <v>109</v>
      </c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</row>
    <row r="5" spans="1:29" ht="18" customHeight="1" x14ac:dyDescent="0.2">
      <c r="A5" s="324" t="s">
        <v>77</v>
      </c>
      <c r="B5" s="324"/>
      <c r="C5" s="324"/>
      <c r="D5" s="324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29" ht="18" customHeight="1" x14ac:dyDescent="0.2">
      <c r="A6" s="324" t="s">
        <v>78</v>
      </c>
      <c r="B6" s="324"/>
      <c r="C6" s="324"/>
      <c r="D6" s="324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29" ht="18" customHeight="1" x14ac:dyDescent="0.2">
      <c r="A7" s="324" t="s">
        <v>79</v>
      </c>
      <c r="B7" s="324"/>
      <c r="C7" s="324"/>
      <c r="D7" s="324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29" ht="18" customHeight="1" x14ac:dyDescent="0.2">
      <c r="A8" s="324" t="s">
        <v>80</v>
      </c>
      <c r="B8" s="324"/>
      <c r="C8" s="324"/>
      <c r="D8" s="324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29" ht="16.899999999999999" customHeight="1" x14ac:dyDescent="0.25">
      <c r="A9" s="325" t="s">
        <v>81</v>
      </c>
      <c r="B9" s="325"/>
      <c r="C9" s="325"/>
      <c r="D9" s="325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29" ht="15.6" customHeight="1" x14ac:dyDescent="0.25">
      <c r="A10" s="325" t="s">
        <v>82</v>
      </c>
      <c r="B10" s="325"/>
      <c r="C10" s="325"/>
      <c r="D10" s="325"/>
      <c r="E10" s="320"/>
      <c r="F10" s="320"/>
      <c r="G10" s="320"/>
      <c r="H10" s="320"/>
      <c r="I10" s="320"/>
      <c r="J10" s="320"/>
      <c r="K10" s="320"/>
      <c r="L10" s="320"/>
      <c r="M10" s="320"/>
      <c r="N10" s="320"/>
      <c r="O10" s="320"/>
      <c r="P10" s="320"/>
      <c r="Q10" s="320"/>
      <c r="R10" s="320"/>
      <c r="S10" s="320"/>
      <c r="T10" s="320"/>
      <c r="U10" s="320"/>
      <c r="V10" s="320"/>
      <c r="W10" s="320"/>
      <c r="X10" s="320"/>
      <c r="Y10" s="320"/>
      <c r="Z10" s="320"/>
      <c r="AA10" s="320"/>
      <c r="AB10" s="320"/>
      <c r="AC10" s="320"/>
    </row>
    <row r="11" spans="1:29" ht="34.5" customHeight="1" x14ac:dyDescent="0.2">
      <c r="A11" s="312" t="s">
        <v>32</v>
      </c>
      <c r="B11" s="312" t="s">
        <v>31</v>
      </c>
      <c r="C11" s="312" t="s">
        <v>30</v>
      </c>
      <c r="D11" s="312" t="s">
        <v>29</v>
      </c>
      <c r="E11" s="314" t="s">
        <v>28</v>
      </c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315"/>
      <c r="W11" s="315"/>
      <c r="X11" s="315"/>
      <c r="Y11" s="315"/>
      <c r="Z11" s="315"/>
      <c r="AA11" s="315"/>
      <c r="AB11" s="316"/>
      <c r="AC11" s="113" t="s">
        <v>67</v>
      </c>
    </row>
    <row r="12" spans="1:29" ht="15.75" x14ac:dyDescent="0.25">
      <c r="A12" s="313"/>
      <c r="B12" s="313"/>
      <c r="C12" s="313"/>
      <c r="D12" s="313"/>
      <c r="E12" s="8">
        <v>7</v>
      </c>
      <c r="F12" s="8">
        <v>8</v>
      </c>
      <c r="G12" s="8">
        <v>9</v>
      </c>
      <c r="H12" s="8">
        <v>10</v>
      </c>
      <c r="I12" s="9">
        <v>11</v>
      </c>
      <c r="J12" s="8">
        <v>12</v>
      </c>
      <c r="K12" s="8">
        <v>13</v>
      </c>
      <c r="L12" s="8">
        <v>14</v>
      </c>
      <c r="M12" s="8">
        <v>15</v>
      </c>
      <c r="N12" s="8">
        <v>16</v>
      </c>
      <c r="O12" s="8">
        <v>17</v>
      </c>
      <c r="P12" s="8">
        <v>18</v>
      </c>
      <c r="Q12" s="8">
        <v>19</v>
      </c>
      <c r="R12" s="8">
        <v>20</v>
      </c>
      <c r="S12" s="8">
        <v>21</v>
      </c>
      <c r="T12" s="8">
        <v>22</v>
      </c>
      <c r="U12" s="8">
        <v>23</v>
      </c>
      <c r="V12" s="8">
        <v>0</v>
      </c>
      <c r="W12" s="8">
        <v>1</v>
      </c>
      <c r="X12" s="8">
        <v>2</v>
      </c>
      <c r="Y12" s="8">
        <v>3</v>
      </c>
      <c r="Z12" s="8">
        <v>4</v>
      </c>
      <c r="AA12" s="8">
        <v>5</v>
      </c>
      <c r="AB12" s="8">
        <v>6</v>
      </c>
      <c r="AC12" s="1"/>
    </row>
    <row r="13" spans="1:29" ht="24.95" customHeight="1" x14ac:dyDescent="0.2">
      <c r="A13" s="4">
        <v>1</v>
      </c>
      <c r="B13" s="3" t="s">
        <v>27</v>
      </c>
      <c r="C13" s="2" t="s">
        <v>0</v>
      </c>
      <c r="D13" s="31"/>
      <c r="E13" s="163">
        <v>0.9</v>
      </c>
      <c r="F13" s="7">
        <v>1</v>
      </c>
      <c r="G13" s="7">
        <v>1</v>
      </c>
      <c r="H13" s="7">
        <v>0.9</v>
      </c>
      <c r="I13" s="7">
        <v>0.9</v>
      </c>
      <c r="J13" s="7">
        <v>0.9</v>
      </c>
      <c r="K13" s="7">
        <v>0.9</v>
      </c>
      <c r="L13" s="7">
        <v>0.9</v>
      </c>
      <c r="M13" s="7">
        <v>0.8</v>
      </c>
      <c r="N13" s="7">
        <v>0.9</v>
      </c>
      <c r="O13" s="7">
        <v>0.9</v>
      </c>
      <c r="P13" s="7">
        <v>0.9</v>
      </c>
      <c r="Q13" s="7">
        <v>0.9</v>
      </c>
      <c r="R13" s="7">
        <v>0.8</v>
      </c>
      <c r="S13" s="7">
        <v>0.9</v>
      </c>
      <c r="T13" s="7">
        <v>0.8</v>
      </c>
      <c r="U13" s="7">
        <v>0.9</v>
      </c>
      <c r="V13" s="7">
        <v>0.9</v>
      </c>
      <c r="W13" s="7">
        <v>0.8</v>
      </c>
      <c r="X13" s="7">
        <v>0.9</v>
      </c>
      <c r="Y13" s="7">
        <v>0.9</v>
      </c>
      <c r="Z13" s="7">
        <v>0.8</v>
      </c>
      <c r="AA13" s="7">
        <v>0.9</v>
      </c>
      <c r="AB13" s="7">
        <v>0.7</v>
      </c>
      <c r="AC13" s="8">
        <f>AVERAGE(F13:AB13)</f>
        <v>0.87826086956521732</v>
      </c>
    </row>
    <row r="14" spans="1:29" ht="24.95" customHeight="1" x14ac:dyDescent="0.2">
      <c r="A14" s="4">
        <v>2</v>
      </c>
      <c r="B14" s="3" t="s">
        <v>26</v>
      </c>
      <c r="C14" s="2" t="s">
        <v>0</v>
      </c>
      <c r="D14" s="31"/>
      <c r="E14" s="7">
        <v>0.8</v>
      </c>
      <c r="F14" s="7">
        <v>0.9</v>
      </c>
      <c r="G14" s="7">
        <v>0.8</v>
      </c>
      <c r="H14" s="7">
        <v>0.7</v>
      </c>
      <c r="I14" s="7">
        <v>0.9</v>
      </c>
      <c r="J14" s="7">
        <v>0.8</v>
      </c>
      <c r="K14" s="7">
        <v>0.8</v>
      </c>
      <c r="L14" s="7">
        <v>0.8</v>
      </c>
      <c r="M14" s="7">
        <v>0.9</v>
      </c>
      <c r="N14" s="7">
        <v>0.8</v>
      </c>
      <c r="O14" s="7">
        <v>0.8</v>
      </c>
      <c r="P14" s="7">
        <v>0.8</v>
      </c>
      <c r="Q14" s="7">
        <v>0.7</v>
      </c>
      <c r="R14" s="7">
        <v>0.7</v>
      </c>
      <c r="S14" s="7">
        <v>0.8</v>
      </c>
      <c r="T14" s="7">
        <v>0.8</v>
      </c>
      <c r="U14" s="7">
        <v>0.9</v>
      </c>
      <c r="V14" s="7">
        <v>0.7</v>
      </c>
      <c r="W14" s="7">
        <v>0.7</v>
      </c>
      <c r="X14" s="7">
        <v>0.8</v>
      </c>
      <c r="Y14" s="7">
        <v>0.7</v>
      </c>
      <c r="Z14" s="7">
        <v>0.7</v>
      </c>
      <c r="AA14" s="7">
        <v>0.8</v>
      </c>
      <c r="AB14" s="7">
        <v>0.8</v>
      </c>
      <c r="AC14" s="8">
        <f>AVERAGE(F14:AB14)</f>
        <v>0.78695652173913044</v>
      </c>
    </row>
    <row r="15" spans="1:29" ht="24.95" customHeight="1" x14ac:dyDescent="0.2">
      <c r="A15" s="4">
        <v>3</v>
      </c>
      <c r="B15" s="3" t="s">
        <v>83</v>
      </c>
      <c r="C15" s="2" t="s">
        <v>0</v>
      </c>
      <c r="D15" s="2"/>
      <c r="E15" s="36">
        <v>15.5</v>
      </c>
      <c r="F15" s="36">
        <v>14.3</v>
      </c>
      <c r="G15" s="36">
        <v>13.5</v>
      </c>
      <c r="H15" s="36">
        <v>13.2</v>
      </c>
      <c r="I15" s="36">
        <v>13.5</v>
      </c>
      <c r="J15" s="36">
        <v>13.8</v>
      </c>
      <c r="K15" s="36">
        <v>14.1</v>
      </c>
      <c r="L15" s="36">
        <v>14.1</v>
      </c>
      <c r="M15" s="36">
        <v>14.1</v>
      </c>
      <c r="N15" s="36">
        <v>14.2</v>
      </c>
      <c r="O15" s="36">
        <v>14.3</v>
      </c>
      <c r="P15" s="36">
        <v>14.1</v>
      </c>
      <c r="Q15" s="36">
        <v>13.8</v>
      </c>
      <c r="R15" s="36">
        <v>13.5</v>
      </c>
      <c r="S15" s="36">
        <v>13.3</v>
      </c>
      <c r="T15" s="36">
        <v>13.9</v>
      </c>
      <c r="U15" s="36">
        <v>15.2</v>
      </c>
      <c r="V15" s="36">
        <v>15.7</v>
      </c>
      <c r="W15" s="36">
        <v>14.2</v>
      </c>
      <c r="X15" s="36">
        <v>13.2</v>
      </c>
      <c r="Y15" s="36">
        <v>12.6</v>
      </c>
      <c r="Z15" s="36">
        <v>13.8</v>
      </c>
      <c r="AA15" s="36">
        <v>14.4</v>
      </c>
      <c r="AB15" s="36">
        <v>14.9</v>
      </c>
      <c r="AC15" s="8">
        <f t="shared" ref="AC15:AC25" si="0">AVERAGE(E15:AB15)</f>
        <v>14.049999999999999</v>
      </c>
    </row>
    <row r="16" spans="1:29" ht="24.95" customHeight="1" x14ac:dyDescent="0.2">
      <c r="A16" s="4">
        <v>4</v>
      </c>
      <c r="B16" s="3" t="s">
        <v>84</v>
      </c>
      <c r="C16" s="2" t="s">
        <v>0</v>
      </c>
      <c r="D16" s="2"/>
      <c r="E16" s="36">
        <v>7.6</v>
      </c>
      <c r="F16" s="36">
        <v>6.4</v>
      </c>
      <c r="G16" s="36">
        <v>6</v>
      </c>
      <c r="H16" s="36">
        <v>5.9</v>
      </c>
      <c r="I16" s="36">
        <v>7.1</v>
      </c>
      <c r="J16" s="36">
        <v>7.1</v>
      </c>
      <c r="K16" s="36">
        <v>7.1</v>
      </c>
      <c r="L16" s="36">
        <v>6.9</v>
      </c>
      <c r="M16" s="36">
        <v>7.1</v>
      </c>
      <c r="N16" s="36">
        <v>6.4</v>
      </c>
      <c r="O16" s="36">
        <v>6.6</v>
      </c>
      <c r="P16" s="36">
        <v>6.4</v>
      </c>
      <c r="Q16" s="36">
        <v>6.3</v>
      </c>
      <c r="R16" s="36">
        <v>6.3</v>
      </c>
      <c r="S16" s="36">
        <v>6.2</v>
      </c>
      <c r="T16" s="36">
        <v>6.3</v>
      </c>
      <c r="U16" s="36">
        <v>7.4</v>
      </c>
      <c r="V16" s="36">
        <v>7.7</v>
      </c>
      <c r="W16" s="36">
        <v>6.5</v>
      </c>
      <c r="X16" s="36">
        <v>5.8</v>
      </c>
      <c r="Y16" s="36">
        <v>5.6</v>
      </c>
      <c r="Z16" s="36">
        <v>6.2</v>
      </c>
      <c r="AA16" s="36">
        <v>6.6</v>
      </c>
      <c r="AB16" s="36">
        <v>7</v>
      </c>
      <c r="AC16" s="8">
        <f t="shared" si="0"/>
        <v>6.604166666666667</v>
      </c>
    </row>
    <row r="17" spans="1:29" ht="24.95" customHeight="1" x14ac:dyDescent="0.2">
      <c r="A17" s="4">
        <v>5</v>
      </c>
      <c r="B17" s="3" t="s">
        <v>85</v>
      </c>
      <c r="C17" s="2" t="s">
        <v>0</v>
      </c>
      <c r="D17" s="2"/>
      <c r="E17" s="36">
        <v>25.2</v>
      </c>
      <c r="F17" s="36">
        <v>24.8</v>
      </c>
      <c r="G17" s="36">
        <v>24.9</v>
      </c>
      <c r="H17" s="36">
        <v>25.3</v>
      </c>
      <c r="I17" s="36">
        <v>25.1</v>
      </c>
      <c r="J17" s="36">
        <v>25.3</v>
      </c>
      <c r="K17" s="36">
        <v>25.2</v>
      </c>
      <c r="L17" s="36">
        <v>25.2</v>
      </c>
      <c r="M17" s="36">
        <v>25.4</v>
      </c>
      <c r="N17" s="36">
        <v>25.4</v>
      </c>
      <c r="O17" s="36">
        <v>25.1</v>
      </c>
      <c r="P17" s="36">
        <v>25.2</v>
      </c>
      <c r="Q17" s="36">
        <v>25.3</v>
      </c>
      <c r="R17" s="36">
        <v>25.6</v>
      </c>
      <c r="S17" s="36">
        <v>25.3</v>
      </c>
      <c r="T17" s="36">
        <v>25.1</v>
      </c>
      <c r="U17" s="36">
        <v>25.7</v>
      </c>
      <c r="V17" s="36">
        <v>25.7</v>
      </c>
      <c r="W17" s="36">
        <v>25.4</v>
      </c>
      <c r="X17" s="36">
        <v>24.5</v>
      </c>
      <c r="Y17" s="36">
        <v>23.8</v>
      </c>
      <c r="Z17" s="36">
        <v>23.6</v>
      </c>
      <c r="AA17" s="36">
        <v>23.7</v>
      </c>
      <c r="AB17" s="36">
        <v>23.7</v>
      </c>
      <c r="AC17" s="8">
        <f t="shared" si="0"/>
        <v>24.979166666666671</v>
      </c>
    </row>
    <row r="18" spans="1:29" ht="24.95" customHeight="1" x14ac:dyDescent="0.2">
      <c r="A18" s="4">
        <v>6</v>
      </c>
      <c r="B18" s="3" t="s">
        <v>86</v>
      </c>
      <c r="C18" s="2" t="s">
        <v>0</v>
      </c>
      <c r="D18" s="2"/>
      <c r="E18" s="36">
        <v>30.4</v>
      </c>
      <c r="F18" s="36">
        <v>29.9</v>
      </c>
      <c r="G18" s="36">
        <v>29.8</v>
      </c>
      <c r="H18" s="36">
        <v>29.9</v>
      </c>
      <c r="I18" s="36">
        <v>29.3</v>
      </c>
      <c r="J18" s="36">
        <v>29.7</v>
      </c>
      <c r="K18" s="36">
        <v>29.8</v>
      </c>
      <c r="L18" s="36">
        <v>29.9</v>
      </c>
      <c r="M18" s="36">
        <v>30.1</v>
      </c>
      <c r="N18" s="36">
        <v>30.5</v>
      </c>
      <c r="O18" s="36">
        <v>30.3</v>
      </c>
      <c r="P18" s="36">
        <v>30.2</v>
      </c>
      <c r="Q18" s="36">
        <v>30.2</v>
      </c>
      <c r="R18" s="36">
        <v>30.4</v>
      </c>
      <c r="S18" s="36">
        <v>31.9</v>
      </c>
      <c r="T18" s="36">
        <v>30.1</v>
      </c>
      <c r="U18" s="36">
        <v>30.8</v>
      </c>
      <c r="V18" s="36">
        <v>30.9</v>
      </c>
      <c r="W18" s="36">
        <v>30.4</v>
      </c>
      <c r="X18" s="36">
        <v>29.3</v>
      </c>
      <c r="Y18" s="36">
        <v>28.3</v>
      </c>
      <c r="Z18" s="36">
        <v>28.7</v>
      </c>
      <c r="AA18" s="36">
        <v>28.8</v>
      </c>
      <c r="AB18" s="36">
        <v>28.9</v>
      </c>
      <c r="AC18" s="8">
        <f t="shared" si="0"/>
        <v>29.937499999999989</v>
      </c>
    </row>
    <row r="19" spans="1:29" ht="24.95" customHeight="1" x14ac:dyDescent="0.2">
      <c r="A19" s="4">
        <v>7</v>
      </c>
      <c r="B19" s="3" t="s">
        <v>21</v>
      </c>
      <c r="C19" s="2" t="s">
        <v>87</v>
      </c>
      <c r="D19" s="2"/>
      <c r="E19" s="91">
        <v>4.3</v>
      </c>
      <c r="F19" s="91">
        <v>4.3</v>
      </c>
      <c r="G19" s="91">
        <v>4.3</v>
      </c>
      <c r="H19" s="91">
        <v>4.3</v>
      </c>
      <c r="I19" s="91">
        <v>4.3</v>
      </c>
      <c r="J19" s="91">
        <v>4.3</v>
      </c>
      <c r="K19" s="91">
        <v>4.3</v>
      </c>
      <c r="L19" s="91">
        <v>4.3</v>
      </c>
      <c r="M19" s="91">
        <v>4.3</v>
      </c>
      <c r="N19" s="91">
        <v>4.3</v>
      </c>
      <c r="O19" s="91">
        <v>4.3</v>
      </c>
      <c r="P19" s="91">
        <v>4.3</v>
      </c>
      <c r="Q19" s="91">
        <v>4.3</v>
      </c>
      <c r="R19" s="91">
        <v>4.3</v>
      </c>
      <c r="S19" s="91">
        <v>4.3</v>
      </c>
      <c r="T19" s="91">
        <v>4.3</v>
      </c>
      <c r="U19" s="91">
        <v>4.3</v>
      </c>
      <c r="V19" s="91">
        <v>4.3</v>
      </c>
      <c r="W19" s="91">
        <v>4.3</v>
      </c>
      <c r="X19" s="91">
        <v>4.3</v>
      </c>
      <c r="Y19" s="91">
        <v>4.3</v>
      </c>
      <c r="Z19" s="91">
        <v>4.3</v>
      </c>
      <c r="AA19" s="91">
        <v>4.3</v>
      </c>
      <c r="AB19" s="91">
        <v>4.3</v>
      </c>
      <c r="AC19" s="8">
        <f t="shared" si="0"/>
        <v>4.299999999999998</v>
      </c>
    </row>
    <row r="20" spans="1:29" ht="24.95" customHeight="1" x14ac:dyDescent="0.2">
      <c r="A20" s="4">
        <v>8</v>
      </c>
      <c r="B20" s="3" t="s">
        <v>20</v>
      </c>
      <c r="C20" s="2" t="s">
        <v>87</v>
      </c>
      <c r="D20" s="2"/>
      <c r="E20" s="92">
        <v>3.8</v>
      </c>
      <c r="F20" s="92">
        <v>3.8</v>
      </c>
      <c r="G20" s="92">
        <v>3.8</v>
      </c>
      <c r="H20" s="92">
        <v>3.8</v>
      </c>
      <c r="I20" s="92">
        <v>3.8</v>
      </c>
      <c r="J20" s="92">
        <v>3.8</v>
      </c>
      <c r="K20" s="92">
        <v>3.8</v>
      </c>
      <c r="L20" s="92">
        <v>3.8</v>
      </c>
      <c r="M20" s="92">
        <v>3.8</v>
      </c>
      <c r="N20" s="92">
        <v>3.8</v>
      </c>
      <c r="O20" s="92">
        <v>3.8</v>
      </c>
      <c r="P20" s="92">
        <v>3.8</v>
      </c>
      <c r="Q20" s="92">
        <v>3.8</v>
      </c>
      <c r="R20" s="92">
        <v>3.8</v>
      </c>
      <c r="S20" s="92">
        <v>3.8</v>
      </c>
      <c r="T20" s="92">
        <v>3.8</v>
      </c>
      <c r="U20" s="92">
        <v>3.8</v>
      </c>
      <c r="V20" s="92">
        <v>3.8</v>
      </c>
      <c r="W20" s="92">
        <v>3.8</v>
      </c>
      <c r="X20" s="92">
        <v>3.8</v>
      </c>
      <c r="Y20" s="92">
        <v>3.8</v>
      </c>
      <c r="Z20" s="92">
        <v>3.8</v>
      </c>
      <c r="AA20" s="92">
        <v>3.8</v>
      </c>
      <c r="AB20" s="92">
        <v>3.8</v>
      </c>
      <c r="AC20" s="8">
        <f t="shared" si="0"/>
        <v>3.7999999999999985</v>
      </c>
    </row>
    <row r="21" spans="1:29" ht="24.95" customHeight="1" x14ac:dyDescent="0.2">
      <c r="A21" s="4">
        <v>9</v>
      </c>
      <c r="B21" s="3" t="s">
        <v>19</v>
      </c>
      <c r="C21" s="2" t="s">
        <v>87</v>
      </c>
      <c r="D21" s="2"/>
      <c r="E21" s="92">
        <v>3.8</v>
      </c>
      <c r="F21" s="92">
        <v>3.8</v>
      </c>
      <c r="G21" s="92">
        <v>3.8</v>
      </c>
      <c r="H21" s="92">
        <v>3.8</v>
      </c>
      <c r="I21" s="92">
        <v>3.8</v>
      </c>
      <c r="J21" s="92">
        <v>3.8</v>
      </c>
      <c r="K21" s="92">
        <v>3.8</v>
      </c>
      <c r="L21" s="92">
        <v>3.8</v>
      </c>
      <c r="M21" s="92">
        <v>3.8</v>
      </c>
      <c r="N21" s="92">
        <v>3.8</v>
      </c>
      <c r="O21" s="92">
        <v>3.8</v>
      </c>
      <c r="P21" s="92">
        <v>3.8</v>
      </c>
      <c r="Q21" s="92">
        <v>3.8</v>
      </c>
      <c r="R21" s="92">
        <v>3.8</v>
      </c>
      <c r="S21" s="92">
        <v>3.8</v>
      </c>
      <c r="T21" s="92">
        <v>3.8</v>
      </c>
      <c r="U21" s="92">
        <v>3.8</v>
      </c>
      <c r="V21" s="92">
        <v>3.8</v>
      </c>
      <c r="W21" s="92">
        <v>3.8</v>
      </c>
      <c r="X21" s="92">
        <v>3.8</v>
      </c>
      <c r="Y21" s="92">
        <v>3.8</v>
      </c>
      <c r="Z21" s="92">
        <v>3.8</v>
      </c>
      <c r="AA21" s="92">
        <v>3.8</v>
      </c>
      <c r="AB21" s="92">
        <v>3.8</v>
      </c>
      <c r="AC21" s="8">
        <f t="shared" si="0"/>
        <v>3.7999999999999985</v>
      </c>
    </row>
    <row r="22" spans="1:29" ht="24.95" customHeight="1" x14ac:dyDescent="0.2">
      <c r="A22" s="4">
        <v>10</v>
      </c>
      <c r="B22" s="3" t="s">
        <v>18</v>
      </c>
      <c r="C22" s="2" t="s">
        <v>87</v>
      </c>
      <c r="D22" s="2"/>
      <c r="E22" s="92">
        <v>3</v>
      </c>
      <c r="F22" s="92">
        <v>3</v>
      </c>
      <c r="G22" s="92">
        <v>3</v>
      </c>
      <c r="H22" s="92">
        <v>3</v>
      </c>
      <c r="I22" s="92">
        <v>3</v>
      </c>
      <c r="J22" s="92">
        <v>3</v>
      </c>
      <c r="K22" s="92">
        <v>3</v>
      </c>
      <c r="L22" s="92">
        <v>3</v>
      </c>
      <c r="M22" s="92">
        <v>3</v>
      </c>
      <c r="N22" s="92">
        <v>3</v>
      </c>
      <c r="O22" s="92">
        <v>3</v>
      </c>
      <c r="P22" s="92">
        <v>3</v>
      </c>
      <c r="Q22" s="92">
        <v>3</v>
      </c>
      <c r="R22" s="92">
        <v>3</v>
      </c>
      <c r="S22" s="92">
        <v>3</v>
      </c>
      <c r="T22" s="92">
        <v>3</v>
      </c>
      <c r="U22" s="92">
        <v>3</v>
      </c>
      <c r="V22" s="92">
        <v>3</v>
      </c>
      <c r="W22" s="92">
        <v>3</v>
      </c>
      <c r="X22" s="92">
        <v>3</v>
      </c>
      <c r="Y22" s="92">
        <v>3</v>
      </c>
      <c r="Z22" s="92">
        <v>3</v>
      </c>
      <c r="AA22" s="92">
        <v>3</v>
      </c>
      <c r="AB22" s="92">
        <v>3</v>
      </c>
      <c r="AC22" s="8">
        <f t="shared" si="0"/>
        <v>3</v>
      </c>
    </row>
    <row r="23" spans="1:29" ht="24.95" customHeight="1" x14ac:dyDescent="0.2">
      <c r="A23" s="4">
        <v>11</v>
      </c>
      <c r="B23" s="3" t="s">
        <v>88</v>
      </c>
      <c r="C23" s="2" t="s">
        <v>87</v>
      </c>
      <c r="D23" s="5"/>
      <c r="E23" s="91">
        <f t="shared" ref="E23:W23" si="1">E19-E20</f>
        <v>0.5</v>
      </c>
      <c r="F23" s="91">
        <f t="shared" si="1"/>
        <v>0.5</v>
      </c>
      <c r="G23" s="91">
        <f t="shared" si="1"/>
        <v>0.5</v>
      </c>
      <c r="H23" s="91">
        <f t="shared" si="1"/>
        <v>0.5</v>
      </c>
      <c r="I23" s="91">
        <f t="shared" si="1"/>
        <v>0.5</v>
      </c>
      <c r="J23" s="91">
        <f t="shared" si="1"/>
        <v>0.5</v>
      </c>
      <c r="K23" s="91">
        <f t="shared" si="1"/>
        <v>0.5</v>
      </c>
      <c r="L23" s="91">
        <f t="shared" si="1"/>
        <v>0.5</v>
      </c>
      <c r="M23" s="91">
        <f t="shared" si="1"/>
        <v>0.5</v>
      </c>
      <c r="N23" s="91">
        <f t="shared" si="1"/>
        <v>0.5</v>
      </c>
      <c r="O23" s="91">
        <f t="shared" si="1"/>
        <v>0.5</v>
      </c>
      <c r="P23" s="91">
        <f t="shared" si="1"/>
        <v>0.5</v>
      </c>
      <c r="Q23" s="91">
        <f t="shared" si="1"/>
        <v>0.5</v>
      </c>
      <c r="R23" s="91">
        <f t="shared" si="1"/>
        <v>0.5</v>
      </c>
      <c r="S23" s="91">
        <f t="shared" si="1"/>
        <v>0.5</v>
      </c>
      <c r="T23" s="91">
        <f t="shared" si="1"/>
        <v>0.5</v>
      </c>
      <c r="U23" s="91">
        <f t="shared" si="1"/>
        <v>0.5</v>
      </c>
      <c r="V23" s="91">
        <f t="shared" si="1"/>
        <v>0.5</v>
      </c>
      <c r="W23" s="91">
        <f t="shared" si="1"/>
        <v>0.5</v>
      </c>
      <c r="X23" s="91">
        <f t="shared" ref="X23:AB23" si="2">X19-X20</f>
        <v>0.5</v>
      </c>
      <c r="Y23" s="91">
        <f t="shared" si="2"/>
        <v>0.5</v>
      </c>
      <c r="Z23" s="91">
        <f t="shared" si="2"/>
        <v>0.5</v>
      </c>
      <c r="AA23" s="91">
        <f t="shared" si="2"/>
        <v>0.5</v>
      </c>
      <c r="AB23" s="91">
        <f t="shared" si="2"/>
        <v>0.5</v>
      </c>
      <c r="AC23" s="8">
        <f t="shared" si="0"/>
        <v>0.5</v>
      </c>
    </row>
    <row r="24" spans="1:29" ht="24.95" customHeight="1" x14ac:dyDescent="0.2">
      <c r="A24" s="4">
        <v>12</v>
      </c>
      <c r="B24" s="3" t="s">
        <v>89</v>
      </c>
      <c r="C24" s="2" t="s">
        <v>87</v>
      </c>
      <c r="D24" s="5"/>
      <c r="E24" s="91">
        <f t="shared" ref="E24:W24" si="3">E21-E22</f>
        <v>0.79999999999999982</v>
      </c>
      <c r="F24" s="91">
        <f t="shared" si="3"/>
        <v>0.79999999999999982</v>
      </c>
      <c r="G24" s="91">
        <f t="shared" si="3"/>
        <v>0.79999999999999982</v>
      </c>
      <c r="H24" s="91">
        <f t="shared" si="3"/>
        <v>0.79999999999999982</v>
      </c>
      <c r="I24" s="91">
        <f t="shared" si="3"/>
        <v>0.79999999999999982</v>
      </c>
      <c r="J24" s="91">
        <f t="shared" si="3"/>
        <v>0.79999999999999982</v>
      </c>
      <c r="K24" s="91">
        <f t="shared" si="3"/>
        <v>0.79999999999999982</v>
      </c>
      <c r="L24" s="91">
        <f t="shared" si="3"/>
        <v>0.79999999999999982</v>
      </c>
      <c r="M24" s="91">
        <f t="shared" si="3"/>
        <v>0.79999999999999982</v>
      </c>
      <c r="N24" s="91">
        <f t="shared" si="3"/>
        <v>0.79999999999999982</v>
      </c>
      <c r="O24" s="91">
        <f t="shared" si="3"/>
        <v>0.79999999999999982</v>
      </c>
      <c r="P24" s="91">
        <f t="shared" si="3"/>
        <v>0.79999999999999982</v>
      </c>
      <c r="Q24" s="91">
        <f t="shared" si="3"/>
        <v>0.79999999999999982</v>
      </c>
      <c r="R24" s="91">
        <f t="shared" si="3"/>
        <v>0.79999999999999982</v>
      </c>
      <c r="S24" s="91">
        <f t="shared" si="3"/>
        <v>0.79999999999999982</v>
      </c>
      <c r="T24" s="91">
        <f t="shared" si="3"/>
        <v>0.79999999999999982</v>
      </c>
      <c r="U24" s="91">
        <f t="shared" si="3"/>
        <v>0.79999999999999982</v>
      </c>
      <c r="V24" s="91">
        <f t="shared" si="3"/>
        <v>0.79999999999999982</v>
      </c>
      <c r="W24" s="91">
        <f t="shared" si="3"/>
        <v>0.79999999999999982</v>
      </c>
      <c r="X24" s="91">
        <f t="shared" ref="X24:AB24" si="4">X21-X22</f>
        <v>0.79999999999999982</v>
      </c>
      <c r="Y24" s="91">
        <f t="shared" si="4"/>
        <v>0.79999999999999982</v>
      </c>
      <c r="Z24" s="91">
        <f t="shared" si="4"/>
        <v>0.79999999999999982</v>
      </c>
      <c r="AA24" s="91">
        <f t="shared" si="4"/>
        <v>0.79999999999999982</v>
      </c>
      <c r="AB24" s="91">
        <f t="shared" si="4"/>
        <v>0.79999999999999982</v>
      </c>
      <c r="AC24" s="8">
        <f t="shared" si="0"/>
        <v>0.80000000000000027</v>
      </c>
    </row>
    <row r="25" spans="1:29" ht="24.95" customHeight="1" x14ac:dyDescent="0.2">
      <c r="A25" s="4">
        <v>13</v>
      </c>
      <c r="B25" s="3" t="s">
        <v>90</v>
      </c>
      <c r="C25" s="2" t="s">
        <v>91</v>
      </c>
      <c r="D25" s="5"/>
      <c r="E25" s="60">
        <f t="shared" ref="E25:W25" si="5">SQRT(E23/0.5)*971</f>
        <v>971</v>
      </c>
      <c r="F25" s="60">
        <f t="shared" si="5"/>
        <v>971</v>
      </c>
      <c r="G25" s="60">
        <f t="shared" si="5"/>
        <v>971</v>
      </c>
      <c r="H25" s="60">
        <f t="shared" si="5"/>
        <v>971</v>
      </c>
      <c r="I25" s="60">
        <f t="shared" si="5"/>
        <v>971</v>
      </c>
      <c r="J25" s="60">
        <f t="shared" si="5"/>
        <v>971</v>
      </c>
      <c r="K25" s="60">
        <f t="shared" si="5"/>
        <v>971</v>
      </c>
      <c r="L25" s="60">
        <f t="shared" si="5"/>
        <v>971</v>
      </c>
      <c r="M25" s="60">
        <f t="shared" si="5"/>
        <v>971</v>
      </c>
      <c r="N25" s="60">
        <f t="shared" si="5"/>
        <v>971</v>
      </c>
      <c r="O25" s="60">
        <f t="shared" si="5"/>
        <v>971</v>
      </c>
      <c r="P25" s="60">
        <f t="shared" si="5"/>
        <v>971</v>
      </c>
      <c r="Q25" s="60">
        <f t="shared" si="5"/>
        <v>971</v>
      </c>
      <c r="R25" s="60">
        <f t="shared" si="5"/>
        <v>971</v>
      </c>
      <c r="S25" s="60">
        <f t="shared" si="5"/>
        <v>971</v>
      </c>
      <c r="T25" s="60">
        <f t="shared" si="5"/>
        <v>971</v>
      </c>
      <c r="U25" s="60">
        <f t="shared" si="5"/>
        <v>971</v>
      </c>
      <c r="V25" s="60">
        <f t="shared" si="5"/>
        <v>971</v>
      </c>
      <c r="W25" s="60">
        <f t="shared" si="5"/>
        <v>971</v>
      </c>
      <c r="X25" s="60">
        <f t="shared" ref="X25:AB25" si="6">SQRT(X23/0.5)*971</f>
        <v>971</v>
      </c>
      <c r="Y25" s="60">
        <f t="shared" si="6"/>
        <v>971</v>
      </c>
      <c r="Z25" s="60">
        <f t="shared" si="6"/>
        <v>971</v>
      </c>
      <c r="AA25" s="60">
        <f t="shared" si="6"/>
        <v>971</v>
      </c>
      <c r="AB25" s="60">
        <f t="shared" si="6"/>
        <v>971</v>
      </c>
      <c r="AC25" s="8">
        <f t="shared" si="0"/>
        <v>971</v>
      </c>
    </row>
    <row r="26" spans="1:29" ht="24.95" customHeight="1" x14ac:dyDescent="0.2">
      <c r="A26" s="4">
        <v>14</v>
      </c>
      <c r="B26" s="3" t="s">
        <v>11</v>
      </c>
      <c r="C26" s="2" t="s">
        <v>10</v>
      </c>
      <c r="D26" s="5"/>
      <c r="E26" s="60">
        <f t="shared" ref="E26:W26" si="7">E25*1000*1*(E15-E16)/3024</f>
        <v>2536.6732804232806</v>
      </c>
      <c r="F26" s="60">
        <f t="shared" si="7"/>
        <v>2536.6732804232806</v>
      </c>
      <c r="G26" s="60">
        <f t="shared" si="7"/>
        <v>2408.2341269841268</v>
      </c>
      <c r="H26" s="60">
        <f t="shared" si="7"/>
        <v>2344.0145502645501</v>
      </c>
      <c r="I26" s="60">
        <f t="shared" si="7"/>
        <v>2055.0264550264551</v>
      </c>
      <c r="J26" s="60">
        <f t="shared" si="7"/>
        <v>2151.3558201058204</v>
      </c>
      <c r="K26" s="60">
        <f t="shared" si="7"/>
        <v>2247.6851851851852</v>
      </c>
      <c r="L26" s="60">
        <f t="shared" si="7"/>
        <v>2311.9047619047615</v>
      </c>
      <c r="M26" s="60">
        <f t="shared" si="7"/>
        <v>2247.6851851851852</v>
      </c>
      <c r="N26" s="60">
        <f t="shared" si="7"/>
        <v>2504.5634920634916</v>
      </c>
      <c r="O26" s="60">
        <f t="shared" si="7"/>
        <v>2472.4537037037039</v>
      </c>
      <c r="P26" s="60">
        <f t="shared" si="7"/>
        <v>2472.4537037037035</v>
      </c>
      <c r="Q26" s="60">
        <f t="shared" si="7"/>
        <v>2408.2341269841272</v>
      </c>
      <c r="R26" s="60">
        <f t="shared" si="7"/>
        <v>2311.9047619047619</v>
      </c>
      <c r="S26" s="60">
        <f t="shared" si="7"/>
        <v>2279.7949735449738</v>
      </c>
      <c r="T26" s="60">
        <f t="shared" si="7"/>
        <v>2440.3439153439158</v>
      </c>
      <c r="U26" s="60">
        <f t="shared" si="7"/>
        <v>2504.5634920634916</v>
      </c>
      <c r="V26" s="60">
        <f t="shared" si="7"/>
        <v>2568.7830687830683</v>
      </c>
      <c r="W26" s="60">
        <f t="shared" si="7"/>
        <v>2472.4537037037035</v>
      </c>
      <c r="X26" s="60">
        <f t="shared" ref="X26:AB26" si="8">X25*1000*1*(X15-X16)/3024</f>
        <v>2376.1243386243382</v>
      </c>
      <c r="Y26" s="60">
        <f t="shared" si="8"/>
        <v>2247.6851851851852</v>
      </c>
      <c r="Z26" s="60">
        <f t="shared" si="8"/>
        <v>2440.3439153439158</v>
      </c>
      <c r="AA26" s="60">
        <f t="shared" si="8"/>
        <v>2504.5634920634925</v>
      </c>
      <c r="AB26" s="60">
        <f t="shared" si="8"/>
        <v>2536.6732804232806</v>
      </c>
      <c r="AC26" s="62">
        <f>SUM(E26:AB26)</f>
        <v>57380.1917989418</v>
      </c>
    </row>
    <row r="27" spans="1:29" ht="24.95" customHeight="1" x14ac:dyDescent="0.2">
      <c r="A27" s="4">
        <v>15</v>
      </c>
      <c r="B27" s="3" t="s">
        <v>9</v>
      </c>
      <c r="C27" s="2" t="s">
        <v>8</v>
      </c>
      <c r="D27" s="5"/>
      <c r="E27" s="209">
        <v>1500</v>
      </c>
      <c r="F27" s="209">
        <v>1400</v>
      </c>
      <c r="G27" s="209">
        <v>1400</v>
      </c>
      <c r="H27" s="209">
        <v>1300</v>
      </c>
      <c r="I27" s="209">
        <v>1300</v>
      </c>
      <c r="J27" s="209">
        <v>1500</v>
      </c>
      <c r="K27" s="209">
        <v>1300</v>
      </c>
      <c r="L27" s="209">
        <v>1400</v>
      </c>
      <c r="M27" s="209">
        <v>1400</v>
      </c>
      <c r="N27" s="209">
        <v>1500</v>
      </c>
      <c r="O27" s="209">
        <v>1600</v>
      </c>
      <c r="P27" s="209">
        <v>1500</v>
      </c>
      <c r="Q27" s="209">
        <v>1400</v>
      </c>
      <c r="R27" s="209">
        <v>1500</v>
      </c>
      <c r="S27" s="209">
        <v>1500</v>
      </c>
      <c r="T27" s="209">
        <v>1400</v>
      </c>
      <c r="U27" s="209">
        <v>1500</v>
      </c>
      <c r="V27" s="209">
        <v>1500</v>
      </c>
      <c r="W27" s="209">
        <v>1400</v>
      </c>
      <c r="X27" s="209">
        <v>1400</v>
      </c>
      <c r="Y27" s="209">
        <v>1400</v>
      </c>
      <c r="Z27" s="209">
        <v>1600</v>
      </c>
      <c r="AA27" s="209">
        <v>1300</v>
      </c>
      <c r="AB27" s="209">
        <v>1500</v>
      </c>
      <c r="AC27" s="138">
        <f>SUM(E27:AB27)</f>
        <v>34500</v>
      </c>
    </row>
    <row r="28" spans="1:29" ht="24.95" customHeight="1" x14ac:dyDescent="0.2">
      <c r="A28" s="4">
        <v>16</v>
      </c>
      <c r="B28" s="3" t="s">
        <v>7</v>
      </c>
      <c r="C28" s="2" t="s">
        <v>6</v>
      </c>
      <c r="D28" s="5"/>
      <c r="E28" s="68">
        <f t="shared" ref="E28:W28" si="9">E27/E26</f>
        <v>0.59132565930985925</v>
      </c>
      <c r="F28" s="68">
        <f t="shared" si="9"/>
        <v>0.55190394868920201</v>
      </c>
      <c r="G28" s="68">
        <f t="shared" si="9"/>
        <v>0.5813388259526262</v>
      </c>
      <c r="H28" s="68">
        <f t="shared" si="9"/>
        <v>0.55460406585500055</v>
      </c>
      <c r="I28" s="68">
        <f t="shared" si="9"/>
        <v>0.63259526261585997</v>
      </c>
      <c r="J28" s="68">
        <f t="shared" si="9"/>
        <v>0.69723473261908775</v>
      </c>
      <c r="K28" s="68">
        <f t="shared" si="9"/>
        <v>0.57837281153450049</v>
      </c>
      <c r="L28" s="68">
        <f t="shared" si="9"/>
        <v>0.60556127703398566</v>
      </c>
      <c r="M28" s="68">
        <f t="shared" si="9"/>
        <v>0.62286302780638514</v>
      </c>
      <c r="N28" s="68">
        <f t="shared" si="9"/>
        <v>0.59890675750613975</v>
      </c>
      <c r="O28" s="68">
        <f t="shared" si="9"/>
        <v>0.64713041850014041</v>
      </c>
      <c r="P28" s="68">
        <f t="shared" si="9"/>
        <v>0.60668476734388177</v>
      </c>
      <c r="Q28" s="68">
        <f t="shared" si="9"/>
        <v>0.58133882595262609</v>
      </c>
      <c r="R28" s="68">
        <f t="shared" si="9"/>
        <v>0.64881565396498453</v>
      </c>
      <c r="S28" s="68">
        <f t="shared" si="9"/>
        <v>0.65795390261237863</v>
      </c>
      <c r="T28" s="68">
        <f t="shared" si="9"/>
        <v>0.57368963087430203</v>
      </c>
      <c r="U28" s="68">
        <f t="shared" si="9"/>
        <v>0.59890675750613975</v>
      </c>
      <c r="V28" s="68">
        <f t="shared" si="9"/>
        <v>0.58393408856848616</v>
      </c>
      <c r="W28" s="68">
        <f t="shared" si="9"/>
        <v>0.5662391161876229</v>
      </c>
      <c r="X28" s="68">
        <f t="shared" ref="X28:AB28" si="10">X27/X26</f>
        <v>0.58919475603306715</v>
      </c>
      <c r="Y28" s="68">
        <f t="shared" si="10"/>
        <v>0.62286302780638514</v>
      </c>
      <c r="Z28" s="68">
        <f t="shared" si="10"/>
        <v>0.6556452924277737</v>
      </c>
      <c r="AA28" s="68">
        <f t="shared" si="10"/>
        <v>0.51905252317198758</v>
      </c>
      <c r="AB28" s="68">
        <f t="shared" si="10"/>
        <v>0.59132565930985925</v>
      </c>
      <c r="AC28" s="62">
        <f t="shared" ref="AC28:AC33" si="11">AVERAGE(E28:AB28)</f>
        <v>0.60239503288259511</v>
      </c>
    </row>
    <row r="29" spans="1:29" ht="24.95" customHeight="1" x14ac:dyDescent="0.2">
      <c r="A29" s="4">
        <v>17</v>
      </c>
      <c r="B29" s="3" t="s">
        <v>5</v>
      </c>
      <c r="C29" s="5"/>
      <c r="D29" s="5"/>
      <c r="E29" s="326">
        <f>AC28</f>
        <v>0.60239503288259511</v>
      </c>
      <c r="F29" s="327"/>
      <c r="G29" s="327"/>
      <c r="H29" s="327"/>
      <c r="I29" s="327"/>
      <c r="J29" s="327"/>
      <c r="K29" s="327"/>
      <c r="L29" s="327"/>
      <c r="M29" s="327"/>
      <c r="N29" s="327"/>
      <c r="O29" s="327"/>
      <c r="P29" s="327"/>
      <c r="Q29" s="327"/>
      <c r="R29" s="327"/>
      <c r="S29" s="327"/>
      <c r="T29" s="327"/>
      <c r="U29" s="327"/>
      <c r="V29" s="327"/>
      <c r="W29" s="327"/>
      <c r="X29" s="327"/>
      <c r="Y29" s="327"/>
      <c r="Z29" s="327"/>
      <c r="AA29" s="327"/>
      <c r="AB29" s="328"/>
      <c r="AC29" s="62">
        <f t="shared" si="11"/>
        <v>0.60239503288259511</v>
      </c>
    </row>
    <row r="30" spans="1:29" ht="24.95" customHeight="1" x14ac:dyDescent="0.2">
      <c r="A30" s="4">
        <v>18</v>
      </c>
      <c r="B30" s="3" t="s">
        <v>4</v>
      </c>
      <c r="C30" s="5"/>
      <c r="D30" s="5"/>
      <c r="E30" s="62">
        <f t="shared" ref="E30:W30" si="12">3.516/E28</f>
        <v>5.9459621693121703</v>
      </c>
      <c r="F30" s="62">
        <f t="shared" si="12"/>
        <v>6.3706737528344677</v>
      </c>
      <c r="G30" s="62">
        <f t="shared" si="12"/>
        <v>6.0481079931972781</v>
      </c>
      <c r="H30" s="62">
        <f t="shared" si="12"/>
        <v>6.339657814407814</v>
      </c>
      <c r="I30" s="62">
        <f t="shared" si="12"/>
        <v>5.5580561660561658</v>
      </c>
      <c r="J30" s="62">
        <f t="shared" si="12"/>
        <v>5.0427780423280435</v>
      </c>
      <c r="K30" s="62">
        <f t="shared" si="12"/>
        <v>6.0791239316239318</v>
      </c>
      <c r="L30" s="62">
        <f t="shared" si="12"/>
        <v>5.8061836734693868</v>
      </c>
      <c r="M30" s="62">
        <f t="shared" si="12"/>
        <v>5.6449007936507938</v>
      </c>
      <c r="N30" s="62">
        <f t="shared" si="12"/>
        <v>5.8706968253968235</v>
      </c>
      <c r="O30" s="62">
        <f t="shared" si="12"/>
        <v>5.4332170138888891</v>
      </c>
      <c r="P30" s="62">
        <f t="shared" si="12"/>
        <v>5.7954314814814802</v>
      </c>
      <c r="Q30" s="62">
        <f t="shared" si="12"/>
        <v>6.0481079931972799</v>
      </c>
      <c r="R30" s="62">
        <f t="shared" si="12"/>
        <v>5.4191047619047623</v>
      </c>
      <c r="S30" s="62">
        <f t="shared" si="12"/>
        <v>5.3438394179894182</v>
      </c>
      <c r="T30" s="62">
        <f t="shared" si="12"/>
        <v>6.1287494331065773</v>
      </c>
      <c r="U30" s="62">
        <f t="shared" si="12"/>
        <v>5.8706968253968235</v>
      </c>
      <c r="V30" s="62">
        <f t="shared" si="12"/>
        <v>6.0212275132275126</v>
      </c>
      <c r="W30" s="62">
        <f t="shared" si="12"/>
        <v>6.2093908730158729</v>
      </c>
      <c r="X30" s="62">
        <f t="shared" ref="X30:AB30" si="13">3.516/X28</f>
        <v>5.9674665532879807</v>
      </c>
      <c r="Y30" s="62">
        <f t="shared" si="13"/>
        <v>5.6449007936507938</v>
      </c>
      <c r="Z30" s="62">
        <f t="shared" si="13"/>
        <v>5.3626557539682551</v>
      </c>
      <c r="AA30" s="62">
        <f t="shared" si="13"/>
        <v>6.7738809523809529</v>
      </c>
      <c r="AB30" s="62">
        <f t="shared" si="13"/>
        <v>5.9459621693121703</v>
      </c>
      <c r="AC30" s="62">
        <f t="shared" si="11"/>
        <v>5.8612821957535681</v>
      </c>
    </row>
    <row r="31" spans="1:29" ht="24.95" customHeight="1" x14ac:dyDescent="0.2">
      <c r="A31" s="4">
        <v>19</v>
      </c>
      <c r="B31" s="3" t="s">
        <v>3</v>
      </c>
      <c r="C31" s="5"/>
      <c r="D31" s="5"/>
      <c r="E31" s="62">
        <f t="shared" ref="E31:W31" si="14">3.413*E30</f>
        <v>20.293568883862434</v>
      </c>
      <c r="F31" s="62">
        <f t="shared" si="14"/>
        <v>21.743109518424038</v>
      </c>
      <c r="G31" s="62">
        <f t="shared" si="14"/>
        <v>20.642192580782311</v>
      </c>
      <c r="H31" s="62">
        <f t="shared" si="14"/>
        <v>21.637252120573869</v>
      </c>
      <c r="I31" s="62">
        <f t="shared" si="14"/>
        <v>18.969645694749694</v>
      </c>
      <c r="J31" s="62">
        <f t="shared" si="14"/>
        <v>17.21100145846561</v>
      </c>
      <c r="K31" s="62">
        <f t="shared" si="14"/>
        <v>20.74804997863248</v>
      </c>
      <c r="L31" s="62">
        <f t="shared" si="14"/>
        <v>19.816504877551015</v>
      </c>
      <c r="M31" s="62">
        <f t="shared" si="14"/>
        <v>19.266046408730158</v>
      </c>
      <c r="N31" s="62">
        <f t="shared" si="14"/>
        <v>20.036688265079356</v>
      </c>
      <c r="O31" s="62">
        <f t="shared" si="14"/>
        <v>18.543569668402778</v>
      </c>
      <c r="P31" s="62">
        <f t="shared" si="14"/>
        <v>19.779807646296291</v>
      </c>
      <c r="Q31" s="62">
        <f t="shared" si="14"/>
        <v>20.642192580782314</v>
      </c>
      <c r="R31" s="62">
        <f t="shared" si="14"/>
        <v>18.495404552380954</v>
      </c>
      <c r="S31" s="62">
        <f t="shared" si="14"/>
        <v>18.238523933597882</v>
      </c>
      <c r="T31" s="62">
        <f t="shared" si="14"/>
        <v>20.917421815192746</v>
      </c>
      <c r="U31" s="62">
        <f t="shared" si="14"/>
        <v>20.036688265079356</v>
      </c>
      <c r="V31" s="62">
        <f t="shared" si="14"/>
        <v>20.550449502645499</v>
      </c>
      <c r="W31" s="62">
        <f t="shared" si="14"/>
        <v>21.192651049603175</v>
      </c>
      <c r="X31" s="62">
        <f t="shared" ref="X31:AB31" si="15">3.413*X30</f>
        <v>20.366963346371875</v>
      </c>
      <c r="Y31" s="62">
        <f t="shared" si="15"/>
        <v>19.266046408730158</v>
      </c>
      <c r="Z31" s="62">
        <f t="shared" si="15"/>
        <v>18.302744088293654</v>
      </c>
      <c r="AA31" s="62">
        <f t="shared" si="15"/>
        <v>23.119255690476191</v>
      </c>
      <c r="AB31" s="62">
        <f t="shared" si="15"/>
        <v>20.293568883862434</v>
      </c>
      <c r="AC31" s="62">
        <f t="shared" si="11"/>
        <v>20.004556134106924</v>
      </c>
    </row>
    <row r="32" spans="1:29" ht="24.95" customHeight="1" x14ac:dyDescent="0.2">
      <c r="A32" s="4">
        <v>20</v>
      </c>
      <c r="B32" s="3" t="s">
        <v>2</v>
      </c>
      <c r="C32" s="2" t="s">
        <v>0</v>
      </c>
      <c r="D32" s="5"/>
      <c r="E32" s="62">
        <f t="shared" ref="E32" si="16">(E18-E17)/LN(1+(E18-E17)/F13)</f>
        <v>2.8500189184554614</v>
      </c>
      <c r="F32" s="62">
        <f t="shared" ref="F32" si="17">(F18-F17)/LN(1+(F18-F17)/G13)</f>
        <v>2.820345998539858</v>
      </c>
      <c r="G32" s="62">
        <f t="shared" ref="G32" si="18">(G18-G17)/LN(1+(G18-G17)/H13)</f>
        <v>2.6298580524225659</v>
      </c>
      <c r="H32" s="62">
        <f t="shared" ref="H32" si="19">(H18-H17)/LN(1+(H18-H17)/I13)</f>
        <v>2.5412839759633101</v>
      </c>
      <c r="I32" s="62">
        <f t="shared" ref="I32" si="20">(I18-I17)/LN(1+(I18-I17)/J13)</f>
        <v>2.4213060328504614</v>
      </c>
      <c r="J32" s="62">
        <f t="shared" ref="J32" si="21">(J18-J17)/LN(1+(J18-J17)/K13)</f>
        <v>2.4815752397709394</v>
      </c>
      <c r="K32" s="62">
        <f t="shared" ref="K32" si="22">(K18-K17)/LN(1+(K18-K17)/L13)</f>
        <v>2.5412839759633115</v>
      </c>
      <c r="L32" s="62">
        <f t="shared" ref="L32" si="23">(L18-L17)/LN(1+(L18-L17)/M13)</f>
        <v>2.4378963494748302</v>
      </c>
      <c r="M32" s="62">
        <f t="shared" ref="M32" si="24">(M18-M17)/LN(1+(M18-M17)/N13)</f>
        <v>2.5709371988152214</v>
      </c>
      <c r="N32" s="62">
        <f t="shared" ref="N32" si="25">(N18-N17)/LN(1+(N18-N17)/O13)</f>
        <v>2.6882854224461634</v>
      </c>
      <c r="O32" s="62">
        <f t="shared" ref="O32" si="26">(O18-O17)/LN(1+(O18-O17)/P13)</f>
        <v>2.717321316799191</v>
      </c>
      <c r="P32" s="62">
        <f t="shared" ref="P32" si="27">(P18-P17)/LN(1+(P18-P17)/Q13)</f>
        <v>2.6591319396341482</v>
      </c>
      <c r="Q32" s="62">
        <f t="shared" ref="Q32" si="28">(Q18-Q17)/LN(1+(Q18-Q17)/R13)</f>
        <v>2.495404221487302</v>
      </c>
      <c r="R32" s="62">
        <f t="shared" ref="R32" si="29">(R18-R17)/LN(1+(R18-R17)/S13)</f>
        <v>2.6004608258774873</v>
      </c>
      <c r="S32" s="62">
        <f t="shared" ref="S32" si="30">(S18-S17)/LN(1+(S18-S17)/T13)</f>
        <v>2.966794087690753</v>
      </c>
      <c r="T32" s="62">
        <f t="shared" ref="T32" si="31">(T18-T17)/LN(1+(T18-T17)/U13)</f>
        <v>2.6591319396341482</v>
      </c>
      <c r="U32" s="62">
        <f t="shared" ref="U32" si="32">(U18-U17)/LN(1+(U18-U17)/V13)</f>
        <v>2.6882854224461634</v>
      </c>
      <c r="V32" s="62">
        <f t="shared" ref="V32" si="33">(V18-V17)/LN(1+(V18-V17)/W13)</f>
        <v>2.5807693705280861</v>
      </c>
      <c r="W32" s="62">
        <f t="shared" ref="W32" si="34">(W18-W17)/LN(1+(W18-W17)/X13)</f>
        <v>2.6591319396341482</v>
      </c>
      <c r="X32" s="62">
        <f t="shared" ref="X32" si="35">(X18-X17)/LN(1+(X18-X17)/Y13)</f>
        <v>2.6004608258774882</v>
      </c>
      <c r="Y32" s="62">
        <f t="shared" ref="Y32" si="36">(Y18-Y17)/LN(1+(Y18-Y17)/Z13)</f>
        <v>2.3798815955723569</v>
      </c>
      <c r="Z32" s="62">
        <f t="shared" ref="Z32" si="37">(Z18-Z17)/LN(1+(Z18-Z17)/AA13)</f>
        <v>2.6882854224461625</v>
      </c>
      <c r="AA32" s="62">
        <f t="shared" ref="AA32" si="38">(AA18-AA17)/LN(1+(AA18-AA17)/AB13)</f>
        <v>2.4118802279590166</v>
      </c>
      <c r="AB32" s="62">
        <f t="shared" ref="AB32" si="39">(AB18-AB17)/LN(1+(AB18-AB17)/AC13)</f>
        <v>2.6879910852490436</v>
      </c>
      <c r="AC32" s="62">
        <f t="shared" si="11"/>
        <v>2.6157383910640681</v>
      </c>
    </row>
    <row r="33" spans="1:29" ht="24.95" customHeight="1" x14ac:dyDescent="0.25">
      <c r="A33" s="4">
        <v>21</v>
      </c>
      <c r="B33" s="3" t="s">
        <v>1</v>
      </c>
      <c r="C33" s="2" t="s">
        <v>0</v>
      </c>
      <c r="D33" s="1"/>
      <c r="E33" s="62">
        <f t="shared" ref="E33:W33" si="40">(E15-E16)/LN(1+(E15-E16)/E14)</f>
        <v>3.310333392565084</v>
      </c>
      <c r="F33" s="62">
        <f t="shared" si="40"/>
        <v>3.4647417224962034</v>
      </c>
      <c r="G33" s="62">
        <f t="shared" si="40"/>
        <v>3.2059515234608829</v>
      </c>
      <c r="H33" s="62">
        <f t="shared" si="40"/>
        <v>2.9965726364461651</v>
      </c>
      <c r="I33" s="62">
        <f t="shared" si="40"/>
        <v>3.0574686628066208</v>
      </c>
      <c r="J33" s="62">
        <f t="shared" si="40"/>
        <v>2.9936821173664439</v>
      </c>
      <c r="K33" s="62">
        <f t="shared" si="40"/>
        <v>3.0738596413683656</v>
      </c>
      <c r="L33" s="62">
        <f t="shared" si="40"/>
        <v>3.1269202697034131</v>
      </c>
      <c r="M33" s="62">
        <f t="shared" si="40"/>
        <v>3.2225048318656326</v>
      </c>
      <c r="N33" s="62">
        <f t="shared" si="40"/>
        <v>3.2843408564649366</v>
      </c>
      <c r="O33" s="62">
        <f t="shared" si="40"/>
        <v>3.258280444491787</v>
      </c>
      <c r="P33" s="62">
        <f t="shared" si="40"/>
        <v>3.2582804444917861</v>
      </c>
      <c r="Q33" s="62">
        <f t="shared" si="40"/>
        <v>3.0477780683835878</v>
      </c>
      <c r="R33" s="62">
        <f t="shared" si="40"/>
        <v>2.9708636221603983</v>
      </c>
      <c r="S33" s="62">
        <f t="shared" si="40"/>
        <v>3.1004281370558266</v>
      </c>
      <c r="T33" s="62">
        <f t="shared" si="40"/>
        <v>3.2321510472845874</v>
      </c>
      <c r="U33" s="62">
        <f t="shared" si="40"/>
        <v>3.4381172419787154</v>
      </c>
      <c r="V33" s="62">
        <f t="shared" si="40"/>
        <v>3.1746057324292836</v>
      </c>
      <c r="W33" s="62">
        <f t="shared" si="40"/>
        <v>3.0987079537402038</v>
      </c>
      <c r="X33" s="62">
        <f t="shared" ref="X33:AB33" si="41">(X15-X16)/LN(1+(X15-X16)/X14)</f>
        <v>3.1796806982868162</v>
      </c>
      <c r="Y33" s="62">
        <f t="shared" si="41"/>
        <v>2.9192267399697243</v>
      </c>
      <c r="Z33" s="62">
        <f t="shared" si="41"/>
        <v>3.0732768781004789</v>
      </c>
      <c r="AA33" s="62">
        <f t="shared" si="41"/>
        <v>3.2843408564649375</v>
      </c>
      <c r="AB33" s="62">
        <f t="shared" si="41"/>
        <v>3.310333392565084</v>
      </c>
      <c r="AC33" s="62">
        <f t="shared" si="11"/>
        <v>3.1701019546644567</v>
      </c>
    </row>
    <row r="34" spans="1:29" ht="24.95" customHeight="1" x14ac:dyDescent="0.2"/>
    <row r="35" spans="1:29" ht="23.25" x14ac:dyDescent="0.2">
      <c r="A35" s="317" t="s">
        <v>141</v>
      </c>
      <c r="B35" s="317"/>
      <c r="C35" s="317"/>
      <c r="D35" s="317"/>
      <c r="E35" s="317"/>
      <c r="F35" s="317"/>
      <c r="G35" s="31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317"/>
      <c r="AC35" s="317"/>
    </row>
    <row r="36" spans="1:29" ht="18.75" x14ac:dyDescent="0.2">
      <c r="A36" s="323" t="s">
        <v>168</v>
      </c>
      <c r="B36" s="323"/>
      <c r="C36" s="323"/>
      <c r="D36" s="323"/>
      <c r="E36" s="323"/>
      <c r="F36" s="323"/>
      <c r="G36" s="323"/>
      <c r="H36" s="323"/>
      <c r="I36" s="323"/>
      <c r="J36" s="323"/>
      <c r="K36" s="323"/>
      <c r="L36" s="323"/>
      <c r="M36" s="323"/>
      <c r="N36" s="323"/>
      <c r="O36" s="323"/>
      <c r="P36" s="323"/>
      <c r="Q36" s="323"/>
      <c r="R36" s="323"/>
      <c r="S36" s="323"/>
      <c r="T36" s="323"/>
      <c r="U36" s="323"/>
      <c r="V36" s="323"/>
      <c r="W36" s="323"/>
      <c r="X36" s="323"/>
      <c r="Y36" s="323"/>
      <c r="Z36" s="323"/>
      <c r="AA36" s="323"/>
      <c r="AB36" s="323"/>
      <c r="AC36" s="323"/>
    </row>
    <row r="37" spans="1:29" ht="21" customHeight="1" x14ac:dyDescent="0.35">
      <c r="A37" s="319"/>
      <c r="B37" s="319"/>
      <c r="C37" s="319"/>
      <c r="D37" s="319"/>
      <c r="E37" s="320" t="s">
        <v>75</v>
      </c>
      <c r="F37" s="320"/>
      <c r="G37" s="320"/>
      <c r="H37" s="320"/>
      <c r="I37" s="320"/>
      <c r="J37" s="320"/>
      <c r="K37" s="320"/>
      <c r="L37" s="320"/>
      <c r="M37" s="320"/>
      <c r="N37" s="320"/>
      <c r="O37" s="320"/>
      <c r="P37" s="320"/>
      <c r="Q37" s="320"/>
      <c r="R37" s="320"/>
      <c r="S37" s="320"/>
      <c r="T37" s="320"/>
      <c r="U37" s="320"/>
      <c r="V37" s="320"/>
      <c r="W37" s="320"/>
      <c r="X37" s="320"/>
      <c r="Y37" s="320"/>
      <c r="Z37" s="320"/>
      <c r="AA37" s="320"/>
      <c r="AB37" s="320"/>
      <c r="AC37" s="320"/>
    </row>
    <row r="38" spans="1:29" ht="18" customHeight="1" x14ac:dyDescent="0.2">
      <c r="A38" s="324" t="s">
        <v>77</v>
      </c>
      <c r="B38" s="324"/>
      <c r="C38" s="324"/>
      <c r="D38" s="324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</row>
    <row r="39" spans="1:29" ht="18" customHeight="1" x14ac:dyDescent="0.2">
      <c r="A39" s="324" t="s">
        <v>78</v>
      </c>
      <c r="B39" s="324"/>
      <c r="C39" s="324"/>
      <c r="D39" s="324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29" ht="18" customHeight="1" x14ac:dyDescent="0.2">
      <c r="A40" s="324" t="s">
        <v>79</v>
      </c>
      <c r="B40" s="324"/>
      <c r="C40" s="324"/>
      <c r="D40" s="324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29" ht="18" customHeight="1" x14ac:dyDescent="0.2">
      <c r="A41" s="324" t="s">
        <v>80</v>
      </c>
      <c r="B41" s="324"/>
      <c r="C41" s="324"/>
      <c r="D41" s="324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29" ht="18.600000000000001" customHeight="1" x14ac:dyDescent="0.25">
      <c r="A42" s="325" t="s">
        <v>81</v>
      </c>
      <c r="B42" s="325"/>
      <c r="C42" s="325"/>
      <c r="D42" s="325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</row>
    <row r="43" spans="1:29" ht="18" customHeight="1" x14ac:dyDescent="0.25">
      <c r="A43" s="325" t="s">
        <v>82</v>
      </c>
      <c r="B43" s="325"/>
      <c r="C43" s="325"/>
      <c r="D43" s="325"/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</row>
    <row r="44" spans="1:29" ht="39.75" customHeight="1" x14ac:dyDescent="0.2">
      <c r="A44" s="312" t="s">
        <v>32</v>
      </c>
      <c r="B44" s="312" t="s">
        <v>31</v>
      </c>
      <c r="C44" s="312" t="s">
        <v>30</v>
      </c>
      <c r="D44" s="312" t="s">
        <v>29</v>
      </c>
      <c r="E44" s="314" t="s">
        <v>28</v>
      </c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315"/>
      <c r="T44" s="315"/>
      <c r="U44" s="315"/>
      <c r="V44" s="315"/>
      <c r="W44" s="315"/>
      <c r="X44" s="315"/>
      <c r="Y44" s="315"/>
      <c r="Z44" s="315"/>
      <c r="AA44" s="315"/>
      <c r="AB44" s="316"/>
      <c r="AC44" s="113" t="s">
        <v>67</v>
      </c>
    </row>
    <row r="45" spans="1:29" ht="15.75" x14ac:dyDescent="0.25">
      <c r="A45" s="313"/>
      <c r="B45" s="313"/>
      <c r="C45" s="313"/>
      <c r="D45" s="313"/>
      <c r="E45" s="8">
        <v>7</v>
      </c>
      <c r="F45" s="8">
        <v>8</v>
      </c>
      <c r="G45" s="8">
        <v>9</v>
      </c>
      <c r="H45" s="8">
        <v>10</v>
      </c>
      <c r="I45" s="9">
        <v>11</v>
      </c>
      <c r="J45" s="8">
        <v>12</v>
      </c>
      <c r="K45" s="8">
        <v>13</v>
      </c>
      <c r="L45" s="8">
        <v>14</v>
      </c>
      <c r="M45" s="8">
        <v>15</v>
      </c>
      <c r="N45" s="8">
        <v>16</v>
      </c>
      <c r="O45" s="8">
        <v>17</v>
      </c>
      <c r="P45" s="8">
        <v>18</v>
      </c>
      <c r="Q45" s="8">
        <v>19</v>
      </c>
      <c r="R45" s="8">
        <v>20</v>
      </c>
      <c r="S45" s="8">
        <v>21</v>
      </c>
      <c r="T45" s="8">
        <v>22</v>
      </c>
      <c r="U45" s="8">
        <v>23</v>
      </c>
      <c r="V45" s="8">
        <v>0</v>
      </c>
      <c r="W45" s="8">
        <v>1</v>
      </c>
      <c r="X45" s="8">
        <v>2</v>
      </c>
      <c r="Y45" s="8">
        <v>3</v>
      </c>
      <c r="Z45" s="8">
        <v>4</v>
      </c>
      <c r="AA45" s="8">
        <v>5</v>
      </c>
      <c r="AB45" s="8">
        <v>6</v>
      </c>
      <c r="AC45" s="1"/>
    </row>
    <row r="46" spans="1:29" ht="24.95" customHeight="1" x14ac:dyDescent="0.2">
      <c r="A46" s="4">
        <v>1</v>
      </c>
      <c r="B46" s="3" t="s">
        <v>27</v>
      </c>
      <c r="C46" s="2" t="s">
        <v>0</v>
      </c>
      <c r="D46" s="31"/>
      <c r="E46" s="7">
        <v>1.2</v>
      </c>
      <c r="F46" s="7">
        <v>1.2</v>
      </c>
      <c r="G46" s="7">
        <v>1.1000000000000001</v>
      </c>
      <c r="H46" s="7">
        <v>1</v>
      </c>
      <c r="I46" s="7">
        <v>1.2</v>
      </c>
      <c r="J46" s="7">
        <v>1.4</v>
      </c>
      <c r="K46" s="7">
        <v>1.2</v>
      </c>
      <c r="L46" s="7">
        <v>1.3</v>
      </c>
      <c r="M46" s="7">
        <v>1.2</v>
      </c>
      <c r="N46" s="7">
        <v>1</v>
      </c>
      <c r="O46" s="7">
        <v>1.2</v>
      </c>
      <c r="P46" s="7">
        <v>1.3</v>
      </c>
      <c r="Q46" s="7">
        <v>1.1000000000000001</v>
      </c>
      <c r="R46" s="7"/>
      <c r="S46" s="7"/>
      <c r="T46" s="7"/>
      <c r="U46" s="7">
        <v>1.2</v>
      </c>
      <c r="V46" s="7">
        <v>1.4</v>
      </c>
      <c r="W46" s="7">
        <v>1.4</v>
      </c>
      <c r="X46" s="7"/>
      <c r="Y46" s="7"/>
      <c r="Z46" s="7"/>
      <c r="AA46" s="7"/>
      <c r="AB46" s="7">
        <v>1.4</v>
      </c>
      <c r="AC46" s="8">
        <f>AVERAGE(F46:AB46)</f>
        <v>1.2249999999999996</v>
      </c>
    </row>
    <row r="47" spans="1:29" ht="24.95" customHeight="1" x14ac:dyDescent="0.2">
      <c r="A47" s="4">
        <v>2</v>
      </c>
      <c r="B47" s="3" t="s">
        <v>26</v>
      </c>
      <c r="C47" s="2" t="s">
        <v>0</v>
      </c>
      <c r="D47" s="31"/>
      <c r="E47" s="7">
        <v>0.8</v>
      </c>
      <c r="F47" s="7">
        <v>0.9</v>
      </c>
      <c r="G47" s="7">
        <v>0.8</v>
      </c>
      <c r="H47" s="7">
        <v>0.7</v>
      </c>
      <c r="I47" s="7">
        <v>0.7</v>
      </c>
      <c r="J47" s="7">
        <v>0.8</v>
      </c>
      <c r="K47" s="7">
        <v>0.7</v>
      </c>
      <c r="L47" s="7">
        <v>0.7</v>
      </c>
      <c r="M47" s="7">
        <v>0.8</v>
      </c>
      <c r="N47" s="7">
        <v>0.7</v>
      </c>
      <c r="O47" s="7">
        <v>0.5</v>
      </c>
      <c r="P47" s="7">
        <v>0.7</v>
      </c>
      <c r="Q47" s="7">
        <v>0.6</v>
      </c>
      <c r="R47" s="7"/>
      <c r="S47" s="7"/>
      <c r="T47" s="7"/>
      <c r="U47" s="7">
        <v>0.9</v>
      </c>
      <c r="V47" s="7">
        <v>0.8</v>
      </c>
      <c r="W47" s="7">
        <v>0.8</v>
      </c>
      <c r="X47" s="7"/>
      <c r="Y47" s="7"/>
      <c r="Z47" s="7"/>
      <c r="AA47" s="7"/>
      <c r="AB47" s="7">
        <v>0.8</v>
      </c>
      <c r="AC47" s="8">
        <f>AVERAGE(F47:AB47)</f>
        <v>0.74375000000000013</v>
      </c>
    </row>
    <row r="48" spans="1:29" ht="24.95" customHeight="1" x14ac:dyDescent="0.2">
      <c r="A48" s="4">
        <v>3</v>
      </c>
      <c r="B48" s="3" t="s">
        <v>83</v>
      </c>
      <c r="C48" s="2" t="s">
        <v>0</v>
      </c>
      <c r="D48" s="2"/>
      <c r="E48" s="36">
        <v>15.4</v>
      </c>
      <c r="F48" s="36">
        <v>14.1</v>
      </c>
      <c r="G48" s="36">
        <v>13.6</v>
      </c>
      <c r="H48" s="36">
        <v>13.1</v>
      </c>
      <c r="I48" s="36">
        <v>13.6</v>
      </c>
      <c r="J48" s="36">
        <v>13.6</v>
      </c>
      <c r="K48" s="36">
        <v>13.9</v>
      </c>
      <c r="L48" s="36">
        <v>13.9</v>
      </c>
      <c r="M48" s="36">
        <v>13.7</v>
      </c>
      <c r="N48" s="36">
        <v>13.7</v>
      </c>
      <c r="O48" s="36">
        <v>14.1</v>
      </c>
      <c r="P48" s="36">
        <v>14</v>
      </c>
      <c r="Q48" s="36">
        <v>13.7</v>
      </c>
      <c r="R48" s="36"/>
      <c r="S48" s="36"/>
      <c r="T48" s="36"/>
      <c r="U48" s="36">
        <v>13.9</v>
      </c>
      <c r="V48" s="36">
        <v>13.9</v>
      </c>
      <c r="W48" s="36">
        <v>13.9</v>
      </c>
      <c r="X48" s="36"/>
      <c r="Y48" s="36"/>
      <c r="Z48" s="36"/>
      <c r="AA48" s="36"/>
      <c r="AB48" s="36">
        <v>13.9</v>
      </c>
      <c r="AC48" s="8">
        <f t="shared" ref="AC48:AC58" si="42">AVERAGE(E48:AB48)</f>
        <v>13.882352941176471</v>
      </c>
    </row>
    <row r="49" spans="1:29" ht="24.95" customHeight="1" x14ac:dyDescent="0.2">
      <c r="A49" s="4">
        <v>4</v>
      </c>
      <c r="B49" s="3" t="s">
        <v>84</v>
      </c>
      <c r="C49" s="2" t="s">
        <v>0</v>
      </c>
      <c r="D49" s="2"/>
      <c r="E49" s="36">
        <v>7.7</v>
      </c>
      <c r="F49" s="36">
        <v>6.6</v>
      </c>
      <c r="G49" s="36">
        <v>5.9</v>
      </c>
      <c r="H49" s="36">
        <v>5.9</v>
      </c>
      <c r="I49" s="36">
        <v>7.1</v>
      </c>
      <c r="J49" s="36">
        <v>6.9</v>
      </c>
      <c r="K49" s="36">
        <v>7.1</v>
      </c>
      <c r="L49" s="36">
        <v>6.9</v>
      </c>
      <c r="M49" s="36">
        <v>7.2</v>
      </c>
      <c r="N49" s="36">
        <v>6.8</v>
      </c>
      <c r="O49" s="36">
        <v>6.9</v>
      </c>
      <c r="P49" s="36">
        <v>6.7</v>
      </c>
      <c r="Q49" s="36">
        <v>6.6</v>
      </c>
      <c r="R49" s="36"/>
      <c r="S49" s="36"/>
      <c r="T49" s="36"/>
      <c r="U49" s="36">
        <v>6.4</v>
      </c>
      <c r="V49" s="36">
        <v>6.4</v>
      </c>
      <c r="W49" s="36">
        <v>6.4</v>
      </c>
      <c r="X49" s="36"/>
      <c r="Y49" s="36"/>
      <c r="Z49" s="36"/>
      <c r="AA49" s="36"/>
      <c r="AB49" s="36">
        <v>6.4</v>
      </c>
      <c r="AC49" s="8">
        <f t="shared" si="42"/>
        <v>6.700000000000002</v>
      </c>
    </row>
    <row r="50" spans="1:29" ht="24.95" customHeight="1" x14ac:dyDescent="0.2">
      <c r="A50" s="4">
        <v>5</v>
      </c>
      <c r="B50" s="3" t="s">
        <v>85</v>
      </c>
      <c r="C50" s="2" t="s">
        <v>0</v>
      </c>
      <c r="D50" s="2"/>
      <c r="E50" s="36">
        <v>24.9</v>
      </c>
      <c r="F50" s="36">
        <v>24.6</v>
      </c>
      <c r="G50" s="36">
        <v>24.7</v>
      </c>
      <c r="H50" s="36">
        <v>24.8</v>
      </c>
      <c r="I50" s="36">
        <v>24.8</v>
      </c>
      <c r="J50" s="36">
        <v>25.1</v>
      </c>
      <c r="K50" s="36">
        <v>25.1</v>
      </c>
      <c r="L50" s="36">
        <v>25.1</v>
      </c>
      <c r="M50" s="36">
        <v>25.2</v>
      </c>
      <c r="N50" s="36">
        <v>25.4</v>
      </c>
      <c r="O50" s="36">
        <v>25</v>
      </c>
      <c r="P50" s="36">
        <v>24.9</v>
      </c>
      <c r="Q50" s="36">
        <v>25.2</v>
      </c>
      <c r="R50" s="36"/>
      <c r="S50" s="36"/>
      <c r="T50" s="36"/>
      <c r="U50" s="36">
        <v>25.1</v>
      </c>
      <c r="V50" s="36">
        <v>25.1</v>
      </c>
      <c r="W50" s="36">
        <v>25.1</v>
      </c>
      <c r="X50" s="36"/>
      <c r="Y50" s="36"/>
      <c r="Z50" s="36"/>
      <c r="AA50" s="36"/>
      <c r="AB50" s="36">
        <v>25.1</v>
      </c>
      <c r="AC50" s="8">
        <f t="shared" si="42"/>
        <v>25.011764705882356</v>
      </c>
    </row>
    <row r="51" spans="1:29" ht="24.95" customHeight="1" x14ac:dyDescent="0.2">
      <c r="A51" s="4">
        <v>6</v>
      </c>
      <c r="B51" s="3" t="s">
        <v>86</v>
      </c>
      <c r="C51" s="2" t="s">
        <v>0</v>
      </c>
      <c r="D51" s="2"/>
      <c r="E51" s="36">
        <v>31.1</v>
      </c>
      <c r="F51" s="36">
        <v>30.3</v>
      </c>
      <c r="G51" s="36">
        <v>30.5</v>
      </c>
      <c r="H51" s="36">
        <v>30.7</v>
      </c>
      <c r="I51" s="36">
        <v>29.8</v>
      </c>
      <c r="J51" s="36">
        <v>30.6</v>
      </c>
      <c r="K51" s="36">
        <v>30.3</v>
      </c>
      <c r="L51" s="36">
        <v>30.4</v>
      </c>
      <c r="M51" s="36">
        <v>30.6</v>
      </c>
      <c r="N51" s="36">
        <v>31.1</v>
      </c>
      <c r="O51" s="36">
        <v>30.7</v>
      </c>
      <c r="P51" s="36">
        <v>30.8</v>
      </c>
      <c r="Q51" s="36">
        <v>30.6</v>
      </c>
      <c r="R51" s="36"/>
      <c r="S51" s="36"/>
      <c r="T51" s="36"/>
      <c r="U51" s="36">
        <v>31.1</v>
      </c>
      <c r="V51" s="36">
        <v>31.1</v>
      </c>
      <c r="W51" s="36">
        <v>31.1</v>
      </c>
      <c r="X51" s="36"/>
      <c r="Y51" s="36"/>
      <c r="Z51" s="36"/>
      <c r="AA51" s="36"/>
      <c r="AB51" s="36">
        <v>31.1</v>
      </c>
      <c r="AC51" s="8">
        <f t="shared" si="42"/>
        <v>30.700000000000006</v>
      </c>
    </row>
    <row r="52" spans="1:29" ht="24.95" customHeight="1" x14ac:dyDescent="0.2">
      <c r="A52" s="4">
        <v>7</v>
      </c>
      <c r="B52" s="3" t="s">
        <v>21</v>
      </c>
      <c r="C52" s="2" t="s">
        <v>87</v>
      </c>
      <c r="D52" s="2"/>
      <c r="E52" s="91">
        <v>4.3</v>
      </c>
      <c r="F52" s="91">
        <v>4.3</v>
      </c>
      <c r="G52" s="91">
        <v>4.3</v>
      </c>
      <c r="H52" s="91">
        <v>4.3</v>
      </c>
      <c r="I52" s="91">
        <v>4.3</v>
      </c>
      <c r="J52" s="91">
        <v>4.3</v>
      </c>
      <c r="K52" s="91">
        <v>4.3</v>
      </c>
      <c r="L52" s="91">
        <v>4.3</v>
      </c>
      <c r="M52" s="91">
        <v>4.3</v>
      </c>
      <c r="N52" s="91">
        <v>4.3</v>
      </c>
      <c r="O52" s="91">
        <v>4.3</v>
      </c>
      <c r="P52" s="91">
        <v>4.3</v>
      </c>
      <c r="Q52" s="91">
        <v>4.3</v>
      </c>
      <c r="R52" s="91"/>
      <c r="S52" s="91"/>
      <c r="T52" s="91"/>
      <c r="U52" s="91">
        <v>4.3</v>
      </c>
      <c r="V52" s="91">
        <v>4.3</v>
      </c>
      <c r="W52" s="91">
        <v>4.3</v>
      </c>
      <c r="X52" s="91"/>
      <c r="Y52" s="91"/>
      <c r="Z52" s="91"/>
      <c r="AA52" s="91"/>
      <c r="AB52" s="91">
        <v>4.3</v>
      </c>
      <c r="AC52" s="8">
        <f t="shared" si="42"/>
        <v>4.2999999999999989</v>
      </c>
    </row>
    <row r="53" spans="1:29" ht="24.95" customHeight="1" x14ac:dyDescent="0.2">
      <c r="A53" s="4">
        <v>8</v>
      </c>
      <c r="B53" s="3" t="s">
        <v>20</v>
      </c>
      <c r="C53" s="2" t="s">
        <v>87</v>
      </c>
      <c r="D53" s="2"/>
      <c r="E53" s="92">
        <v>3.8</v>
      </c>
      <c r="F53" s="92">
        <v>3.8</v>
      </c>
      <c r="G53" s="92">
        <v>3.8</v>
      </c>
      <c r="H53" s="92">
        <v>3.8</v>
      </c>
      <c r="I53" s="92">
        <v>3.8</v>
      </c>
      <c r="J53" s="92">
        <v>3.8</v>
      </c>
      <c r="K53" s="92">
        <v>3.8</v>
      </c>
      <c r="L53" s="92">
        <v>3.8</v>
      </c>
      <c r="M53" s="92">
        <v>3.8</v>
      </c>
      <c r="N53" s="92">
        <v>3.8</v>
      </c>
      <c r="O53" s="92">
        <v>3.8</v>
      </c>
      <c r="P53" s="92">
        <v>3.8</v>
      </c>
      <c r="Q53" s="92">
        <v>3.8</v>
      </c>
      <c r="R53" s="92"/>
      <c r="S53" s="92"/>
      <c r="T53" s="92"/>
      <c r="U53" s="92">
        <v>3.8</v>
      </c>
      <c r="V53" s="92">
        <v>3.8</v>
      </c>
      <c r="W53" s="92">
        <v>3.8</v>
      </c>
      <c r="X53" s="92"/>
      <c r="Y53" s="92"/>
      <c r="Z53" s="92"/>
      <c r="AA53" s="92"/>
      <c r="AB53" s="92">
        <v>3.8</v>
      </c>
      <c r="AC53" s="8">
        <f t="shared" si="42"/>
        <v>3.7999999999999989</v>
      </c>
    </row>
    <row r="54" spans="1:29" ht="24.95" customHeight="1" x14ac:dyDescent="0.2">
      <c r="A54" s="4">
        <v>9</v>
      </c>
      <c r="B54" s="3" t="s">
        <v>19</v>
      </c>
      <c r="C54" s="2" t="s">
        <v>87</v>
      </c>
      <c r="D54" s="2"/>
      <c r="E54" s="92">
        <v>3.8</v>
      </c>
      <c r="F54" s="92">
        <v>3.8</v>
      </c>
      <c r="G54" s="92">
        <v>3.8</v>
      </c>
      <c r="H54" s="92">
        <v>3.8</v>
      </c>
      <c r="I54" s="92">
        <v>3.8</v>
      </c>
      <c r="J54" s="92">
        <v>3.8</v>
      </c>
      <c r="K54" s="92">
        <v>3.8</v>
      </c>
      <c r="L54" s="92">
        <v>3.8</v>
      </c>
      <c r="M54" s="92">
        <v>3.8</v>
      </c>
      <c r="N54" s="92">
        <v>3.8</v>
      </c>
      <c r="O54" s="92">
        <v>3.8</v>
      </c>
      <c r="P54" s="92">
        <v>3.8</v>
      </c>
      <c r="Q54" s="92">
        <v>3.8</v>
      </c>
      <c r="R54" s="92"/>
      <c r="S54" s="92"/>
      <c r="T54" s="92"/>
      <c r="U54" s="92">
        <v>3.8</v>
      </c>
      <c r="V54" s="92">
        <v>3.8</v>
      </c>
      <c r="W54" s="92">
        <v>3.8</v>
      </c>
      <c r="X54" s="92"/>
      <c r="Y54" s="92"/>
      <c r="Z54" s="92"/>
      <c r="AA54" s="92"/>
      <c r="AB54" s="92">
        <v>3.8</v>
      </c>
      <c r="AC54" s="8">
        <f t="shared" si="42"/>
        <v>3.7999999999999989</v>
      </c>
    </row>
    <row r="55" spans="1:29" ht="24.95" customHeight="1" x14ac:dyDescent="0.2">
      <c r="A55" s="4">
        <v>10</v>
      </c>
      <c r="B55" s="3" t="s">
        <v>18</v>
      </c>
      <c r="C55" s="2" t="s">
        <v>87</v>
      </c>
      <c r="D55" s="2"/>
      <c r="E55" s="92">
        <v>3</v>
      </c>
      <c r="F55" s="92">
        <v>3</v>
      </c>
      <c r="G55" s="92">
        <v>3</v>
      </c>
      <c r="H55" s="92">
        <v>3</v>
      </c>
      <c r="I55" s="92">
        <v>3</v>
      </c>
      <c r="J55" s="92">
        <v>3</v>
      </c>
      <c r="K55" s="92">
        <v>3</v>
      </c>
      <c r="L55" s="92">
        <v>3</v>
      </c>
      <c r="M55" s="92">
        <v>3</v>
      </c>
      <c r="N55" s="92">
        <v>3</v>
      </c>
      <c r="O55" s="92">
        <v>3</v>
      </c>
      <c r="P55" s="92">
        <v>3</v>
      </c>
      <c r="Q55" s="92">
        <v>3</v>
      </c>
      <c r="R55" s="92"/>
      <c r="S55" s="92"/>
      <c r="T55" s="92"/>
      <c r="U55" s="92">
        <v>3</v>
      </c>
      <c r="V55" s="92">
        <v>3</v>
      </c>
      <c r="W55" s="92">
        <v>3</v>
      </c>
      <c r="X55" s="92"/>
      <c r="Y55" s="92"/>
      <c r="Z55" s="92"/>
      <c r="AA55" s="92"/>
      <c r="AB55" s="92">
        <v>3</v>
      </c>
      <c r="AC55" s="8">
        <f t="shared" si="42"/>
        <v>3</v>
      </c>
    </row>
    <row r="56" spans="1:29" ht="24.95" customHeight="1" x14ac:dyDescent="0.2">
      <c r="A56" s="4">
        <v>11</v>
      </c>
      <c r="B56" s="3" t="s">
        <v>88</v>
      </c>
      <c r="C56" s="2" t="s">
        <v>87</v>
      </c>
      <c r="D56" s="5"/>
      <c r="E56" s="91">
        <f t="shared" ref="E56" si="43">E52-E53</f>
        <v>0.5</v>
      </c>
      <c r="F56" s="91">
        <f t="shared" ref="F56:G56" si="44">F52-F53</f>
        <v>0.5</v>
      </c>
      <c r="G56" s="91">
        <f t="shared" si="44"/>
        <v>0.5</v>
      </c>
      <c r="H56" s="91">
        <f t="shared" ref="H56:AB56" si="45">H52-H53</f>
        <v>0.5</v>
      </c>
      <c r="I56" s="91">
        <f t="shared" si="45"/>
        <v>0.5</v>
      </c>
      <c r="J56" s="91">
        <f t="shared" si="45"/>
        <v>0.5</v>
      </c>
      <c r="K56" s="91">
        <f t="shared" si="45"/>
        <v>0.5</v>
      </c>
      <c r="L56" s="91">
        <f t="shared" si="45"/>
        <v>0.5</v>
      </c>
      <c r="M56" s="91">
        <f t="shared" si="45"/>
        <v>0.5</v>
      </c>
      <c r="N56" s="91">
        <f t="shared" si="45"/>
        <v>0.5</v>
      </c>
      <c r="O56" s="91">
        <f t="shared" si="45"/>
        <v>0.5</v>
      </c>
      <c r="P56" s="91">
        <f t="shared" si="45"/>
        <v>0.5</v>
      </c>
      <c r="Q56" s="91">
        <f t="shared" si="45"/>
        <v>0.5</v>
      </c>
      <c r="R56" s="91"/>
      <c r="S56" s="91"/>
      <c r="T56" s="91"/>
      <c r="U56" s="91">
        <f t="shared" si="45"/>
        <v>0.5</v>
      </c>
      <c r="V56" s="91">
        <f t="shared" si="45"/>
        <v>0.5</v>
      </c>
      <c r="W56" s="91">
        <f t="shared" si="45"/>
        <v>0.5</v>
      </c>
      <c r="X56" s="91"/>
      <c r="Y56" s="91"/>
      <c r="Z56" s="91"/>
      <c r="AA56" s="91"/>
      <c r="AB56" s="91">
        <f t="shared" si="45"/>
        <v>0.5</v>
      </c>
      <c r="AC56" s="8">
        <f t="shared" si="42"/>
        <v>0.5</v>
      </c>
    </row>
    <row r="57" spans="1:29" ht="24.95" customHeight="1" x14ac:dyDescent="0.2">
      <c r="A57" s="4">
        <v>12</v>
      </c>
      <c r="B57" s="3" t="s">
        <v>89</v>
      </c>
      <c r="C57" s="2" t="s">
        <v>87</v>
      </c>
      <c r="D57" s="5"/>
      <c r="E57" s="91">
        <f t="shared" ref="E57" si="46">E54-E55</f>
        <v>0.79999999999999982</v>
      </c>
      <c r="F57" s="91">
        <f t="shared" ref="F57:G57" si="47">F54-F55</f>
        <v>0.79999999999999982</v>
      </c>
      <c r="G57" s="91">
        <f t="shared" si="47"/>
        <v>0.79999999999999982</v>
      </c>
      <c r="H57" s="91">
        <f t="shared" ref="H57:AB57" si="48">H54-H55</f>
        <v>0.79999999999999982</v>
      </c>
      <c r="I57" s="91">
        <f t="shared" si="48"/>
        <v>0.79999999999999982</v>
      </c>
      <c r="J57" s="91">
        <f t="shared" si="48"/>
        <v>0.79999999999999982</v>
      </c>
      <c r="K57" s="91">
        <f t="shared" si="48"/>
        <v>0.79999999999999982</v>
      </c>
      <c r="L57" s="91">
        <f t="shared" si="48"/>
        <v>0.79999999999999982</v>
      </c>
      <c r="M57" s="91">
        <f t="shared" si="48"/>
        <v>0.79999999999999982</v>
      </c>
      <c r="N57" s="91">
        <f t="shared" si="48"/>
        <v>0.79999999999999982</v>
      </c>
      <c r="O57" s="91">
        <f t="shared" si="48"/>
        <v>0.79999999999999982</v>
      </c>
      <c r="P57" s="91">
        <f t="shared" si="48"/>
        <v>0.79999999999999982</v>
      </c>
      <c r="Q57" s="91">
        <f t="shared" si="48"/>
        <v>0.79999999999999982</v>
      </c>
      <c r="R57" s="91"/>
      <c r="S57" s="91"/>
      <c r="T57" s="91"/>
      <c r="U57" s="91">
        <f t="shared" si="48"/>
        <v>0.79999999999999982</v>
      </c>
      <c r="V57" s="91">
        <f t="shared" si="48"/>
        <v>0.79999999999999982</v>
      </c>
      <c r="W57" s="91">
        <f t="shared" si="48"/>
        <v>0.79999999999999982</v>
      </c>
      <c r="X57" s="91"/>
      <c r="Y57" s="91"/>
      <c r="Z57" s="91"/>
      <c r="AA57" s="91"/>
      <c r="AB57" s="91">
        <f t="shared" si="48"/>
        <v>0.79999999999999982</v>
      </c>
      <c r="AC57" s="8">
        <f t="shared" si="42"/>
        <v>0.8</v>
      </c>
    </row>
    <row r="58" spans="1:29" ht="24.95" customHeight="1" x14ac:dyDescent="0.2">
      <c r="A58" s="4">
        <v>13</v>
      </c>
      <c r="B58" s="3" t="s">
        <v>90</v>
      </c>
      <c r="C58" s="2" t="s">
        <v>91</v>
      </c>
      <c r="D58" s="5"/>
      <c r="E58" s="60">
        <f t="shared" ref="E58" si="49">SQRT(E56/0.5)*971</f>
        <v>971</v>
      </c>
      <c r="F58" s="60">
        <f t="shared" ref="F58:G58" si="50">SQRT(F56/0.5)*971</f>
        <v>971</v>
      </c>
      <c r="G58" s="60">
        <f t="shared" si="50"/>
        <v>971</v>
      </c>
      <c r="H58" s="60">
        <f t="shared" ref="H58:AB58" si="51">SQRT(H56/0.5)*971</f>
        <v>971</v>
      </c>
      <c r="I58" s="60">
        <f t="shared" si="51"/>
        <v>971</v>
      </c>
      <c r="J58" s="60">
        <f t="shared" si="51"/>
        <v>971</v>
      </c>
      <c r="K58" s="60">
        <f t="shared" si="51"/>
        <v>971</v>
      </c>
      <c r="L58" s="60">
        <f t="shared" si="51"/>
        <v>971</v>
      </c>
      <c r="M58" s="60">
        <f t="shared" si="51"/>
        <v>971</v>
      </c>
      <c r="N58" s="60">
        <f t="shared" si="51"/>
        <v>971</v>
      </c>
      <c r="O58" s="60">
        <f t="shared" si="51"/>
        <v>971</v>
      </c>
      <c r="P58" s="60">
        <f t="shared" si="51"/>
        <v>971</v>
      </c>
      <c r="Q58" s="60">
        <f t="shared" si="51"/>
        <v>971</v>
      </c>
      <c r="R58" s="60"/>
      <c r="S58" s="60"/>
      <c r="T58" s="60"/>
      <c r="U58" s="60">
        <f t="shared" si="51"/>
        <v>971</v>
      </c>
      <c r="V58" s="60">
        <f t="shared" si="51"/>
        <v>971</v>
      </c>
      <c r="W58" s="60">
        <f t="shared" si="51"/>
        <v>971</v>
      </c>
      <c r="X58" s="60"/>
      <c r="Y58" s="60"/>
      <c r="Z58" s="60"/>
      <c r="AA58" s="60"/>
      <c r="AB58" s="60">
        <f t="shared" si="51"/>
        <v>971</v>
      </c>
      <c r="AC58" s="8">
        <f t="shared" si="42"/>
        <v>971</v>
      </c>
    </row>
    <row r="59" spans="1:29" ht="24.95" customHeight="1" x14ac:dyDescent="0.2">
      <c r="A59" s="4">
        <v>14</v>
      </c>
      <c r="B59" s="3" t="s">
        <v>11</v>
      </c>
      <c r="C59" s="2" t="s">
        <v>10</v>
      </c>
      <c r="D59" s="5"/>
      <c r="E59" s="60">
        <f t="shared" ref="E59" si="52">E58*1000*1*(E48-E49)/3024</f>
        <v>2472.4537037037039</v>
      </c>
      <c r="F59" s="60">
        <f t="shared" ref="F59:G59" si="53">F58*1000*1*(F48-F49)/3024</f>
        <v>2408.2341269841268</v>
      </c>
      <c r="G59" s="60">
        <f t="shared" si="53"/>
        <v>2472.4537037037035</v>
      </c>
      <c r="H59" s="60">
        <f t="shared" ref="H59:AB59" si="54">H58*1000*1*(H48-H49)/3024</f>
        <v>2311.9047619047615</v>
      </c>
      <c r="I59" s="60">
        <f t="shared" si="54"/>
        <v>2087.1362433862432</v>
      </c>
      <c r="J59" s="60">
        <f t="shared" si="54"/>
        <v>2151.3558201058199</v>
      </c>
      <c r="K59" s="60">
        <f t="shared" si="54"/>
        <v>2183.465608465609</v>
      </c>
      <c r="L59" s="60">
        <f t="shared" si="54"/>
        <v>2247.6851851851852</v>
      </c>
      <c r="M59" s="60">
        <f t="shared" si="54"/>
        <v>2087.1362433862432</v>
      </c>
      <c r="N59" s="60">
        <f t="shared" si="54"/>
        <v>2215.5753968253966</v>
      </c>
      <c r="O59" s="60">
        <f t="shared" si="54"/>
        <v>2311.9047619047615</v>
      </c>
      <c r="P59" s="60">
        <f t="shared" si="54"/>
        <v>2344.0145502645501</v>
      </c>
      <c r="Q59" s="60">
        <f t="shared" si="54"/>
        <v>2279.7949735449733</v>
      </c>
      <c r="R59" s="60"/>
      <c r="S59" s="60"/>
      <c r="T59" s="60"/>
      <c r="U59" s="60">
        <f t="shared" si="54"/>
        <v>2408.2341269841268</v>
      </c>
      <c r="V59" s="60">
        <f t="shared" si="54"/>
        <v>2408.2341269841268</v>
      </c>
      <c r="W59" s="60">
        <f t="shared" si="54"/>
        <v>2408.2341269841268</v>
      </c>
      <c r="X59" s="60"/>
      <c r="Y59" s="60"/>
      <c r="Z59" s="60"/>
      <c r="AA59" s="60"/>
      <c r="AB59" s="60">
        <f t="shared" si="54"/>
        <v>2408.2341269841268</v>
      </c>
      <c r="AC59" s="62">
        <f>SUM(E59:AB59)</f>
        <v>39206.051587301583</v>
      </c>
    </row>
    <row r="60" spans="1:29" ht="24.95" customHeight="1" x14ac:dyDescent="0.2">
      <c r="A60" s="4">
        <v>15</v>
      </c>
      <c r="B60" s="3" t="s">
        <v>9</v>
      </c>
      <c r="C60" s="2" t="s">
        <v>8</v>
      </c>
      <c r="D60" s="5"/>
      <c r="E60" s="209">
        <v>1500</v>
      </c>
      <c r="F60" s="209">
        <v>1600</v>
      </c>
      <c r="G60" s="209">
        <v>1400</v>
      </c>
      <c r="H60" s="209">
        <v>1300</v>
      </c>
      <c r="I60" s="209">
        <v>1400</v>
      </c>
      <c r="J60" s="209">
        <v>1500</v>
      </c>
      <c r="K60" s="209">
        <v>1400</v>
      </c>
      <c r="L60" s="209">
        <v>1400</v>
      </c>
      <c r="M60" s="209">
        <v>1500</v>
      </c>
      <c r="N60" s="209">
        <v>1500</v>
      </c>
      <c r="O60" s="209">
        <v>1600</v>
      </c>
      <c r="P60" s="209">
        <v>1400</v>
      </c>
      <c r="Q60" s="209">
        <v>1500</v>
      </c>
      <c r="R60" s="209">
        <v>700</v>
      </c>
      <c r="S60" s="209">
        <v>0</v>
      </c>
      <c r="T60" s="209">
        <v>400</v>
      </c>
      <c r="U60" s="209">
        <v>1600</v>
      </c>
      <c r="V60" s="209">
        <v>1600</v>
      </c>
      <c r="W60" s="209">
        <v>1600</v>
      </c>
      <c r="X60" s="209">
        <v>200</v>
      </c>
      <c r="Y60" s="209">
        <v>0</v>
      </c>
      <c r="Z60" s="209">
        <v>0</v>
      </c>
      <c r="AA60" s="209">
        <v>0</v>
      </c>
      <c r="AB60" s="209">
        <v>1200</v>
      </c>
      <c r="AC60" s="138">
        <f>SUM(E60:AB60)</f>
        <v>26300</v>
      </c>
    </row>
    <row r="61" spans="1:29" ht="24.95" customHeight="1" x14ac:dyDescent="0.2">
      <c r="A61" s="4">
        <v>16</v>
      </c>
      <c r="B61" s="3" t="s">
        <v>7</v>
      </c>
      <c r="C61" s="2" t="s">
        <v>6</v>
      </c>
      <c r="D61" s="5"/>
      <c r="E61" s="68">
        <f t="shared" ref="E61" si="55">E60/E59</f>
        <v>0.60668476734388166</v>
      </c>
      <c r="F61" s="68">
        <f t="shared" ref="F61:G61" si="56">F60/F59</f>
        <v>0.6643872296601443</v>
      </c>
      <c r="G61" s="68">
        <f t="shared" si="56"/>
        <v>0.5662391161876229</v>
      </c>
      <c r="H61" s="68">
        <f t="shared" ref="H61:AB61" si="57">H60/H59</f>
        <v>0.56230690010298667</v>
      </c>
      <c r="I61" s="68">
        <f t="shared" si="57"/>
        <v>0.67077556840687635</v>
      </c>
      <c r="J61" s="68">
        <f t="shared" si="57"/>
        <v>0.69723473261908797</v>
      </c>
      <c r="K61" s="68">
        <f t="shared" si="57"/>
        <v>0.64118252862421987</v>
      </c>
      <c r="L61" s="68">
        <f t="shared" si="57"/>
        <v>0.62286302780638514</v>
      </c>
      <c r="M61" s="68">
        <f t="shared" si="57"/>
        <v>0.71868810900736757</v>
      </c>
      <c r="N61" s="68">
        <f t="shared" si="57"/>
        <v>0.6770250302243318</v>
      </c>
      <c r="O61" s="68">
        <f t="shared" si="57"/>
        <v>0.69207003089598362</v>
      </c>
      <c r="P61" s="68">
        <f t="shared" si="57"/>
        <v>0.59726591707461596</v>
      </c>
      <c r="Q61" s="68">
        <f t="shared" si="57"/>
        <v>0.65795390261237874</v>
      </c>
      <c r="R61" s="68"/>
      <c r="S61" s="68"/>
      <c r="T61" s="68"/>
      <c r="U61" s="68">
        <f t="shared" si="57"/>
        <v>0.6643872296601443</v>
      </c>
      <c r="V61" s="68">
        <f t="shared" si="57"/>
        <v>0.6643872296601443</v>
      </c>
      <c r="W61" s="68">
        <f t="shared" si="57"/>
        <v>0.6643872296601443</v>
      </c>
      <c r="X61" s="68"/>
      <c r="Y61" s="68"/>
      <c r="Z61" s="68"/>
      <c r="AA61" s="68"/>
      <c r="AB61" s="68">
        <f t="shared" si="57"/>
        <v>0.49829042224510817</v>
      </c>
      <c r="AC61" s="62">
        <f t="shared" ref="AC61:AC66" si="58">AVERAGE(E61:AB61)</f>
        <v>0.63918405716420157</v>
      </c>
    </row>
    <row r="62" spans="1:29" ht="24.95" customHeight="1" x14ac:dyDescent="0.2">
      <c r="A62" s="4">
        <v>17</v>
      </c>
      <c r="B62" s="3" t="s">
        <v>5</v>
      </c>
      <c r="C62" s="5"/>
      <c r="D62" s="5"/>
      <c r="E62" s="326">
        <f>AC61</f>
        <v>0.63918405716420157</v>
      </c>
      <c r="F62" s="327"/>
      <c r="G62" s="327"/>
      <c r="H62" s="327"/>
      <c r="I62" s="327"/>
      <c r="J62" s="327"/>
      <c r="K62" s="327"/>
      <c r="L62" s="327"/>
      <c r="M62" s="327"/>
      <c r="N62" s="327"/>
      <c r="O62" s="327"/>
      <c r="P62" s="327"/>
      <c r="Q62" s="327"/>
      <c r="R62" s="327"/>
      <c r="S62" s="327"/>
      <c r="T62" s="327"/>
      <c r="U62" s="327"/>
      <c r="V62" s="327"/>
      <c r="W62" s="327"/>
      <c r="X62" s="327"/>
      <c r="Y62" s="327"/>
      <c r="Z62" s="327"/>
      <c r="AA62" s="327"/>
      <c r="AB62" s="328"/>
      <c r="AC62" s="62">
        <f t="shared" si="58"/>
        <v>0.63918405716420157</v>
      </c>
    </row>
    <row r="63" spans="1:29" ht="24.95" customHeight="1" x14ac:dyDescent="0.2">
      <c r="A63" s="4">
        <v>18</v>
      </c>
      <c r="B63" s="3" t="s">
        <v>4</v>
      </c>
      <c r="C63" s="5"/>
      <c r="D63" s="5"/>
      <c r="E63" s="62">
        <f t="shared" ref="E63" si="59">3.516/E61</f>
        <v>5.7954314814814811</v>
      </c>
      <c r="F63" s="62">
        <f t="shared" ref="F63" si="60">3.516/F61</f>
        <v>5.2920944940476184</v>
      </c>
      <c r="G63" s="62">
        <f t="shared" ref="G63:AB63" si="61">3.516/G61</f>
        <v>6.2093908730158729</v>
      </c>
      <c r="H63" s="62">
        <f t="shared" si="61"/>
        <v>6.252813186813186</v>
      </c>
      <c r="I63" s="62">
        <f t="shared" si="61"/>
        <v>5.2416935941043086</v>
      </c>
      <c r="J63" s="62">
        <f t="shared" si="61"/>
        <v>5.0427780423280417</v>
      </c>
      <c r="K63" s="62">
        <f t="shared" si="61"/>
        <v>5.4836179138322008</v>
      </c>
      <c r="L63" s="62">
        <f t="shared" si="61"/>
        <v>5.6449007936507938</v>
      </c>
      <c r="M63" s="62">
        <f t="shared" si="61"/>
        <v>4.8922473544973544</v>
      </c>
      <c r="N63" s="62">
        <f t="shared" si="61"/>
        <v>5.1933087301587291</v>
      </c>
      <c r="O63" s="62">
        <f t="shared" si="61"/>
        <v>5.0804107142857138</v>
      </c>
      <c r="P63" s="62">
        <f t="shared" si="61"/>
        <v>5.8868251133786842</v>
      </c>
      <c r="Q63" s="62">
        <f t="shared" si="61"/>
        <v>5.3438394179894173</v>
      </c>
      <c r="R63" s="62"/>
      <c r="S63" s="62"/>
      <c r="T63" s="62"/>
      <c r="U63" s="62">
        <f t="shared" si="61"/>
        <v>5.2920944940476184</v>
      </c>
      <c r="V63" s="62">
        <f t="shared" si="61"/>
        <v>5.2920944940476184</v>
      </c>
      <c r="W63" s="62">
        <f t="shared" si="61"/>
        <v>5.2920944940476184</v>
      </c>
      <c r="X63" s="62"/>
      <c r="Y63" s="62"/>
      <c r="Z63" s="62"/>
      <c r="AA63" s="62"/>
      <c r="AB63" s="62">
        <f t="shared" si="61"/>
        <v>7.0561259920634916</v>
      </c>
      <c r="AC63" s="62">
        <f t="shared" si="58"/>
        <v>5.5465741872817489</v>
      </c>
    </row>
    <row r="64" spans="1:29" ht="24.95" customHeight="1" x14ac:dyDescent="0.2">
      <c r="A64" s="4">
        <v>19</v>
      </c>
      <c r="B64" s="3" t="s">
        <v>3</v>
      </c>
      <c r="C64" s="5"/>
      <c r="D64" s="5"/>
      <c r="E64" s="62">
        <f t="shared" ref="E64" si="62">3.413*E63</f>
        <v>19.779807646296295</v>
      </c>
      <c r="F64" s="62">
        <f t="shared" ref="F64" si="63">3.413*F63</f>
        <v>18.061918508184522</v>
      </c>
      <c r="G64" s="62">
        <f t="shared" ref="G64:AB64" si="64">3.413*G63</f>
        <v>21.192651049603175</v>
      </c>
      <c r="H64" s="62">
        <f t="shared" si="64"/>
        <v>21.340851406593401</v>
      </c>
      <c r="I64" s="62">
        <f t="shared" si="64"/>
        <v>17.889900236678002</v>
      </c>
      <c r="J64" s="62">
        <f t="shared" si="64"/>
        <v>17.211001458465606</v>
      </c>
      <c r="K64" s="62">
        <f t="shared" si="64"/>
        <v>18.715587939909302</v>
      </c>
      <c r="L64" s="62">
        <f t="shared" si="64"/>
        <v>19.266046408730158</v>
      </c>
      <c r="M64" s="62">
        <f t="shared" si="64"/>
        <v>16.69724022089947</v>
      </c>
      <c r="N64" s="62">
        <f t="shared" si="64"/>
        <v>17.724762696031743</v>
      </c>
      <c r="O64" s="62">
        <f t="shared" si="64"/>
        <v>17.339441767857139</v>
      </c>
      <c r="P64" s="62">
        <f t="shared" si="64"/>
        <v>20.091734111961447</v>
      </c>
      <c r="Q64" s="62">
        <f t="shared" si="64"/>
        <v>18.238523933597879</v>
      </c>
      <c r="R64" s="62"/>
      <c r="S64" s="62"/>
      <c r="T64" s="62"/>
      <c r="U64" s="62">
        <f t="shared" si="64"/>
        <v>18.061918508184522</v>
      </c>
      <c r="V64" s="62">
        <f t="shared" si="64"/>
        <v>18.061918508184522</v>
      </c>
      <c r="W64" s="62">
        <f t="shared" si="64"/>
        <v>18.061918508184522</v>
      </c>
      <c r="X64" s="62"/>
      <c r="Y64" s="62"/>
      <c r="Z64" s="62"/>
      <c r="AA64" s="62"/>
      <c r="AB64" s="62">
        <f t="shared" si="64"/>
        <v>24.082558010912695</v>
      </c>
      <c r="AC64" s="62">
        <f t="shared" si="58"/>
        <v>18.930457701192612</v>
      </c>
    </row>
    <row r="65" spans="1:29" ht="24.95" customHeight="1" x14ac:dyDescent="0.2">
      <c r="A65" s="4">
        <v>20</v>
      </c>
      <c r="B65" s="3" t="s">
        <v>2</v>
      </c>
      <c r="C65" s="2" t="s">
        <v>0</v>
      </c>
      <c r="D65" s="5"/>
      <c r="E65" s="62">
        <f t="shared" ref="E65:F65" si="65">(E51-E50)/LN(1+(E51-E50)/F46)</f>
        <v>3.4081693227100756</v>
      </c>
      <c r="F65" s="62">
        <f t="shared" si="65"/>
        <v>3.1290959035451</v>
      </c>
      <c r="G65" s="62">
        <f t="shared" ref="G65" si="66">(G51-G50)/LN(1+(G51-G50)/H46)</f>
        <v>3.0256829165355694</v>
      </c>
      <c r="H65" s="62">
        <f t="shared" ref="H65" si="67">(H51-H50)/LN(1+(H51-H50)/I46)</f>
        <v>3.3187584949265898</v>
      </c>
      <c r="I65" s="62">
        <f t="shared" ref="I65" si="68">(I51-I50)/LN(1+(I51-I50)/J46)</f>
        <v>3.2898508185437967</v>
      </c>
      <c r="J65" s="62">
        <f t="shared" ref="J65" si="69">(J51-J50)/LN(1+(J51-J50)/K46)</f>
        <v>3.1980723748256557</v>
      </c>
      <c r="K65" s="62">
        <f t="shared" ref="K65" si="70">(K51-K50)/LN(1+(K51-K50)/L46)</f>
        <v>3.2309416597099814</v>
      </c>
      <c r="L65" s="62">
        <f t="shared" ref="L65" si="71">(L51-L50)/LN(1+(L51-L50)/M46)</f>
        <v>3.1370587723358052</v>
      </c>
      <c r="M65" s="62">
        <f t="shared" ref="M65" si="72">(M51-M50)/LN(1+(M51-M50)/N46)</f>
        <v>2.9090157011571125</v>
      </c>
      <c r="N65" s="62">
        <f t="shared" ref="N65" si="73">(N51-N50)/LN(1+(N51-N50)/O46)</f>
        <v>3.2586327882022124</v>
      </c>
      <c r="O65" s="62">
        <f t="shared" ref="O65" si="74">(O51-O50)/LN(1+(O51-O50)/P46)</f>
        <v>3.3857111066476899</v>
      </c>
      <c r="P65" s="62">
        <f t="shared" ref="P65" si="75">(P51-P50)/LN(1+(P51-P50)/Q46)</f>
        <v>3.1881552458838343</v>
      </c>
      <c r="Q65" s="62">
        <f>(Q51-Q50)/LN(1+(Q51-Q50))</f>
        <v>2.9090157011571125</v>
      </c>
      <c r="R65" s="62"/>
      <c r="S65" s="62"/>
      <c r="T65" s="62"/>
      <c r="U65" s="62">
        <f t="shared" ref="U65" si="76">(U51-U50)/LN(1+(U51-U50)/V46)</f>
        <v>3.6035868007408252</v>
      </c>
      <c r="V65" s="62">
        <f t="shared" ref="V65" si="77">(V51-V50)/LN(1+(V51-V50)/W46)</f>
        <v>3.6035868007408252</v>
      </c>
      <c r="W65" s="62">
        <f>(W51-W50)/LN(1+(W51-W50))</f>
        <v>3.0833900542185044</v>
      </c>
      <c r="X65" s="62"/>
      <c r="Y65" s="62"/>
      <c r="Z65" s="62"/>
      <c r="AA65" s="62"/>
      <c r="AB65" s="62">
        <f t="shared" ref="AB65" si="78">(AB51-AB50)/LN(1+(AB51-AB50)/AC46)</f>
        <v>3.381031441002472</v>
      </c>
      <c r="AC65" s="62">
        <f t="shared" si="58"/>
        <v>3.238809170757833</v>
      </c>
    </row>
    <row r="66" spans="1:29" ht="24.95" customHeight="1" x14ac:dyDescent="0.25">
      <c r="A66" s="4">
        <v>21</v>
      </c>
      <c r="B66" s="3" t="s">
        <v>1</v>
      </c>
      <c r="C66" s="2" t="s">
        <v>0</v>
      </c>
      <c r="D66" s="1"/>
      <c r="E66" s="62">
        <f t="shared" ref="E66" si="79">(E48-E49)/LN(1+(E48-E49)/E47)</f>
        <v>3.2582804444917866</v>
      </c>
      <c r="F66" s="62">
        <f t="shared" ref="F66" si="80">(F48-F49)/LN(1+(F48-F49)/F47)</f>
        <v>3.3578197165010941</v>
      </c>
      <c r="G66" s="62">
        <f t="shared" ref="G66:AB66" si="81">(G48-G49)/LN(1+(G48-G49)/G47)</f>
        <v>3.2582804444917861</v>
      </c>
      <c r="H66" s="62">
        <f t="shared" si="81"/>
        <v>2.9708636221603979</v>
      </c>
      <c r="I66" s="62">
        <f t="shared" si="81"/>
        <v>2.7887947446121881</v>
      </c>
      <c r="J66" s="62">
        <f t="shared" si="81"/>
        <v>2.993682117366443</v>
      </c>
      <c r="K66" s="62">
        <f t="shared" si="81"/>
        <v>2.8672892486957022</v>
      </c>
      <c r="L66" s="62">
        <f t="shared" si="81"/>
        <v>2.9192267399697243</v>
      </c>
      <c r="M66" s="62">
        <f t="shared" si="81"/>
        <v>2.9398224236729846</v>
      </c>
      <c r="N66" s="62">
        <f t="shared" si="81"/>
        <v>2.893296251634613</v>
      </c>
      <c r="O66" s="62">
        <f t="shared" si="81"/>
        <v>2.6331500704264599</v>
      </c>
      <c r="P66" s="62">
        <f t="shared" si="81"/>
        <v>2.9965726364461656</v>
      </c>
      <c r="Q66" s="62">
        <f t="shared" si="81"/>
        <v>2.7820815658492695</v>
      </c>
      <c r="R66" s="62"/>
      <c r="S66" s="62"/>
      <c r="T66" s="62"/>
      <c r="U66" s="62">
        <f t="shared" si="81"/>
        <v>3.3578197165010941</v>
      </c>
      <c r="V66" s="62">
        <f t="shared" si="81"/>
        <v>3.2059515234608829</v>
      </c>
      <c r="W66" s="62">
        <f t="shared" si="81"/>
        <v>3.2059515234608829</v>
      </c>
      <c r="X66" s="62"/>
      <c r="Y66" s="62"/>
      <c r="Z66" s="62"/>
      <c r="AA66" s="62"/>
      <c r="AB66" s="62">
        <f t="shared" si="81"/>
        <v>3.2059515234608829</v>
      </c>
      <c r="AC66" s="62">
        <f t="shared" si="58"/>
        <v>3.0373431948942557</v>
      </c>
    </row>
    <row r="69" spans="1:29" ht="21" customHeight="1" x14ac:dyDescent="0.2"/>
    <row r="70" spans="1:29" ht="15.75" customHeight="1" x14ac:dyDescent="0.2"/>
    <row r="71" spans="1:29" ht="15.75" customHeight="1" x14ac:dyDescent="0.2"/>
    <row r="72" spans="1:29" ht="15.75" customHeight="1" x14ac:dyDescent="0.2"/>
    <row r="73" spans="1:29" ht="15.75" customHeight="1" x14ac:dyDescent="0.2"/>
    <row r="74" spans="1:29" ht="15.75" customHeight="1" x14ac:dyDescent="0.2"/>
    <row r="75" spans="1:29" ht="15.75" customHeight="1" x14ac:dyDescent="0.2"/>
    <row r="76" spans="1:29" ht="15.75" customHeight="1" x14ac:dyDescent="0.2"/>
    <row r="78" spans="1:29" ht="24.95" customHeight="1" x14ac:dyDescent="0.2"/>
    <row r="79" spans="1:29" ht="24.95" customHeight="1" x14ac:dyDescent="0.2"/>
    <row r="80" spans="1:29" ht="24.95" customHeight="1" x14ac:dyDescent="0.2"/>
    <row r="81" ht="24.95" customHeight="1" x14ac:dyDescent="0.2"/>
    <row r="82" ht="24.95" customHeight="1" x14ac:dyDescent="0.2"/>
    <row r="83" ht="24.95" customHeight="1" x14ac:dyDescent="0.2"/>
    <row r="84" ht="24.95" customHeight="1" x14ac:dyDescent="0.2"/>
    <row r="85" ht="24.95" customHeight="1" x14ac:dyDescent="0.2"/>
    <row r="86" ht="24.95" customHeight="1" x14ac:dyDescent="0.2"/>
    <row r="87" ht="24.95" customHeight="1" x14ac:dyDescent="0.2"/>
    <row r="88" ht="24.95" customHeight="1" x14ac:dyDescent="0.2"/>
    <row r="89" ht="24.95" customHeight="1" x14ac:dyDescent="0.2"/>
    <row r="90" ht="24.95" customHeight="1" x14ac:dyDescent="0.2"/>
    <row r="91" ht="24.95" customHeight="1" x14ac:dyDescent="0.2"/>
    <row r="92" ht="24.95" customHeight="1" x14ac:dyDescent="0.2"/>
    <row r="93" ht="24.95" customHeight="1" x14ac:dyDescent="0.2"/>
    <row r="94" ht="24.95" customHeight="1" x14ac:dyDescent="0.2"/>
    <row r="95" ht="24.95" customHeight="1" x14ac:dyDescent="0.2"/>
    <row r="96" ht="24.95" customHeight="1" x14ac:dyDescent="0.2"/>
    <row r="97" ht="24.95" customHeight="1" x14ac:dyDescent="0.2"/>
    <row r="98" ht="24.95" customHeight="1" x14ac:dyDescent="0.2"/>
    <row r="99" ht="24.95" customHeight="1" x14ac:dyDescent="0.2"/>
    <row r="110" ht="24.95" customHeight="1" x14ac:dyDescent="0.2"/>
    <row r="111" ht="24.95" customHeight="1" x14ac:dyDescent="0.2"/>
    <row r="112" ht="24.95" customHeight="1" x14ac:dyDescent="0.2"/>
    <row r="113" ht="24.95" customHeight="1" x14ac:dyDescent="0.2"/>
    <row r="114" ht="24.95" customHeight="1" x14ac:dyDescent="0.2"/>
    <row r="115" ht="24.95" customHeight="1" x14ac:dyDescent="0.2"/>
    <row r="116" ht="24.95" customHeight="1" x14ac:dyDescent="0.2"/>
    <row r="117" ht="24.95" customHeight="1" x14ac:dyDescent="0.2"/>
    <row r="118" ht="24.95" customHeight="1" x14ac:dyDescent="0.2"/>
    <row r="119" ht="24.95" customHeight="1" x14ac:dyDescent="0.2"/>
    <row r="120" ht="24.95" customHeight="1" x14ac:dyDescent="0.2"/>
    <row r="121" ht="24.95" customHeight="1" x14ac:dyDescent="0.2"/>
    <row r="122" ht="24.95" customHeight="1" x14ac:dyDescent="0.2"/>
    <row r="123" ht="24.95" customHeight="1" x14ac:dyDescent="0.2"/>
    <row r="124" ht="24.95" customHeight="1" x14ac:dyDescent="0.2"/>
    <row r="125" ht="24.95" customHeight="1" x14ac:dyDescent="0.2"/>
    <row r="126" ht="24.95" customHeight="1" x14ac:dyDescent="0.2"/>
    <row r="127" ht="24.95" customHeight="1" x14ac:dyDescent="0.2"/>
    <row r="128" ht="24.95" customHeight="1" x14ac:dyDescent="0.2"/>
    <row r="129" ht="24.95" customHeight="1" x14ac:dyDescent="0.2"/>
    <row r="130" ht="24.95" customHeight="1" x14ac:dyDescent="0.2"/>
  </sheetData>
  <mergeCells count="32">
    <mergeCell ref="E29:AB29"/>
    <mergeCell ref="A2:AC2"/>
    <mergeCell ref="A4:D4"/>
    <mergeCell ref="E4:AC10"/>
    <mergeCell ref="A11:A12"/>
    <mergeCell ref="B11:B12"/>
    <mergeCell ref="C11:C12"/>
    <mergeCell ref="D11:D12"/>
    <mergeCell ref="E11:AB11"/>
    <mergeCell ref="A8:D8"/>
    <mergeCell ref="A9:D9"/>
    <mergeCell ref="A10:D10"/>
    <mergeCell ref="A3:AC3"/>
    <mergeCell ref="A5:D5"/>
    <mergeCell ref="A6:D6"/>
    <mergeCell ref="A7:D7"/>
    <mergeCell ref="A35:AC35"/>
    <mergeCell ref="A36:AC36"/>
    <mergeCell ref="A37:D37"/>
    <mergeCell ref="E37:AC43"/>
    <mergeCell ref="A38:D38"/>
    <mergeCell ref="A39:D39"/>
    <mergeCell ref="A40:D40"/>
    <mergeCell ref="A41:D41"/>
    <mergeCell ref="A42:D42"/>
    <mergeCell ref="A43:D43"/>
    <mergeCell ref="E62:AB62"/>
    <mergeCell ref="A44:A45"/>
    <mergeCell ref="B44:B45"/>
    <mergeCell ref="C44:C45"/>
    <mergeCell ref="D44:D45"/>
    <mergeCell ref="E44:AB44"/>
  </mergeCells>
  <conditionalFormatting sqref="E27:AB27">
    <cfRule type="cellIs" dxfId="85" priority="2" operator="greaterThan">
      <formula>90</formula>
    </cfRule>
  </conditionalFormatting>
  <conditionalFormatting sqref="E60:AB60">
    <cfRule type="cellIs" dxfId="84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H69"/>
  <sheetViews>
    <sheetView topLeftCell="A37" zoomScale="70" zoomScaleNormal="70" workbookViewId="0">
      <selection activeCell="AC47" sqref="AC47:AC48"/>
    </sheetView>
  </sheetViews>
  <sheetFormatPr defaultColWidth="8.85546875" defaultRowHeight="12.75" x14ac:dyDescent="0.2"/>
  <cols>
    <col min="1" max="1" width="6.5703125" style="16" customWidth="1"/>
    <col min="2" max="2" width="39.140625" style="16" customWidth="1"/>
    <col min="3" max="3" width="11.42578125" style="16" customWidth="1"/>
    <col min="4" max="4" width="11.85546875" style="16" customWidth="1"/>
    <col min="5" max="28" width="8.7109375" style="16" customWidth="1"/>
    <col min="29" max="29" width="12.42578125" style="16" customWidth="1"/>
    <col min="30" max="30" width="8.28515625" style="16" bestFit="1" customWidth="1"/>
    <col min="31" max="16384" width="8.85546875" style="16"/>
  </cols>
  <sheetData>
    <row r="1" spans="1:29" ht="15" x14ac:dyDescent="0.2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</row>
    <row r="2" spans="1:29" ht="23.25" x14ac:dyDescent="0.25">
      <c r="A2" s="332" t="s">
        <v>39</v>
      </c>
      <c r="B2" s="333"/>
      <c r="C2" s="333"/>
      <c r="D2" s="333"/>
      <c r="E2" s="333"/>
      <c r="F2" s="333"/>
      <c r="G2" s="333"/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  <c r="Y2" s="333"/>
      <c r="Z2" s="333"/>
      <c r="AA2" s="333"/>
      <c r="AB2" s="334"/>
      <c r="AC2"/>
    </row>
    <row r="3" spans="1:29" ht="18.75" x14ac:dyDescent="0.25">
      <c r="A3" s="353" t="s">
        <v>96</v>
      </c>
      <c r="B3" s="354"/>
      <c r="C3" s="354"/>
      <c r="D3" s="354"/>
      <c r="E3" s="354"/>
      <c r="F3" s="354"/>
      <c r="G3" s="354"/>
      <c r="H3" s="354"/>
      <c r="I3" s="354"/>
      <c r="J3" s="354"/>
      <c r="K3" s="354"/>
      <c r="L3" s="354"/>
      <c r="M3" s="354"/>
      <c r="N3" s="354"/>
      <c r="O3" s="354"/>
      <c r="P3" s="354"/>
      <c r="Q3" s="354"/>
      <c r="R3" s="354"/>
      <c r="S3" s="354"/>
      <c r="T3" s="354"/>
      <c r="U3" s="354"/>
      <c r="V3" s="354"/>
      <c r="W3" s="354"/>
      <c r="X3" s="354"/>
      <c r="Y3" s="354"/>
      <c r="Z3" s="354"/>
      <c r="AA3" s="354"/>
      <c r="AB3" s="355"/>
      <c r="AC3"/>
    </row>
    <row r="4" spans="1:29" ht="21" customHeight="1" x14ac:dyDescent="0.35">
      <c r="A4" s="335"/>
      <c r="B4" s="336"/>
      <c r="C4" s="336"/>
      <c r="D4" s="337"/>
      <c r="E4" s="338" t="s">
        <v>97</v>
      </c>
      <c r="F4" s="339"/>
      <c r="G4" s="339"/>
      <c r="H4" s="339"/>
      <c r="I4" s="339"/>
      <c r="J4" s="339"/>
      <c r="K4" s="339"/>
      <c r="L4" s="339"/>
      <c r="M4" s="339"/>
      <c r="N4" s="339"/>
      <c r="O4" s="339"/>
      <c r="P4" s="339"/>
      <c r="Q4" s="339"/>
      <c r="R4" s="339"/>
      <c r="S4" s="339"/>
      <c r="T4" s="339"/>
      <c r="U4" s="339"/>
      <c r="V4" s="339"/>
      <c r="W4" s="339"/>
      <c r="X4" s="339"/>
      <c r="Y4" s="339"/>
      <c r="Z4" s="339"/>
      <c r="AA4" s="339"/>
      <c r="AB4" s="340"/>
      <c r="AC4"/>
    </row>
    <row r="5" spans="1:29" ht="18" customHeight="1" x14ac:dyDescent="0.25">
      <c r="A5" s="350" t="s">
        <v>38</v>
      </c>
      <c r="B5" s="351"/>
      <c r="C5" s="351"/>
      <c r="D5" s="352"/>
      <c r="E5" s="341"/>
      <c r="F5" s="342"/>
      <c r="G5" s="342"/>
      <c r="H5" s="342"/>
      <c r="I5" s="342"/>
      <c r="J5" s="342"/>
      <c r="K5" s="342"/>
      <c r="L5" s="342"/>
      <c r="M5" s="342"/>
      <c r="N5" s="342"/>
      <c r="O5" s="342"/>
      <c r="P5" s="342"/>
      <c r="Q5" s="342"/>
      <c r="R5" s="342"/>
      <c r="S5" s="342"/>
      <c r="T5" s="342"/>
      <c r="U5" s="342"/>
      <c r="V5" s="342"/>
      <c r="W5" s="342"/>
      <c r="X5" s="342"/>
      <c r="Y5" s="342"/>
      <c r="Z5" s="342"/>
      <c r="AA5" s="342"/>
      <c r="AB5" s="343"/>
      <c r="AC5"/>
    </row>
    <row r="6" spans="1:29" ht="18" customHeight="1" x14ac:dyDescent="0.25">
      <c r="A6" s="350" t="s">
        <v>37</v>
      </c>
      <c r="B6" s="351"/>
      <c r="C6" s="351"/>
      <c r="D6" s="352"/>
      <c r="E6" s="341"/>
      <c r="F6" s="342"/>
      <c r="G6" s="342"/>
      <c r="H6" s="342"/>
      <c r="I6" s="342"/>
      <c r="J6" s="342"/>
      <c r="K6" s="342"/>
      <c r="L6" s="342"/>
      <c r="M6" s="342"/>
      <c r="N6" s="342"/>
      <c r="O6" s="342"/>
      <c r="P6" s="342"/>
      <c r="Q6" s="342"/>
      <c r="R6" s="342"/>
      <c r="S6" s="342"/>
      <c r="T6" s="342"/>
      <c r="U6" s="342"/>
      <c r="V6" s="342"/>
      <c r="W6" s="342"/>
      <c r="X6" s="342"/>
      <c r="Y6" s="342"/>
      <c r="Z6" s="342"/>
      <c r="AA6" s="342"/>
      <c r="AB6" s="343"/>
      <c r="AC6"/>
    </row>
    <row r="7" spans="1:29" ht="18" customHeight="1" x14ac:dyDescent="0.25">
      <c r="A7" s="350" t="s">
        <v>36</v>
      </c>
      <c r="B7" s="351"/>
      <c r="C7" s="351"/>
      <c r="D7" s="352"/>
      <c r="E7" s="341"/>
      <c r="F7" s="342"/>
      <c r="G7" s="342"/>
      <c r="H7" s="342"/>
      <c r="I7" s="342"/>
      <c r="J7" s="342"/>
      <c r="K7" s="342"/>
      <c r="L7" s="342"/>
      <c r="M7" s="342"/>
      <c r="N7" s="342"/>
      <c r="O7" s="342"/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3"/>
      <c r="AC7"/>
    </row>
    <row r="8" spans="1:29" ht="18" customHeight="1" x14ac:dyDescent="0.25">
      <c r="A8" s="350" t="s">
        <v>35</v>
      </c>
      <c r="B8" s="351"/>
      <c r="C8" s="351"/>
      <c r="D8" s="352"/>
      <c r="E8" s="341"/>
      <c r="F8" s="342"/>
      <c r="G8" s="342"/>
      <c r="H8" s="342"/>
      <c r="I8" s="342"/>
      <c r="J8" s="342"/>
      <c r="K8" s="342"/>
      <c r="L8" s="342"/>
      <c r="M8" s="342"/>
      <c r="N8" s="342"/>
      <c r="O8" s="342"/>
      <c r="P8" s="342"/>
      <c r="Q8" s="342"/>
      <c r="R8" s="342"/>
      <c r="S8" s="342"/>
      <c r="T8" s="342"/>
      <c r="U8" s="342"/>
      <c r="V8" s="342"/>
      <c r="W8" s="342"/>
      <c r="X8" s="342"/>
      <c r="Y8" s="342"/>
      <c r="Z8" s="342"/>
      <c r="AA8" s="342"/>
      <c r="AB8" s="343"/>
      <c r="AC8"/>
    </row>
    <row r="9" spans="1:29" ht="18.600000000000001" customHeight="1" x14ac:dyDescent="0.35">
      <c r="A9" s="347" t="s">
        <v>34</v>
      </c>
      <c r="B9" s="348"/>
      <c r="C9" s="348"/>
      <c r="D9" s="349"/>
      <c r="E9" s="341"/>
      <c r="F9" s="342"/>
      <c r="G9" s="342"/>
      <c r="H9" s="342"/>
      <c r="I9" s="342"/>
      <c r="J9" s="342"/>
      <c r="K9" s="342"/>
      <c r="L9" s="342"/>
      <c r="M9" s="342"/>
      <c r="N9" s="342"/>
      <c r="O9" s="342"/>
      <c r="P9" s="342"/>
      <c r="Q9" s="342"/>
      <c r="R9" s="342"/>
      <c r="S9" s="342"/>
      <c r="T9" s="342"/>
      <c r="U9" s="342"/>
      <c r="V9" s="342"/>
      <c r="W9" s="342"/>
      <c r="X9" s="342"/>
      <c r="Y9" s="342"/>
      <c r="Z9" s="342"/>
      <c r="AA9" s="342"/>
      <c r="AB9" s="343"/>
      <c r="AC9"/>
    </row>
    <row r="10" spans="1:29" ht="18" customHeight="1" x14ac:dyDescent="0.35">
      <c r="A10" s="347" t="s">
        <v>33</v>
      </c>
      <c r="B10" s="348"/>
      <c r="C10" s="348"/>
      <c r="D10" s="349"/>
      <c r="E10" s="344"/>
      <c r="F10" s="345"/>
      <c r="G10" s="345"/>
      <c r="H10" s="345"/>
      <c r="I10" s="345"/>
      <c r="J10" s="345"/>
      <c r="K10" s="345"/>
      <c r="L10" s="345"/>
      <c r="M10" s="345"/>
      <c r="N10" s="345"/>
      <c r="O10" s="345"/>
      <c r="P10" s="345"/>
      <c r="Q10" s="345"/>
      <c r="R10" s="345"/>
      <c r="S10" s="345"/>
      <c r="T10" s="345"/>
      <c r="U10" s="345"/>
      <c r="V10" s="345"/>
      <c r="W10" s="345"/>
      <c r="X10" s="345"/>
      <c r="Y10" s="345"/>
      <c r="Z10" s="345"/>
      <c r="AA10" s="345"/>
      <c r="AB10" s="346"/>
      <c r="AC10"/>
    </row>
    <row r="11" spans="1:29" ht="16.149999999999999" customHeight="1" x14ac:dyDescent="0.25">
      <c r="A11" s="364" t="s">
        <v>32</v>
      </c>
      <c r="B11" s="364" t="s">
        <v>31</v>
      </c>
      <c r="C11" s="366" t="s">
        <v>30</v>
      </c>
      <c r="D11" s="364" t="s">
        <v>29</v>
      </c>
      <c r="E11" s="314" t="s">
        <v>28</v>
      </c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315"/>
      <c r="W11" s="315"/>
      <c r="X11" s="315"/>
      <c r="Y11" s="315"/>
      <c r="Z11" s="315"/>
      <c r="AA11" s="315"/>
      <c r="AB11" s="316"/>
      <c r="AC11" s="10" t="s">
        <v>40</v>
      </c>
    </row>
    <row r="12" spans="1:29" ht="15.75" x14ac:dyDescent="0.25">
      <c r="A12" s="365"/>
      <c r="B12" s="365"/>
      <c r="C12" s="367"/>
      <c r="D12" s="365"/>
      <c r="E12" s="8">
        <v>7</v>
      </c>
      <c r="F12" s="8">
        <v>8</v>
      </c>
      <c r="G12" s="8">
        <v>9</v>
      </c>
      <c r="H12" s="8">
        <v>10</v>
      </c>
      <c r="I12" s="9">
        <v>11</v>
      </c>
      <c r="J12" s="8">
        <v>12</v>
      </c>
      <c r="K12" s="8">
        <v>13</v>
      </c>
      <c r="L12" s="8">
        <v>14</v>
      </c>
      <c r="M12" s="8">
        <v>15</v>
      </c>
      <c r="N12" s="8">
        <v>16</v>
      </c>
      <c r="O12" s="8">
        <v>17</v>
      </c>
      <c r="P12" s="8">
        <v>18</v>
      </c>
      <c r="Q12" s="8">
        <v>19</v>
      </c>
      <c r="R12" s="8">
        <v>20</v>
      </c>
      <c r="S12" s="8">
        <v>21</v>
      </c>
      <c r="T12" s="8">
        <v>22</v>
      </c>
      <c r="U12" s="8">
        <v>23</v>
      </c>
      <c r="V12" s="8">
        <v>0</v>
      </c>
      <c r="W12" s="8">
        <v>1</v>
      </c>
      <c r="X12" s="8">
        <v>2</v>
      </c>
      <c r="Y12" s="8">
        <v>3</v>
      </c>
      <c r="Z12" s="8">
        <v>4</v>
      </c>
      <c r="AA12" s="8">
        <v>5</v>
      </c>
      <c r="AB12" s="8">
        <v>6</v>
      </c>
      <c r="AC12" s="1"/>
    </row>
    <row r="13" spans="1:29" ht="24.95" customHeight="1" x14ac:dyDescent="0.2">
      <c r="A13" s="4">
        <v>1</v>
      </c>
      <c r="B13" s="3" t="s">
        <v>27</v>
      </c>
      <c r="C13" s="2" t="s">
        <v>0</v>
      </c>
      <c r="D13" s="31"/>
      <c r="E13" s="12"/>
      <c r="F13" s="12"/>
      <c r="G13" s="12"/>
      <c r="H13" s="12"/>
      <c r="I13" s="12"/>
      <c r="J13" s="12"/>
      <c r="K13" s="12"/>
      <c r="L13" s="12">
        <v>2.4</v>
      </c>
      <c r="M13" s="12">
        <v>2.4</v>
      </c>
      <c r="N13" s="12">
        <v>2.4</v>
      </c>
      <c r="O13" s="12">
        <v>2.2999999999999998</v>
      </c>
      <c r="P13" s="12">
        <v>2.2000000000000002</v>
      </c>
      <c r="Q13" s="12">
        <v>2.2000000000000002</v>
      </c>
      <c r="R13" s="12">
        <v>2.1</v>
      </c>
      <c r="S13" s="12">
        <v>2.1</v>
      </c>
      <c r="T13" s="12"/>
      <c r="U13" s="12"/>
      <c r="V13" s="12"/>
      <c r="W13" s="12"/>
      <c r="X13" s="12"/>
      <c r="Y13" s="12"/>
      <c r="Z13" s="12"/>
      <c r="AA13" s="12"/>
      <c r="AB13" s="12"/>
      <c r="AC13" s="12">
        <f>AVERAGE(E13:AB13)</f>
        <v>2.2624999999999997</v>
      </c>
    </row>
    <row r="14" spans="1:29" ht="24.95" customHeight="1" x14ac:dyDescent="0.2">
      <c r="A14" s="4">
        <v>2</v>
      </c>
      <c r="B14" s="3" t="s">
        <v>26</v>
      </c>
      <c r="C14" s="2" t="s">
        <v>0</v>
      </c>
      <c r="D14" s="31"/>
      <c r="E14" s="12"/>
      <c r="F14" s="12"/>
      <c r="G14" s="12"/>
      <c r="H14" s="12"/>
      <c r="I14" s="12"/>
      <c r="J14" s="12"/>
      <c r="K14" s="12"/>
      <c r="L14" s="12">
        <v>0.5</v>
      </c>
      <c r="M14" s="12">
        <v>0.5</v>
      </c>
      <c r="N14" s="12">
        <v>0.5</v>
      </c>
      <c r="O14" s="12">
        <v>0.3</v>
      </c>
      <c r="P14" s="12">
        <v>0.3</v>
      </c>
      <c r="Q14" s="12">
        <v>0.3</v>
      </c>
      <c r="R14" s="12">
        <v>0.6</v>
      </c>
      <c r="S14" s="12">
        <v>0.6</v>
      </c>
      <c r="T14" s="12"/>
      <c r="U14" s="12"/>
      <c r="V14" s="12"/>
      <c r="W14" s="12"/>
      <c r="X14" s="12"/>
      <c r="Y14" s="12"/>
      <c r="Z14" s="12"/>
      <c r="AA14" s="12"/>
      <c r="AB14" s="12"/>
      <c r="AC14" s="12">
        <f t="shared" ref="AC14:AC25" si="0">AVERAGE(E14:AB14)</f>
        <v>0.45</v>
      </c>
    </row>
    <row r="15" spans="1:29" ht="24.95" customHeight="1" x14ac:dyDescent="0.2">
      <c r="A15" s="4">
        <v>3</v>
      </c>
      <c r="B15" s="3" t="s">
        <v>25</v>
      </c>
      <c r="C15" s="2" t="s">
        <v>0</v>
      </c>
      <c r="D15" s="2"/>
      <c r="E15" s="36"/>
      <c r="F15" s="36"/>
      <c r="G15" s="36"/>
      <c r="H15" s="36"/>
      <c r="I15" s="36"/>
      <c r="J15" s="36"/>
      <c r="K15" s="36"/>
      <c r="L15" s="36">
        <v>14.7</v>
      </c>
      <c r="M15" s="36">
        <v>14.7</v>
      </c>
      <c r="N15" s="36">
        <v>14.7</v>
      </c>
      <c r="O15" s="36">
        <v>13.8</v>
      </c>
      <c r="P15" s="36">
        <v>13.7</v>
      </c>
      <c r="Q15" s="36">
        <v>13.5</v>
      </c>
      <c r="R15" s="36">
        <v>13.5</v>
      </c>
      <c r="S15" s="36">
        <v>13.2</v>
      </c>
      <c r="T15" s="36"/>
      <c r="U15" s="36"/>
      <c r="V15" s="36"/>
      <c r="W15" s="36"/>
      <c r="X15" s="36"/>
      <c r="Y15" s="36"/>
      <c r="Z15" s="36"/>
      <c r="AA15" s="36"/>
      <c r="AB15" s="36"/>
      <c r="AC15" s="12">
        <f t="shared" si="0"/>
        <v>13.975</v>
      </c>
    </row>
    <row r="16" spans="1:29" ht="24.95" customHeight="1" x14ac:dyDescent="0.2">
      <c r="A16" s="4">
        <v>4</v>
      </c>
      <c r="B16" s="3" t="s">
        <v>24</v>
      </c>
      <c r="C16" s="2" t="s">
        <v>0</v>
      </c>
      <c r="D16" s="2"/>
      <c r="E16" s="36"/>
      <c r="F16" s="36"/>
      <c r="G16" s="36"/>
      <c r="H16" s="36"/>
      <c r="I16" s="36"/>
      <c r="J16" s="36"/>
      <c r="K16" s="36"/>
      <c r="L16" s="36">
        <v>8.1</v>
      </c>
      <c r="M16" s="36">
        <v>8.1</v>
      </c>
      <c r="N16" s="36">
        <v>8.1</v>
      </c>
      <c r="O16" s="36">
        <v>7.8</v>
      </c>
      <c r="P16" s="36">
        <v>7.9</v>
      </c>
      <c r="Q16" s="36">
        <v>7.9</v>
      </c>
      <c r="R16" s="36">
        <v>8</v>
      </c>
      <c r="S16" s="36">
        <v>7.8</v>
      </c>
      <c r="T16" s="36"/>
      <c r="U16" s="36"/>
      <c r="V16" s="36"/>
      <c r="W16" s="36"/>
      <c r="X16" s="36"/>
      <c r="Y16" s="36"/>
      <c r="Z16" s="36"/>
      <c r="AA16" s="36"/>
      <c r="AB16" s="36"/>
      <c r="AC16" s="12">
        <f t="shared" si="0"/>
        <v>7.9624999999999986</v>
      </c>
    </row>
    <row r="17" spans="1:29" ht="24.95" customHeight="1" x14ac:dyDescent="0.2">
      <c r="A17" s="4">
        <v>5</v>
      </c>
      <c r="B17" s="3" t="s">
        <v>23</v>
      </c>
      <c r="C17" s="2" t="s">
        <v>0</v>
      </c>
      <c r="D17" s="2"/>
      <c r="E17" s="56"/>
      <c r="F17" s="56"/>
      <c r="G17" s="56"/>
      <c r="H17" s="56"/>
      <c r="I17" s="56"/>
      <c r="J17" s="56"/>
      <c r="K17" s="56"/>
      <c r="L17" s="56">
        <v>25.1</v>
      </c>
      <c r="M17" s="56">
        <v>25.1</v>
      </c>
      <c r="N17" s="56">
        <v>25.1</v>
      </c>
      <c r="O17" s="56">
        <v>25.2</v>
      </c>
      <c r="P17" s="56">
        <v>25</v>
      </c>
      <c r="Q17" s="56">
        <v>24.7</v>
      </c>
      <c r="R17" s="56">
        <v>24.2</v>
      </c>
      <c r="S17" s="56">
        <v>23.8</v>
      </c>
      <c r="T17" s="56"/>
      <c r="U17" s="56"/>
      <c r="V17" s="56"/>
      <c r="W17" s="56"/>
      <c r="X17" s="56"/>
      <c r="Y17" s="56"/>
      <c r="Z17" s="56"/>
      <c r="AA17" s="56"/>
      <c r="AB17" s="56"/>
      <c r="AC17" s="57">
        <f t="shared" si="0"/>
        <v>24.775000000000002</v>
      </c>
    </row>
    <row r="18" spans="1:29" ht="24.95" customHeight="1" x14ac:dyDescent="0.2">
      <c r="A18" s="4">
        <v>6</v>
      </c>
      <c r="B18" s="3" t="s">
        <v>22</v>
      </c>
      <c r="C18" s="2" t="s">
        <v>0</v>
      </c>
      <c r="D18" s="2"/>
      <c r="E18" s="56"/>
      <c r="F18" s="56"/>
      <c r="G18" s="56"/>
      <c r="H18" s="56"/>
      <c r="I18" s="56"/>
      <c r="J18" s="56"/>
      <c r="K18" s="56"/>
      <c r="L18" s="56">
        <v>30</v>
      </c>
      <c r="M18" s="56">
        <v>30</v>
      </c>
      <c r="N18" s="56">
        <v>30</v>
      </c>
      <c r="O18" s="56">
        <v>29.7</v>
      </c>
      <c r="P18" s="56">
        <v>29.3</v>
      </c>
      <c r="Q18" s="56">
        <v>28.9</v>
      </c>
      <c r="R18" s="56">
        <v>28.3</v>
      </c>
      <c r="S18" s="56">
        <v>28</v>
      </c>
      <c r="T18" s="56"/>
      <c r="U18" s="56"/>
      <c r="V18" s="56"/>
      <c r="W18" s="56"/>
      <c r="X18" s="56"/>
      <c r="Y18" s="56"/>
      <c r="Z18" s="56"/>
      <c r="AA18" s="56"/>
      <c r="AB18" s="56"/>
      <c r="AC18" s="57">
        <f t="shared" si="0"/>
        <v>29.275000000000002</v>
      </c>
    </row>
    <row r="19" spans="1:29" ht="24.95" customHeight="1" x14ac:dyDescent="0.2">
      <c r="A19" s="4">
        <v>7</v>
      </c>
      <c r="B19" s="3" t="s">
        <v>21</v>
      </c>
      <c r="C19" s="2" t="s">
        <v>16</v>
      </c>
      <c r="D19" s="2"/>
      <c r="E19" s="58"/>
      <c r="F19" s="58"/>
      <c r="G19" s="58"/>
      <c r="H19" s="58"/>
      <c r="I19" s="58"/>
      <c r="J19" s="58"/>
      <c r="K19" s="58"/>
      <c r="L19" s="58">
        <v>4.3</v>
      </c>
      <c r="M19" s="58">
        <v>4.3</v>
      </c>
      <c r="N19" s="58">
        <v>4.3</v>
      </c>
      <c r="O19" s="58">
        <v>4.3</v>
      </c>
      <c r="P19" s="58">
        <v>4.3</v>
      </c>
      <c r="Q19" s="58">
        <v>4.3</v>
      </c>
      <c r="R19" s="58">
        <v>4.3</v>
      </c>
      <c r="S19" s="58">
        <v>4.3</v>
      </c>
      <c r="T19" s="58"/>
      <c r="U19" s="58"/>
      <c r="V19" s="58"/>
      <c r="W19" s="58"/>
      <c r="X19" s="58"/>
      <c r="Y19" s="58"/>
      <c r="Z19" s="58"/>
      <c r="AA19" s="58"/>
      <c r="AB19" s="58"/>
      <c r="AC19" s="57">
        <f t="shared" si="0"/>
        <v>4.3</v>
      </c>
    </row>
    <row r="20" spans="1:29" ht="24.95" customHeight="1" x14ac:dyDescent="0.2">
      <c r="A20" s="4">
        <v>8</v>
      </c>
      <c r="B20" s="3" t="s">
        <v>20</v>
      </c>
      <c r="C20" s="2" t="s">
        <v>16</v>
      </c>
      <c r="D20" s="2"/>
      <c r="E20" s="59"/>
      <c r="F20" s="59"/>
      <c r="G20" s="59"/>
      <c r="H20" s="59"/>
      <c r="I20" s="59"/>
      <c r="J20" s="59"/>
      <c r="K20" s="59"/>
      <c r="L20" s="59">
        <v>3.8</v>
      </c>
      <c r="M20" s="59">
        <v>3.8</v>
      </c>
      <c r="N20" s="59">
        <v>3.8</v>
      </c>
      <c r="O20" s="59">
        <v>3.8</v>
      </c>
      <c r="P20" s="59">
        <v>3.8</v>
      </c>
      <c r="Q20" s="59">
        <v>3.8</v>
      </c>
      <c r="R20" s="59">
        <v>3.8</v>
      </c>
      <c r="S20" s="59">
        <v>3.8</v>
      </c>
      <c r="T20" s="59"/>
      <c r="U20" s="59"/>
      <c r="V20" s="59"/>
      <c r="W20" s="59"/>
      <c r="X20" s="59"/>
      <c r="Y20" s="59"/>
      <c r="Z20" s="59"/>
      <c r="AA20" s="59"/>
      <c r="AB20" s="59"/>
      <c r="AC20" s="57">
        <f t="shared" si="0"/>
        <v>3.8000000000000003</v>
      </c>
    </row>
    <row r="21" spans="1:29" ht="24.95" customHeight="1" x14ac:dyDescent="0.2">
      <c r="A21" s="4">
        <v>9</v>
      </c>
      <c r="B21" s="3" t="s">
        <v>19</v>
      </c>
      <c r="C21" s="2" t="s">
        <v>16</v>
      </c>
      <c r="D21" s="2"/>
      <c r="E21" s="59"/>
      <c r="F21" s="59"/>
      <c r="G21" s="59"/>
      <c r="H21" s="59"/>
      <c r="I21" s="59"/>
      <c r="J21" s="59"/>
      <c r="K21" s="59"/>
      <c r="L21" s="59">
        <v>3.8</v>
      </c>
      <c r="M21" s="59">
        <v>3.8</v>
      </c>
      <c r="N21" s="59">
        <v>3.8</v>
      </c>
      <c r="O21" s="59">
        <v>3.8</v>
      </c>
      <c r="P21" s="59">
        <v>3.8</v>
      </c>
      <c r="Q21" s="59">
        <v>3.8</v>
      </c>
      <c r="R21" s="59">
        <v>3.8</v>
      </c>
      <c r="S21" s="59">
        <v>3.8</v>
      </c>
      <c r="T21" s="59"/>
      <c r="U21" s="59"/>
      <c r="V21" s="59"/>
      <c r="W21" s="59"/>
      <c r="X21" s="59"/>
      <c r="Y21" s="59"/>
      <c r="Z21" s="59"/>
      <c r="AA21" s="59"/>
      <c r="AB21" s="59"/>
      <c r="AC21" s="57">
        <f t="shared" si="0"/>
        <v>3.8000000000000003</v>
      </c>
    </row>
    <row r="22" spans="1:29" ht="24.95" customHeight="1" x14ac:dyDescent="0.2">
      <c r="A22" s="4">
        <v>10</v>
      </c>
      <c r="B22" s="3" t="s">
        <v>18</v>
      </c>
      <c r="C22" s="2" t="s">
        <v>16</v>
      </c>
      <c r="D22" s="2"/>
      <c r="E22" s="59"/>
      <c r="F22" s="59"/>
      <c r="G22" s="59"/>
      <c r="H22" s="59"/>
      <c r="I22" s="59"/>
      <c r="J22" s="59"/>
      <c r="K22" s="59"/>
      <c r="L22" s="59">
        <v>3</v>
      </c>
      <c r="M22" s="59">
        <v>3</v>
      </c>
      <c r="N22" s="59">
        <v>3</v>
      </c>
      <c r="O22" s="59">
        <v>3</v>
      </c>
      <c r="P22" s="59">
        <v>3</v>
      </c>
      <c r="Q22" s="59">
        <v>3</v>
      </c>
      <c r="R22" s="59">
        <v>3</v>
      </c>
      <c r="S22" s="59">
        <v>3</v>
      </c>
      <c r="T22" s="59"/>
      <c r="U22" s="59"/>
      <c r="V22" s="59"/>
      <c r="W22" s="59"/>
      <c r="X22" s="59"/>
      <c r="Y22" s="59"/>
      <c r="Z22" s="59"/>
      <c r="AA22" s="59"/>
      <c r="AB22" s="59"/>
      <c r="AC22" s="57">
        <f t="shared" si="0"/>
        <v>3</v>
      </c>
    </row>
    <row r="23" spans="1:29" ht="24.95" customHeight="1" x14ac:dyDescent="0.2">
      <c r="A23" s="4">
        <v>11</v>
      </c>
      <c r="B23" s="3" t="s">
        <v>17</v>
      </c>
      <c r="C23" s="2" t="s">
        <v>16</v>
      </c>
      <c r="D23" s="5"/>
      <c r="E23" s="58"/>
      <c r="F23" s="58"/>
      <c r="G23" s="58"/>
      <c r="H23" s="58"/>
      <c r="I23" s="58"/>
      <c r="J23" s="58"/>
      <c r="K23" s="58"/>
      <c r="L23" s="58">
        <f t="shared" ref="L23:S23" si="1">L19-L20</f>
        <v>0.5</v>
      </c>
      <c r="M23" s="58">
        <f t="shared" si="1"/>
        <v>0.5</v>
      </c>
      <c r="N23" s="58">
        <f t="shared" si="1"/>
        <v>0.5</v>
      </c>
      <c r="O23" s="58">
        <f t="shared" si="1"/>
        <v>0.5</v>
      </c>
      <c r="P23" s="58">
        <f t="shared" si="1"/>
        <v>0.5</v>
      </c>
      <c r="Q23" s="58">
        <f t="shared" si="1"/>
        <v>0.5</v>
      </c>
      <c r="R23" s="58">
        <f t="shared" si="1"/>
        <v>0.5</v>
      </c>
      <c r="S23" s="58">
        <f t="shared" si="1"/>
        <v>0.5</v>
      </c>
      <c r="T23" s="58"/>
      <c r="U23" s="58"/>
      <c r="V23" s="58"/>
      <c r="W23" s="58"/>
      <c r="X23" s="58"/>
      <c r="Y23" s="58"/>
      <c r="Z23" s="58"/>
      <c r="AA23" s="58"/>
      <c r="AB23" s="58"/>
      <c r="AC23" s="57">
        <f t="shared" si="0"/>
        <v>0.5</v>
      </c>
    </row>
    <row r="24" spans="1:29" ht="24.95" customHeight="1" x14ac:dyDescent="0.2">
      <c r="A24" s="4">
        <v>12</v>
      </c>
      <c r="B24" s="3" t="s">
        <v>15</v>
      </c>
      <c r="C24" s="2" t="s">
        <v>14</v>
      </c>
      <c r="D24" s="5"/>
      <c r="E24" s="58"/>
      <c r="F24" s="58"/>
      <c r="G24" s="58"/>
      <c r="H24" s="58"/>
      <c r="I24" s="58"/>
      <c r="J24" s="58"/>
      <c r="K24" s="58"/>
      <c r="L24" s="58">
        <f t="shared" ref="L24:S24" si="2">L21-L22</f>
        <v>0.79999999999999982</v>
      </c>
      <c r="M24" s="58">
        <f t="shared" si="2"/>
        <v>0.79999999999999982</v>
      </c>
      <c r="N24" s="58">
        <f t="shared" si="2"/>
        <v>0.79999999999999982</v>
      </c>
      <c r="O24" s="58">
        <f t="shared" si="2"/>
        <v>0.79999999999999982</v>
      </c>
      <c r="P24" s="58">
        <f t="shared" si="2"/>
        <v>0.79999999999999982</v>
      </c>
      <c r="Q24" s="58">
        <f t="shared" si="2"/>
        <v>0.79999999999999982</v>
      </c>
      <c r="R24" s="58">
        <f t="shared" si="2"/>
        <v>0.79999999999999982</v>
      </c>
      <c r="S24" s="58">
        <f t="shared" si="2"/>
        <v>0.79999999999999982</v>
      </c>
      <c r="T24" s="58"/>
      <c r="U24" s="58"/>
      <c r="V24" s="58"/>
      <c r="W24" s="58"/>
      <c r="X24" s="58"/>
      <c r="Y24" s="58"/>
      <c r="Z24" s="58"/>
      <c r="AA24" s="58"/>
      <c r="AB24" s="58"/>
      <c r="AC24" s="57">
        <f t="shared" si="0"/>
        <v>0.79999999999999982</v>
      </c>
    </row>
    <row r="25" spans="1:29" ht="24.95" customHeight="1" x14ac:dyDescent="0.2">
      <c r="A25" s="4">
        <v>13</v>
      </c>
      <c r="B25" s="3" t="s">
        <v>13</v>
      </c>
      <c r="C25" s="2" t="s">
        <v>12</v>
      </c>
      <c r="D25" s="5"/>
      <c r="E25" s="60"/>
      <c r="F25" s="60"/>
      <c r="G25" s="60"/>
      <c r="H25" s="60"/>
      <c r="I25" s="60"/>
      <c r="J25" s="60"/>
      <c r="K25" s="60"/>
      <c r="L25" s="60">
        <f t="shared" ref="L25:S25" si="3">SQRT(L23/0.5)*971</f>
        <v>971</v>
      </c>
      <c r="M25" s="60">
        <f t="shared" si="3"/>
        <v>971</v>
      </c>
      <c r="N25" s="60">
        <f t="shared" si="3"/>
        <v>971</v>
      </c>
      <c r="O25" s="60">
        <f t="shared" si="3"/>
        <v>971</v>
      </c>
      <c r="P25" s="60">
        <f t="shared" si="3"/>
        <v>971</v>
      </c>
      <c r="Q25" s="60">
        <f t="shared" si="3"/>
        <v>971</v>
      </c>
      <c r="R25" s="60">
        <f t="shared" si="3"/>
        <v>971</v>
      </c>
      <c r="S25" s="60">
        <f t="shared" si="3"/>
        <v>971</v>
      </c>
      <c r="T25" s="60"/>
      <c r="U25" s="60"/>
      <c r="V25" s="60"/>
      <c r="W25" s="60"/>
      <c r="X25" s="60"/>
      <c r="Y25" s="60"/>
      <c r="Z25" s="60"/>
      <c r="AA25" s="60"/>
      <c r="AB25" s="60"/>
      <c r="AC25" s="57">
        <f t="shared" si="0"/>
        <v>971</v>
      </c>
    </row>
    <row r="26" spans="1:29" ht="24.95" customHeight="1" x14ac:dyDescent="0.2">
      <c r="A26" s="4">
        <v>14</v>
      </c>
      <c r="B26" s="3" t="s">
        <v>11</v>
      </c>
      <c r="C26" s="2" t="s">
        <v>10</v>
      </c>
      <c r="D26" s="5"/>
      <c r="E26" s="56"/>
      <c r="F26" s="56"/>
      <c r="G26" s="56"/>
      <c r="H26" s="56"/>
      <c r="I26" s="56"/>
      <c r="J26" s="56"/>
      <c r="K26" s="56"/>
      <c r="L26" s="56">
        <f t="shared" ref="L26:S26" si="4">L25*1000*1*(L15-L16)/3024</f>
        <v>2119.2460317460318</v>
      </c>
      <c r="M26" s="56">
        <f t="shared" si="4"/>
        <v>2119.2460317460318</v>
      </c>
      <c r="N26" s="56">
        <f t="shared" si="4"/>
        <v>2119.2460317460318</v>
      </c>
      <c r="O26" s="56">
        <f t="shared" si="4"/>
        <v>1926.5873015873019</v>
      </c>
      <c r="P26" s="56">
        <f t="shared" si="4"/>
        <v>1862.3677248677245</v>
      </c>
      <c r="Q26" s="56">
        <f t="shared" si="4"/>
        <v>1798.148148148148</v>
      </c>
      <c r="R26" s="56">
        <f t="shared" si="4"/>
        <v>1766.0383597883597</v>
      </c>
      <c r="S26" s="56">
        <f t="shared" si="4"/>
        <v>1733.9285714285711</v>
      </c>
      <c r="T26" s="56"/>
      <c r="U26" s="56"/>
      <c r="V26" s="56"/>
      <c r="W26" s="56"/>
      <c r="X26" s="56"/>
      <c r="Y26" s="56"/>
      <c r="Z26" s="56"/>
      <c r="AA26" s="56"/>
      <c r="AB26" s="56"/>
      <c r="AC26" s="57">
        <f>SUM(E26:AB26)</f>
        <v>15444.8082010582</v>
      </c>
    </row>
    <row r="27" spans="1:29" ht="24.95" customHeight="1" x14ac:dyDescent="0.2">
      <c r="A27" s="4">
        <v>15</v>
      </c>
      <c r="B27" s="3" t="s">
        <v>9</v>
      </c>
      <c r="C27" s="2" t="s">
        <v>8</v>
      </c>
      <c r="D27" s="5"/>
      <c r="E27" s="61">
        <v>0</v>
      </c>
      <c r="F27" s="61">
        <v>0</v>
      </c>
      <c r="G27" s="61">
        <v>0</v>
      </c>
      <c r="H27" s="61">
        <v>0</v>
      </c>
      <c r="I27" s="61">
        <v>0</v>
      </c>
      <c r="J27" s="61">
        <v>0</v>
      </c>
      <c r="K27" s="61">
        <v>300</v>
      </c>
      <c r="L27" s="61">
        <v>1400</v>
      </c>
      <c r="M27" s="61">
        <v>1400</v>
      </c>
      <c r="N27" s="61">
        <v>1200</v>
      </c>
      <c r="O27" s="61">
        <v>1200</v>
      </c>
      <c r="P27" s="61">
        <v>1200</v>
      </c>
      <c r="Q27" s="61">
        <v>1200</v>
      </c>
      <c r="R27" s="61">
        <v>1100</v>
      </c>
      <c r="S27" s="61">
        <v>1400</v>
      </c>
      <c r="T27" s="61"/>
      <c r="U27" s="61"/>
      <c r="V27" s="61"/>
      <c r="W27" s="61"/>
      <c r="X27" s="61"/>
      <c r="Y27" s="61"/>
      <c r="Z27" s="61"/>
      <c r="AA27" s="61"/>
      <c r="AB27" s="61"/>
      <c r="AC27" s="57">
        <f>SUM(E27:AB27)</f>
        <v>10400</v>
      </c>
    </row>
    <row r="28" spans="1:29" ht="24.95" customHeight="1" x14ac:dyDescent="0.2">
      <c r="A28" s="4">
        <v>16</v>
      </c>
      <c r="B28" s="3" t="s">
        <v>7</v>
      </c>
      <c r="C28" s="2" t="s">
        <v>6</v>
      </c>
      <c r="D28" s="5"/>
      <c r="E28" s="62"/>
      <c r="F28" s="62"/>
      <c r="G28" s="62"/>
      <c r="H28" s="62"/>
      <c r="I28" s="62"/>
      <c r="J28" s="62"/>
      <c r="K28" s="62"/>
      <c r="L28" s="62">
        <f t="shared" ref="L28:S28" si="5">L27/L26</f>
        <v>0.66061230221889333</v>
      </c>
      <c r="M28" s="62">
        <f t="shared" si="5"/>
        <v>0.66061230221889333</v>
      </c>
      <c r="N28" s="62">
        <f t="shared" si="5"/>
        <v>0.5662391161876229</v>
      </c>
      <c r="O28" s="62">
        <f t="shared" si="5"/>
        <v>0.62286302780638503</v>
      </c>
      <c r="P28" s="62">
        <f t="shared" si="5"/>
        <v>0.64434106324798479</v>
      </c>
      <c r="Q28" s="62">
        <f t="shared" si="5"/>
        <v>0.6673532440782699</v>
      </c>
      <c r="R28" s="62">
        <f t="shared" si="5"/>
        <v>0.62286302780638525</v>
      </c>
      <c r="S28" s="62">
        <f t="shared" si="5"/>
        <v>0.80741503604531428</v>
      </c>
      <c r="T28" s="62"/>
      <c r="U28" s="62"/>
      <c r="V28" s="62"/>
      <c r="W28" s="62"/>
      <c r="X28" s="62"/>
      <c r="Y28" s="62"/>
      <c r="Z28" s="62"/>
      <c r="AA28" s="62"/>
      <c r="AB28" s="62"/>
      <c r="AC28" s="57">
        <f t="shared" ref="AC28:AC33" si="6">AVERAGE(E28:AB28)</f>
        <v>0.65653738995121858</v>
      </c>
    </row>
    <row r="29" spans="1:29" ht="24.95" customHeight="1" x14ac:dyDescent="0.2">
      <c r="A29" s="4">
        <v>17</v>
      </c>
      <c r="B29" s="3" t="s">
        <v>5</v>
      </c>
      <c r="C29" s="5"/>
      <c r="D29" s="5"/>
      <c r="E29" s="326">
        <f>AVERAGE(E28:AB28)</f>
        <v>0.65653738995121858</v>
      </c>
      <c r="F29" s="327"/>
      <c r="G29" s="327"/>
      <c r="H29" s="327"/>
      <c r="I29" s="327"/>
      <c r="J29" s="327"/>
      <c r="K29" s="327"/>
      <c r="L29" s="327"/>
      <c r="M29" s="327"/>
      <c r="N29" s="327"/>
      <c r="O29" s="327"/>
      <c r="P29" s="327"/>
      <c r="Q29" s="327"/>
      <c r="R29" s="327"/>
      <c r="S29" s="327"/>
      <c r="T29" s="327"/>
      <c r="U29" s="327"/>
      <c r="V29" s="327"/>
      <c r="W29" s="327"/>
      <c r="X29" s="327"/>
      <c r="Y29" s="327"/>
      <c r="Z29" s="327"/>
      <c r="AA29" s="327"/>
      <c r="AB29" s="328"/>
      <c r="AC29" s="57">
        <f t="shared" si="6"/>
        <v>0.65653738995121858</v>
      </c>
    </row>
    <row r="30" spans="1:29" ht="24.95" customHeight="1" x14ac:dyDescent="0.2">
      <c r="A30" s="4">
        <v>18</v>
      </c>
      <c r="B30" s="3" t="s">
        <v>4</v>
      </c>
      <c r="C30" s="5"/>
      <c r="D30" s="5"/>
      <c r="E30" s="62"/>
      <c r="F30" s="62"/>
      <c r="G30" s="62"/>
      <c r="H30" s="62"/>
      <c r="I30" s="62"/>
      <c r="J30" s="62"/>
      <c r="K30" s="62"/>
      <c r="L30" s="62">
        <f t="shared" ref="L30:S30" si="7">3.516/L28</f>
        <v>5.322335034013606</v>
      </c>
      <c r="M30" s="62">
        <f t="shared" si="7"/>
        <v>5.322335034013606</v>
      </c>
      <c r="N30" s="62">
        <f t="shared" si="7"/>
        <v>6.2093908730158729</v>
      </c>
      <c r="O30" s="62">
        <f t="shared" si="7"/>
        <v>5.6449007936507947</v>
      </c>
      <c r="P30" s="62">
        <f t="shared" si="7"/>
        <v>5.4567374338624326</v>
      </c>
      <c r="Q30" s="62">
        <f t="shared" si="7"/>
        <v>5.2685740740740732</v>
      </c>
      <c r="R30" s="62">
        <f t="shared" si="7"/>
        <v>5.6449007936507929</v>
      </c>
      <c r="S30" s="62">
        <f t="shared" si="7"/>
        <v>4.3546377551020399</v>
      </c>
      <c r="T30" s="62"/>
      <c r="U30" s="62"/>
      <c r="V30" s="62"/>
      <c r="W30" s="62"/>
      <c r="X30" s="62"/>
      <c r="Y30" s="62"/>
      <c r="Z30" s="62"/>
      <c r="AA30" s="62"/>
      <c r="AB30" s="62"/>
      <c r="AC30" s="57">
        <f t="shared" si="6"/>
        <v>5.4029764739229016</v>
      </c>
    </row>
    <row r="31" spans="1:29" ht="24.95" customHeight="1" x14ac:dyDescent="0.2">
      <c r="A31" s="4">
        <v>19</v>
      </c>
      <c r="B31" s="3" t="s">
        <v>3</v>
      </c>
      <c r="C31" s="5"/>
      <c r="D31" s="5"/>
      <c r="E31" s="62"/>
      <c r="F31" s="62"/>
      <c r="G31" s="62"/>
      <c r="H31" s="62"/>
      <c r="I31" s="62"/>
      <c r="J31" s="62"/>
      <c r="K31" s="62"/>
      <c r="L31" s="62">
        <f t="shared" ref="L31:S31" si="8">3.413*L30</f>
        <v>18.165129471088438</v>
      </c>
      <c r="M31" s="62">
        <f t="shared" si="8"/>
        <v>18.165129471088438</v>
      </c>
      <c r="N31" s="62">
        <f t="shared" si="8"/>
        <v>21.192651049603175</v>
      </c>
      <c r="O31" s="62">
        <f t="shared" si="8"/>
        <v>19.266046408730162</v>
      </c>
      <c r="P31" s="62">
        <f t="shared" si="8"/>
        <v>18.623844861772483</v>
      </c>
      <c r="Q31" s="62">
        <f t="shared" si="8"/>
        <v>17.981643314814811</v>
      </c>
      <c r="R31" s="62">
        <f t="shared" si="8"/>
        <v>19.266046408730155</v>
      </c>
      <c r="S31" s="62">
        <f t="shared" si="8"/>
        <v>14.86237865816326</v>
      </c>
      <c r="T31" s="62"/>
      <c r="U31" s="62"/>
      <c r="V31" s="62"/>
      <c r="W31" s="62"/>
      <c r="X31" s="62"/>
      <c r="Y31" s="62"/>
      <c r="Z31" s="62"/>
      <c r="AA31" s="62"/>
      <c r="AB31" s="62"/>
      <c r="AC31" s="57">
        <f t="shared" si="6"/>
        <v>18.440358705498866</v>
      </c>
    </row>
    <row r="32" spans="1:29" ht="24.95" customHeight="1" x14ac:dyDescent="0.2">
      <c r="A32" s="4">
        <v>20</v>
      </c>
      <c r="B32" s="3" t="s">
        <v>2</v>
      </c>
      <c r="C32" s="2" t="s">
        <v>0</v>
      </c>
      <c r="D32" s="5"/>
      <c r="E32" s="62"/>
      <c r="F32" s="62"/>
      <c r="G32" s="62"/>
      <c r="H32" s="62"/>
      <c r="I32" s="62"/>
      <c r="J32" s="62"/>
      <c r="K32" s="62"/>
      <c r="L32" s="62">
        <f t="shared" ref="L32:S32" si="9">(L18-L17)/LN(1+(L18-L17)/L13)</f>
        <v>4.4048681096404589</v>
      </c>
      <c r="M32" s="62">
        <f t="shared" si="9"/>
        <v>4.4048681096404589</v>
      </c>
      <c r="N32" s="62">
        <f t="shared" si="9"/>
        <v>4.4048681096404589</v>
      </c>
      <c r="O32" s="62">
        <f t="shared" si="9"/>
        <v>4.1512398550741851</v>
      </c>
      <c r="P32" s="62">
        <f t="shared" si="9"/>
        <v>3.9691886963044927</v>
      </c>
      <c r="Q32" s="62">
        <f t="shared" si="9"/>
        <v>3.933171188658243</v>
      </c>
      <c r="R32" s="62">
        <f t="shared" si="9"/>
        <v>3.7871372195210009</v>
      </c>
      <c r="S32" s="62">
        <f t="shared" si="9"/>
        <v>3.823004751832717</v>
      </c>
      <c r="T32" s="62"/>
      <c r="U32" s="62"/>
      <c r="V32" s="62"/>
      <c r="W32" s="62"/>
      <c r="X32" s="62"/>
      <c r="Y32" s="62"/>
      <c r="Z32" s="62"/>
      <c r="AA32" s="62"/>
      <c r="AB32" s="62"/>
      <c r="AC32" s="57">
        <f t="shared" si="6"/>
        <v>4.1097932550390022</v>
      </c>
    </row>
    <row r="33" spans="1:29" ht="24.95" customHeight="1" x14ac:dyDescent="0.25">
      <c r="A33" s="4">
        <v>21</v>
      </c>
      <c r="B33" s="3" t="s">
        <v>1</v>
      </c>
      <c r="C33" s="2" t="s">
        <v>0</v>
      </c>
      <c r="D33" s="1"/>
      <c r="E33" s="62"/>
      <c r="F33" s="62"/>
      <c r="G33" s="62"/>
      <c r="H33" s="62"/>
      <c r="I33" s="62"/>
      <c r="J33" s="62"/>
      <c r="K33" s="62"/>
      <c r="L33" s="62">
        <f t="shared" ref="L33:S33" si="10">(L15-L16)/LN(1+(L15-L16)/L14)</f>
        <v>2.4875228448970583</v>
      </c>
      <c r="M33" s="62">
        <f t="shared" si="10"/>
        <v>2.4875228448970583</v>
      </c>
      <c r="N33" s="62">
        <f t="shared" si="10"/>
        <v>2.4875228448970583</v>
      </c>
      <c r="O33" s="62">
        <f t="shared" si="10"/>
        <v>1.9707524325183068</v>
      </c>
      <c r="P33" s="62">
        <f t="shared" si="10"/>
        <v>1.9254635942521865</v>
      </c>
      <c r="Q33" s="62">
        <f t="shared" si="10"/>
        <v>1.8798726749324199</v>
      </c>
      <c r="R33" s="62">
        <f t="shared" si="10"/>
        <v>2.3715949553794347</v>
      </c>
      <c r="S33" s="62">
        <f t="shared" si="10"/>
        <v>2.3451902022775593</v>
      </c>
      <c r="T33" s="62"/>
      <c r="U33" s="62"/>
      <c r="V33" s="62"/>
      <c r="W33" s="62"/>
      <c r="X33" s="62"/>
      <c r="Y33" s="62"/>
      <c r="Z33" s="62"/>
      <c r="AA33" s="62"/>
      <c r="AB33" s="62"/>
      <c r="AC33" s="57">
        <f t="shared" si="6"/>
        <v>2.2444302992563854</v>
      </c>
    </row>
    <row r="35" spans="1:29" ht="15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1:29" ht="23.25" x14ac:dyDescent="0.25">
      <c r="A36" s="332" t="s">
        <v>39</v>
      </c>
      <c r="B36" s="333"/>
      <c r="C36" s="333"/>
      <c r="D36" s="333"/>
      <c r="E36" s="333"/>
      <c r="F36" s="333"/>
      <c r="G36" s="333"/>
      <c r="H36" s="333"/>
      <c r="I36" s="333"/>
      <c r="J36" s="333"/>
      <c r="K36" s="333"/>
      <c r="L36" s="333"/>
      <c r="M36" s="333"/>
      <c r="N36" s="333"/>
      <c r="O36" s="333"/>
      <c r="P36" s="333"/>
      <c r="Q36" s="333"/>
      <c r="R36" s="333"/>
      <c r="S36" s="333"/>
      <c r="T36" s="333"/>
      <c r="U36" s="333"/>
      <c r="V36" s="333"/>
      <c r="W36" s="333"/>
      <c r="X36" s="333"/>
      <c r="Y36" s="333"/>
      <c r="Z36" s="333"/>
      <c r="AA36" s="333"/>
      <c r="AB36" s="334"/>
      <c r="AC36"/>
    </row>
    <row r="37" spans="1:29" ht="21" customHeight="1" x14ac:dyDescent="0.25">
      <c r="A37" s="353" t="s">
        <v>96</v>
      </c>
      <c r="B37" s="354"/>
      <c r="C37" s="354"/>
      <c r="D37" s="354"/>
      <c r="E37" s="354"/>
      <c r="F37" s="354"/>
      <c r="G37" s="354"/>
      <c r="H37" s="354"/>
      <c r="I37" s="354"/>
      <c r="J37" s="354"/>
      <c r="K37" s="354"/>
      <c r="L37" s="354"/>
      <c r="M37" s="354"/>
      <c r="N37" s="354"/>
      <c r="O37" s="354"/>
      <c r="P37" s="354"/>
      <c r="Q37" s="354"/>
      <c r="R37" s="354"/>
      <c r="S37" s="354"/>
      <c r="T37" s="354"/>
      <c r="U37" s="354"/>
      <c r="V37" s="354"/>
      <c r="W37" s="354"/>
      <c r="X37" s="354"/>
      <c r="Y37" s="354"/>
      <c r="Z37" s="354"/>
      <c r="AA37" s="354"/>
      <c r="AB37" s="355"/>
      <c r="AC37"/>
    </row>
    <row r="38" spans="1:29" ht="21" customHeight="1" x14ac:dyDescent="0.35">
      <c r="A38" s="335"/>
      <c r="B38" s="336"/>
      <c r="C38" s="336"/>
      <c r="D38" s="337"/>
      <c r="E38" s="338" t="s">
        <v>94</v>
      </c>
      <c r="F38" s="339"/>
      <c r="G38" s="339"/>
      <c r="H38" s="339"/>
      <c r="I38" s="339"/>
      <c r="J38" s="339"/>
      <c r="K38" s="339"/>
      <c r="L38" s="339"/>
      <c r="M38" s="339"/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40"/>
      <c r="AC38"/>
    </row>
    <row r="39" spans="1:29" ht="18" customHeight="1" x14ac:dyDescent="0.25">
      <c r="A39" s="350" t="s">
        <v>38</v>
      </c>
      <c r="B39" s="351"/>
      <c r="C39" s="351"/>
      <c r="D39" s="352"/>
      <c r="E39" s="341"/>
      <c r="F39" s="342"/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3"/>
      <c r="AC39"/>
    </row>
    <row r="40" spans="1:29" ht="18" customHeight="1" x14ac:dyDescent="0.25">
      <c r="A40" s="350" t="s">
        <v>37</v>
      </c>
      <c r="B40" s="351"/>
      <c r="C40" s="351"/>
      <c r="D40" s="352"/>
      <c r="E40" s="341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3"/>
      <c r="AC40"/>
    </row>
    <row r="41" spans="1:29" ht="18" customHeight="1" x14ac:dyDescent="0.25">
      <c r="A41" s="350" t="s">
        <v>36</v>
      </c>
      <c r="B41" s="351"/>
      <c r="C41" s="351"/>
      <c r="D41" s="352"/>
      <c r="E41" s="341"/>
      <c r="F41" s="342"/>
      <c r="G41" s="342"/>
      <c r="H41" s="342"/>
      <c r="I41" s="342"/>
      <c r="J41" s="342"/>
      <c r="K41" s="342"/>
      <c r="L41" s="342"/>
      <c r="M41" s="342"/>
      <c r="N41" s="342"/>
      <c r="O41" s="342"/>
      <c r="P41" s="342"/>
      <c r="Q41" s="342"/>
      <c r="R41" s="342"/>
      <c r="S41" s="342"/>
      <c r="T41" s="342"/>
      <c r="U41" s="342"/>
      <c r="V41" s="342"/>
      <c r="W41" s="342"/>
      <c r="X41" s="342"/>
      <c r="Y41" s="342"/>
      <c r="Z41" s="342"/>
      <c r="AA41" s="342"/>
      <c r="AB41" s="343"/>
      <c r="AC41"/>
    </row>
    <row r="42" spans="1:29" ht="18" customHeight="1" x14ac:dyDescent="0.25">
      <c r="A42" s="350" t="s">
        <v>35</v>
      </c>
      <c r="B42" s="351"/>
      <c r="C42" s="351"/>
      <c r="D42" s="352"/>
      <c r="E42" s="341"/>
      <c r="F42" s="342"/>
      <c r="G42" s="342"/>
      <c r="H42" s="342"/>
      <c r="I42" s="342"/>
      <c r="J42" s="342"/>
      <c r="K42" s="342"/>
      <c r="L42" s="342"/>
      <c r="M42" s="342"/>
      <c r="N42" s="342"/>
      <c r="O42" s="342"/>
      <c r="P42" s="342"/>
      <c r="Q42" s="342"/>
      <c r="R42" s="342"/>
      <c r="S42" s="342"/>
      <c r="T42" s="342"/>
      <c r="U42" s="342"/>
      <c r="V42" s="342"/>
      <c r="W42" s="342"/>
      <c r="X42" s="342"/>
      <c r="Y42" s="342"/>
      <c r="Z42" s="342"/>
      <c r="AA42" s="342"/>
      <c r="AB42" s="343"/>
      <c r="AC42"/>
    </row>
    <row r="43" spans="1:29" ht="18.600000000000001" customHeight="1" x14ac:dyDescent="0.35">
      <c r="A43" s="347" t="s">
        <v>34</v>
      </c>
      <c r="B43" s="348"/>
      <c r="C43" s="348"/>
      <c r="D43" s="349"/>
      <c r="E43" s="341"/>
      <c r="F43" s="342"/>
      <c r="G43" s="342"/>
      <c r="H43" s="342"/>
      <c r="I43" s="342"/>
      <c r="J43" s="342"/>
      <c r="K43" s="342"/>
      <c r="L43" s="342"/>
      <c r="M43" s="342"/>
      <c r="N43" s="342"/>
      <c r="O43" s="342"/>
      <c r="P43" s="342"/>
      <c r="Q43" s="342"/>
      <c r="R43" s="342"/>
      <c r="S43" s="342"/>
      <c r="T43" s="342"/>
      <c r="U43" s="342"/>
      <c r="V43" s="342"/>
      <c r="W43" s="342"/>
      <c r="X43" s="342"/>
      <c r="Y43" s="342"/>
      <c r="Z43" s="342"/>
      <c r="AA43" s="342"/>
      <c r="AB43" s="343"/>
      <c r="AC43"/>
    </row>
    <row r="44" spans="1:29" ht="18" customHeight="1" x14ac:dyDescent="0.35">
      <c r="A44" s="347" t="s">
        <v>33</v>
      </c>
      <c r="B44" s="348"/>
      <c r="C44" s="348"/>
      <c r="D44" s="349"/>
      <c r="E44" s="344"/>
      <c r="F44" s="345"/>
      <c r="G44" s="345"/>
      <c r="H44" s="345"/>
      <c r="I44" s="345"/>
      <c r="J44" s="345"/>
      <c r="K44" s="345"/>
      <c r="L44" s="345"/>
      <c r="M44" s="345"/>
      <c r="N44" s="345"/>
      <c r="O44" s="345"/>
      <c r="P44" s="345"/>
      <c r="Q44" s="345"/>
      <c r="R44" s="345"/>
      <c r="S44" s="345"/>
      <c r="T44" s="345"/>
      <c r="U44" s="345"/>
      <c r="V44" s="345"/>
      <c r="W44" s="345"/>
      <c r="X44" s="345"/>
      <c r="Y44" s="345"/>
      <c r="Z44" s="345"/>
      <c r="AA44" s="345"/>
      <c r="AB44" s="346"/>
      <c r="AC44"/>
    </row>
    <row r="45" spans="1:29" ht="16.149999999999999" customHeight="1" x14ac:dyDescent="0.25">
      <c r="A45" s="364" t="s">
        <v>32</v>
      </c>
      <c r="B45" s="364" t="s">
        <v>31</v>
      </c>
      <c r="C45" s="366" t="s">
        <v>30</v>
      </c>
      <c r="D45" s="364" t="s">
        <v>29</v>
      </c>
      <c r="E45" s="314" t="s">
        <v>28</v>
      </c>
      <c r="F45" s="315"/>
      <c r="G45" s="315"/>
      <c r="H45" s="315"/>
      <c r="I45" s="315"/>
      <c r="J45" s="315"/>
      <c r="K45" s="315"/>
      <c r="L45" s="315"/>
      <c r="M45" s="315"/>
      <c r="N45" s="315"/>
      <c r="O45" s="315"/>
      <c r="P45" s="315"/>
      <c r="Q45" s="315"/>
      <c r="R45" s="315"/>
      <c r="S45" s="315"/>
      <c r="T45" s="315"/>
      <c r="U45" s="315"/>
      <c r="V45" s="315"/>
      <c r="W45" s="315"/>
      <c r="X45" s="315"/>
      <c r="Y45" s="315"/>
      <c r="Z45" s="315"/>
      <c r="AA45" s="315"/>
      <c r="AB45" s="316"/>
      <c r="AC45" s="10" t="s">
        <v>40</v>
      </c>
    </row>
    <row r="46" spans="1:29" ht="24.95" customHeight="1" x14ac:dyDescent="0.25">
      <c r="A46" s="365"/>
      <c r="B46" s="365"/>
      <c r="C46" s="367"/>
      <c r="D46" s="365"/>
      <c r="E46" s="8">
        <v>7</v>
      </c>
      <c r="F46" s="8">
        <v>8</v>
      </c>
      <c r="G46" s="8">
        <v>9</v>
      </c>
      <c r="H46" s="8">
        <v>10</v>
      </c>
      <c r="I46" s="9">
        <v>11</v>
      </c>
      <c r="J46" s="8">
        <v>12</v>
      </c>
      <c r="K46" s="8">
        <v>13</v>
      </c>
      <c r="L46" s="8">
        <v>14</v>
      </c>
      <c r="M46" s="8">
        <v>15</v>
      </c>
      <c r="N46" s="8">
        <v>16</v>
      </c>
      <c r="O46" s="8">
        <v>17</v>
      </c>
      <c r="P46" s="8">
        <v>18</v>
      </c>
      <c r="Q46" s="8">
        <v>19</v>
      </c>
      <c r="R46" s="8">
        <v>20</v>
      </c>
      <c r="S46" s="8">
        <v>21</v>
      </c>
      <c r="T46" s="8">
        <v>22</v>
      </c>
      <c r="U46" s="8">
        <v>23</v>
      </c>
      <c r="V46" s="8">
        <v>0</v>
      </c>
      <c r="W46" s="8">
        <v>1</v>
      </c>
      <c r="X46" s="8">
        <v>2</v>
      </c>
      <c r="Y46" s="8">
        <v>3</v>
      </c>
      <c r="Z46" s="8">
        <v>4</v>
      </c>
      <c r="AA46" s="8">
        <v>5</v>
      </c>
      <c r="AB46" s="8">
        <v>6</v>
      </c>
      <c r="AC46" s="1"/>
    </row>
    <row r="47" spans="1:29" ht="24.95" customHeight="1" x14ac:dyDescent="0.2">
      <c r="A47" s="4">
        <v>1</v>
      </c>
      <c r="B47" s="3" t="s">
        <v>27</v>
      </c>
      <c r="C47" s="2" t="s">
        <v>0</v>
      </c>
      <c r="D47" s="31"/>
      <c r="E47" s="12">
        <v>3.5</v>
      </c>
      <c r="F47" s="12">
        <v>3.3</v>
      </c>
      <c r="G47" s="12">
        <v>3.3</v>
      </c>
      <c r="H47" s="12">
        <v>3.2</v>
      </c>
      <c r="I47" s="12">
        <v>3.2</v>
      </c>
      <c r="J47" s="12">
        <v>3.2</v>
      </c>
      <c r="K47" s="12">
        <v>3.2</v>
      </c>
      <c r="L47" s="12">
        <v>3.2</v>
      </c>
      <c r="M47" s="12">
        <v>2.7</v>
      </c>
      <c r="N47" s="12">
        <v>2.4</v>
      </c>
      <c r="O47" s="12">
        <v>2.5</v>
      </c>
      <c r="P47" s="12">
        <v>2.2999999999999998</v>
      </c>
      <c r="Q47" s="12">
        <v>2.4</v>
      </c>
      <c r="R47" s="12">
        <v>2.2999999999999998</v>
      </c>
      <c r="S47" s="12">
        <v>2.2999999999999998</v>
      </c>
      <c r="T47" s="12">
        <v>2.7</v>
      </c>
      <c r="U47" s="12">
        <v>2.7</v>
      </c>
      <c r="V47" s="12">
        <v>2.9</v>
      </c>
      <c r="W47" s="12">
        <v>2.5</v>
      </c>
      <c r="X47" s="12">
        <v>2.7</v>
      </c>
      <c r="Y47" s="12">
        <v>2.6</v>
      </c>
      <c r="Z47" s="12">
        <v>2.8</v>
      </c>
      <c r="AA47" s="12">
        <v>2.9</v>
      </c>
      <c r="AB47" s="12">
        <v>3.2</v>
      </c>
      <c r="AC47" s="12">
        <f>AVERAGE(E47:AB47)</f>
        <v>2.8333333333333335</v>
      </c>
    </row>
    <row r="48" spans="1:29" ht="24.95" customHeight="1" x14ac:dyDescent="0.2">
      <c r="A48" s="4">
        <v>2</v>
      </c>
      <c r="B48" s="3" t="s">
        <v>26</v>
      </c>
      <c r="C48" s="2" t="s">
        <v>0</v>
      </c>
      <c r="D48" s="31"/>
      <c r="E48" s="12">
        <v>0.4</v>
      </c>
      <c r="F48" s="12">
        <v>0.4</v>
      </c>
      <c r="G48" s="12">
        <v>0.4</v>
      </c>
      <c r="H48" s="12">
        <v>0.4</v>
      </c>
      <c r="I48" s="12">
        <v>0.4</v>
      </c>
      <c r="J48" s="12">
        <v>0.4</v>
      </c>
      <c r="K48" s="12">
        <v>0.4</v>
      </c>
      <c r="L48" s="12">
        <v>0.4</v>
      </c>
      <c r="M48" s="12">
        <v>0.3</v>
      </c>
      <c r="N48" s="12">
        <v>0.3</v>
      </c>
      <c r="O48" s="12">
        <v>0.4</v>
      </c>
      <c r="P48" s="12">
        <v>0.2</v>
      </c>
      <c r="Q48" s="12">
        <v>0.3</v>
      </c>
      <c r="R48" s="12">
        <v>0.2</v>
      </c>
      <c r="S48" s="12">
        <v>0.2</v>
      </c>
      <c r="T48" s="12">
        <v>0.4</v>
      </c>
      <c r="U48" s="12">
        <v>0.3</v>
      </c>
      <c r="V48" s="12">
        <v>0.3</v>
      </c>
      <c r="W48" s="12">
        <v>0.4</v>
      </c>
      <c r="X48" s="12">
        <v>0.4</v>
      </c>
      <c r="Y48" s="12">
        <v>0.3</v>
      </c>
      <c r="Z48" s="12">
        <v>0.4</v>
      </c>
      <c r="AA48" s="12">
        <v>0.3</v>
      </c>
      <c r="AB48" s="12">
        <v>0.4</v>
      </c>
      <c r="AC48" s="12">
        <f>AVERAGE(E48:AB48)</f>
        <v>0.34583333333333338</v>
      </c>
    </row>
    <row r="49" spans="1:34" ht="24.95" customHeight="1" x14ac:dyDescent="0.2">
      <c r="A49" s="4">
        <v>3</v>
      </c>
      <c r="B49" s="3" t="s">
        <v>25</v>
      </c>
      <c r="C49" s="2" t="s">
        <v>0</v>
      </c>
      <c r="D49" s="2"/>
      <c r="E49" s="56">
        <v>13.1</v>
      </c>
      <c r="F49" s="56">
        <v>13.3</v>
      </c>
      <c r="G49" s="56">
        <v>13.7</v>
      </c>
      <c r="H49" s="56">
        <v>13.7</v>
      </c>
      <c r="I49" s="56">
        <v>13.7</v>
      </c>
      <c r="J49" s="56">
        <v>13.8</v>
      </c>
      <c r="K49" s="56">
        <v>13.8</v>
      </c>
      <c r="L49" s="56">
        <v>14.3</v>
      </c>
      <c r="M49" s="56">
        <v>15</v>
      </c>
      <c r="N49" s="56">
        <v>14.6</v>
      </c>
      <c r="O49" s="56">
        <v>13.8</v>
      </c>
      <c r="P49" s="56">
        <v>13.8</v>
      </c>
      <c r="Q49" s="56">
        <v>13.6</v>
      </c>
      <c r="R49" s="56">
        <v>13.5</v>
      </c>
      <c r="S49" s="56">
        <v>13.2</v>
      </c>
      <c r="T49" s="56">
        <v>13.3</v>
      </c>
      <c r="U49" s="56">
        <v>13</v>
      </c>
      <c r="V49" s="56">
        <v>12.3</v>
      </c>
      <c r="W49" s="56">
        <v>13</v>
      </c>
      <c r="X49" s="56">
        <v>13.3</v>
      </c>
      <c r="Y49" s="56">
        <v>13.5</v>
      </c>
      <c r="Z49" s="56">
        <v>13.6</v>
      </c>
      <c r="AA49" s="56">
        <v>13.6</v>
      </c>
      <c r="AB49" s="56">
        <v>13.7</v>
      </c>
      <c r="AC49" s="57">
        <f t="shared" ref="AC49:AC59" si="11">AVERAGE(E49:AB49)</f>
        <v>13.591666666666669</v>
      </c>
    </row>
    <row r="50" spans="1:34" ht="24.95" customHeight="1" x14ac:dyDescent="0.2">
      <c r="A50" s="4">
        <v>4</v>
      </c>
      <c r="B50" s="3" t="s">
        <v>24</v>
      </c>
      <c r="C50" s="2" t="s">
        <v>0</v>
      </c>
      <c r="D50" s="2"/>
      <c r="E50" s="56">
        <v>5.6</v>
      </c>
      <c r="F50" s="56">
        <v>5.6</v>
      </c>
      <c r="G50" s="56">
        <v>5.6</v>
      </c>
      <c r="H50" s="56">
        <v>5.6</v>
      </c>
      <c r="I50" s="56">
        <v>5.5</v>
      </c>
      <c r="J50" s="56">
        <v>5.6</v>
      </c>
      <c r="K50" s="56">
        <v>5.7</v>
      </c>
      <c r="L50" s="56">
        <v>6</v>
      </c>
      <c r="M50" s="56">
        <v>6.5</v>
      </c>
      <c r="N50" s="56">
        <v>7.9</v>
      </c>
      <c r="O50" s="56">
        <v>8</v>
      </c>
      <c r="P50" s="56">
        <v>8</v>
      </c>
      <c r="Q50" s="56">
        <v>8.1</v>
      </c>
      <c r="R50" s="56">
        <v>8</v>
      </c>
      <c r="S50" s="56">
        <v>7.9</v>
      </c>
      <c r="T50" s="56">
        <v>7.1</v>
      </c>
      <c r="U50" s="56">
        <v>5.9</v>
      </c>
      <c r="V50" s="56">
        <v>5.6</v>
      </c>
      <c r="W50" s="56">
        <v>5.5</v>
      </c>
      <c r="X50" s="56">
        <v>5.5</v>
      </c>
      <c r="Y50" s="56">
        <v>5.5</v>
      </c>
      <c r="Z50" s="56">
        <v>5.6</v>
      </c>
      <c r="AA50" s="56">
        <v>5.6</v>
      </c>
      <c r="AB50" s="56">
        <v>5.5</v>
      </c>
      <c r="AC50" s="57">
        <f t="shared" si="11"/>
        <v>6.3083333333333327</v>
      </c>
    </row>
    <row r="51" spans="1:34" ht="24.95" customHeight="1" x14ac:dyDescent="0.2">
      <c r="A51" s="4">
        <v>5</v>
      </c>
      <c r="B51" s="3" t="s">
        <v>23</v>
      </c>
      <c r="C51" s="2" t="s">
        <v>0</v>
      </c>
      <c r="D51" s="2"/>
      <c r="E51" s="56">
        <v>20.2</v>
      </c>
      <c r="F51" s="56">
        <v>19.8</v>
      </c>
      <c r="G51" s="56">
        <v>19.8</v>
      </c>
      <c r="H51" s="56">
        <v>20.100000000000001</v>
      </c>
      <c r="I51" s="56">
        <v>20</v>
      </c>
      <c r="J51" s="56">
        <v>20.7</v>
      </c>
      <c r="K51" s="56">
        <v>22</v>
      </c>
      <c r="L51" s="56">
        <v>22.7</v>
      </c>
      <c r="M51" s="56">
        <v>22.9</v>
      </c>
      <c r="N51" s="56">
        <v>24.9</v>
      </c>
      <c r="O51" s="56">
        <v>25.4</v>
      </c>
      <c r="P51" s="56">
        <v>25.1</v>
      </c>
      <c r="Q51" s="56">
        <v>24.8</v>
      </c>
      <c r="R51" s="56">
        <v>24.3</v>
      </c>
      <c r="S51" s="56">
        <v>24</v>
      </c>
      <c r="T51" s="56">
        <v>23.6</v>
      </c>
      <c r="U51" s="56">
        <v>24.4</v>
      </c>
      <c r="V51" s="56">
        <v>22.3</v>
      </c>
      <c r="W51" s="56">
        <v>21.1</v>
      </c>
      <c r="X51" s="56">
        <v>20.9</v>
      </c>
      <c r="Y51" s="56">
        <v>21.3</v>
      </c>
      <c r="Z51" s="56">
        <v>22</v>
      </c>
      <c r="AA51" s="56">
        <v>21.9</v>
      </c>
      <c r="AB51" s="56">
        <v>22.1</v>
      </c>
      <c r="AC51" s="57">
        <f t="shared" si="11"/>
        <v>22.345833333333335</v>
      </c>
    </row>
    <row r="52" spans="1:34" ht="24.95" customHeight="1" x14ac:dyDescent="0.2">
      <c r="A52" s="4">
        <v>6</v>
      </c>
      <c r="B52" s="3" t="s">
        <v>22</v>
      </c>
      <c r="C52" s="2" t="s">
        <v>0</v>
      </c>
      <c r="D52" s="2"/>
      <c r="E52" s="56">
        <v>25.4</v>
      </c>
      <c r="F52" s="56">
        <v>25</v>
      </c>
      <c r="G52" s="56">
        <v>25.1</v>
      </c>
      <c r="H52" s="56">
        <v>25.5</v>
      </c>
      <c r="I52" s="56">
        <v>25.4</v>
      </c>
      <c r="J52" s="56">
        <v>26.3</v>
      </c>
      <c r="K52" s="56">
        <v>27.7</v>
      </c>
      <c r="L52" s="56">
        <v>28.5</v>
      </c>
      <c r="M52" s="56">
        <v>28.7</v>
      </c>
      <c r="N52" s="56">
        <v>30</v>
      </c>
      <c r="O52" s="56">
        <v>29.6</v>
      </c>
      <c r="P52" s="56">
        <v>29</v>
      </c>
      <c r="Q52" s="56">
        <v>28.6</v>
      </c>
      <c r="R52" s="56">
        <v>28.1</v>
      </c>
      <c r="S52" s="56">
        <v>27.7</v>
      </c>
      <c r="T52" s="56">
        <v>28</v>
      </c>
      <c r="U52" s="56">
        <v>29.5</v>
      </c>
      <c r="V52" s="56">
        <v>27</v>
      </c>
      <c r="W52" s="56">
        <v>26.1</v>
      </c>
      <c r="X52" s="56">
        <v>26.1</v>
      </c>
      <c r="Y52" s="56">
        <v>26.6</v>
      </c>
      <c r="Z52" s="56">
        <v>27.3</v>
      </c>
      <c r="AA52" s="56">
        <v>27.3</v>
      </c>
      <c r="AB52" s="56">
        <v>27.6</v>
      </c>
      <c r="AC52" s="57">
        <f t="shared" si="11"/>
        <v>27.337500000000002</v>
      </c>
    </row>
    <row r="53" spans="1:34" ht="24.95" customHeight="1" x14ac:dyDescent="0.2">
      <c r="A53" s="4">
        <v>7</v>
      </c>
      <c r="B53" s="3" t="s">
        <v>21</v>
      </c>
      <c r="C53" s="2" t="s">
        <v>16</v>
      </c>
      <c r="D53" s="2"/>
      <c r="E53" s="58">
        <v>4.3</v>
      </c>
      <c r="F53" s="58">
        <v>4.3</v>
      </c>
      <c r="G53" s="58">
        <v>4.3</v>
      </c>
      <c r="H53" s="58">
        <v>4.3</v>
      </c>
      <c r="I53" s="58">
        <v>4.3</v>
      </c>
      <c r="J53" s="58">
        <v>4.3</v>
      </c>
      <c r="K53" s="58">
        <v>4.3</v>
      </c>
      <c r="L53" s="58">
        <v>4.3</v>
      </c>
      <c r="M53" s="58">
        <v>4.3</v>
      </c>
      <c r="N53" s="58">
        <v>4.3</v>
      </c>
      <c r="O53" s="58">
        <v>4.3</v>
      </c>
      <c r="P53" s="58">
        <v>4.3</v>
      </c>
      <c r="Q53" s="58">
        <v>4.3</v>
      </c>
      <c r="R53" s="58">
        <v>4.3</v>
      </c>
      <c r="S53" s="58">
        <v>4.3</v>
      </c>
      <c r="T53" s="58">
        <v>4.3</v>
      </c>
      <c r="U53" s="58">
        <v>4.3</v>
      </c>
      <c r="V53" s="58">
        <v>4.3</v>
      </c>
      <c r="W53" s="58">
        <v>4.3</v>
      </c>
      <c r="X53" s="58">
        <v>4.3</v>
      </c>
      <c r="Y53" s="58">
        <v>4.3</v>
      </c>
      <c r="Z53" s="58">
        <v>4.3</v>
      </c>
      <c r="AA53" s="58">
        <v>4.3</v>
      </c>
      <c r="AB53" s="58">
        <v>4.3</v>
      </c>
      <c r="AC53" s="57">
        <f t="shared" si="11"/>
        <v>4.299999999999998</v>
      </c>
      <c r="AH53" s="16" t="s">
        <v>74</v>
      </c>
    </row>
    <row r="54" spans="1:34" ht="24.95" customHeight="1" x14ac:dyDescent="0.2">
      <c r="A54" s="4">
        <v>8</v>
      </c>
      <c r="B54" s="3" t="s">
        <v>20</v>
      </c>
      <c r="C54" s="2" t="s">
        <v>16</v>
      </c>
      <c r="D54" s="2"/>
      <c r="E54" s="59">
        <v>3.8</v>
      </c>
      <c r="F54" s="59">
        <v>3.8</v>
      </c>
      <c r="G54" s="59">
        <v>3.8</v>
      </c>
      <c r="H54" s="59">
        <v>3.8</v>
      </c>
      <c r="I54" s="59">
        <v>3.8</v>
      </c>
      <c r="J54" s="59">
        <v>3.8</v>
      </c>
      <c r="K54" s="59">
        <v>3.8</v>
      </c>
      <c r="L54" s="59">
        <v>3.8</v>
      </c>
      <c r="M54" s="59">
        <v>3.8</v>
      </c>
      <c r="N54" s="59">
        <v>3.8</v>
      </c>
      <c r="O54" s="59">
        <v>3.8</v>
      </c>
      <c r="P54" s="59">
        <v>3.8</v>
      </c>
      <c r="Q54" s="59">
        <v>3.8</v>
      </c>
      <c r="R54" s="59">
        <v>3.8</v>
      </c>
      <c r="S54" s="59">
        <v>3.8</v>
      </c>
      <c r="T54" s="59">
        <v>3.8</v>
      </c>
      <c r="U54" s="59">
        <v>3.8</v>
      </c>
      <c r="V54" s="59">
        <v>3.8</v>
      </c>
      <c r="W54" s="59">
        <v>3.8</v>
      </c>
      <c r="X54" s="59">
        <v>3.8</v>
      </c>
      <c r="Y54" s="59">
        <v>3.8</v>
      </c>
      <c r="Z54" s="59">
        <v>3.8</v>
      </c>
      <c r="AA54" s="59">
        <v>3.8</v>
      </c>
      <c r="AB54" s="59">
        <v>3.8</v>
      </c>
      <c r="AC54" s="57">
        <f t="shared" si="11"/>
        <v>3.7999999999999985</v>
      </c>
    </row>
    <row r="55" spans="1:34" ht="24.95" customHeight="1" x14ac:dyDescent="0.2">
      <c r="A55" s="4">
        <v>9</v>
      </c>
      <c r="B55" s="3" t="s">
        <v>19</v>
      </c>
      <c r="C55" s="2" t="s">
        <v>16</v>
      </c>
      <c r="D55" s="2"/>
      <c r="E55" s="59">
        <v>3.8</v>
      </c>
      <c r="F55" s="59">
        <v>3.8</v>
      </c>
      <c r="G55" s="59">
        <v>3.8</v>
      </c>
      <c r="H55" s="59">
        <v>3.8</v>
      </c>
      <c r="I55" s="59">
        <v>3.8</v>
      </c>
      <c r="J55" s="59">
        <v>3.8</v>
      </c>
      <c r="K55" s="59">
        <v>3.8</v>
      </c>
      <c r="L55" s="59">
        <v>3.8</v>
      </c>
      <c r="M55" s="59">
        <v>3.8</v>
      </c>
      <c r="N55" s="59">
        <v>3.8</v>
      </c>
      <c r="O55" s="59">
        <v>3.8</v>
      </c>
      <c r="P55" s="59">
        <v>3.8</v>
      </c>
      <c r="Q55" s="59">
        <v>3.8</v>
      </c>
      <c r="R55" s="59">
        <v>3.8</v>
      </c>
      <c r="S55" s="59">
        <v>3.8</v>
      </c>
      <c r="T55" s="59">
        <v>3.8</v>
      </c>
      <c r="U55" s="59">
        <v>3.8</v>
      </c>
      <c r="V55" s="59">
        <v>3.8</v>
      </c>
      <c r="W55" s="59">
        <v>3.8</v>
      </c>
      <c r="X55" s="59">
        <v>3.8</v>
      </c>
      <c r="Y55" s="59">
        <v>3.8</v>
      </c>
      <c r="Z55" s="59">
        <v>3.8</v>
      </c>
      <c r="AA55" s="59">
        <v>3.8</v>
      </c>
      <c r="AB55" s="59">
        <v>3.8</v>
      </c>
      <c r="AC55" s="57">
        <f t="shared" si="11"/>
        <v>3.7999999999999985</v>
      </c>
    </row>
    <row r="56" spans="1:34" ht="24.95" customHeight="1" x14ac:dyDescent="0.2">
      <c r="A56" s="4">
        <v>10</v>
      </c>
      <c r="B56" s="3" t="s">
        <v>18</v>
      </c>
      <c r="C56" s="2" t="s">
        <v>16</v>
      </c>
      <c r="D56" s="2"/>
      <c r="E56" s="59">
        <v>3</v>
      </c>
      <c r="F56" s="59">
        <v>3</v>
      </c>
      <c r="G56" s="59">
        <v>3</v>
      </c>
      <c r="H56" s="59">
        <v>3</v>
      </c>
      <c r="I56" s="59">
        <v>3</v>
      </c>
      <c r="J56" s="59">
        <v>3</v>
      </c>
      <c r="K56" s="59">
        <v>3</v>
      </c>
      <c r="L56" s="59">
        <v>3</v>
      </c>
      <c r="M56" s="59">
        <v>3</v>
      </c>
      <c r="N56" s="59">
        <v>3</v>
      </c>
      <c r="O56" s="59">
        <v>3</v>
      </c>
      <c r="P56" s="59">
        <v>3</v>
      </c>
      <c r="Q56" s="59">
        <v>3</v>
      </c>
      <c r="R56" s="59">
        <v>3</v>
      </c>
      <c r="S56" s="59">
        <v>3</v>
      </c>
      <c r="T56" s="59">
        <v>3</v>
      </c>
      <c r="U56" s="59">
        <v>3</v>
      </c>
      <c r="V56" s="59">
        <v>3</v>
      </c>
      <c r="W56" s="59">
        <v>3</v>
      </c>
      <c r="X56" s="59">
        <v>3</v>
      </c>
      <c r="Y56" s="59">
        <v>3</v>
      </c>
      <c r="Z56" s="59">
        <v>3</v>
      </c>
      <c r="AA56" s="59">
        <v>3</v>
      </c>
      <c r="AB56" s="59">
        <v>3</v>
      </c>
      <c r="AC56" s="57">
        <f t="shared" si="11"/>
        <v>3</v>
      </c>
    </row>
    <row r="57" spans="1:34" ht="24.95" customHeight="1" x14ac:dyDescent="0.2">
      <c r="A57" s="4">
        <v>11</v>
      </c>
      <c r="B57" s="3" t="s">
        <v>17</v>
      </c>
      <c r="C57" s="2" t="s">
        <v>16</v>
      </c>
      <c r="D57" s="5"/>
      <c r="E57" s="58">
        <f t="shared" ref="E57:L57" si="12">E53-E54</f>
        <v>0.5</v>
      </c>
      <c r="F57" s="58">
        <f t="shared" si="12"/>
        <v>0.5</v>
      </c>
      <c r="G57" s="58">
        <f t="shared" si="12"/>
        <v>0.5</v>
      </c>
      <c r="H57" s="58">
        <f t="shared" si="12"/>
        <v>0.5</v>
      </c>
      <c r="I57" s="58">
        <f t="shared" si="12"/>
        <v>0.5</v>
      </c>
      <c r="J57" s="58">
        <f t="shared" si="12"/>
        <v>0.5</v>
      </c>
      <c r="K57" s="58">
        <f t="shared" si="12"/>
        <v>0.5</v>
      </c>
      <c r="L57" s="58">
        <f t="shared" si="12"/>
        <v>0.5</v>
      </c>
      <c r="M57" s="58">
        <f t="shared" ref="M57:S57" si="13">M53-M54</f>
        <v>0.5</v>
      </c>
      <c r="N57" s="58">
        <f t="shared" si="13"/>
        <v>0.5</v>
      </c>
      <c r="O57" s="58">
        <f t="shared" si="13"/>
        <v>0.5</v>
      </c>
      <c r="P57" s="58">
        <f t="shared" si="13"/>
        <v>0.5</v>
      </c>
      <c r="Q57" s="58">
        <f t="shared" si="13"/>
        <v>0.5</v>
      </c>
      <c r="R57" s="58">
        <f t="shared" si="13"/>
        <v>0.5</v>
      </c>
      <c r="S57" s="58">
        <f t="shared" si="13"/>
        <v>0.5</v>
      </c>
      <c r="T57" s="58">
        <f t="shared" ref="T57:AB57" si="14">T53-T54</f>
        <v>0.5</v>
      </c>
      <c r="U57" s="58">
        <f t="shared" si="14"/>
        <v>0.5</v>
      </c>
      <c r="V57" s="58">
        <f t="shared" si="14"/>
        <v>0.5</v>
      </c>
      <c r="W57" s="58">
        <f t="shared" si="14"/>
        <v>0.5</v>
      </c>
      <c r="X57" s="58">
        <f t="shared" si="14"/>
        <v>0.5</v>
      </c>
      <c r="Y57" s="58">
        <f t="shared" si="14"/>
        <v>0.5</v>
      </c>
      <c r="Z57" s="58">
        <f t="shared" si="14"/>
        <v>0.5</v>
      </c>
      <c r="AA57" s="58">
        <f t="shared" si="14"/>
        <v>0.5</v>
      </c>
      <c r="AB57" s="58">
        <f t="shared" si="14"/>
        <v>0.5</v>
      </c>
      <c r="AC57" s="57">
        <f t="shared" si="11"/>
        <v>0.5</v>
      </c>
    </row>
    <row r="58" spans="1:34" ht="24.95" customHeight="1" x14ac:dyDescent="0.2">
      <c r="A58" s="4">
        <v>12</v>
      </c>
      <c r="B58" s="3" t="s">
        <v>15</v>
      </c>
      <c r="C58" s="2" t="s">
        <v>14</v>
      </c>
      <c r="D58" s="5"/>
      <c r="E58" s="58">
        <f t="shared" ref="E58:L58" si="15">E55-E56</f>
        <v>0.79999999999999982</v>
      </c>
      <c r="F58" s="58">
        <f t="shared" si="15"/>
        <v>0.79999999999999982</v>
      </c>
      <c r="G58" s="58">
        <f t="shared" si="15"/>
        <v>0.79999999999999982</v>
      </c>
      <c r="H58" s="58">
        <f t="shared" si="15"/>
        <v>0.79999999999999982</v>
      </c>
      <c r="I58" s="58">
        <f t="shared" si="15"/>
        <v>0.79999999999999982</v>
      </c>
      <c r="J58" s="58">
        <f t="shared" si="15"/>
        <v>0.79999999999999982</v>
      </c>
      <c r="K58" s="58">
        <f t="shared" si="15"/>
        <v>0.79999999999999982</v>
      </c>
      <c r="L58" s="58">
        <f t="shared" si="15"/>
        <v>0.79999999999999982</v>
      </c>
      <c r="M58" s="58">
        <f t="shared" ref="M58:S58" si="16">M55-M56</f>
        <v>0.79999999999999982</v>
      </c>
      <c r="N58" s="58">
        <f t="shared" si="16"/>
        <v>0.79999999999999982</v>
      </c>
      <c r="O58" s="58">
        <f t="shared" si="16"/>
        <v>0.79999999999999982</v>
      </c>
      <c r="P58" s="58">
        <f t="shared" si="16"/>
        <v>0.79999999999999982</v>
      </c>
      <c r="Q58" s="58">
        <f t="shared" si="16"/>
        <v>0.79999999999999982</v>
      </c>
      <c r="R58" s="58">
        <f t="shared" si="16"/>
        <v>0.79999999999999982</v>
      </c>
      <c r="S58" s="58">
        <f t="shared" si="16"/>
        <v>0.79999999999999982</v>
      </c>
      <c r="T58" s="58">
        <f t="shared" ref="T58:AB58" si="17">T55-T56</f>
        <v>0.79999999999999982</v>
      </c>
      <c r="U58" s="58">
        <f t="shared" si="17"/>
        <v>0.79999999999999982</v>
      </c>
      <c r="V58" s="58">
        <f t="shared" si="17"/>
        <v>0.79999999999999982</v>
      </c>
      <c r="W58" s="58">
        <f t="shared" si="17"/>
        <v>0.79999999999999982</v>
      </c>
      <c r="X58" s="58">
        <f t="shared" si="17"/>
        <v>0.79999999999999982</v>
      </c>
      <c r="Y58" s="58">
        <f t="shared" si="17"/>
        <v>0.79999999999999982</v>
      </c>
      <c r="Z58" s="58">
        <f t="shared" si="17"/>
        <v>0.79999999999999982</v>
      </c>
      <c r="AA58" s="58">
        <f t="shared" si="17"/>
        <v>0.79999999999999982</v>
      </c>
      <c r="AB58" s="58">
        <f t="shared" si="17"/>
        <v>0.79999999999999982</v>
      </c>
      <c r="AC58" s="57">
        <f t="shared" si="11"/>
        <v>0.80000000000000027</v>
      </c>
    </row>
    <row r="59" spans="1:34" ht="24.95" customHeight="1" x14ac:dyDescent="0.2">
      <c r="A59" s="4">
        <v>13</v>
      </c>
      <c r="B59" s="3" t="s">
        <v>13</v>
      </c>
      <c r="C59" s="2" t="s">
        <v>12</v>
      </c>
      <c r="D59" s="5"/>
      <c r="E59" s="60">
        <f t="shared" ref="E59:L59" si="18">SQRT(E57/0.5)*971</f>
        <v>971</v>
      </c>
      <c r="F59" s="60">
        <f t="shared" si="18"/>
        <v>971</v>
      </c>
      <c r="G59" s="60">
        <f t="shared" si="18"/>
        <v>971</v>
      </c>
      <c r="H59" s="60">
        <f t="shared" si="18"/>
        <v>971</v>
      </c>
      <c r="I59" s="60">
        <f t="shared" si="18"/>
        <v>971</v>
      </c>
      <c r="J59" s="60">
        <f t="shared" si="18"/>
        <v>971</v>
      </c>
      <c r="K59" s="60">
        <f t="shared" si="18"/>
        <v>971</v>
      </c>
      <c r="L59" s="60">
        <f t="shared" si="18"/>
        <v>971</v>
      </c>
      <c r="M59" s="60">
        <f t="shared" ref="M59:S59" si="19">SQRT(M57/0.5)*971</f>
        <v>971</v>
      </c>
      <c r="N59" s="60">
        <f t="shared" si="19"/>
        <v>971</v>
      </c>
      <c r="O59" s="60">
        <f t="shared" si="19"/>
        <v>971</v>
      </c>
      <c r="P59" s="60">
        <f t="shared" si="19"/>
        <v>971</v>
      </c>
      <c r="Q59" s="60">
        <f t="shared" si="19"/>
        <v>971</v>
      </c>
      <c r="R59" s="60">
        <f t="shared" si="19"/>
        <v>971</v>
      </c>
      <c r="S59" s="60">
        <f t="shared" si="19"/>
        <v>971</v>
      </c>
      <c r="T59" s="60">
        <f t="shared" ref="T59:AB59" si="20">SQRT(T57/0.5)*971</f>
        <v>971</v>
      </c>
      <c r="U59" s="60">
        <f t="shared" si="20"/>
        <v>971</v>
      </c>
      <c r="V59" s="60">
        <f t="shared" si="20"/>
        <v>971</v>
      </c>
      <c r="W59" s="60">
        <f t="shared" si="20"/>
        <v>971</v>
      </c>
      <c r="X59" s="60">
        <f t="shared" si="20"/>
        <v>971</v>
      </c>
      <c r="Y59" s="60">
        <f t="shared" si="20"/>
        <v>971</v>
      </c>
      <c r="Z59" s="60">
        <f t="shared" si="20"/>
        <v>971</v>
      </c>
      <c r="AA59" s="60">
        <f t="shared" si="20"/>
        <v>971</v>
      </c>
      <c r="AB59" s="60">
        <f t="shared" si="20"/>
        <v>971</v>
      </c>
      <c r="AC59" s="57">
        <f t="shared" si="11"/>
        <v>971</v>
      </c>
    </row>
    <row r="60" spans="1:34" ht="24.95" customHeight="1" x14ac:dyDescent="0.2">
      <c r="A60" s="4">
        <v>14</v>
      </c>
      <c r="B60" s="3" t="s">
        <v>11</v>
      </c>
      <c r="C60" s="2" t="s">
        <v>10</v>
      </c>
      <c r="D60" s="5"/>
      <c r="E60" s="56">
        <f t="shared" ref="E60:L60" si="21">E59*1000*1*(E49-E50)/3024</f>
        <v>2408.2341269841268</v>
      </c>
      <c r="F60" s="56">
        <f t="shared" si="21"/>
        <v>2472.4537037037039</v>
      </c>
      <c r="G60" s="56">
        <f t="shared" si="21"/>
        <v>2600.8928571428573</v>
      </c>
      <c r="H60" s="56">
        <f t="shared" si="21"/>
        <v>2600.8928571428573</v>
      </c>
      <c r="I60" s="56">
        <f t="shared" si="21"/>
        <v>2633.002645502645</v>
      </c>
      <c r="J60" s="56">
        <f t="shared" si="21"/>
        <v>2633.0026455026459</v>
      </c>
      <c r="K60" s="56">
        <f t="shared" si="21"/>
        <v>2600.8928571428573</v>
      </c>
      <c r="L60" s="56">
        <f t="shared" si="21"/>
        <v>2665.112433862434</v>
      </c>
      <c r="M60" s="56">
        <f t="shared" ref="M60:S60" si="22">M59*1000*1*(M49-M50)/3024</f>
        <v>2729.3320105820108</v>
      </c>
      <c r="N60" s="56">
        <f t="shared" si="22"/>
        <v>2151.3558201058199</v>
      </c>
      <c r="O60" s="56">
        <f t="shared" si="22"/>
        <v>1862.3677248677252</v>
      </c>
      <c r="P60" s="56">
        <f t="shared" si="22"/>
        <v>1862.3677248677252</v>
      </c>
      <c r="Q60" s="56">
        <f t="shared" si="22"/>
        <v>1766.0383597883597</v>
      </c>
      <c r="R60" s="56">
        <f t="shared" si="22"/>
        <v>1766.0383597883597</v>
      </c>
      <c r="S60" s="56">
        <f t="shared" si="22"/>
        <v>1701.8187830687827</v>
      </c>
      <c r="T60" s="56">
        <f t="shared" ref="T60:AB60" si="23">T59*1000*1*(T49-T50)/3024</f>
        <v>1990.8068783068786</v>
      </c>
      <c r="U60" s="56">
        <f t="shared" si="23"/>
        <v>2279.7949735449733</v>
      </c>
      <c r="V60" s="56">
        <f t="shared" si="23"/>
        <v>2151.3558201058204</v>
      </c>
      <c r="W60" s="56">
        <f t="shared" si="23"/>
        <v>2408.2341269841268</v>
      </c>
      <c r="X60" s="56">
        <f t="shared" si="23"/>
        <v>2504.5634920634925</v>
      </c>
      <c r="Y60" s="56">
        <f t="shared" si="23"/>
        <v>2568.7830687830688</v>
      </c>
      <c r="Z60" s="56">
        <f t="shared" si="23"/>
        <v>2568.7830687830688</v>
      </c>
      <c r="AA60" s="56">
        <f t="shared" si="23"/>
        <v>2568.7830687830688</v>
      </c>
      <c r="AB60" s="56">
        <f t="shared" si="23"/>
        <v>2633.002645502645</v>
      </c>
      <c r="AC60" s="57">
        <f>SUM(E60:AB60)</f>
        <v>56127.910052910061</v>
      </c>
    </row>
    <row r="61" spans="1:34" ht="24.95" customHeight="1" x14ac:dyDescent="0.2">
      <c r="A61" s="4">
        <v>15</v>
      </c>
      <c r="B61" s="3" t="s">
        <v>9</v>
      </c>
      <c r="C61" s="2" t="s">
        <v>8</v>
      </c>
      <c r="D61" s="5"/>
      <c r="E61" s="61">
        <v>1400</v>
      </c>
      <c r="F61" s="61">
        <v>1400</v>
      </c>
      <c r="G61" s="61">
        <v>1400</v>
      </c>
      <c r="H61" s="61">
        <v>1500</v>
      </c>
      <c r="I61" s="61">
        <v>1400</v>
      </c>
      <c r="J61" s="61">
        <v>1600</v>
      </c>
      <c r="K61" s="61">
        <v>1500</v>
      </c>
      <c r="L61" s="61">
        <v>1300</v>
      </c>
      <c r="M61" s="61">
        <v>1300</v>
      </c>
      <c r="N61" s="61">
        <v>1100</v>
      </c>
      <c r="O61" s="61">
        <v>1200</v>
      </c>
      <c r="P61" s="61">
        <v>1000</v>
      </c>
      <c r="Q61" s="61">
        <v>1100</v>
      </c>
      <c r="R61" s="61">
        <v>1200</v>
      </c>
      <c r="S61" s="61">
        <v>1300</v>
      </c>
      <c r="T61" s="61">
        <v>1400</v>
      </c>
      <c r="U61" s="61">
        <v>1300</v>
      </c>
      <c r="V61" s="61">
        <v>1300</v>
      </c>
      <c r="W61" s="61">
        <v>1300</v>
      </c>
      <c r="X61" s="61">
        <v>1500</v>
      </c>
      <c r="Y61" s="61">
        <v>1500</v>
      </c>
      <c r="Z61" s="61">
        <v>1600</v>
      </c>
      <c r="AA61" s="61">
        <v>1400</v>
      </c>
      <c r="AB61" s="61">
        <v>1500</v>
      </c>
      <c r="AC61" s="57">
        <f>SUM(E61:AB61)</f>
        <v>32500</v>
      </c>
    </row>
    <row r="62" spans="1:34" ht="24.95" customHeight="1" x14ac:dyDescent="0.2">
      <c r="A62" s="4">
        <v>16</v>
      </c>
      <c r="B62" s="3" t="s">
        <v>7</v>
      </c>
      <c r="C62" s="2" t="s">
        <v>6</v>
      </c>
      <c r="D62" s="5"/>
      <c r="E62" s="62">
        <f t="shared" ref="E62:L62" si="24">E61/E60</f>
        <v>0.5813388259526262</v>
      </c>
      <c r="F62" s="62">
        <f t="shared" si="24"/>
        <v>0.56623911618762279</v>
      </c>
      <c r="G62" s="62">
        <f t="shared" si="24"/>
        <v>0.538276690696876</v>
      </c>
      <c r="H62" s="62">
        <f t="shared" si="24"/>
        <v>0.57672502574665285</v>
      </c>
      <c r="I62" s="62">
        <f t="shared" si="24"/>
        <v>0.53171234081032892</v>
      </c>
      <c r="J62" s="62">
        <f t="shared" si="24"/>
        <v>0.60767124664037564</v>
      </c>
      <c r="K62" s="62">
        <f t="shared" si="24"/>
        <v>0.57672502574665285</v>
      </c>
      <c r="L62" s="62">
        <f t="shared" si="24"/>
        <v>0.48778429888451846</v>
      </c>
      <c r="M62" s="62">
        <f t="shared" ref="M62:S62" si="25">M61/M60</f>
        <v>0.47630702126370628</v>
      </c>
      <c r="N62" s="62">
        <f t="shared" si="25"/>
        <v>0.51130547058733111</v>
      </c>
      <c r="O62" s="62">
        <f t="shared" si="25"/>
        <v>0.64434106324798457</v>
      </c>
      <c r="P62" s="62">
        <f t="shared" si="25"/>
        <v>0.53695088603998709</v>
      </c>
      <c r="Q62" s="62">
        <f t="shared" si="25"/>
        <v>0.62286302780638525</v>
      </c>
      <c r="R62" s="62">
        <f t="shared" si="25"/>
        <v>0.67948693942514748</v>
      </c>
      <c r="S62" s="62">
        <f t="shared" si="25"/>
        <v>0.763888619007831</v>
      </c>
      <c r="T62" s="62">
        <f t="shared" ref="T62:AB62" si="26">T61/T60</f>
        <v>0.70323245074914442</v>
      </c>
      <c r="U62" s="62">
        <f t="shared" si="26"/>
        <v>0.57022671559739491</v>
      </c>
      <c r="V62" s="62">
        <f t="shared" si="26"/>
        <v>0.60427010160320938</v>
      </c>
      <c r="W62" s="62">
        <f t="shared" si="26"/>
        <v>0.53981462409886716</v>
      </c>
      <c r="X62" s="62">
        <f t="shared" si="26"/>
        <v>0.59890675750613953</v>
      </c>
      <c r="Y62" s="62">
        <f t="shared" si="26"/>
        <v>0.58393408856848605</v>
      </c>
      <c r="Z62" s="62">
        <f t="shared" si="26"/>
        <v>0.62286302780638514</v>
      </c>
      <c r="AA62" s="62">
        <f t="shared" si="26"/>
        <v>0.54500514933058708</v>
      </c>
      <c r="AB62" s="62">
        <f t="shared" si="26"/>
        <v>0.56969179372535239</v>
      </c>
      <c r="AC62" s="57">
        <f t="shared" ref="AC62:AC67" si="27">AVERAGE(E62:AB62)</f>
        <v>0.58498167945956636</v>
      </c>
    </row>
    <row r="63" spans="1:34" ht="24.95" customHeight="1" x14ac:dyDescent="0.2">
      <c r="A63" s="4">
        <v>17</v>
      </c>
      <c r="B63" s="3" t="s">
        <v>5</v>
      </c>
      <c r="C63" s="5"/>
      <c r="D63" s="5"/>
      <c r="E63" s="326">
        <f>AVERAGE(E62:AB62)</f>
        <v>0.58498167945956636</v>
      </c>
      <c r="F63" s="327"/>
      <c r="G63" s="327"/>
      <c r="H63" s="327"/>
      <c r="I63" s="327"/>
      <c r="J63" s="327"/>
      <c r="K63" s="327"/>
      <c r="L63" s="327"/>
      <c r="M63" s="327"/>
      <c r="N63" s="327"/>
      <c r="O63" s="327"/>
      <c r="P63" s="327"/>
      <c r="Q63" s="327"/>
      <c r="R63" s="327"/>
      <c r="S63" s="327"/>
      <c r="T63" s="327"/>
      <c r="U63" s="327"/>
      <c r="V63" s="327"/>
      <c r="W63" s="327"/>
      <c r="X63" s="327"/>
      <c r="Y63" s="327"/>
      <c r="Z63" s="327"/>
      <c r="AA63" s="327"/>
      <c r="AB63" s="328"/>
      <c r="AC63" s="57">
        <f t="shared" si="27"/>
        <v>0.58498167945956636</v>
      </c>
    </row>
    <row r="64" spans="1:34" ht="24.95" customHeight="1" x14ac:dyDescent="0.2">
      <c r="A64" s="4">
        <v>18</v>
      </c>
      <c r="B64" s="3" t="s">
        <v>4</v>
      </c>
      <c r="C64" s="5"/>
      <c r="D64" s="5"/>
      <c r="E64" s="62">
        <f t="shared" ref="E64:L64" si="28">3.516/E62</f>
        <v>6.0481079931972781</v>
      </c>
      <c r="F64" s="62">
        <f t="shared" si="28"/>
        <v>6.2093908730158738</v>
      </c>
      <c r="G64" s="62">
        <f t="shared" si="28"/>
        <v>6.5319566326530625</v>
      </c>
      <c r="H64" s="62">
        <f t="shared" si="28"/>
        <v>6.0964928571428576</v>
      </c>
      <c r="I64" s="62">
        <f t="shared" si="28"/>
        <v>6.6125980725623572</v>
      </c>
      <c r="J64" s="62">
        <f t="shared" si="28"/>
        <v>5.7860233134920644</v>
      </c>
      <c r="K64" s="62">
        <f t="shared" si="28"/>
        <v>6.0964928571428576</v>
      </c>
      <c r="L64" s="62">
        <f t="shared" si="28"/>
        <v>7.2081040903540909</v>
      </c>
      <c r="M64" s="62">
        <f t="shared" ref="M64:S64" si="29">3.516/M62</f>
        <v>7.381793345543346</v>
      </c>
      <c r="N64" s="62">
        <f t="shared" si="29"/>
        <v>6.8765155122655122</v>
      </c>
      <c r="O64" s="62">
        <f t="shared" si="29"/>
        <v>5.4567374338624344</v>
      </c>
      <c r="P64" s="62">
        <f t="shared" si="29"/>
        <v>6.5480849206349223</v>
      </c>
      <c r="Q64" s="62">
        <f t="shared" si="29"/>
        <v>5.6449007936507929</v>
      </c>
      <c r="R64" s="62">
        <f t="shared" si="29"/>
        <v>5.1744923941798939</v>
      </c>
      <c r="S64" s="62">
        <f t="shared" si="29"/>
        <v>4.6027652625152617</v>
      </c>
      <c r="T64" s="62">
        <f t="shared" ref="T64:AB64" si="30">3.516/T62</f>
        <v>4.9997692743764182</v>
      </c>
      <c r="U64" s="62">
        <f t="shared" si="30"/>
        <v>6.1659685592185589</v>
      </c>
      <c r="V64" s="62">
        <f t="shared" si="30"/>
        <v>5.8185900488400497</v>
      </c>
      <c r="W64" s="62">
        <f t="shared" si="30"/>
        <v>6.5133470695970699</v>
      </c>
      <c r="X64" s="62">
        <f t="shared" si="30"/>
        <v>5.8706968253968261</v>
      </c>
      <c r="Y64" s="62">
        <f t="shared" si="30"/>
        <v>6.0212275132275135</v>
      </c>
      <c r="Z64" s="62">
        <f t="shared" si="30"/>
        <v>5.6449007936507938</v>
      </c>
      <c r="AA64" s="62">
        <f t="shared" si="30"/>
        <v>6.4513151927437633</v>
      </c>
      <c r="AB64" s="62">
        <f t="shared" si="30"/>
        <v>6.1717582010581999</v>
      </c>
      <c r="AC64" s="57">
        <f t="shared" si="27"/>
        <v>6.0805012429300733</v>
      </c>
    </row>
    <row r="65" spans="1:29" ht="24.95" customHeight="1" x14ac:dyDescent="0.2">
      <c r="A65" s="4">
        <v>19</v>
      </c>
      <c r="B65" s="3" t="s">
        <v>3</v>
      </c>
      <c r="C65" s="5"/>
      <c r="D65" s="5"/>
      <c r="E65" s="62">
        <f t="shared" ref="E65:L65" si="31">3.413*E64</f>
        <v>20.642192580782311</v>
      </c>
      <c r="F65" s="62">
        <f t="shared" si="31"/>
        <v>21.192651049603175</v>
      </c>
      <c r="G65" s="62">
        <f t="shared" si="31"/>
        <v>22.293567987244902</v>
      </c>
      <c r="H65" s="62">
        <f t="shared" si="31"/>
        <v>20.807330121428571</v>
      </c>
      <c r="I65" s="62">
        <f t="shared" si="31"/>
        <v>22.568797221655323</v>
      </c>
      <c r="J65" s="62">
        <f t="shared" si="31"/>
        <v>19.747697568948414</v>
      </c>
      <c r="K65" s="62">
        <f t="shared" si="31"/>
        <v>20.807330121428571</v>
      </c>
      <c r="L65" s="62">
        <f t="shared" si="31"/>
        <v>24.601259260378512</v>
      </c>
      <c r="M65" s="62">
        <f t="shared" ref="M65:S65" si="32">3.413*M64</f>
        <v>25.194060688339437</v>
      </c>
      <c r="N65" s="62">
        <f t="shared" si="32"/>
        <v>23.469547443362192</v>
      </c>
      <c r="O65" s="62">
        <f t="shared" si="32"/>
        <v>18.623844861772486</v>
      </c>
      <c r="P65" s="62">
        <f t="shared" si="32"/>
        <v>22.34861383412699</v>
      </c>
      <c r="Q65" s="62">
        <f t="shared" si="32"/>
        <v>19.266046408730155</v>
      </c>
      <c r="R65" s="62">
        <f t="shared" si="32"/>
        <v>17.660542541335978</v>
      </c>
      <c r="S65" s="62">
        <f t="shared" si="32"/>
        <v>15.709237840964587</v>
      </c>
      <c r="T65" s="62">
        <f t="shared" ref="T65:AB65" si="33">3.413*T64</f>
        <v>17.064212533446714</v>
      </c>
      <c r="U65" s="62">
        <f t="shared" si="33"/>
        <v>21.044450692612941</v>
      </c>
      <c r="V65" s="62">
        <f t="shared" si="33"/>
        <v>19.858847836691087</v>
      </c>
      <c r="W65" s="62">
        <f t="shared" si="33"/>
        <v>22.230053548534798</v>
      </c>
      <c r="X65" s="62">
        <f t="shared" si="33"/>
        <v>20.036688265079366</v>
      </c>
      <c r="Y65" s="62">
        <f t="shared" si="33"/>
        <v>20.550449502645503</v>
      </c>
      <c r="Z65" s="62">
        <f t="shared" si="33"/>
        <v>19.266046408730158</v>
      </c>
      <c r="AA65" s="62">
        <f t="shared" si="33"/>
        <v>22.018338752834463</v>
      </c>
      <c r="AB65" s="62">
        <f t="shared" si="33"/>
        <v>21.064210740211635</v>
      </c>
      <c r="AC65" s="57">
        <f t="shared" si="27"/>
        <v>20.752750742120345</v>
      </c>
    </row>
    <row r="66" spans="1:29" ht="24.95" customHeight="1" x14ac:dyDescent="0.2">
      <c r="A66" s="4">
        <v>20</v>
      </c>
      <c r="B66" s="3" t="s">
        <v>2</v>
      </c>
      <c r="C66" s="2" t="s">
        <v>0</v>
      </c>
      <c r="D66" s="5"/>
      <c r="E66" s="62">
        <f t="shared" ref="E66:L66" si="34">(E52-E51)/LN(1+(E52-E51)/E47)</f>
        <v>5.7107710349046759</v>
      </c>
      <c r="F66" s="62">
        <f t="shared" si="34"/>
        <v>5.495993924970346</v>
      </c>
      <c r="G66" s="62">
        <f t="shared" si="34"/>
        <v>5.5332847526715288</v>
      </c>
      <c r="H66" s="62">
        <f t="shared" si="34"/>
        <v>5.4622069255491095</v>
      </c>
      <c r="I66" s="62">
        <f t="shared" si="34"/>
        <v>5.4622069255491095</v>
      </c>
      <c r="J66" s="62">
        <f t="shared" si="34"/>
        <v>5.5357799062362503</v>
      </c>
      <c r="K66" s="62">
        <f t="shared" si="34"/>
        <v>5.5723896745240404</v>
      </c>
      <c r="L66" s="62">
        <f t="shared" si="34"/>
        <v>5.6088841842017949</v>
      </c>
      <c r="M66" s="62">
        <f t="shared" ref="M66:S66" si="35">(M52-M51)/LN(1+(M52-M51)/M47)</f>
        <v>5.057487984208259</v>
      </c>
      <c r="N66" s="62">
        <f t="shared" si="35"/>
        <v>4.4759053464050433</v>
      </c>
      <c r="O66" s="62">
        <f t="shared" si="35"/>
        <v>4.26042650453447</v>
      </c>
      <c r="P66" s="62">
        <f t="shared" si="35"/>
        <v>3.9328781966112691</v>
      </c>
      <c r="Q66" s="62">
        <f t="shared" si="35"/>
        <v>4.003875099108515</v>
      </c>
      <c r="R66" s="62">
        <f t="shared" si="35"/>
        <v>3.8959188935719586</v>
      </c>
      <c r="S66" s="62">
        <f t="shared" si="35"/>
        <v>3.8587877809135858</v>
      </c>
      <c r="T66" s="62">
        <f t="shared" ref="T66:AB66" si="36">(T52-T51)/LN(1+(T52-T51)/T47)</f>
        <v>4.5508939401452411</v>
      </c>
      <c r="U66" s="62">
        <f t="shared" si="36"/>
        <v>4.8073661940369243</v>
      </c>
      <c r="V66" s="62">
        <f t="shared" si="36"/>
        <v>4.8783651765200498</v>
      </c>
      <c r="W66" s="62">
        <f t="shared" si="36"/>
        <v>4.5511961331341864</v>
      </c>
      <c r="X66" s="62">
        <f t="shared" si="36"/>
        <v>4.8434675739793196</v>
      </c>
      <c r="Y66" s="62">
        <f t="shared" si="36"/>
        <v>4.7689690299634959</v>
      </c>
      <c r="Z66" s="62">
        <f t="shared" si="36"/>
        <v>4.989434427799365</v>
      </c>
      <c r="AA66" s="62">
        <f t="shared" si="36"/>
        <v>5.1353019994504425</v>
      </c>
      <c r="AB66" s="62">
        <f t="shared" si="36"/>
        <v>5.4990529758908524</v>
      </c>
      <c r="AC66" s="57">
        <f t="shared" si="27"/>
        <v>4.9121185243699941</v>
      </c>
    </row>
    <row r="67" spans="1:29" ht="15.75" x14ac:dyDescent="0.25">
      <c r="A67" s="4">
        <v>21</v>
      </c>
      <c r="B67" s="3" t="s">
        <v>1</v>
      </c>
      <c r="C67" s="2" t="s">
        <v>0</v>
      </c>
      <c r="D67" s="1"/>
      <c r="E67" s="62">
        <f t="shared" ref="E67:L67" si="37">(E49-E50)/LN(1+(E49-E50)/E48)</f>
        <v>2.5141180370887164</v>
      </c>
      <c r="F67" s="62">
        <f t="shared" si="37"/>
        <v>2.5597087013286681</v>
      </c>
      <c r="G67" s="62">
        <f t="shared" si="37"/>
        <v>2.6502140546051289</v>
      </c>
      <c r="H67" s="62">
        <f t="shared" si="37"/>
        <v>2.6502140546051289</v>
      </c>
      <c r="I67" s="62">
        <f t="shared" si="37"/>
        <v>2.6727048631065684</v>
      </c>
      <c r="J67" s="62">
        <f t="shared" si="37"/>
        <v>2.6727048631065689</v>
      </c>
      <c r="K67" s="62">
        <f t="shared" si="37"/>
        <v>2.6502140546051294</v>
      </c>
      <c r="L67" s="62">
        <f t="shared" si="37"/>
        <v>2.6951431749169599</v>
      </c>
      <c r="M67" s="62">
        <f t="shared" ref="M67:S67" si="38">(M49-M50)/LN(1+(M49-M50)/M48)</f>
        <v>2.515742237956498</v>
      </c>
      <c r="N67" s="62">
        <f t="shared" si="38"/>
        <v>2.1270631636670401</v>
      </c>
      <c r="O67" s="62">
        <f t="shared" si="38"/>
        <v>2.1161395591756311</v>
      </c>
      <c r="P67" s="62">
        <f t="shared" si="38"/>
        <v>1.7052818020121954</v>
      </c>
      <c r="Q67" s="62">
        <f t="shared" si="38"/>
        <v>1.8569596025096444</v>
      </c>
      <c r="R67" s="62">
        <f t="shared" si="38"/>
        <v>1.6418380516902076</v>
      </c>
      <c r="S67" s="62">
        <f t="shared" si="38"/>
        <v>1.5991860422220605</v>
      </c>
      <c r="T67" s="62">
        <f t="shared" ref="T67:AB67" si="39">(T49-T50)/LN(1+(T49-T50)/T48)</f>
        <v>2.2116314556728809</v>
      </c>
      <c r="U67" s="62">
        <f t="shared" si="39"/>
        <v>2.2149756783043997</v>
      </c>
      <c r="V67" s="62">
        <f t="shared" si="39"/>
        <v>2.1270631636670405</v>
      </c>
      <c r="W67" s="62">
        <f t="shared" si="39"/>
        <v>2.5141180370887164</v>
      </c>
      <c r="X67" s="62">
        <f t="shared" si="39"/>
        <v>2.5824181345416171</v>
      </c>
      <c r="Y67" s="62">
        <f t="shared" si="39"/>
        <v>2.4094728527885949</v>
      </c>
      <c r="Z67" s="62">
        <f t="shared" si="39"/>
        <v>2.6276699100244088</v>
      </c>
      <c r="AA67" s="62">
        <f t="shared" si="39"/>
        <v>2.4094728527885949</v>
      </c>
      <c r="AB67" s="62">
        <f t="shared" si="39"/>
        <v>2.6727048631065684</v>
      </c>
      <c r="AC67" s="57">
        <f t="shared" si="27"/>
        <v>2.349864967107457</v>
      </c>
    </row>
    <row r="68" spans="1:29" ht="18.75" customHeight="1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1:29" ht="15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</sheetData>
  <mergeCells count="32">
    <mergeCell ref="E29:AB29"/>
    <mergeCell ref="B11:B12"/>
    <mergeCell ref="A36:AB36"/>
    <mergeCell ref="A38:D38"/>
    <mergeCell ref="A39:D39"/>
    <mergeCell ref="A11:A12"/>
    <mergeCell ref="C11:C12"/>
    <mergeCell ref="D11:D12"/>
    <mergeCell ref="E11:AB11"/>
    <mergeCell ref="A2:AB2"/>
    <mergeCell ref="A3:AB3"/>
    <mergeCell ref="E4:AB10"/>
    <mergeCell ref="A9:D9"/>
    <mergeCell ref="A10:D10"/>
    <mergeCell ref="A4:D4"/>
    <mergeCell ref="A5:D5"/>
    <mergeCell ref="A6:D6"/>
    <mergeCell ref="A7:D7"/>
    <mergeCell ref="A8:D8"/>
    <mergeCell ref="E63:AB63"/>
    <mergeCell ref="A37:AB37"/>
    <mergeCell ref="E38:AB44"/>
    <mergeCell ref="A44:D44"/>
    <mergeCell ref="A45:A46"/>
    <mergeCell ref="B45:B46"/>
    <mergeCell ref="C45:C46"/>
    <mergeCell ref="D45:D46"/>
    <mergeCell ref="E45:AB45"/>
    <mergeCell ref="A40:D40"/>
    <mergeCell ref="A41:D41"/>
    <mergeCell ref="A42:D42"/>
    <mergeCell ref="A43:D43"/>
  </mergeCells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2:AC68"/>
  <sheetViews>
    <sheetView zoomScale="78" zoomScaleNormal="78" workbookViewId="0">
      <selection activeCell="AC47" sqref="AC47:AC48"/>
    </sheetView>
  </sheetViews>
  <sheetFormatPr defaultColWidth="8.85546875" defaultRowHeight="12.75" x14ac:dyDescent="0.2"/>
  <cols>
    <col min="1" max="1" width="6.5703125" style="16" customWidth="1"/>
    <col min="2" max="2" width="39.140625" style="16" customWidth="1"/>
    <col min="3" max="3" width="11.42578125" style="16" customWidth="1"/>
    <col min="4" max="4" width="11.85546875" style="16" customWidth="1"/>
    <col min="5" max="28" width="8.7109375" style="16" customWidth="1"/>
    <col min="29" max="29" width="12.42578125" style="16" customWidth="1"/>
    <col min="30" max="16384" width="8.85546875" style="16"/>
  </cols>
  <sheetData>
    <row r="2" spans="1:29" ht="15" x14ac:dyDescent="0.25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</row>
    <row r="3" spans="1:29" ht="23.25" x14ac:dyDescent="0.25">
      <c r="A3" s="332" t="s">
        <v>39</v>
      </c>
      <c r="B3" s="333"/>
      <c r="C3" s="333"/>
      <c r="D3" s="333"/>
      <c r="E3" s="333"/>
      <c r="F3" s="333"/>
      <c r="G3" s="333"/>
      <c r="H3" s="333"/>
      <c r="I3" s="333"/>
      <c r="J3" s="333"/>
      <c r="K3" s="333"/>
      <c r="L3" s="333"/>
      <c r="M3" s="333"/>
      <c r="N3" s="333"/>
      <c r="O3" s="333"/>
      <c r="P3" s="333"/>
      <c r="Q3" s="333"/>
      <c r="R3" s="333"/>
      <c r="S3" s="333"/>
      <c r="T3" s="333"/>
      <c r="U3" s="333"/>
      <c r="V3" s="333"/>
      <c r="W3" s="333"/>
      <c r="X3" s="333"/>
      <c r="Y3" s="333"/>
      <c r="Z3" s="333"/>
      <c r="AA3" s="333"/>
      <c r="AB3" s="334"/>
      <c r="AC3"/>
    </row>
    <row r="4" spans="1:29" ht="21" customHeight="1" x14ac:dyDescent="0.25">
      <c r="A4" s="353" t="s">
        <v>98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5"/>
      <c r="AC4"/>
    </row>
    <row r="5" spans="1:29" ht="21" customHeight="1" x14ac:dyDescent="0.35">
      <c r="A5" s="335"/>
      <c r="B5" s="336"/>
      <c r="C5" s="336"/>
      <c r="D5" s="337"/>
      <c r="E5" s="338" t="s">
        <v>73</v>
      </c>
      <c r="F5" s="339"/>
      <c r="G5" s="339"/>
      <c r="H5" s="339"/>
      <c r="I5" s="339"/>
      <c r="J5" s="339"/>
      <c r="K5" s="339"/>
      <c r="L5" s="339"/>
      <c r="M5" s="339"/>
      <c r="N5" s="339"/>
      <c r="O5" s="339"/>
      <c r="P5" s="339"/>
      <c r="Q5" s="339"/>
      <c r="R5" s="339"/>
      <c r="S5" s="339"/>
      <c r="T5" s="339"/>
      <c r="U5" s="339"/>
      <c r="V5" s="339"/>
      <c r="W5" s="339"/>
      <c r="X5" s="339"/>
      <c r="Y5" s="339"/>
      <c r="Z5" s="339"/>
      <c r="AA5" s="339"/>
      <c r="AB5" s="340"/>
      <c r="AC5"/>
    </row>
    <row r="6" spans="1:29" ht="18" customHeight="1" x14ac:dyDescent="0.25">
      <c r="A6" s="350" t="s">
        <v>38</v>
      </c>
      <c r="B6" s="351"/>
      <c r="C6" s="351"/>
      <c r="D6" s="352"/>
      <c r="E6" s="341"/>
      <c r="F6" s="342"/>
      <c r="G6" s="342"/>
      <c r="H6" s="342"/>
      <c r="I6" s="342"/>
      <c r="J6" s="342"/>
      <c r="K6" s="342"/>
      <c r="L6" s="342"/>
      <c r="M6" s="342"/>
      <c r="N6" s="342"/>
      <c r="O6" s="342"/>
      <c r="P6" s="342"/>
      <c r="Q6" s="342"/>
      <c r="R6" s="342"/>
      <c r="S6" s="342"/>
      <c r="T6" s="342"/>
      <c r="U6" s="342"/>
      <c r="V6" s="342"/>
      <c r="W6" s="342"/>
      <c r="X6" s="342"/>
      <c r="Y6" s="342"/>
      <c r="Z6" s="342"/>
      <c r="AA6" s="342"/>
      <c r="AB6" s="343"/>
      <c r="AC6"/>
    </row>
    <row r="7" spans="1:29" ht="18" customHeight="1" x14ac:dyDescent="0.25">
      <c r="A7" s="350" t="s">
        <v>37</v>
      </c>
      <c r="B7" s="351"/>
      <c r="C7" s="351"/>
      <c r="D7" s="352"/>
      <c r="E7" s="341"/>
      <c r="F7" s="342"/>
      <c r="G7" s="342"/>
      <c r="H7" s="342"/>
      <c r="I7" s="342"/>
      <c r="J7" s="342"/>
      <c r="K7" s="342"/>
      <c r="L7" s="342"/>
      <c r="M7" s="342"/>
      <c r="N7" s="342"/>
      <c r="O7" s="342"/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3"/>
      <c r="AC7"/>
    </row>
    <row r="8" spans="1:29" ht="18" customHeight="1" x14ac:dyDescent="0.25">
      <c r="A8" s="350" t="s">
        <v>36</v>
      </c>
      <c r="B8" s="351"/>
      <c r="C8" s="351"/>
      <c r="D8" s="352"/>
      <c r="E8" s="341"/>
      <c r="F8" s="342"/>
      <c r="G8" s="342"/>
      <c r="H8" s="342"/>
      <c r="I8" s="342"/>
      <c r="J8" s="342"/>
      <c r="K8" s="342"/>
      <c r="L8" s="342"/>
      <c r="M8" s="342"/>
      <c r="N8" s="342"/>
      <c r="O8" s="342"/>
      <c r="P8" s="342"/>
      <c r="Q8" s="342"/>
      <c r="R8" s="342"/>
      <c r="S8" s="342"/>
      <c r="T8" s="342"/>
      <c r="U8" s="342"/>
      <c r="V8" s="342"/>
      <c r="W8" s="342"/>
      <c r="X8" s="342"/>
      <c r="Y8" s="342"/>
      <c r="Z8" s="342"/>
      <c r="AA8" s="342"/>
      <c r="AB8" s="343"/>
      <c r="AC8"/>
    </row>
    <row r="9" spans="1:29" ht="18" customHeight="1" x14ac:dyDescent="0.25">
      <c r="A9" s="350" t="s">
        <v>35</v>
      </c>
      <c r="B9" s="351"/>
      <c r="C9" s="351"/>
      <c r="D9" s="352"/>
      <c r="E9" s="341"/>
      <c r="F9" s="342"/>
      <c r="G9" s="342"/>
      <c r="H9" s="342"/>
      <c r="I9" s="342"/>
      <c r="J9" s="342"/>
      <c r="K9" s="342"/>
      <c r="L9" s="342"/>
      <c r="M9" s="342"/>
      <c r="N9" s="342"/>
      <c r="O9" s="342"/>
      <c r="P9" s="342"/>
      <c r="Q9" s="342"/>
      <c r="R9" s="342"/>
      <c r="S9" s="342"/>
      <c r="T9" s="342"/>
      <c r="U9" s="342"/>
      <c r="V9" s="342"/>
      <c r="W9" s="342"/>
      <c r="X9" s="342"/>
      <c r="Y9" s="342"/>
      <c r="Z9" s="342"/>
      <c r="AA9" s="342"/>
      <c r="AB9" s="343"/>
      <c r="AC9"/>
    </row>
    <row r="10" spans="1:29" ht="18.600000000000001" customHeight="1" x14ac:dyDescent="0.35">
      <c r="A10" s="347" t="s">
        <v>34</v>
      </c>
      <c r="B10" s="348"/>
      <c r="C10" s="348"/>
      <c r="D10" s="349"/>
      <c r="E10" s="341"/>
      <c r="F10" s="342"/>
      <c r="G10" s="342"/>
      <c r="H10" s="342"/>
      <c r="I10" s="342"/>
      <c r="J10" s="342"/>
      <c r="K10" s="342"/>
      <c r="L10" s="342"/>
      <c r="M10" s="342"/>
      <c r="N10" s="342"/>
      <c r="O10" s="342"/>
      <c r="P10" s="342"/>
      <c r="Q10" s="342"/>
      <c r="R10" s="342"/>
      <c r="S10" s="342"/>
      <c r="T10" s="342"/>
      <c r="U10" s="342"/>
      <c r="V10" s="342"/>
      <c r="W10" s="342"/>
      <c r="X10" s="342"/>
      <c r="Y10" s="342"/>
      <c r="Z10" s="342"/>
      <c r="AA10" s="342"/>
      <c r="AB10" s="343"/>
      <c r="AC10"/>
    </row>
    <row r="11" spans="1:29" ht="18" customHeight="1" x14ac:dyDescent="0.35">
      <c r="A11" s="347" t="s">
        <v>33</v>
      </c>
      <c r="B11" s="348"/>
      <c r="C11" s="348"/>
      <c r="D11" s="349"/>
      <c r="E11" s="344"/>
      <c r="F11" s="345"/>
      <c r="G11" s="345"/>
      <c r="H11" s="345"/>
      <c r="I11" s="345"/>
      <c r="J11" s="345"/>
      <c r="K11" s="345"/>
      <c r="L11" s="345"/>
      <c r="M11" s="345"/>
      <c r="N11" s="345"/>
      <c r="O11" s="345"/>
      <c r="P11" s="345"/>
      <c r="Q11" s="345"/>
      <c r="R11" s="345"/>
      <c r="S11" s="345"/>
      <c r="T11" s="345"/>
      <c r="U11" s="345"/>
      <c r="V11" s="345"/>
      <c r="W11" s="345"/>
      <c r="X11" s="345"/>
      <c r="Y11" s="345"/>
      <c r="Z11" s="345"/>
      <c r="AA11" s="345"/>
      <c r="AB11" s="346"/>
      <c r="AC11"/>
    </row>
    <row r="12" spans="1:29" ht="16.149999999999999" customHeight="1" x14ac:dyDescent="0.25">
      <c r="A12" s="364" t="s">
        <v>32</v>
      </c>
      <c r="B12" s="364" t="s">
        <v>31</v>
      </c>
      <c r="C12" s="366" t="s">
        <v>30</v>
      </c>
      <c r="D12" s="364" t="s">
        <v>29</v>
      </c>
      <c r="E12" s="314" t="s">
        <v>28</v>
      </c>
      <c r="F12" s="315"/>
      <c r="G12" s="315"/>
      <c r="H12" s="315"/>
      <c r="I12" s="315"/>
      <c r="J12" s="315"/>
      <c r="K12" s="315"/>
      <c r="L12" s="315"/>
      <c r="M12" s="315"/>
      <c r="N12" s="315"/>
      <c r="O12" s="315"/>
      <c r="P12" s="315"/>
      <c r="Q12" s="315"/>
      <c r="R12" s="315"/>
      <c r="S12" s="315"/>
      <c r="T12" s="315"/>
      <c r="U12" s="315"/>
      <c r="V12" s="315"/>
      <c r="W12" s="315"/>
      <c r="X12" s="315"/>
      <c r="Y12" s="315"/>
      <c r="Z12" s="315"/>
      <c r="AA12" s="315"/>
      <c r="AB12" s="316"/>
      <c r="AC12" s="10" t="s">
        <v>40</v>
      </c>
    </row>
    <row r="13" spans="1:29" ht="24.95" customHeight="1" x14ac:dyDescent="0.25">
      <c r="A13" s="365"/>
      <c r="B13" s="365"/>
      <c r="C13" s="367"/>
      <c r="D13" s="365"/>
      <c r="E13" s="8">
        <v>7</v>
      </c>
      <c r="F13" s="8">
        <v>8</v>
      </c>
      <c r="G13" s="8">
        <v>9</v>
      </c>
      <c r="H13" s="8">
        <v>10</v>
      </c>
      <c r="I13" s="9">
        <v>11</v>
      </c>
      <c r="J13" s="8">
        <v>12</v>
      </c>
      <c r="K13" s="8">
        <v>13</v>
      </c>
      <c r="L13" s="8">
        <v>14</v>
      </c>
      <c r="M13" s="8">
        <v>15</v>
      </c>
      <c r="N13" s="8">
        <v>16</v>
      </c>
      <c r="O13" s="8">
        <v>17</v>
      </c>
      <c r="P13" s="8">
        <v>18</v>
      </c>
      <c r="Q13" s="8">
        <v>19</v>
      </c>
      <c r="R13" s="8">
        <v>20</v>
      </c>
      <c r="S13" s="8">
        <v>21</v>
      </c>
      <c r="T13" s="8">
        <v>22</v>
      </c>
      <c r="U13" s="8">
        <v>23</v>
      </c>
      <c r="V13" s="8">
        <v>0</v>
      </c>
      <c r="W13" s="8">
        <v>1</v>
      </c>
      <c r="X13" s="8">
        <v>2</v>
      </c>
      <c r="Y13" s="8">
        <v>3</v>
      </c>
      <c r="Z13" s="8">
        <v>4</v>
      </c>
      <c r="AA13" s="8">
        <v>5</v>
      </c>
      <c r="AB13" s="8">
        <v>6</v>
      </c>
      <c r="AC13" s="1"/>
    </row>
    <row r="14" spans="1:29" ht="24.95" customHeight="1" x14ac:dyDescent="0.2">
      <c r="A14" s="4">
        <v>1</v>
      </c>
      <c r="B14" s="3" t="s">
        <v>27</v>
      </c>
      <c r="C14" s="2" t="s">
        <v>0</v>
      </c>
      <c r="D14" s="31"/>
      <c r="E14" s="12"/>
      <c r="F14" s="12"/>
      <c r="G14" s="12"/>
      <c r="H14" s="12"/>
      <c r="I14" s="12"/>
      <c r="J14" s="12"/>
      <c r="K14" s="12">
        <v>2.6</v>
      </c>
      <c r="L14" s="12">
        <v>2.4</v>
      </c>
      <c r="M14" s="12">
        <v>2.4</v>
      </c>
      <c r="N14" s="12">
        <v>2.4</v>
      </c>
      <c r="O14" s="12">
        <v>2.2000000000000002</v>
      </c>
      <c r="P14" s="12">
        <v>2.2000000000000002</v>
      </c>
      <c r="Q14" s="12">
        <v>2.2000000000000002</v>
      </c>
      <c r="R14" s="12">
        <v>2.2000000000000002</v>
      </c>
      <c r="S14" s="12">
        <v>2.1</v>
      </c>
      <c r="T14" s="12">
        <v>2.1</v>
      </c>
      <c r="U14" s="12">
        <v>2.2000000000000002</v>
      </c>
      <c r="V14" s="12"/>
      <c r="W14" s="12"/>
      <c r="X14" s="12"/>
      <c r="Y14" s="12"/>
      <c r="Z14" s="12"/>
      <c r="AA14" s="12"/>
      <c r="AB14" s="12"/>
      <c r="AC14" s="12">
        <f>AVERAGE(E14:AB14)</f>
        <v>2.2727272727272729</v>
      </c>
    </row>
    <row r="15" spans="1:29" ht="24.95" customHeight="1" x14ac:dyDescent="0.2">
      <c r="A15" s="4">
        <v>2</v>
      </c>
      <c r="B15" s="3" t="s">
        <v>26</v>
      </c>
      <c r="C15" s="2" t="s">
        <v>0</v>
      </c>
      <c r="D15" s="31"/>
      <c r="E15" s="57"/>
      <c r="F15" s="57"/>
      <c r="G15" s="57"/>
      <c r="H15" s="57"/>
      <c r="I15" s="57"/>
      <c r="J15" s="57"/>
      <c r="K15" s="57">
        <v>0.3</v>
      </c>
      <c r="L15" s="57">
        <v>0.3</v>
      </c>
      <c r="M15" s="57">
        <v>0.3</v>
      </c>
      <c r="N15" s="57">
        <v>0.3</v>
      </c>
      <c r="O15" s="57">
        <v>0.3</v>
      </c>
      <c r="P15" s="57">
        <v>0.3</v>
      </c>
      <c r="Q15" s="57">
        <v>0.4</v>
      </c>
      <c r="R15" s="57">
        <v>0.3</v>
      </c>
      <c r="S15" s="57">
        <v>0.3</v>
      </c>
      <c r="T15" s="57">
        <v>0.3</v>
      </c>
      <c r="U15" s="57">
        <v>0.3</v>
      </c>
      <c r="V15" s="57"/>
      <c r="W15" s="57"/>
      <c r="X15" s="57"/>
      <c r="Y15" s="57"/>
      <c r="Z15" s="57"/>
      <c r="AA15" s="57"/>
      <c r="AB15" s="57"/>
      <c r="AC15" s="57">
        <f>AVERAGE(E15:AB15)</f>
        <v>0.30909090909090903</v>
      </c>
    </row>
    <row r="16" spans="1:29" ht="24.95" customHeight="1" x14ac:dyDescent="0.2">
      <c r="A16" s="4">
        <v>3</v>
      </c>
      <c r="B16" s="3" t="s">
        <v>25</v>
      </c>
      <c r="C16" s="2" t="s">
        <v>0</v>
      </c>
      <c r="D16" s="2"/>
      <c r="E16" s="58"/>
      <c r="F16" s="58"/>
      <c r="G16" s="58"/>
      <c r="H16" s="58"/>
      <c r="I16" s="58"/>
      <c r="J16" s="58"/>
      <c r="K16" s="58">
        <v>14.3</v>
      </c>
      <c r="L16" s="58">
        <v>15</v>
      </c>
      <c r="M16" s="58">
        <v>14.4</v>
      </c>
      <c r="N16" s="58">
        <v>14.3</v>
      </c>
      <c r="O16" s="58">
        <v>14.3</v>
      </c>
      <c r="P16" s="58">
        <v>14.3</v>
      </c>
      <c r="Q16" s="58">
        <v>14.3</v>
      </c>
      <c r="R16" s="58">
        <v>14</v>
      </c>
      <c r="S16" s="58">
        <v>13.9</v>
      </c>
      <c r="T16" s="58">
        <v>13.8</v>
      </c>
      <c r="U16" s="58">
        <v>13.8</v>
      </c>
      <c r="V16" s="58"/>
      <c r="W16" s="58"/>
      <c r="X16" s="58"/>
      <c r="Y16" s="58"/>
      <c r="Z16" s="58"/>
      <c r="AA16" s="58"/>
      <c r="AB16" s="58"/>
      <c r="AC16" s="57">
        <f t="shared" ref="AC16:AC26" si="0">AVERAGE(E16:AB16)</f>
        <v>14.218181818181819</v>
      </c>
    </row>
    <row r="17" spans="1:29" ht="24.95" customHeight="1" x14ac:dyDescent="0.2">
      <c r="A17" s="4">
        <v>4</v>
      </c>
      <c r="B17" s="3" t="s">
        <v>24</v>
      </c>
      <c r="C17" s="2" t="s">
        <v>0</v>
      </c>
      <c r="D17" s="2"/>
      <c r="E17" s="58"/>
      <c r="F17" s="58"/>
      <c r="G17" s="58"/>
      <c r="H17" s="58"/>
      <c r="I17" s="58"/>
      <c r="J17" s="58"/>
      <c r="K17" s="58">
        <v>10.1</v>
      </c>
      <c r="L17" s="58">
        <v>8.1</v>
      </c>
      <c r="M17" s="58">
        <v>7.8</v>
      </c>
      <c r="N17" s="58">
        <v>8</v>
      </c>
      <c r="O17" s="58">
        <v>8</v>
      </c>
      <c r="P17" s="58">
        <v>7.9</v>
      </c>
      <c r="Q17" s="58">
        <v>7.9</v>
      </c>
      <c r="R17" s="58">
        <v>8</v>
      </c>
      <c r="S17" s="58">
        <v>8</v>
      </c>
      <c r="T17" s="58">
        <v>7.9</v>
      </c>
      <c r="U17" s="58">
        <v>7.9</v>
      </c>
      <c r="V17" s="58"/>
      <c r="W17" s="58"/>
      <c r="X17" s="58"/>
      <c r="Y17" s="58"/>
      <c r="Z17" s="58"/>
      <c r="AA17" s="58"/>
      <c r="AB17" s="58"/>
      <c r="AC17" s="57">
        <f t="shared" si="0"/>
        <v>8.1454545454545464</v>
      </c>
    </row>
    <row r="18" spans="1:29" ht="24.95" customHeight="1" x14ac:dyDescent="0.2">
      <c r="A18" s="4">
        <v>5</v>
      </c>
      <c r="B18" s="3" t="s">
        <v>23</v>
      </c>
      <c r="C18" s="2" t="s">
        <v>0</v>
      </c>
      <c r="D18" s="2"/>
      <c r="E18" s="58"/>
      <c r="F18" s="58"/>
      <c r="G18" s="58"/>
      <c r="H18" s="58"/>
      <c r="I18" s="58"/>
      <c r="J18" s="58"/>
      <c r="K18" s="58">
        <v>19.3</v>
      </c>
      <c r="L18" s="58">
        <v>25.1</v>
      </c>
      <c r="M18" s="58">
        <v>26.6</v>
      </c>
      <c r="N18" s="58">
        <v>26.6</v>
      </c>
      <c r="O18" s="58">
        <v>26.2</v>
      </c>
      <c r="P18" s="58">
        <v>26.6</v>
      </c>
      <c r="Q18" s="58">
        <v>26</v>
      </c>
      <c r="R18" s="58">
        <v>25.7</v>
      </c>
      <c r="S18" s="58">
        <v>25.5</v>
      </c>
      <c r="T18" s="58">
        <v>25</v>
      </c>
      <c r="U18" s="58">
        <v>25</v>
      </c>
      <c r="V18" s="58"/>
      <c r="W18" s="58"/>
      <c r="X18" s="58"/>
      <c r="Y18" s="58"/>
      <c r="Z18" s="58"/>
      <c r="AA18" s="58"/>
      <c r="AB18" s="58"/>
      <c r="AC18" s="57">
        <f t="shared" si="0"/>
        <v>25.236363636363638</v>
      </c>
    </row>
    <row r="19" spans="1:29" ht="24.95" customHeight="1" x14ac:dyDescent="0.2">
      <c r="A19" s="4">
        <v>6</v>
      </c>
      <c r="B19" s="3" t="s">
        <v>22</v>
      </c>
      <c r="C19" s="2" t="s">
        <v>0</v>
      </c>
      <c r="D19" s="2"/>
      <c r="E19" s="58"/>
      <c r="F19" s="58"/>
      <c r="G19" s="58"/>
      <c r="H19" s="58"/>
      <c r="I19" s="58"/>
      <c r="J19" s="58"/>
      <c r="K19" s="58">
        <v>24.3</v>
      </c>
      <c r="L19" s="58">
        <v>29.3</v>
      </c>
      <c r="M19" s="58">
        <v>30.8</v>
      </c>
      <c r="N19" s="58">
        <v>30.6</v>
      </c>
      <c r="O19" s="58">
        <v>30.2</v>
      </c>
      <c r="P19" s="58">
        <v>30.7</v>
      </c>
      <c r="Q19" s="58">
        <v>30.1</v>
      </c>
      <c r="R19" s="58">
        <v>29.6</v>
      </c>
      <c r="S19" s="58">
        <v>29.3</v>
      </c>
      <c r="T19" s="58">
        <v>28.8</v>
      </c>
      <c r="U19" s="58">
        <v>28.7</v>
      </c>
      <c r="V19" s="58"/>
      <c r="W19" s="58"/>
      <c r="X19" s="58"/>
      <c r="Y19" s="58"/>
      <c r="Z19" s="58"/>
      <c r="AA19" s="58"/>
      <c r="AB19" s="58"/>
      <c r="AC19" s="57">
        <f t="shared" si="0"/>
        <v>29.309090909090909</v>
      </c>
    </row>
    <row r="20" spans="1:29" ht="24.95" customHeight="1" x14ac:dyDescent="0.2">
      <c r="A20" s="4">
        <v>7</v>
      </c>
      <c r="B20" s="3" t="s">
        <v>21</v>
      </c>
      <c r="C20" s="2" t="s">
        <v>16</v>
      </c>
      <c r="D20" s="2"/>
      <c r="E20" s="58"/>
      <c r="F20" s="58"/>
      <c r="G20" s="58"/>
      <c r="H20" s="58"/>
      <c r="I20" s="58"/>
      <c r="J20" s="58"/>
      <c r="K20" s="58">
        <v>4.3</v>
      </c>
      <c r="L20" s="58">
        <v>4.3</v>
      </c>
      <c r="M20" s="58">
        <v>4.3</v>
      </c>
      <c r="N20" s="58">
        <v>4.3</v>
      </c>
      <c r="O20" s="58">
        <v>4.3</v>
      </c>
      <c r="P20" s="58">
        <v>4.3</v>
      </c>
      <c r="Q20" s="58">
        <v>4.3</v>
      </c>
      <c r="R20" s="58">
        <v>4.3</v>
      </c>
      <c r="S20" s="58">
        <v>4.3</v>
      </c>
      <c r="T20" s="58">
        <v>4.3</v>
      </c>
      <c r="U20" s="58">
        <v>4.3</v>
      </c>
      <c r="V20" s="58"/>
      <c r="W20" s="58"/>
      <c r="X20" s="58"/>
      <c r="Y20" s="58"/>
      <c r="Z20" s="58"/>
      <c r="AA20" s="58"/>
      <c r="AB20" s="58"/>
      <c r="AC20" s="57">
        <f t="shared" si="0"/>
        <v>4.2999999999999989</v>
      </c>
    </row>
    <row r="21" spans="1:29" ht="24.95" customHeight="1" x14ac:dyDescent="0.2">
      <c r="A21" s="4">
        <v>8</v>
      </c>
      <c r="B21" s="3" t="s">
        <v>20</v>
      </c>
      <c r="C21" s="2" t="s">
        <v>16</v>
      </c>
      <c r="D21" s="2"/>
      <c r="E21" s="59"/>
      <c r="F21" s="59"/>
      <c r="G21" s="59"/>
      <c r="H21" s="59"/>
      <c r="I21" s="59"/>
      <c r="J21" s="59"/>
      <c r="K21" s="59">
        <v>3.8</v>
      </c>
      <c r="L21" s="59">
        <v>3.8</v>
      </c>
      <c r="M21" s="59">
        <v>3.8</v>
      </c>
      <c r="N21" s="59">
        <v>3.8</v>
      </c>
      <c r="O21" s="59">
        <v>3.8</v>
      </c>
      <c r="P21" s="59">
        <v>3.8</v>
      </c>
      <c r="Q21" s="59">
        <v>3.8</v>
      </c>
      <c r="R21" s="59">
        <v>3.8</v>
      </c>
      <c r="S21" s="59">
        <v>3.8</v>
      </c>
      <c r="T21" s="59">
        <v>3.8</v>
      </c>
      <c r="U21" s="59">
        <v>3.8</v>
      </c>
      <c r="V21" s="59"/>
      <c r="W21" s="59"/>
      <c r="X21" s="59"/>
      <c r="Y21" s="59"/>
      <c r="Z21" s="59"/>
      <c r="AA21" s="59"/>
      <c r="AB21" s="59"/>
      <c r="AC21" s="57">
        <f t="shared" si="0"/>
        <v>3.8</v>
      </c>
    </row>
    <row r="22" spans="1:29" ht="24.95" customHeight="1" x14ac:dyDescent="0.2">
      <c r="A22" s="4">
        <v>9</v>
      </c>
      <c r="B22" s="3" t="s">
        <v>19</v>
      </c>
      <c r="C22" s="2" t="s">
        <v>16</v>
      </c>
      <c r="D22" s="2"/>
      <c r="E22" s="59"/>
      <c r="F22" s="59"/>
      <c r="G22" s="59"/>
      <c r="H22" s="59"/>
      <c r="I22" s="59"/>
      <c r="J22" s="59"/>
      <c r="K22" s="59">
        <v>3.8</v>
      </c>
      <c r="L22" s="59">
        <v>3.8</v>
      </c>
      <c r="M22" s="59">
        <v>3.8</v>
      </c>
      <c r="N22" s="59">
        <v>3.8</v>
      </c>
      <c r="O22" s="59">
        <v>3.8</v>
      </c>
      <c r="P22" s="59">
        <v>3.8</v>
      </c>
      <c r="Q22" s="59">
        <v>3.8</v>
      </c>
      <c r="R22" s="59">
        <v>3.8</v>
      </c>
      <c r="S22" s="59">
        <v>3.8</v>
      </c>
      <c r="T22" s="59">
        <v>3.8</v>
      </c>
      <c r="U22" s="59">
        <v>3.8</v>
      </c>
      <c r="V22" s="59"/>
      <c r="W22" s="59"/>
      <c r="X22" s="59"/>
      <c r="Y22" s="59"/>
      <c r="Z22" s="59"/>
      <c r="AA22" s="59"/>
      <c r="AB22" s="59"/>
      <c r="AC22" s="57">
        <f t="shared" si="0"/>
        <v>3.8</v>
      </c>
    </row>
    <row r="23" spans="1:29" ht="24.95" customHeight="1" x14ac:dyDescent="0.2">
      <c r="A23" s="4">
        <v>10</v>
      </c>
      <c r="B23" s="3" t="s">
        <v>18</v>
      </c>
      <c r="C23" s="2" t="s">
        <v>16</v>
      </c>
      <c r="D23" s="2"/>
      <c r="E23" s="59"/>
      <c r="F23" s="59"/>
      <c r="G23" s="59"/>
      <c r="H23" s="59"/>
      <c r="I23" s="59"/>
      <c r="J23" s="59"/>
      <c r="K23" s="59">
        <v>3</v>
      </c>
      <c r="L23" s="59">
        <v>3</v>
      </c>
      <c r="M23" s="59">
        <v>3</v>
      </c>
      <c r="N23" s="59">
        <v>3</v>
      </c>
      <c r="O23" s="59">
        <v>3</v>
      </c>
      <c r="P23" s="59">
        <v>3</v>
      </c>
      <c r="Q23" s="59">
        <v>3</v>
      </c>
      <c r="R23" s="59">
        <v>3</v>
      </c>
      <c r="S23" s="59">
        <v>3</v>
      </c>
      <c r="T23" s="59">
        <v>3</v>
      </c>
      <c r="U23" s="59">
        <v>3</v>
      </c>
      <c r="V23" s="59"/>
      <c r="W23" s="59"/>
      <c r="X23" s="59"/>
      <c r="Y23" s="59"/>
      <c r="Z23" s="59"/>
      <c r="AA23" s="59"/>
      <c r="AB23" s="59"/>
      <c r="AC23" s="57">
        <f t="shared" si="0"/>
        <v>3</v>
      </c>
    </row>
    <row r="24" spans="1:29" ht="24.95" customHeight="1" x14ac:dyDescent="0.2">
      <c r="A24" s="4">
        <v>11</v>
      </c>
      <c r="B24" s="3" t="s">
        <v>17</v>
      </c>
      <c r="C24" s="2" t="s">
        <v>16</v>
      </c>
      <c r="D24" s="5"/>
      <c r="E24" s="58"/>
      <c r="F24" s="58"/>
      <c r="G24" s="58"/>
      <c r="H24" s="58"/>
      <c r="I24" s="58"/>
      <c r="J24" s="58"/>
      <c r="K24" s="58">
        <f t="shared" ref="K24:P24" si="1">K20-K21</f>
        <v>0.5</v>
      </c>
      <c r="L24" s="58">
        <f t="shared" si="1"/>
        <v>0.5</v>
      </c>
      <c r="M24" s="58">
        <f t="shared" si="1"/>
        <v>0.5</v>
      </c>
      <c r="N24" s="58">
        <f t="shared" si="1"/>
        <v>0.5</v>
      </c>
      <c r="O24" s="58">
        <f t="shared" si="1"/>
        <v>0.5</v>
      </c>
      <c r="P24" s="58">
        <f t="shared" si="1"/>
        <v>0.5</v>
      </c>
      <c r="Q24" s="58">
        <f>Q20-Q21</f>
        <v>0.5</v>
      </c>
      <c r="R24" s="58">
        <f>R20-R21</f>
        <v>0.5</v>
      </c>
      <c r="S24" s="58">
        <f>S20-S21</f>
        <v>0.5</v>
      </c>
      <c r="T24" s="58">
        <f>T20-T21</f>
        <v>0.5</v>
      </c>
      <c r="U24" s="58">
        <f>U20-U21</f>
        <v>0.5</v>
      </c>
      <c r="V24" s="58"/>
      <c r="W24" s="58"/>
      <c r="X24" s="58"/>
      <c r="Y24" s="58"/>
      <c r="Z24" s="58"/>
      <c r="AA24" s="58"/>
      <c r="AB24" s="58"/>
      <c r="AC24" s="57">
        <f t="shared" si="0"/>
        <v>0.5</v>
      </c>
    </row>
    <row r="25" spans="1:29" ht="24.95" customHeight="1" x14ac:dyDescent="0.2">
      <c r="A25" s="4">
        <v>12</v>
      </c>
      <c r="B25" s="3" t="s">
        <v>15</v>
      </c>
      <c r="C25" s="2" t="s">
        <v>14</v>
      </c>
      <c r="D25" s="5"/>
      <c r="E25" s="58"/>
      <c r="F25" s="58"/>
      <c r="G25" s="58"/>
      <c r="H25" s="58"/>
      <c r="I25" s="58"/>
      <c r="J25" s="58"/>
      <c r="K25" s="58">
        <f t="shared" ref="K25:P25" si="2">K22-K23</f>
        <v>0.79999999999999982</v>
      </c>
      <c r="L25" s="58">
        <f t="shared" si="2"/>
        <v>0.79999999999999982</v>
      </c>
      <c r="M25" s="58">
        <f t="shared" si="2"/>
        <v>0.79999999999999982</v>
      </c>
      <c r="N25" s="58">
        <f t="shared" si="2"/>
        <v>0.79999999999999982</v>
      </c>
      <c r="O25" s="58">
        <f t="shared" si="2"/>
        <v>0.79999999999999982</v>
      </c>
      <c r="P25" s="58">
        <f t="shared" si="2"/>
        <v>0.79999999999999982</v>
      </c>
      <c r="Q25" s="58">
        <f>Q22-Q23</f>
        <v>0.79999999999999982</v>
      </c>
      <c r="R25" s="58">
        <f>R22-R23</f>
        <v>0.79999999999999982</v>
      </c>
      <c r="S25" s="58">
        <f>S22-S23</f>
        <v>0.79999999999999982</v>
      </c>
      <c r="T25" s="58">
        <f>T22-T23</f>
        <v>0.79999999999999982</v>
      </c>
      <c r="U25" s="58">
        <f>U22-U23</f>
        <v>0.79999999999999982</v>
      </c>
      <c r="V25" s="58"/>
      <c r="W25" s="58"/>
      <c r="X25" s="58"/>
      <c r="Y25" s="58"/>
      <c r="Z25" s="58"/>
      <c r="AA25" s="58"/>
      <c r="AB25" s="58"/>
      <c r="AC25" s="57">
        <f t="shared" si="0"/>
        <v>0.79999999999999971</v>
      </c>
    </row>
    <row r="26" spans="1:29" ht="24.95" customHeight="1" x14ac:dyDescent="0.2">
      <c r="A26" s="4">
        <v>13</v>
      </c>
      <c r="B26" s="3" t="s">
        <v>13</v>
      </c>
      <c r="C26" s="2" t="s">
        <v>12</v>
      </c>
      <c r="D26" s="5"/>
      <c r="E26" s="60"/>
      <c r="F26" s="60"/>
      <c r="G26" s="60"/>
      <c r="H26" s="60"/>
      <c r="I26" s="60"/>
      <c r="J26" s="60"/>
      <c r="K26" s="60">
        <f t="shared" ref="K26:P26" si="3">SQRT(K24/0.5)*971</f>
        <v>971</v>
      </c>
      <c r="L26" s="60">
        <f t="shared" si="3"/>
        <v>971</v>
      </c>
      <c r="M26" s="60">
        <f t="shared" si="3"/>
        <v>971</v>
      </c>
      <c r="N26" s="60">
        <f t="shared" si="3"/>
        <v>971</v>
      </c>
      <c r="O26" s="60">
        <f t="shared" si="3"/>
        <v>971</v>
      </c>
      <c r="P26" s="60">
        <f t="shared" si="3"/>
        <v>971</v>
      </c>
      <c r="Q26" s="60">
        <f>SQRT(Q24/0.5)*971</f>
        <v>971</v>
      </c>
      <c r="R26" s="60">
        <f>SQRT(R24/0.5)*971</f>
        <v>971</v>
      </c>
      <c r="S26" s="60">
        <f>SQRT(S24/0.5)*971</f>
        <v>971</v>
      </c>
      <c r="T26" s="60">
        <f>SQRT(T24/0.5)*971</f>
        <v>971</v>
      </c>
      <c r="U26" s="60">
        <f>SQRT(U24/0.5)*971</f>
        <v>971</v>
      </c>
      <c r="V26" s="60"/>
      <c r="W26" s="60"/>
      <c r="X26" s="60"/>
      <c r="Y26" s="60"/>
      <c r="Z26" s="60"/>
      <c r="AA26" s="60"/>
      <c r="AB26" s="60"/>
      <c r="AC26" s="57">
        <f t="shared" si="0"/>
        <v>971</v>
      </c>
    </row>
    <row r="27" spans="1:29" ht="24.95" customHeight="1" x14ac:dyDescent="0.2">
      <c r="A27" s="4">
        <v>14</v>
      </c>
      <c r="B27" s="3" t="s">
        <v>11</v>
      </c>
      <c r="C27" s="2" t="s">
        <v>10</v>
      </c>
      <c r="D27" s="5"/>
      <c r="E27" s="56"/>
      <c r="F27" s="56"/>
      <c r="G27" s="56"/>
      <c r="H27" s="56"/>
      <c r="I27" s="56"/>
      <c r="J27" s="56"/>
      <c r="K27" s="56">
        <f t="shared" ref="K27:P27" si="4">K26*1000*1*(K16-K17)/3024</f>
        <v>1348.6111111111113</v>
      </c>
      <c r="L27" s="56">
        <f t="shared" si="4"/>
        <v>2215.5753968253966</v>
      </c>
      <c r="M27" s="56">
        <f t="shared" si="4"/>
        <v>2119.2460317460323</v>
      </c>
      <c r="N27" s="56">
        <f t="shared" si="4"/>
        <v>2022.916666666667</v>
      </c>
      <c r="O27" s="56">
        <f t="shared" si="4"/>
        <v>2022.916666666667</v>
      </c>
      <c r="P27" s="56">
        <f t="shared" si="4"/>
        <v>2055.0264550264551</v>
      </c>
      <c r="Q27" s="56">
        <f>Q26*1000*1*(Q16-Q17)/3024</f>
        <v>2055.0264550264551</v>
      </c>
      <c r="R27" s="56">
        <f>R26*1000*1*(R16-R17)/3024</f>
        <v>1926.5873015873017</v>
      </c>
      <c r="S27" s="56">
        <f>S26*1000*1*(S16-S17)/3024</f>
        <v>1894.4775132275133</v>
      </c>
      <c r="T27" s="56">
        <f>T26*1000*1*(T16-T17)/3024</f>
        <v>1894.4775132275133</v>
      </c>
      <c r="U27" s="56">
        <f>U26*1000*1*(U16-U17)/3024</f>
        <v>1894.4775132275133</v>
      </c>
      <c r="V27" s="56"/>
      <c r="W27" s="56"/>
      <c r="X27" s="56"/>
      <c r="Y27" s="56"/>
      <c r="Z27" s="56"/>
      <c r="AA27" s="56"/>
      <c r="AB27" s="56"/>
      <c r="AC27" s="57">
        <f>SUM(E27:AB27)</f>
        <v>21449.338624338627</v>
      </c>
    </row>
    <row r="28" spans="1:29" ht="24.95" customHeight="1" x14ac:dyDescent="0.2">
      <c r="A28" s="4">
        <v>15</v>
      </c>
      <c r="B28" s="3" t="s">
        <v>9</v>
      </c>
      <c r="C28" s="2" t="s">
        <v>8</v>
      </c>
      <c r="D28" s="5"/>
      <c r="E28" s="58"/>
      <c r="F28" s="58"/>
      <c r="G28" s="58"/>
      <c r="H28" s="58"/>
      <c r="I28" s="58"/>
      <c r="J28" s="58"/>
      <c r="K28" s="58">
        <v>1400</v>
      </c>
      <c r="L28" s="58">
        <v>1400</v>
      </c>
      <c r="M28" s="58">
        <v>1300</v>
      </c>
      <c r="N28" s="58">
        <v>1300</v>
      </c>
      <c r="O28" s="58">
        <v>1300</v>
      </c>
      <c r="P28" s="58">
        <v>1300</v>
      </c>
      <c r="Q28" s="58">
        <v>1300</v>
      </c>
      <c r="R28" s="58">
        <v>1300</v>
      </c>
      <c r="S28" s="58">
        <v>1400</v>
      </c>
      <c r="T28" s="58">
        <v>1400</v>
      </c>
      <c r="U28" s="58">
        <v>1400</v>
      </c>
      <c r="V28" s="58"/>
      <c r="W28" s="58"/>
      <c r="X28" s="58"/>
      <c r="Y28" s="58"/>
      <c r="Z28" s="58"/>
      <c r="AA28" s="58"/>
      <c r="AB28" s="58"/>
      <c r="AC28" s="57">
        <f>SUM(E28:AB28)</f>
        <v>14800</v>
      </c>
    </row>
    <row r="29" spans="1:29" ht="24.95" customHeight="1" x14ac:dyDescent="0.2">
      <c r="A29" s="4">
        <v>16</v>
      </c>
      <c r="B29" s="3" t="s">
        <v>7</v>
      </c>
      <c r="C29" s="2" t="s">
        <v>6</v>
      </c>
      <c r="D29" s="5"/>
      <c r="E29" s="62"/>
      <c r="F29" s="62"/>
      <c r="G29" s="62"/>
      <c r="H29" s="62"/>
      <c r="I29" s="62"/>
      <c r="J29" s="62"/>
      <c r="K29" s="62">
        <f t="shared" ref="K29:P29" si="5">K28/K27</f>
        <v>1.0381050463439752</v>
      </c>
      <c r="L29" s="62">
        <f t="shared" si="5"/>
        <v>0.63189002820937634</v>
      </c>
      <c r="M29" s="62">
        <f t="shared" si="5"/>
        <v>0.61342570920325801</v>
      </c>
      <c r="N29" s="62">
        <f t="shared" si="5"/>
        <v>0.64263645726055607</v>
      </c>
      <c r="O29" s="62">
        <f t="shared" si="5"/>
        <v>0.64263645726055607</v>
      </c>
      <c r="P29" s="62">
        <f t="shared" si="5"/>
        <v>0.63259526261585997</v>
      </c>
      <c r="Q29" s="62">
        <f>Q28/Q27</f>
        <v>0.63259526261585997</v>
      </c>
      <c r="R29" s="62">
        <f>R28/R27</f>
        <v>0.67476828012358392</v>
      </c>
      <c r="S29" s="62">
        <f>S28/S27</f>
        <v>0.73899003299062649</v>
      </c>
      <c r="T29" s="62">
        <f>T28/T27</f>
        <v>0.73899003299062649</v>
      </c>
      <c r="U29" s="62">
        <f>U28/U27</f>
        <v>0.73899003299062649</v>
      </c>
      <c r="V29" s="62"/>
      <c r="W29" s="62"/>
      <c r="X29" s="62"/>
      <c r="Y29" s="62"/>
      <c r="Z29" s="62"/>
      <c r="AA29" s="62"/>
      <c r="AB29" s="62"/>
      <c r="AC29" s="57">
        <f t="shared" ref="AC29:AC34" si="6">AVERAGE(E29:AB29)</f>
        <v>0.7023293275095368</v>
      </c>
    </row>
    <row r="30" spans="1:29" ht="24.95" customHeight="1" x14ac:dyDescent="0.2">
      <c r="A30" s="4">
        <v>17</v>
      </c>
      <c r="B30" s="3" t="s">
        <v>5</v>
      </c>
      <c r="C30" s="5"/>
      <c r="D30" s="5"/>
      <c r="E30" s="326">
        <f>AVERAGE(E29:AB29)</f>
        <v>0.7023293275095368</v>
      </c>
      <c r="F30" s="327"/>
      <c r="G30" s="327"/>
      <c r="H30" s="327"/>
      <c r="I30" s="327"/>
      <c r="J30" s="327"/>
      <c r="K30" s="327"/>
      <c r="L30" s="327"/>
      <c r="M30" s="327"/>
      <c r="N30" s="327"/>
      <c r="O30" s="327"/>
      <c r="P30" s="327"/>
      <c r="Q30" s="327"/>
      <c r="R30" s="327"/>
      <c r="S30" s="327"/>
      <c r="T30" s="327"/>
      <c r="U30" s="327"/>
      <c r="V30" s="327"/>
      <c r="W30" s="327"/>
      <c r="X30" s="327"/>
      <c r="Y30" s="327"/>
      <c r="Z30" s="327"/>
      <c r="AA30" s="327"/>
      <c r="AB30" s="328"/>
      <c r="AC30" s="57">
        <f t="shared" si="6"/>
        <v>0.7023293275095368</v>
      </c>
    </row>
    <row r="31" spans="1:29" ht="24.95" customHeight="1" x14ac:dyDescent="0.2">
      <c r="A31" s="4">
        <v>18</v>
      </c>
      <c r="B31" s="3" t="s">
        <v>4</v>
      </c>
      <c r="C31" s="5"/>
      <c r="D31" s="5"/>
      <c r="E31" s="62"/>
      <c r="F31" s="62"/>
      <c r="G31" s="62"/>
      <c r="H31" s="62"/>
      <c r="I31" s="62"/>
      <c r="J31" s="62"/>
      <c r="K31" s="62">
        <f t="shared" ref="K31:P31" si="7">3.516/K29</f>
        <v>3.3869404761904764</v>
      </c>
      <c r="L31" s="62">
        <f t="shared" si="7"/>
        <v>5.5642593537414955</v>
      </c>
      <c r="M31" s="62">
        <f t="shared" si="7"/>
        <v>5.7317454212454226</v>
      </c>
      <c r="N31" s="62">
        <f t="shared" si="7"/>
        <v>5.4712115384615387</v>
      </c>
      <c r="O31" s="62">
        <f t="shared" si="7"/>
        <v>5.4712115384615387</v>
      </c>
      <c r="P31" s="62">
        <f t="shared" si="7"/>
        <v>5.5580561660561658</v>
      </c>
      <c r="Q31" s="62">
        <f>3.516/Q29</f>
        <v>5.5580561660561658</v>
      </c>
      <c r="R31" s="62">
        <f>3.516/R29</f>
        <v>5.2106776556776557</v>
      </c>
      <c r="S31" s="62">
        <f>3.516/S29</f>
        <v>4.757844954648526</v>
      </c>
      <c r="T31" s="62">
        <f>3.516/T29</f>
        <v>4.757844954648526</v>
      </c>
      <c r="U31" s="62">
        <f>3.516/U29</f>
        <v>4.757844954648526</v>
      </c>
      <c r="V31" s="62"/>
      <c r="W31" s="62"/>
      <c r="X31" s="62"/>
      <c r="Y31" s="62"/>
      <c r="Z31" s="62"/>
      <c r="AA31" s="62"/>
      <c r="AB31" s="62"/>
      <c r="AC31" s="57">
        <f t="shared" si="6"/>
        <v>5.1114266527123666</v>
      </c>
    </row>
    <row r="32" spans="1:29" ht="24.95" customHeight="1" x14ac:dyDescent="0.2">
      <c r="A32" s="4">
        <v>19</v>
      </c>
      <c r="B32" s="3" t="s">
        <v>3</v>
      </c>
      <c r="C32" s="5"/>
      <c r="D32" s="5"/>
      <c r="E32" s="62"/>
      <c r="F32" s="62"/>
      <c r="G32" s="62"/>
      <c r="H32" s="62"/>
      <c r="I32" s="62"/>
      <c r="J32" s="62"/>
      <c r="K32" s="62">
        <f t="shared" ref="K32:P32" si="8">3.413*K31</f>
        <v>11.559627845238095</v>
      </c>
      <c r="L32" s="62">
        <f t="shared" si="8"/>
        <v>18.990817174319723</v>
      </c>
      <c r="M32" s="62">
        <f t="shared" si="8"/>
        <v>19.562447122710626</v>
      </c>
      <c r="N32" s="62">
        <f t="shared" si="8"/>
        <v>18.67324498076923</v>
      </c>
      <c r="O32" s="62">
        <f t="shared" si="8"/>
        <v>18.67324498076923</v>
      </c>
      <c r="P32" s="62">
        <f t="shared" si="8"/>
        <v>18.969645694749694</v>
      </c>
      <c r="Q32" s="62">
        <f>3.413*Q31</f>
        <v>18.969645694749694</v>
      </c>
      <c r="R32" s="62">
        <f>3.413*R31</f>
        <v>17.784042838827837</v>
      </c>
      <c r="S32" s="62">
        <f>3.413*S31</f>
        <v>16.238524830215418</v>
      </c>
      <c r="T32" s="62">
        <f>3.413*T31</f>
        <v>16.238524830215418</v>
      </c>
      <c r="U32" s="62">
        <f>3.413*U31</f>
        <v>16.238524830215418</v>
      </c>
      <c r="V32" s="62"/>
      <c r="W32" s="62"/>
      <c r="X32" s="62"/>
      <c r="Y32" s="62"/>
      <c r="Z32" s="62"/>
      <c r="AA32" s="62"/>
      <c r="AB32" s="62"/>
      <c r="AC32" s="57">
        <f t="shared" si="6"/>
        <v>17.445299165707311</v>
      </c>
    </row>
    <row r="33" spans="1:29" ht="24.95" customHeight="1" x14ac:dyDescent="0.2">
      <c r="A33" s="4">
        <v>20</v>
      </c>
      <c r="B33" s="3" t="s">
        <v>2</v>
      </c>
      <c r="C33" s="2" t="s">
        <v>0</v>
      </c>
      <c r="D33" s="5"/>
      <c r="E33" s="62"/>
      <c r="F33" s="62"/>
      <c r="G33" s="62"/>
      <c r="H33" s="62"/>
      <c r="I33" s="62"/>
      <c r="J33" s="62"/>
      <c r="K33" s="62">
        <f t="shared" ref="K33:P33" si="9">(K19-K18)/LN(1+(K19-K18)/K14)</f>
        <v>4.6614100778964609</v>
      </c>
      <c r="L33" s="62">
        <f t="shared" si="9"/>
        <v>4.1518349296771868</v>
      </c>
      <c r="M33" s="62">
        <f t="shared" si="9"/>
        <v>4.1518349296771868</v>
      </c>
      <c r="N33" s="62">
        <f t="shared" si="9"/>
        <v>4.0781817912930638</v>
      </c>
      <c r="O33" s="62">
        <f t="shared" si="9"/>
        <v>3.8606612769273569</v>
      </c>
      <c r="P33" s="62">
        <f t="shared" si="9"/>
        <v>3.8969965896428111</v>
      </c>
      <c r="Q33" s="62">
        <f>(Q19-Q18)/LN(1+(Q19-Q18)/Q14)</f>
        <v>3.8969965896428125</v>
      </c>
      <c r="R33" s="62">
        <f>(R19-R18)/LN(1+(R19-R18)/R14)</f>
        <v>3.8241614826153736</v>
      </c>
      <c r="S33" s="62">
        <f>(S19-S18)/LN(1+(S19-S18)/S14)</f>
        <v>3.6785525643462083</v>
      </c>
      <c r="T33" s="62">
        <f>(T19-T18)/LN(1+(T19-T18)/T14)</f>
        <v>3.6785525643462083</v>
      </c>
      <c r="U33" s="62">
        <f>(U19-U18)/LN(1+(U19-U18)/U14)</f>
        <v>3.7506525988002015</v>
      </c>
      <c r="V33" s="62"/>
      <c r="W33" s="62"/>
      <c r="X33" s="62"/>
      <c r="Y33" s="62"/>
      <c r="Z33" s="62"/>
      <c r="AA33" s="62"/>
      <c r="AB33" s="62"/>
      <c r="AC33" s="57">
        <f t="shared" si="6"/>
        <v>3.966348672260442</v>
      </c>
    </row>
    <row r="34" spans="1:29" ht="15.75" x14ac:dyDescent="0.25">
      <c r="A34" s="4">
        <v>21</v>
      </c>
      <c r="B34" s="3" t="s">
        <v>1</v>
      </c>
      <c r="C34" s="2" t="s">
        <v>0</v>
      </c>
      <c r="D34" s="1"/>
      <c r="E34" s="62"/>
      <c r="F34" s="62"/>
      <c r="G34" s="62"/>
      <c r="H34" s="62"/>
      <c r="I34" s="62"/>
      <c r="J34" s="62"/>
      <c r="K34" s="62">
        <f t="shared" ref="K34:P34" si="10">(K16-K17)/LN(1+(K16-K17)/K15)</f>
        <v>1.5509313668891915</v>
      </c>
      <c r="L34" s="62">
        <f t="shared" si="10"/>
        <v>2.1711400650644617</v>
      </c>
      <c r="M34" s="62">
        <f t="shared" si="10"/>
        <v>2.1049313267650867</v>
      </c>
      <c r="N34" s="62">
        <f t="shared" si="10"/>
        <v>2.0381473548366369</v>
      </c>
      <c r="O34" s="62">
        <f t="shared" si="10"/>
        <v>2.0381473548366369</v>
      </c>
      <c r="P34" s="62">
        <f t="shared" si="10"/>
        <v>2.0604747200825204</v>
      </c>
      <c r="Q34" s="62">
        <f>(Q16-Q17)/LN(1+(Q16-Q17)/Q15)</f>
        <v>2.2589191927344716</v>
      </c>
      <c r="R34" s="62">
        <f>(R16-R17)/LN(1+(R16-R17)/R15)</f>
        <v>1.9707524325183063</v>
      </c>
      <c r="S34" s="62">
        <f>(S16-S17)/LN(1+(S16-S17)/S15)</f>
        <v>1.9481449407478864</v>
      </c>
      <c r="T34" s="62">
        <f>(T16-T17)/LN(1+(T16-T17)/T15)</f>
        <v>1.9481449407478864</v>
      </c>
      <c r="U34" s="62">
        <f>(U16-U17)/LN(1+(U16-U17)/U15)</f>
        <v>1.9481449407478864</v>
      </c>
      <c r="V34" s="62"/>
      <c r="W34" s="62"/>
      <c r="X34" s="62"/>
      <c r="Y34" s="62"/>
      <c r="Z34" s="62"/>
      <c r="AA34" s="62"/>
      <c r="AB34" s="62"/>
      <c r="AC34" s="57">
        <f t="shared" si="6"/>
        <v>2.0034435123609979</v>
      </c>
    </row>
    <row r="35" spans="1:29" ht="18.75" customHeigh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1:29" ht="18.75" customHeight="1" x14ac:dyDescent="0.25">
      <c r="A36" s="359"/>
      <c r="B36" s="359"/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359"/>
      <c r="Q36" s="359"/>
      <c r="R36" s="359"/>
      <c r="S36" s="359"/>
      <c r="T36" s="359"/>
      <c r="U36" s="359"/>
      <c r="V36" s="359"/>
      <c r="W36" s="359"/>
      <c r="X36" s="359"/>
      <c r="Y36" s="359"/>
      <c r="Z36" s="359"/>
      <c r="AA36" s="359"/>
      <c r="AB36" s="359"/>
      <c r="AC36"/>
    </row>
    <row r="37" spans="1:29" ht="23.25" x14ac:dyDescent="0.25">
      <c r="A37" s="332" t="s">
        <v>39</v>
      </c>
      <c r="B37" s="333"/>
      <c r="C37" s="333"/>
      <c r="D37" s="333"/>
      <c r="E37" s="333"/>
      <c r="F37" s="333"/>
      <c r="G37" s="333"/>
      <c r="H37" s="333"/>
      <c r="I37" s="333"/>
      <c r="J37" s="333"/>
      <c r="K37" s="333"/>
      <c r="L37" s="333"/>
      <c r="M37" s="333"/>
      <c r="N37" s="333"/>
      <c r="O37" s="333"/>
      <c r="P37" s="333"/>
      <c r="Q37" s="333"/>
      <c r="R37" s="333"/>
      <c r="S37" s="333"/>
      <c r="T37" s="333"/>
      <c r="U37" s="333"/>
      <c r="V37" s="333"/>
      <c r="W37" s="333"/>
      <c r="X37" s="333"/>
      <c r="Y37" s="333"/>
      <c r="Z37" s="333"/>
      <c r="AA37" s="333"/>
      <c r="AB37" s="334"/>
      <c r="AC37"/>
    </row>
    <row r="38" spans="1:29" ht="21" customHeight="1" x14ac:dyDescent="0.25">
      <c r="A38" s="353" t="s">
        <v>98</v>
      </c>
      <c r="B38" s="354"/>
      <c r="C38" s="354"/>
      <c r="D38" s="354"/>
      <c r="E38" s="354"/>
      <c r="F38" s="354"/>
      <c r="G38" s="354"/>
      <c r="H38" s="354"/>
      <c r="I38" s="354"/>
      <c r="J38" s="354"/>
      <c r="K38" s="354"/>
      <c r="L38" s="354"/>
      <c r="M38" s="354"/>
      <c r="N38" s="354"/>
      <c r="O38" s="354"/>
      <c r="P38" s="354"/>
      <c r="Q38" s="354"/>
      <c r="R38" s="354"/>
      <c r="S38" s="354"/>
      <c r="T38" s="354"/>
      <c r="U38" s="354"/>
      <c r="V38" s="354"/>
      <c r="W38" s="354"/>
      <c r="X38" s="354"/>
      <c r="Y38" s="354"/>
      <c r="Z38" s="354"/>
      <c r="AA38" s="354"/>
      <c r="AB38" s="355"/>
      <c r="AC38"/>
    </row>
    <row r="39" spans="1:29" ht="21" customHeight="1" x14ac:dyDescent="0.35">
      <c r="A39" s="335"/>
      <c r="B39" s="336"/>
      <c r="C39" s="336"/>
      <c r="D39" s="337"/>
      <c r="E39" s="338" t="s">
        <v>75</v>
      </c>
      <c r="F39" s="339"/>
      <c r="G39" s="339"/>
      <c r="H39" s="339"/>
      <c r="I39" s="339"/>
      <c r="J39" s="339"/>
      <c r="K39" s="339"/>
      <c r="L39" s="339"/>
      <c r="M39" s="339"/>
      <c r="N39" s="339"/>
      <c r="O39" s="339"/>
      <c r="P39" s="339"/>
      <c r="Q39" s="339"/>
      <c r="R39" s="339"/>
      <c r="S39" s="339"/>
      <c r="T39" s="339"/>
      <c r="U39" s="339"/>
      <c r="V39" s="339"/>
      <c r="W39" s="339"/>
      <c r="X39" s="339"/>
      <c r="Y39" s="339"/>
      <c r="Z39" s="339"/>
      <c r="AA39" s="339"/>
      <c r="AB39" s="340"/>
      <c r="AC39"/>
    </row>
    <row r="40" spans="1:29" ht="18" customHeight="1" x14ac:dyDescent="0.25">
      <c r="A40" s="350" t="s">
        <v>38</v>
      </c>
      <c r="B40" s="351"/>
      <c r="C40" s="351"/>
      <c r="D40" s="352"/>
      <c r="E40" s="341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3"/>
      <c r="AC40"/>
    </row>
    <row r="41" spans="1:29" ht="18" customHeight="1" x14ac:dyDescent="0.25">
      <c r="A41" s="350" t="s">
        <v>37</v>
      </c>
      <c r="B41" s="351"/>
      <c r="C41" s="351"/>
      <c r="D41" s="352"/>
      <c r="E41" s="341"/>
      <c r="F41" s="342"/>
      <c r="G41" s="342"/>
      <c r="H41" s="342"/>
      <c r="I41" s="342"/>
      <c r="J41" s="342"/>
      <c r="K41" s="342"/>
      <c r="L41" s="342"/>
      <c r="M41" s="342"/>
      <c r="N41" s="342"/>
      <c r="O41" s="342"/>
      <c r="P41" s="342"/>
      <c r="Q41" s="342"/>
      <c r="R41" s="342"/>
      <c r="S41" s="342"/>
      <c r="T41" s="342"/>
      <c r="U41" s="342"/>
      <c r="V41" s="342"/>
      <c r="W41" s="342"/>
      <c r="X41" s="342"/>
      <c r="Y41" s="342"/>
      <c r="Z41" s="342"/>
      <c r="AA41" s="342"/>
      <c r="AB41" s="343"/>
      <c r="AC41"/>
    </row>
    <row r="42" spans="1:29" ht="18" customHeight="1" x14ac:dyDescent="0.25">
      <c r="A42" s="350" t="s">
        <v>36</v>
      </c>
      <c r="B42" s="351"/>
      <c r="C42" s="351"/>
      <c r="D42" s="352"/>
      <c r="E42" s="341"/>
      <c r="F42" s="342"/>
      <c r="G42" s="342"/>
      <c r="H42" s="342"/>
      <c r="I42" s="342"/>
      <c r="J42" s="342"/>
      <c r="K42" s="342"/>
      <c r="L42" s="342"/>
      <c r="M42" s="342"/>
      <c r="N42" s="342"/>
      <c r="O42" s="342"/>
      <c r="P42" s="342"/>
      <c r="Q42" s="342"/>
      <c r="R42" s="342"/>
      <c r="S42" s="342"/>
      <c r="T42" s="342"/>
      <c r="U42" s="342"/>
      <c r="V42" s="342"/>
      <c r="W42" s="342"/>
      <c r="X42" s="342"/>
      <c r="Y42" s="342"/>
      <c r="Z42" s="342"/>
      <c r="AA42" s="342"/>
      <c r="AB42" s="343"/>
      <c r="AC42"/>
    </row>
    <row r="43" spans="1:29" ht="18" customHeight="1" x14ac:dyDescent="0.25">
      <c r="A43" s="350" t="s">
        <v>35</v>
      </c>
      <c r="B43" s="351"/>
      <c r="C43" s="351"/>
      <c r="D43" s="352"/>
      <c r="E43" s="341"/>
      <c r="F43" s="342"/>
      <c r="G43" s="342"/>
      <c r="H43" s="342"/>
      <c r="I43" s="342"/>
      <c r="J43" s="342"/>
      <c r="K43" s="342"/>
      <c r="L43" s="342"/>
      <c r="M43" s="342"/>
      <c r="N43" s="342"/>
      <c r="O43" s="342"/>
      <c r="P43" s="342"/>
      <c r="Q43" s="342"/>
      <c r="R43" s="342"/>
      <c r="S43" s="342"/>
      <c r="T43" s="342"/>
      <c r="U43" s="342"/>
      <c r="V43" s="342"/>
      <c r="W43" s="342"/>
      <c r="X43" s="342"/>
      <c r="Y43" s="342"/>
      <c r="Z43" s="342"/>
      <c r="AA43" s="342"/>
      <c r="AB43" s="343"/>
      <c r="AC43"/>
    </row>
    <row r="44" spans="1:29" ht="18.600000000000001" customHeight="1" x14ac:dyDescent="0.35">
      <c r="A44" s="347" t="s">
        <v>34</v>
      </c>
      <c r="B44" s="348"/>
      <c r="C44" s="348"/>
      <c r="D44" s="349"/>
      <c r="E44" s="341"/>
      <c r="F44" s="342"/>
      <c r="G44" s="342"/>
      <c r="H44" s="342"/>
      <c r="I44" s="342"/>
      <c r="J44" s="342"/>
      <c r="K44" s="342"/>
      <c r="L44" s="342"/>
      <c r="M44" s="342"/>
      <c r="N44" s="342"/>
      <c r="O44" s="342"/>
      <c r="P44" s="342"/>
      <c r="Q44" s="342"/>
      <c r="R44" s="342"/>
      <c r="S44" s="342"/>
      <c r="T44" s="342"/>
      <c r="U44" s="342"/>
      <c r="V44" s="342"/>
      <c r="W44" s="342"/>
      <c r="X44" s="342"/>
      <c r="Y44" s="342"/>
      <c r="Z44" s="342"/>
      <c r="AA44" s="342"/>
      <c r="AB44" s="343"/>
      <c r="AC44"/>
    </row>
    <row r="45" spans="1:29" ht="18" customHeight="1" x14ac:dyDescent="0.35">
      <c r="A45" s="347" t="s">
        <v>33</v>
      </c>
      <c r="B45" s="348"/>
      <c r="C45" s="348"/>
      <c r="D45" s="349"/>
      <c r="E45" s="344"/>
      <c r="F45" s="345"/>
      <c r="G45" s="345"/>
      <c r="H45" s="345"/>
      <c r="I45" s="345"/>
      <c r="J45" s="345"/>
      <c r="K45" s="345"/>
      <c r="L45" s="345"/>
      <c r="M45" s="345"/>
      <c r="N45" s="345"/>
      <c r="O45" s="345"/>
      <c r="P45" s="345"/>
      <c r="Q45" s="345"/>
      <c r="R45" s="345"/>
      <c r="S45" s="345"/>
      <c r="T45" s="345"/>
      <c r="U45" s="345"/>
      <c r="V45" s="345"/>
      <c r="W45" s="345"/>
      <c r="X45" s="345"/>
      <c r="Y45" s="345"/>
      <c r="Z45" s="345"/>
      <c r="AA45" s="345"/>
      <c r="AB45" s="346"/>
      <c r="AC45"/>
    </row>
    <row r="46" spans="1:29" ht="16.149999999999999" customHeight="1" x14ac:dyDescent="0.25">
      <c r="A46" s="364" t="s">
        <v>32</v>
      </c>
      <c r="B46" s="364" t="s">
        <v>31</v>
      </c>
      <c r="C46" s="366" t="s">
        <v>30</v>
      </c>
      <c r="D46" s="364" t="s">
        <v>29</v>
      </c>
      <c r="E46" s="314" t="s">
        <v>28</v>
      </c>
      <c r="F46" s="315"/>
      <c r="G46" s="315"/>
      <c r="H46" s="315"/>
      <c r="I46" s="315"/>
      <c r="J46" s="315"/>
      <c r="K46" s="315"/>
      <c r="L46" s="315"/>
      <c r="M46" s="315"/>
      <c r="N46" s="315"/>
      <c r="O46" s="315"/>
      <c r="P46" s="315"/>
      <c r="Q46" s="315"/>
      <c r="R46" s="315"/>
      <c r="S46" s="315"/>
      <c r="T46" s="315"/>
      <c r="U46" s="315"/>
      <c r="V46" s="315"/>
      <c r="W46" s="315"/>
      <c r="X46" s="315"/>
      <c r="Y46" s="315"/>
      <c r="Z46" s="315"/>
      <c r="AA46" s="315"/>
      <c r="AB46" s="316"/>
      <c r="AC46" s="10" t="s">
        <v>40</v>
      </c>
    </row>
    <row r="47" spans="1:29" ht="24.95" customHeight="1" x14ac:dyDescent="0.25">
      <c r="A47" s="365"/>
      <c r="B47" s="365"/>
      <c r="C47" s="367"/>
      <c r="D47" s="365"/>
      <c r="E47" s="8">
        <v>7</v>
      </c>
      <c r="F47" s="8">
        <v>8</v>
      </c>
      <c r="G47" s="8">
        <v>9</v>
      </c>
      <c r="H47" s="8">
        <v>10</v>
      </c>
      <c r="I47" s="9">
        <v>11</v>
      </c>
      <c r="J47" s="8">
        <v>12</v>
      </c>
      <c r="K47" s="8">
        <v>13</v>
      </c>
      <c r="L47" s="8">
        <v>14</v>
      </c>
      <c r="M47" s="8">
        <v>15</v>
      </c>
      <c r="N47" s="8">
        <v>16</v>
      </c>
      <c r="O47" s="8">
        <v>17</v>
      </c>
      <c r="P47" s="8">
        <v>18</v>
      </c>
      <c r="Q47" s="8">
        <v>19</v>
      </c>
      <c r="R47" s="8">
        <v>20</v>
      </c>
      <c r="S47" s="8">
        <v>21</v>
      </c>
      <c r="T47" s="8">
        <v>22</v>
      </c>
      <c r="U47" s="8">
        <v>23</v>
      </c>
      <c r="V47" s="8">
        <v>0</v>
      </c>
      <c r="W47" s="8">
        <v>1</v>
      </c>
      <c r="X47" s="8">
        <v>2</v>
      </c>
      <c r="Y47" s="8">
        <v>3</v>
      </c>
      <c r="Z47" s="8">
        <v>4</v>
      </c>
      <c r="AA47" s="8">
        <v>5</v>
      </c>
      <c r="AB47" s="8">
        <v>6</v>
      </c>
      <c r="AC47" s="1"/>
    </row>
    <row r="48" spans="1:29" ht="24.95" customHeight="1" x14ac:dyDescent="0.2">
      <c r="A48" s="4">
        <v>1</v>
      </c>
      <c r="B48" s="3" t="s">
        <v>27</v>
      </c>
      <c r="C48" s="2" t="s">
        <v>0</v>
      </c>
      <c r="D48" s="31"/>
      <c r="E48" s="12">
        <v>3.2</v>
      </c>
      <c r="F48" s="12">
        <v>3.4</v>
      </c>
      <c r="G48" s="12">
        <v>3.4</v>
      </c>
      <c r="H48" s="12">
        <v>3.3</v>
      </c>
      <c r="I48" s="12">
        <v>3.3</v>
      </c>
      <c r="J48" s="12">
        <v>3.3</v>
      </c>
      <c r="K48" s="12">
        <v>2.7</v>
      </c>
      <c r="L48" s="12">
        <v>2.7</v>
      </c>
      <c r="M48" s="12">
        <v>2.7</v>
      </c>
      <c r="N48" s="12">
        <v>2.5</v>
      </c>
      <c r="O48" s="12">
        <v>2.8</v>
      </c>
      <c r="P48" s="12">
        <v>2.8</v>
      </c>
      <c r="Q48" s="12">
        <v>2.8</v>
      </c>
      <c r="R48" s="12">
        <v>2.6</v>
      </c>
      <c r="S48" s="12">
        <v>2.6</v>
      </c>
      <c r="T48" s="12">
        <v>2.8</v>
      </c>
      <c r="U48" s="12">
        <v>2.9</v>
      </c>
      <c r="V48" s="12">
        <v>2.5</v>
      </c>
      <c r="W48" s="12">
        <v>2.9</v>
      </c>
      <c r="X48" s="12">
        <v>2.9</v>
      </c>
      <c r="Y48" s="12">
        <v>3</v>
      </c>
      <c r="Z48" s="12">
        <v>3.1</v>
      </c>
      <c r="AA48" s="12">
        <v>3.1</v>
      </c>
      <c r="AB48" s="12">
        <v>3.2</v>
      </c>
      <c r="AC48" s="12">
        <f>AVERAGE(E48:AB48)</f>
        <v>2.9374999999999996</v>
      </c>
    </row>
    <row r="49" spans="1:29" ht="24.95" customHeight="1" x14ac:dyDescent="0.2">
      <c r="A49" s="4">
        <v>2</v>
      </c>
      <c r="B49" s="3" t="s">
        <v>26</v>
      </c>
      <c r="C49" s="2" t="s">
        <v>0</v>
      </c>
      <c r="D49" s="31"/>
      <c r="E49" s="12">
        <v>0.4</v>
      </c>
      <c r="F49" s="12">
        <v>0.4</v>
      </c>
      <c r="G49" s="12">
        <v>0.4</v>
      </c>
      <c r="H49" s="12">
        <v>0.5</v>
      </c>
      <c r="I49" s="12">
        <v>0.5</v>
      </c>
      <c r="J49" s="12">
        <v>0.4</v>
      </c>
      <c r="K49" s="12">
        <v>0.4</v>
      </c>
      <c r="L49" s="12">
        <v>0.3</v>
      </c>
      <c r="M49" s="12">
        <v>0.3</v>
      </c>
      <c r="N49" s="12">
        <v>0.3</v>
      </c>
      <c r="O49" s="12">
        <v>0.3</v>
      </c>
      <c r="P49" s="12">
        <v>0.3</v>
      </c>
      <c r="Q49" s="12">
        <v>3</v>
      </c>
      <c r="R49" s="12">
        <v>0.3</v>
      </c>
      <c r="S49" s="12">
        <v>0.3</v>
      </c>
      <c r="T49" s="12">
        <v>0.3</v>
      </c>
      <c r="U49" s="12">
        <v>0.3</v>
      </c>
      <c r="V49" s="12">
        <v>0.3</v>
      </c>
      <c r="W49" s="12">
        <v>0.4</v>
      </c>
      <c r="X49" s="12">
        <v>0.4</v>
      </c>
      <c r="Y49" s="12">
        <v>0.4</v>
      </c>
      <c r="Z49" s="12">
        <v>0.3</v>
      </c>
      <c r="AA49" s="12">
        <v>0.3</v>
      </c>
      <c r="AB49" s="12">
        <v>0.4</v>
      </c>
      <c r="AC49" s="12">
        <f>AVERAGE(E49:AB49)</f>
        <v>0.46666666666666684</v>
      </c>
    </row>
    <row r="50" spans="1:29" ht="24.95" customHeight="1" x14ac:dyDescent="0.2">
      <c r="A50" s="4">
        <v>3</v>
      </c>
      <c r="B50" s="3" t="s">
        <v>25</v>
      </c>
      <c r="C50" s="2" t="s">
        <v>0</v>
      </c>
      <c r="D50" s="2"/>
      <c r="E50" s="5">
        <v>13.6</v>
      </c>
      <c r="F50" s="5">
        <v>13.7</v>
      </c>
      <c r="G50" s="5">
        <v>14</v>
      </c>
      <c r="H50" s="5">
        <v>14</v>
      </c>
      <c r="I50" s="5">
        <v>14.2</v>
      </c>
      <c r="J50" s="5">
        <v>14.3</v>
      </c>
      <c r="K50" s="5">
        <v>14.8</v>
      </c>
      <c r="L50" s="5">
        <v>15</v>
      </c>
      <c r="M50" s="5">
        <v>14.4</v>
      </c>
      <c r="N50" s="5">
        <v>14.3</v>
      </c>
      <c r="O50" s="5">
        <v>14.2</v>
      </c>
      <c r="P50" s="5">
        <v>14.2</v>
      </c>
      <c r="Q50" s="5">
        <v>14.2</v>
      </c>
      <c r="R50" s="5">
        <v>14</v>
      </c>
      <c r="S50" s="5">
        <v>13.8</v>
      </c>
      <c r="T50" s="5">
        <v>13.7</v>
      </c>
      <c r="U50" s="5">
        <v>13.7</v>
      </c>
      <c r="V50" s="5">
        <v>13.5</v>
      </c>
      <c r="W50" s="5">
        <v>12.1</v>
      </c>
      <c r="X50" s="5">
        <v>12.7</v>
      </c>
      <c r="Y50" s="5">
        <v>13.4</v>
      </c>
      <c r="Z50" s="5">
        <v>13.7</v>
      </c>
      <c r="AA50" s="5">
        <v>13.7</v>
      </c>
      <c r="AB50" s="5">
        <v>13.7</v>
      </c>
      <c r="AC50" s="12">
        <f t="shared" ref="AC50:AC60" si="11">AVERAGE(E50:AB50)</f>
        <v>13.87083333333333</v>
      </c>
    </row>
    <row r="51" spans="1:29" ht="24.95" customHeight="1" x14ac:dyDescent="0.2">
      <c r="A51" s="4">
        <v>4</v>
      </c>
      <c r="B51" s="3" t="s">
        <v>24</v>
      </c>
      <c r="C51" s="2" t="s">
        <v>0</v>
      </c>
      <c r="D51" s="2"/>
      <c r="E51" s="5">
        <v>5.6</v>
      </c>
      <c r="F51" s="5">
        <v>5.5</v>
      </c>
      <c r="G51" s="5">
        <v>5.6</v>
      </c>
      <c r="H51" s="5">
        <v>5.7</v>
      </c>
      <c r="I51" s="5">
        <v>5.7</v>
      </c>
      <c r="J51" s="5">
        <v>5.9</v>
      </c>
      <c r="K51" s="5">
        <v>6.3</v>
      </c>
      <c r="L51" s="5">
        <v>8</v>
      </c>
      <c r="M51" s="5">
        <v>8</v>
      </c>
      <c r="N51" s="5">
        <v>8</v>
      </c>
      <c r="O51" s="5">
        <v>7.9</v>
      </c>
      <c r="P51" s="5">
        <v>8</v>
      </c>
      <c r="Q51" s="5">
        <v>8</v>
      </c>
      <c r="R51" s="5">
        <v>7.8</v>
      </c>
      <c r="S51" s="5">
        <v>8</v>
      </c>
      <c r="T51" s="5">
        <v>8</v>
      </c>
      <c r="U51" s="5">
        <v>8</v>
      </c>
      <c r="V51" s="5">
        <v>6.1</v>
      </c>
      <c r="W51" s="5">
        <v>5.3</v>
      </c>
      <c r="X51" s="5">
        <v>5.6</v>
      </c>
      <c r="Y51" s="5">
        <v>5.5</v>
      </c>
      <c r="Z51" s="5">
        <v>5.6</v>
      </c>
      <c r="AA51" s="5">
        <v>5.5</v>
      </c>
      <c r="AB51" s="5">
        <v>5.6</v>
      </c>
      <c r="AC51" s="12">
        <f t="shared" si="11"/>
        <v>6.6333333333333329</v>
      </c>
    </row>
    <row r="52" spans="1:29" ht="24.95" customHeight="1" x14ac:dyDescent="0.2">
      <c r="A52" s="4">
        <v>5</v>
      </c>
      <c r="B52" s="3" t="s">
        <v>23</v>
      </c>
      <c r="C52" s="2" t="s">
        <v>0</v>
      </c>
      <c r="D52" s="2"/>
      <c r="E52" s="5">
        <v>21.9</v>
      </c>
      <c r="F52" s="5">
        <v>22</v>
      </c>
      <c r="G52" s="5">
        <v>21.6</v>
      </c>
      <c r="H52" s="5">
        <v>21.2</v>
      </c>
      <c r="I52" s="5">
        <v>21.5</v>
      </c>
      <c r="J52" s="5">
        <v>22.2</v>
      </c>
      <c r="K52" s="5">
        <v>22.4</v>
      </c>
      <c r="L52" s="5">
        <v>24.7</v>
      </c>
      <c r="M52" s="5">
        <v>26.5</v>
      </c>
      <c r="N52" s="5">
        <v>26.3</v>
      </c>
      <c r="O52" s="5">
        <v>26.1</v>
      </c>
      <c r="P52" s="5">
        <v>26.4</v>
      </c>
      <c r="Q52" s="5">
        <v>25.7</v>
      </c>
      <c r="R52" s="5">
        <v>25.6</v>
      </c>
      <c r="S52" s="5">
        <v>25.1</v>
      </c>
      <c r="T52" s="5">
        <v>24.8</v>
      </c>
      <c r="U52" s="5">
        <v>24.7</v>
      </c>
      <c r="V52" s="5">
        <v>25.6</v>
      </c>
      <c r="W52" s="5">
        <v>25.3</v>
      </c>
      <c r="X52" s="5">
        <v>22.6</v>
      </c>
      <c r="Y52" s="5">
        <v>22.4</v>
      </c>
      <c r="Z52" s="5">
        <v>22.2</v>
      </c>
      <c r="AA52" s="5">
        <v>22</v>
      </c>
      <c r="AB52" s="5">
        <v>21.9</v>
      </c>
      <c r="AC52" s="12">
        <f t="shared" si="11"/>
        <v>23.779166666666669</v>
      </c>
    </row>
    <row r="53" spans="1:29" ht="24.95" customHeight="1" x14ac:dyDescent="0.2">
      <c r="A53" s="4">
        <v>6</v>
      </c>
      <c r="B53" s="3" t="s">
        <v>22</v>
      </c>
      <c r="C53" s="2" t="s">
        <v>0</v>
      </c>
      <c r="D53" s="2"/>
      <c r="E53" s="5">
        <v>27.5</v>
      </c>
      <c r="F53" s="5">
        <v>27.5</v>
      </c>
      <c r="G53" s="5">
        <v>27.2</v>
      </c>
      <c r="H53" s="5">
        <v>27</v>
      </c>
      <c r="I53" s="5">
        <v>27.1</v>
      </c>
      <c r="J53" s="5">
        <v>27.7</v>
      </c>
      <c r="K53" s="5">
        <v>28.1</v>
      </c>
      <c r="L53" s="5">
        <v>29.6</v>
      </c>
      <c r="M53" s="5">
        <v>31.1</v>
      </c>
      <c r="N53" s="5">
        <v>30.8</v>
      </c>
      <c r="O53" s="5">
        <v>30.5</v>
      </c>
      <c r="P53" s="5">
        <v>30.8</v>
      </c>
      <c r="Q53" s="5">
        <v>30.3</v>
      </c>
      <c r="R53" s="5">
        <v>30</v>
      </c>
      <c r="S53" s="5">
        <v>29.3</v>
      </c>
      <c r="T53" s="5">
        <v>29.1</v>
      </c>
      <c r="U53" s="5">
        <v>28.8</v>
      </c>
      <c r="V53" s="5">
        <v>30.7</v>
      </c>
      <c r="W53" s="5">
        <v>30.1</v>
      </c>
      <c r="X53" s="5">
        <v>27.4</v>
      </c>
      <c r="Y53" s="5">
        <v>27.7</v>
      </c>
      <c r="Z53" s="5">
        <v>27.7</v>
      </c>
      <c r="AA53" s="5">
        <v>27.4</v>
      </c>
      <c r="AB53" s="5">
        <v>27.6</v>
      </c>
      <c r="AC53" s="12">
        <f t="shared" si="11"/>
        <v>28.791666666666671</v>
      </c>
    </row>
    <row r="54" spans="1:29" ht="24.95" customHeight="1" x14ac:dyDescent="0.2">
      <c r="A54" s="4">
        <v>7</v>
      </c>
      <c r="B54" s="3" t="s">
        <v>21</v>
      </c>
      <c r="C54" s="2" t="s">
        <v>16</v>
      </c>
      <c r="D54" s="2"/>
      <c r="E54" s="5">
        <v>4.3</v>
      </c>
      <c r="F54" s="5">
        <v>4.3</v>
      </c>
      <c r="G54" s="5">
        <v>4.3</v>
      </c>
      <c r="H54" s="5">
        <v>4.3</v>
      </c>
      <c r="I54" s="5">
        <v>4.3</v>
      </c>
      <c r="J54" s="5">
        <v>4.3</v>
      </c>
      <c r="K54" s="5">
        <v>4.3</v>
      </c>
      <c r="L54" s="5">
        <v>4.3</v>
      </c>
      <c r="M54" s="5">
        <v>4.3</v>
      </c>
      <c r="N54" s="5">
        <v>4.3</v>
      </c>
      <c r="O54" s="5">
        <v>4.3</v>
      </c>
      <c r="P54" s="5">
        <v>4.3</v>
      </c>
      <c r="Q54" s="5">
        <v>4.3</v>
      </c>
      <c r="R54" s="5">
        <v>4.3</v>
      </c>
      <c r="S54" s="5">
        <v>4.3</v>
      </c>
      <c r="T54" s="5">
        <v>4.3</v>
      </c>
      <c r="U54" s="5">
        <v>4.3</v>
      </c>
      <c r="V54" s="5">
        <v>4.3</v>
      </c>
      <c r="W54" s="5">
        <v>4.3</v>
      </c>
      <c r="X54" s="5">
        <v>4.3</v>
      </c>
      <c r="Y54" s="5">
        <v>4.3</v>
      </c>
      <c r="Z54" s="5">
        <v>4.3</v>
      </c>
      <c r="AA54" s="5">
        <v>4.3</v>
      </c>
      <c r="AB54" s="5">
        <v>4.3</v>
      </c>
      <c r="AC54" s="12">
        <f t="shared" si="11"/>
        <v>4.299999999999998</v>
      </c>
    </row>
    <row r="55" spans="1:29" ht="24.95" customHeight="1" x14ac:dyDescent="0.2">
      <c r="A55" s="4">
        <v>8</v>
      </c>
      <c r="B55" s="3" t="s">
        <v>20</v>
      </c>
      <c r="C55" s="2" t="s">
        <v>16</v>
      </c>
      <c r="D55" s="2"/>
      <c r="E55" s="59">
        <v>3.8</v>
      </c>
      <c r="F55" s="59">
        <v>3.8</v>
      </c>
      <c r="G55" s="59">
        <v>3.8</v>
      </c>
      <c r="H55" s="59">
        <v>3.8</v>
      </c>
      <c r="I55" s="59">
        <v>3.8</v>
      </c>
      <c r="J55" s="59">
        <v>3.8</v>
      </c>
      <c r="K55" s="59">
        <v>3.8</v>
      </c>
      <c r="L55" s="59">
        <v>3.8</v>
      </c>
      <c r="M55" s="59">
        <v>3.8</v>
      </c>
      <c r="N55" s="59">
        <v>3.8</v>
      </c>
      <c r="O55" s="59">
        <v>3.8</v>
      </c>
      <c r="P55" s="59">
        <v>3.8</v>
      </c>
      <c r="Q55" s="59">
        <v>3.8</v>
      </c>
      <c r="R55" s="59">
        <v>3.8</v>
      </c>
      <c r="S55" s="59">
        <v>3.8</v>
      </c>
      <c r="T55" s="59">
        <v>3.8</v>
      </c>
      <c r="U55" s="59">
        <v>3.8</v>
      </c>
      <c r="V55" s="59">
        <v>3.8</v>
      </c>
      <c r="W55" s="59">
        <v>3.8</v>
      </c>
      <c r="X55" s="59">
        <v>3.8</v>
      </c>
      <c r="Y55" s="59">
        <v>3.8</v>
      </c>
      <c r="Z55" s="59">
        <v>3.8</v>
      </c>
      <c r="AA55" s="59">
        <v>3.8</v>
      </c>
      <c r="AB55" s="59">
        <v>3.8</v>
      </c>
      <c r="AC55" s="57">
        <f t="shared" si="11"/>
        <v>3.7999999999999985</v>
      </c>
    </row>
    <row r="56" spans="1:29" ht="24.95" customHeight="1" x14ac:dyDescent="0.2">
      <c r="A56" s="4">
        <v>9</v>
      </c>
      <c r="B56" s="3" t="s">
        <v>19</v>
      </c>
      <c r="C56" s="2" t="s">
        <v>16</v>
      </c>
      <c r="D56" s="2"/>
      <c r="E56" s="59">
        <v>3.8</v>
      </c>
      <c r="F56" s="59">
        <v>3.8</v>
      </c>
      <c r="G56" s="59">
        <v>3.8</v>
      </c>
      <c r="H56" s="59">
        <v>3.8</v>
      </c>
      <c r="I56" s="59">
        <v>3.8</v>
      </c>
      <c r="J56" s="59">
        <v>3.8</v>
      </c>
      <c r="K56" s="59">
        <v>3.8</v>
      </c>
      <c r="L56" s="59">
        <v>3.8</v>
      </c>
      <c r="M56" s="59">
        <v>3.8</v>
      </c>
      <c r="N56" s="59">
        <v>3.8</v>
      </c>
      <c r="O56" s="59">
        <v>3.8</v>
      </c>
      <c r="P56" s="59">
        <v>3.8</v>
      </c>
      <c r="Q56" s="59">
        <v>3.8</v>
      </c>
      <c r="R56" s="59">
        <v>3.8</v>
      </c>
      <c r="S56" s="59">
        <v>3.8</v>
      </c>
      <c r="T56" s="59">
        <v>3.8</v>
      </c>
      <c r="U56" s="59">
        <v>3.8</v>
      </c>
      <c r="V56" s="59">
        <v>3.8</v>
      </c>
      <c r="W56" s="59">
        <v>3.8</v>
      </c>
      <c r="X56" s="59">
        <v>3.8</v>
      </c>
      <c r="Y56" s="59">
        <v>3.8</v>
      </c>
      <c r="Z56" s="59">
        <v>3.8</v>
      </c>
      <c r="AA56" s="59">
        <v>3.8</v>
      </c>
      <c r="AB56" s="59">
        <v>3.8</v>
      </c>
      <c r="AC56" s="57">
        <f t="shared" si="11"/>
        <v>3.7999999999999985</v>
      </c>
    </row>
    <row r="57" spans="1:29" ht="24.95" customHeight="1" x14ac:dyDescent="0.2">
      <c r="A57" s="4">
        <v>10</v>
      </c>
      <c r="B57" s="3" t="s">
        <v>18</v>
      </c>
      <c r="C57" s="2" t="s">
        <v>16</v>
      </c>
      <c r="D57" s="2"/>
      <c r="E57" s="59">
        <v>3</v>
      </c>
      <c r="F57" s="59">
        <v>3</v>
      </c>
      <c r="G57" s="59">
        <v>3</v>
      </c>
      <c r="H57" s="59">
        <v>3</v>
      </c>
      <c r="I57" s="59">
        <v>3</v>
      </c>
      <c r="J57" s="59">
        <v>3</v>
      </c>
      <c r="K57" s="59">
        <v>3</v>
      </c>
      <c r="L57" s="59">
        <v>3</v>
      </c>
      <c r="M57" s="59">
        <v>3</v>
      </c>
      <c r="N57" s="59">
        <v>3</v>
      </c>
      <c r="O57" s="59">
        <v>3</v>
      </c>
      <c r="P57" s="59">
        <v>3</v>
      </c>
      <c r="Q57" s="59">
        <v>3</v>
      </c>
      <c r="R57" s="59">
        <v>3</v>
      </c>
      <c r="S57" s="59">
        <v>3</v>
      </c>
      <c r="T57" s="59">
        <v>3</v>
      </c>
      <c r="U57" s="59">
        <v>3</v>
      </c>
      <c r="V57" s="59">
        <v>3</v>
      </c>
      <c r="W57" s="59">
        <v>3</v>
      </c>
      <c r="X57" s="59">
        <v>3</v>
      </c>
      <c r="Y57" s="59">
        <v>3</v>
      </c>
      <c r="Z57" s="59">
        <v>3</v>
      </c>
      <c r="AA57" s="59">
        <v>3</v>
      </c>
      <c r="AB57" s="59">
        <v>3</v>
      </c>
      <c r="AC57" s="57">
        <f t="shared" si="11"/>
        <v>3</v>
      </c>
    </row>
    <row r="58" spans="1:29" ht="24.95" customHeight="1" x14ac:dyDescent="0.2">
      <c r="A58" s="4">
        <v>11</v>
      </c>
      <c r="B58" s="3" t="s">
        <v>17</v>
      </c>
      <c r="C58" s="2" t="s">
        <v>16</v>
      </c>
      <c r="D58" s="5"/>
      <c r="E58" s="58">
        <f>E54-E55</f>
        <v>0.5</v>
      </c>
      <c r="F58" s="58">
        <f>F54-F55</f>
        <v>0.5</v>
      </c>
      <c r="G58" s="58">
        <f>G54-G55</f>
        <v>0.5</v>
      </c>
      <c r="H58" s="58">
        <f>H54-H55</f>
        <v>0.5</v>
      </c>
      <c r="I58" s="58">
        <f>I54-I55</f>
        <v>0.5</v>
      </c>
      <c r="J58" s="58">
        <f t="shared" ref="J58:U58" si="12">J54-J55</f>
        <v>0.5</v>
      </c>
      <c r="K58" s="58">
        <f t="shared" si="12"/>
        <v>0.5</v>
      </c>
      <c r="L58" s="58">
        <f t="shared" si="12"/>
        <v>0.5</v>
      </c>
      <c r="M58" s="58">
        <f t="shared" si="12"/>
        <v>0.5</v>
      </c>
      <c r="N58" s="58">
        <f t="shared" si="12"/>
        <v>0.5</v>
      </c>
      <c r="O58" s="58">
        <f t="shared" si="12"/>
        <v>0.5</v>
      </c>
      <c r="P58" s="58">
        <f t="shared" si="12"/>
        <v>0.5</v>
      </c>
      <c r="Q58" s="58">
        <f t="shared" si="12"/>
        <v>0.5</v>
      </c>
      <c r="R58" s="58">
        <f t="shared" si="12"/>
        <v>0.5</v>
      </c>
      <c r="S58" s="58">
        <f t="shared" si="12"/>
        <v>0.5</v>
      </c>
      <c r="T58" s="58">
        <f t="shared" si="12"/>
        <v>0.5</v>
      </c>
      <c r="U58" s="58">
        <f t="shared" si="12"/>
        <v>0.5</v>
      </c>
      <c r="V58" s="58">
        <f t="shared" ref="V58:AB58" si="13">V54-V55</f>
        <v>0.5</v>
      </c>
      <c r="W58" s="58">
        <f t="shared" si="13"/>
        <v>0.5</v>
      </c>
      <c r="X58" s="58">
        <f t="shared" si="13"/>
        <v>0.5</v>
      </c>
      <c r="Y58" s="58">
        <f t="shared" si="13"/>
        <v>0.5</v>
      </c>
      <c r="Z58" s="58">
        <f t="shared" si="13"/>
        <v>0.5</v>
      </c>
      <c r="AA58" s="58">
        <f t="shared" si="13"/>
        <v>0.5</v>
      </c>
      <c r="AB58" s="58">
        <f t="shared" si="13"/>
        <v>0.5</v>
      </c>
      <c r="AC58" s="57">
        <f t="shared" si="11"/>
        <v>0.5</v>
      </c>
    </row>
    <row r="59" spans="1:29" ht="24.95" customHeight="1" x14ac:dyDescent="0.2">
      <c r="A59" s="4">
        <v>12</v>
      </c>
      <c r="B59" s="3" t="s">
        <v>15</v>
      </c>
      <c r="C59" s="2" t="s">
        <v>14</v>
      </c>
      <c r="D59" s="5"/>
      <c r="E59" s="58">
        <f>E56-E57</f>
        <v>0.79999999999999982</v>
      </c>
      <c r="F59" s="58">
        <f>F56-F57</f>
        <v>0.79999999999999982</v>
      </c>
      <c r="G59" s="58">
        <f>G56-G57</f>
        <v>0.79999999999999982</v>
      </c>
      <c r="H59" s="58">
        <f>H56-H57</f>
        <v>0.79999999999999982</v>
      </c>
      <c r="I59" s="58">
        <f>I56-I57</f>
        <v>0.79999999999999982</v>
      </c>
      <c r="J59" s="58">
        <f t="shared" ref="J59:U59" si="14">J56-J57</f>
        <v>0.79999999999999982</v>
      </c>
      <c r="K59" s="58">
        <f t="shared" si="14"/>
        <v>0.79999999999999982</v>
      </c>
      <c r="L59" s="58">
        <f t="shared" si="14"/>
        <v>0.79999999999999982</v>
      </c>
      <c r="M59" s="58">
        <f t="shared" si="14"/>
        <v>0.79999999999999982</v>
      </c>
      <c r="N59" s="58">
        <f t="shared" si="14"/>
        <v>0.79999999999999982</v>
      </c>
      <c r="O59" s="58">
        <f t="shared" si="14"/>
        <v>0.79999999999999982</v>
      </c>
      <c r="P59" s="58">
        <f t="shared" si="14"/>
        <v>0.79999999999999982</v>
      </c>
      <c r="Q59" s="58">
        <f t="shared" si="14"/>
        <v>0.79999999999999982</v>
      </c>
      <c r="R59" s="58">
        <f t="shared" si="14"/>
        <v>0.79999999999999982</v>
      </c>
      <c r="S59" s="58">
        <f t="shared" si="14"/>
        <v>0.79999999999999982</v>
      </c>
      <c r="T59" s="58">
        <f t="shared" si="14"/>
        <v>0.79999999999999982</v>
      </c>
      <c r="U59" s="58">
        <f t="shared" si="14"/>
        <v>0.79999999999999982</v>
      </c>
      <c r="V59" s="58">
        <f t="shared" ref="V59:AB59" si="15">V56-V57</f>
        <v>0.79999999999999982</v>
      </c>
      <c r="W59" s="58">
        <f t="shared" si="15"/>
        <v>0.79999999999999982</v>
      </c>
      <c r="X59" s="58">
        <f t="shared" si="15"/>
        <v>0.79999999999999982</v>
      </c>
      <c r="Y59" s="58">
        <f t="shared" si="15"/>
        <v>0.79999999999999982</v>
      </c>
      <c r="Z59" s="58">
        <f t="shared" si="15"/>
        <v>0.79999999999999982</v>
      </c>
      <c r="AA59" s="58">
        <f t="shared" si="15"/>
        <v>0.79999999999999982</v>
      </c>
      <c r="AB59" s="58">
        <f t="shared" si="15"/>
        <v>0.79999999999999982</v>
      </c>
      <c r="AC59" s="57">
        <f t="shared" si="11"/>
        <v>0.80000000000000027</v>
      </c>
    </row>
    <row r="60" spans="1:29" ht="24.95" customHeight="1" x14ac:dyDescent="0.2">
      <c r="A60" s="4">
        <v>13</v>
      </c>
      <c r="B60" s="3" t="s">
        <v>13</v>
      </c>
      <c r="C60" s="2" t="s">
        <v>12</v>
      </c>
      <c r="D60" s="5"/>
      <c r="E60" s="60">
        <f>SQRT(E58/0.5)*971</f>
        <v>971</v>
      </c>
      <c r="F60" s="60">
        <f>SQRT(F58/0.5)*971</f>
        <v>971</v>
      </c>
      <c r="G60" s="60">
        <f>SQRT(G58/0.5)*971</f>
        <v>971</v>
      </c>
      <c r="H60" s="60">
        <f>SQRT(H58/0.5)*971</f>
        <v>971</v>
      </c>
      <c r="I60" s="60">
        <f>SQRT(I58/0.5)*971</f>
        <v>971</v>
      </c>
      <c r="J60" s="60">
        <f t="shared" ref="J60:U60" si="16">SQRT(J58/0.5)*971</f>
        <v>971</v>
      </c>
      <c r="K60" s="60">
        <f t="shared" si="16"/>
        <v>971</v>
      </c>
      <c r="L60" s="60">
        <f t="shared" si="16"/>
        <v>971</v>
      </c>
      <c r="M60" s="60">
        <f t="shared" si="16"/>
        <v>971</v>
      </c>
      <c r="N60" s="60">
        <f t="shared" si="16"/>
        <v>971</v>
      </c>
      <c r="O60" s="60">
        <f t="shared" si="16"/>
        <v>971</v>
      </c>
      <c r="P60" s="60">
        <f t="shared" si="16"/>
        <v>971</v>
      </c>
      <c r="Q60" s="60">
        <f t="shared" si="16"/>
        <v>971</v>
      </c>
      <c r="R60" s="60">
        <f t="shared" si="16"/>
        <v>971</v>
      </c>
      <c r="S60" s="60">
        <f t="shared" si="16"/>
        <v>971</v>
      </c>
      <c r="T60" s="60">
        <f t="shared" si="16"/>
        <v>971</v>
      </c>
      <c r="U60" s="60">
        <f t="shared" si="16"/>
        <v>971</v>
      </c>
      <c r="V60" s="60">
        <f t="shared" ref="V60:AB60" si="17">SQRT(V58/0.5)*971</f>
        <v>971</v>
      </c>
      <c r="W60" s="60">
        <f t="shared" si="17"/>
        <v>971</v>
      </c>
      <c r="X60" s="60">
        <f t="shared" si="17"/>
        <v>971</v>
      </c>
      <c r="Y60" s="60">
        <f t="shared" si="17"/>
        <v>971</v>
      </c>
      <c r="Z60" s="60">
        <f t="shared" si="17"/>
        <v>971</v>
      </c>
      <c r="AA60" s="60">
        <f t="shared" si="17"/>
        <v>971</v>
      </c>
      <c r="AB60" s="60">
        <f t="shared" si="17"/>
        <v>971</v>
      </c>
      <c r="AC60" s="57">
        <f t="shared" si="11"/>
        <v>971</v>
      </c>
    </row>
    <row r="61" spans="1:29" ht="24.95" customHeight="1" x14ac:dyDescent="0.2">
      <c r="A61" s="4">
        <v>14</v>
      </c>
      <c r="B61" s="3" t="s">
        <v>11</v>
      </c>
      <c r="C61" s="2" t="s">
        <v>10</v>
      </c>
      <c r="D61" s="5"/>
      <c r="E61" s="56">
        <f>E60*1000*1*(E50-E51)/3024</f>
        <v>2568.7830687830688</v>
      </c>
      <c r="F61" s="56">
        <f>F60*1000*1*(F50-F51)/3024</f>
        <v>2633.002645502645</v>
      </c>
      <c r="G61" s="56">
        <f>G60*1000*1*(G50-G51)/3024</f>
        <v>2697.2222222222222</v>
      </c>
      <c r="H61" s="56">
        <f>H60*1000*1*(H50-H51)/3024</f>
        <v>2665.112433862434</v>
      </c>
      <c r="I61" s="56">
        <f>I60*1000*1*(I50-I51)/3024</f>
        <v>2729.3320105820108</v>
      </c>
      <c r="J61" s="56">
        <f t="shared" ref="J61:U61" si="18">J60*1000*1*(J50-J51)/3024</f>
        <v>2697.2222222222222</v>
      </c>
      <c r="K61" s="56">
        <f t="shared" si="18"/>
        <v>2729.3320105820108</v>
      </c>
      <c r="L61" s="56">
        <f t="shared" si="18"/>
        <v>2247.6851851851852</v>
      </c>
      <c r="M61" s="56">
        <f t="shared" si="18"/>
        <v>2055.0264550264551</v>
      </c>
      <c r="N61" s="56">
        <f t="shared" si="18"/>
        <v>2022.916666666667</v>
      </c>
      <c r="O61" s="56">
        <f t="shared" si="18"/>
        <v>2022.9166666666663</v>
      </c>
      <c r="P61" s="56">
        <f t="shared" si="18"/>
        <v>1990.8068783068779</v>
      </c>
      <c r="Q61" s="56">
        <f t="shared" si="18"/>
        <v>1990.8068783068779</v>
      </c>
      <c r="R61" s="56">
        <f t="shared" si="18"/>
        <v>1990.8068783068784</v>
      </c>
      <c r="S61" s="56">
        <f t="shared" si="18"/>
        <v>1862.3677248677252</v>
      </c>
      <c r="T61" s="56">
        <f t="shared" si="18"/>
        <v>1830.2579365079362</v>
      </c>
      <c r="U61" s="56">
        <f t="shared" si="18"/>
        <v>1830.2579365079362</v>
      </c>
      <c r="V61" s="56">
        <f t="shared" ref="V61:AB61" si="19">V60*1000*1*(V50-V51)/3024</f>
        <v>2376.1243386243386</v>
      </c>
      <c r="W61" s="56">
        <f t="shared" si="19"/>
        <v>2183.4656084656085</v>
      </c>
      <c r="X61" s="56">
        <f t="shared" si="19"/>
        <v>2279.7949735449733</v>
      </c>
      <c r="Y61" s="56">
        <f t="shared" si="19"/>
        <v>2536.6732804232806</v>
      </c>
      <c r="Z61" s="56">
        <f t="shared" si="19"/>
        <v>2600.8928571428573</v>
      </c>
      <c r="AA61" s="56">
        <f t="shared" si="19"/>
        <v>2633.002645502645</v>
      </c>
      <c r="AB61" s="56">
        <f t="shared" si="19"/>
        <v>2600.8928571428573</v>
      </c>
      <c r="AC61" s="57">
        <f>SUM(E61:AB61)</f>
        <v>55774.702380952382</v>
      </c>
    </row>
    <row r="62" spans="1:29" ht="24.95" customHeight="1" x14ac:dyDescent="0.2">
      <c r="A62" s="4">
        <v>15</v>
      </c>
      <c r="B62" s="3" t="s">
        <v>9</v>
      </c>
      <c r="C62" s="2" t="s">
        <v>8</v>
      </c>
      <c r="D62" s="5"/>
      <c r="E62" s="101">
        <v>1400</v>
      </c>
      <c r="F62" s="101">
        <v>1400</v>
      </c>
      <c r="G62" s="101">
        <v>1400</v>
      </c>
      <c r="H62" s="101">
        <v>1400</v>
      </c>
      <c r="I62" s="101">
        <v>1400</v>
      </c>
      <c r="J62" s="101">
        <v>1400</v>
      </c>
      <c r="K62" s="101">
        <v>1300</v>
      </c>
      <c r="L62" s="101">
        <v>1300</v>
      </c>
      <c r="M62" s="101">
        <v>1300</v>
      </c>
      <c r="N62" s="101">
        <v>1300</v>
      </c>
      <c r="O62" s="101">
        <v>1300</v>
      </c>
      <c r="P62" s="101">
        <v>1400</v>
      </c>
      <c r="Q62" s="101">
        <v>1400</v>
      </c>
      <c r="R62" s="101">
        <v>1400</v>
      </c>
      <c r="S62" s="101">
        <v>1400</v>
      </c>
      <c r="T62" s="101">
        <v>1400</v>
      </c>
      <c r="U62" s="101">
        <v>1400</v>
      </c>
      <c r="V62" s="101">
        <v>1400</v>
      </c>
      <c r="W62" s="101">
        <v>1400</v>
      </c>
      <c r="X62" s="101">
        <v>1400</v>
      </c>
      <c r="Y62" s="101">
        <v>1400</v>
      </c>
      <c r="Z62" s="101">
        <v>1400</v>
      </c>
      <c r="AA62" s="101">
        <v>1400</v>
      </c>
      <c r="AB62" s="101">
        <v>1400</v>
      </c>
      <c r="AC62" s="57">
        <f>SUM(E62:AB62)</f>
        <v>33100</v>
      </c>
    </row>
    <row r="63" spans="1:29" ht="24.95" customHeight="1" x14ac:dyDescent="0.2">
      <c r="A63" s="4">
        <v>16</v>
      </c>
      <c r="B63" s="3" t="s">
        <v>7</v>
      </c>
      <c r="C63" s="2" t="s">
        <v>6</v>
      </c>
      <c r="D63" s="5"/>
      <c r="E63" s="62">
        <f>E62/E61</f>
        <v>0.54500514933058708</v>
      </c>
      <c r="F63" s="62">
        <f>F62/F61</f>
        <v>0.53171234081032892</v>
      </c>
      <c r="G63" s="62">
        <f>G62/G61</f>
        <v>0.51905252317198769</v>
      </c>
      <c r="H63" s="62">
        <f>H62/H61</f>
        <v>0.52530616802948138</v>
      </c>
      <c r="I63" s="62">
        <f>I62/I61</f>
        <v>0.51294602289937596</v>
      </c>
      <c r="J63" s="62">
        <f t="shared" ref="J63:U63" si="20">J62/J61</f>
        <v>0.51905252317198769</v>
      </c>
      <c r="K63" s="62">
        <f t="shared" si="20"/>
        <v>0.47630702126370628</v>
      </c>
      <c r="L63" s="62">
        <f t="shared" si="20"/>
        <v>0.57837281153450049</v>
      </c>
      <c r="M63" s="62">
        <f t="shared" si="20"/>
        <v>0.63259526261585997</v>
      </c>
      <c r="N63" s="62">
        <f t="shared" si="20"/>
        <v>0.64263645726055607</v>
      </c>
      <c r="O63" s="62">
        <f t="shared" si="20"/>
        <v>0.64263645726055629</v>
      </c>
      <c r="P63" s="62">
        <f t="shared" si="20"/>
        <v>0.70323245074914464</v>
      </c>
      <c r="Q63" s="62">
        <f t="shared" si="20"/>
        <v>0.70323245074914464</v>
      </c>
      <c r="R63" s="62">
        <f t="shared" si="20"/>
        <v>0.70323245074914453</v>
      </c>
      <c r="S63" s="62">
        <f t="shared" si="20"/>
        <v>0.75173124045598194</v>
      </c>
      <c r="T63" s="62">
        <f t="shared" si="20"/>
        <v>0.76491950783240303</v>
      </c>
      <c r="U63" s="62">
        <f t="shared" si="20"/>
        <v>0.76491950783240303</v>
      </c>
      <c r="V63" s="62">
        <f t="shared" ref="V63:AB63" si="21">V62/V61</f>
        <v>0.58919475603306704</v>
      </c>
      <c r="W63" s="62">
        <f t="shared" si="21"/>
        <v>0.64118252862421998</v>
      </c>
      <c r="X63" s="62">
        <f t="shared" si="21"/>
        <v>0.61409030910488682</v>
      </c>
      <c r="Y63" s="62">
        <f t="shared" si="21"/>
        <v>0.55190394868920201</v>
      </c>
      <c r="Z63" s="62">
        <f t="shared" si="21"/>
        <v>0.538276690696876</v>
      </c>
      <c r="AA63" s="62">
        <f t="shared" si="21"/>
        <v>0.53171234081032892</v>
      </c>
      <c r="AB63" s="62">
        <f t="shared" si="21"/>
        <v>0.538276690696876</v>
      </c>
      <c r="AC63" s="57">
        <f t="shared" ref="AC63:AC68" si="22">AVERAGE(E63:AB63)</f>
        <v>0.60506365043219168</v>
      </c>
    </row>
    <row r="64" spans="1:29" ht="24.95" customHeight="1" x14ac:dyDescent="0.2">
      <c r="A64" s="4">
        <v>17</v>
      </c>
      <c r="B64" s="3" t="s">
        <v>5</v>
      </c>
      <c r="C64" s="5"/>
      <c r="D64" s="5"/>
      <c r="E64" s="326">
        <f>AVERAGE(E63:AB63)</f>
        <v>0.60506365043219168</v>
      </c>
      <c r="F64" s="327"/>
      <c r="G64" s="327"/>
      <c r="H64" s="327"/>
      <c r="I64" s="327"/>
      <c r="J64" s="327"/>
      <c r="K64" s="327"/>
      <c r="L64" s="327"/>
      <c r="M64" s="327"/>
      <c r="N64" s="327"/>
      <c r="O64" s="327"/>
      <c r="P64" s="327"/>
      <c r="Q64" s="327"/>
      <c r="R64" s="327"/>
      <c r="S64" s="327"/>
      <c r="T64" s="327"/>
      <c r="U64" s="327"/>
      <c r="V64" s="327"/>
      <c r="W64" s="327"/>
      <c r="X64" s="327"/>
      <c r="Y64" s="327"/>
      <c r="Z64" s="327"/>
      <c r="AA64" s="327"/>
      <c r="AB64" s="328"/>
      <c r="AC64" s="57">
        <f t="shared" si="22"/>
        <v>0.60506365043219168</v>
      </c>
    </row>
    <row r="65" spans="1:29" ht="24.95" customHeight="1" x14ac:dyDescent="0.2">
      <c r="A65" s="4">
        <v>18</v>
      </c>
      <c r="B65" s="3" t="s">
        <v>4</v>
      </c>
      <c r="C65" s="5"/>
      <c r="D65" s="5"/>
      <c r="E65" s="62">
        <f>3.516/E63</f>
        <v>6.4513151927437633</v>
      </c>
      <c r="F65" s="62">
        <f>3.516/F63</f>
        <v>6.6125980725623572</v>
      </c>
      <c r="G65" s="62">
        <f>3.516/G63</f>
        <v>6.773880952380952</v>
      </c>
      <c r="H65" s="62">
        <f>3.516/H63</f>
        <v>6.6932395124716564</v>
      </c>
      <c r="I65" s="62">
        <f>3.516/I63</f>
        <v>6.8545223922902503</v>
      </c>
      <c r="J65" s="62">
        <f t="shared" ref="J65:U65" si="23">3.516/J63</f>
        <v>6.773880952380952</v>
      </c>
      <c r="K65" s="62">
        <f t="shared" si="23"/>
        <v>7.381793345543346</v>
      </c>
      <c r="L65" s="62">
        <f t="shared" si="23"/>
        <v>6.0791239316239318</v>
      </c>
      <c r="M65" s="62">
        <f t="shared" si="23"/>
        <v>5.5580561660561658</v>
      </c>
      <c r="N65" s="62">
        <f t="shared" si="23"/>
        <v>5.4712115384615387</v>
      </c>
      <c r="O65" s="62">
        <f t="shared" si="23"/>
        <v>5.471211538461537</v>
      </c>
      <c r="P65" s="62">
        <f t="shared" si="23"/>
        <v>4.9997692743764164</v>
      </c>
      <c r="Q65" s="62">
        <f t="shared" si="23"/>
        <v>4.9997692743764164</v>
      </c>
      <c r="R65" s="62">
        <f t="shared" si="23"/>
        <v>4.9997692743764173</v>
      </c>
      <c r="S65" s="62">
        <f t="shared" si="23"/>
        <v>4.6772035147392304</v>
      </c>
      <c r="T65" s="62">
        <f t="shared" si="23"/>
        <v>4.5965620748299312</v>
      </c>
      <c r="U65" s="62">
        <f t="shared" si="23"/>
        <v>4.5965620748299312</v>
      </c>
      <c r="V65" s="62">
        <f t="shared" ref="V65:AB65" si="24">3.516/V63</f>
        <v>5.9674665532879825</v>
      </c>
      <c r="W65" s="62">
        <f t="shared" si="24"/>
        <v>5.4836179138321999</v>
      </c>
      <c r="X65" s="62">
        <f t="shared" si="24"/>
        <v>5.7255422335600903</v>
      </c>
      <c r="Y65" s="62">
        <f t="shared" si="24"/>
        <v>6.3706737528344677</v>
      </c>
      <c r="Z65" s="62">
        <f t="shared" si="24"/>
        <v>6.5319566326530625</v>
      </c>
      <c r="AA65" s="62">
        <f t="shared" si="24"/>
        <v>6.6125980725623572</v>
      </c>
      <c r="AB65" s="62">
        <f t="shared" si="24"/>
        <v>6.5319566326530625</v>
      </c>
      <c r="AC65" s="57">
        <f t="shared" si="22"/>
        <v>5.9255950364119991</v>
      </c>
    </row>
    <row r="66" spans="1:29" ht="24.95" customHeight="1" x14ac:dyDescent="0.2">
      <c r="A66" s="4">
        <v>19</v>
      </c>
      <c r="B66" s="3" t="s">
        <v>3</v>
      </c>
      <c r="C66" s="5"/>
      <c r="D66" s="5"/>
      <c r="E66" s="62">
        <f>3.413*E65</f>
        <v>22.018338752834463</v>
      </c>
      <c r="F66" s="62">
        <f>3.413*F65</f>
        <v>22.568797221655323</v>
      </c>
      <c r="G66" s="62">
        <f>3.413*G65</f>
        <v>23.119255690476187</v>
      </c>
      <c r="H66" s="62">
        <f>3.413*H65</f>
        <v>22.844026456065762</v>
      </c>
      <c r="I66" s="62">
        <f>3.413*I65</f>
        <v>23.394484924886623</v>
      </c>
      <c r="J66" s="62">
        <f t="shared" ref="J66:U66" si="25">3.413*J65</f>
        <v>23.119255690476187</v>
      </c>
      <c r="K66" s="62">
        <f t="shared" si="25"/>
        <v>25.194060688339437</v>
      </c>
      <c r="L66" s="62">
        <f t="shared" si="25"/>
        <v>20.74804997863248</v>
      </c>
      <c r="M66" s="62">
        <f t="shared" si="25"/>
        <v>18.969645694749694</v>
      </c>
      <c r="N66" s="62">
        <f t="shared" si="25"/>
        <v>18.67324498076923</v>
      </c>
      <c r="O66" s="62">
        <f t="shared" si="25"/>
        <v>18.673244980769226</v>
      </c>
      <c r="P66" s="62">
        <f t="shared" si="25"/>
        <v>17.064212533446707</v>
      </c>
      <c r="Q66" s="62">
        <f t="shared" si="25"/>
        <v>17.064212533446707</v>
      </c>
      <c r="R66" s="62">
        <f t="shared" si="25"/>
        <v>17.06421253344671</v>
      </c>
      <c r="S66" s="62">
        <f t="shared" si="25"/>
        <v>15.963295595804992</v>
      </c>
      <c r="T66" s="62">
        <f t="shared" si="25"/>
        <v>15.688066361394554</v>
      </c>
      <c r="U66" s="62">
        <f t="shared" si="25"/>
        <v>15.688066361394554</v>
      </c>
      <c r="V66" s="62">
        <f t="shared" ref="V66:AB66" si="26">3.413*V65</f>
        <v>20.366963346371882</v>
      </c>
      <c r="W66" s="62">
        <f t="shared" si="26"/>
        <v>18.715587939909298</v>
      </c>
      <c r="X66" s="62">
        <f t="shared" si="26"/>
        <v>19.541275643140587</v>
      </c>
      <c r="Y66" s="62">
        <f t="shared" si="26"/>
        <v>21.743109518424038</v>
      </c>
      <c r="Z66" s="62">
        <f t="shared" si="26"/>
        <v>22.293567987244902</v>
      </c>
      <c r="AA66" s="62">
        <f t="shared" si="26"/>
        <v>22.568797221655323</v>
      </c>
      <c r="AB66" s="62">
        <f t="shared" si="26"/>
        <v>22.293567987244902</v>
      </c>
      <c r="AC66" s="57">
        <f t="shared" si="22"/>
        <v>20.224055859274156</v>
      </c>
    </row>
    <row r="67" spans="1:29" ht="24.95" customHeight="1" x14ac:dyDescent="0.2">
      <c r="A67" s="4">
        <v>20</v>
      </c>
      <c r="B67" s="3" t="s">
        <v>2</v>
      </c>
      <c r="C67" s="2" t="s">
        <v>0</v>
      </c>
      <c r="D67" s="5"/>
      <c r="E67" s="62">
        <f>(E53-E52)/LN(1+(E53-E52)/E48)</f>
        <v>5.5357799062362503</v>
      </c>
      <c r="F67" s="62">
        <f>(F53-F52)/LN(1+(F53-F52)/F48)</f>
        <v>5.7156168139470571</v>
      </c>
      <c r="G67" s="62">
        <f>(G53-G52)/LN(1+(G53-G52)/G48)</f>
        <v>5.7527401658891453</v>
      </c>
      <c r="H67" s="62">
        <f>(H53-H52)/LN(1+(H53-H52)/H48)</f>
        <v>5.7179364896983449</v>
      </c>
      <c r="I67" s="62">
        <f>(I53-I52)/LN(1+(I53-I52)/I48)</f>
        <v>5.6444283779939433</v>
      </c>
      <c r="J67" s="62">
        <f t="shared" ref="J67:U67" si="27">(J53-J52)/LN(1+(J53-J52)/J48)</f>
        <v>5.6074999630279629</v>
      </c>
      <c r="K67" s="62">
        <f t="shared" si="27"/>
        <v>5.022115224312639</v>
      </c>
      <c r="L67" s="62">
        <f t="shared" si="27"/>
        <v>4.7347731118704965</v>
      </c>
      <c r="M67" s="62">
        <f t="shared" si="27"/>
        <v>4.6248698903035983</v>
      </c>
      <c r="N67" s="62">
        <f t="shared" si="27"/>
        <v>4.3705469466765505</v>
      </c>
      <c r="O67" s="62">
        <f t="shared" si="27"/>
        <v>4.6587388611805718</v>
      </c>
      <c r="P67" s="62">
        <f t="shared" si="27"/>
        <v>4.6587388611805745</v>
      </c>
      <c r="Q67" s="62">
        <f t="shared" si="27"/>
        <v>4.7331891840528533</v>
      </c>
      <c r="R67" s="62">
        <f t="shared" si="27"/>
        <v>4.4426552479375543</v>
      </c>
      <c r="S67" s="62">
        <f t="shared" si="27"/>
        <v>4.3685783393074633</v>
      </c>
      <c r="T67" s="62">
        <f t="shared" si="27"/>
        <v>4.6212937527649114</v>
      </c>
      <c r="U67" s="62">
        <f t="shared" si="27"/>
        <v>4.6527493594235532</v>
      </c>
      <c r="V67" s="62">
        <f t="shared" ref="V67:AB67" si="28">(V53-V52)/LN(1+(V53-V52)/V48)</f>
        <v>4.5869186737313816</v>
      </c>
      <c r="W67" s="62">
        <f t="shared" si="28"/>
        <v>4.9154663097797062</v>
      </c>
      <c r="X67" s="62">
        <f t="shared" si="28"/>
        <v>4.9154663097797044</v>
      </c>
      <c r="Y67" s="62">
        <f t="shared" si="28"/>
        <v>5.2081121004777451</v>
      </c>
      <c r="Z67" s="62">
        <f t="shared" si="28"/>
        <v>5.3902539352240666</v>
      </c>
      <c r="AA67" s="62">
        <f t="shared" si="28"/>
        <v>5.3536159926241931</v>
      </c>
      <c r="AB67" s="62">
        <f t="shared" si="28"/>
        <v>5.5723896745240422</v>
      </c>
      <c r="AC67" s="57">
        <f t="shared" si="22"/>
        <v>5.0335197288310125</v>
      </c>
    </row>
    <row r="68" spans="1:29" ht="15.75" x14ac:dyDescent="0.25">
      <c r="A68" s="4">
        <v>21</v>
      </c>
      <c r="B68" s="3" t="s">
        <v>1</v>
      </c>
      <c r="C68" s="2" t="s">
        <v>0</v>
      </c>
      <c r="D68" s="1"/>
      <c r="E68" s="62">
        <f>(E50-E51)/LN(1+(E50-E51)/E49)</f>
        <v>2.6276699100244088</v>
      </c>
      <c r="F68" s="62">
        <f>(F50-F51)/LN(1+(F50-F51)/F49)</f>
        <v>2.6727048631065684</v>
      </c>
      <c r="G68" s="62">
        <f>(G50-G51)/LN(1+(G50-G51)/G49)</f>
        <v>2.7175298064488489</v>
      </c>
      <c r="H68" s="62">
        <f>(H50-H51)/LN(1+(H50-H51)/H49)</f>
        <v>2.8941048075593399</v>
      </c>
      <c r="I68" s="62">
        <f>(I50-I51)/LN(1+(I50-I51)/I49)</f>
        <v>2.9407981782201453</v>
      </c>
      <c r="J68" s="62">
        <f t="shared" ref="J68:U68" si="29">(J50-J51)/LN(1+(J50-J51)/J49)</f>
        <v>2.7175298064488489</v>
      </c>
      <c r="K68" s="62">
        <f t="shared" si="29"/>
        <v>2.7398655520260484</v>
      </c>
      <c r="L68" s="62">
        <f t="shared" si="29"/>
        <v>2.1930874711718342</v>
      </c>
      <c r="M68" s="62">
        <f t="shared" si="29"/>
        <v>2.0604747200825204</v>
      </c>
      <c r="N68" s="62">
        <f t="shared" si="29"/>
        <v>2.0381473548366369</v>
      </c>
      <c r="O68" s="62">
        <f t="shared" si="29"/>
        <v>2.0381473548366369</v>
      </c>
      <c r="P68" s="62">
        <f t="shared" si="29"/>
        <v>2.0157521398153802</v>
      </c>
      <c r="Q68" s="62">
        <f t="shared" si="29"/>
        <v>5.5327937837843226</v>
      </c>
      <c r="R68" s="62">
        <f t="shared" si="29"/>
        <v>2.0157521398153802</v>
      </c>
      <c r="S68" s="62">
        <f t="shared" si="29"/>
        <v>1.9254635942521867</v>
      </c>
      <c r="T68" s="62">
        <f t="shared" si="29"/>
        <v>1.902706743963404</v>
      </c>
      <c r="U68" s="62">
        <f t="shared" si="29"/>
        <v>1.902706743963404</v>
      </c>
      <c r="V68" s="62">
        <f t="shared" ref="V68:AB68" si="30">(V50-V51)/LN(1+(V50-V51)/V49)</f>
        <v>2.2802957162478492</v>
      </c>
      <c r="W68" s="62">
        <f t="shared" si="30"/>
        <v>2.3526385425761163</v>
      </c>
      <c r="X68" s="62">
        <f t="shared" si="30"/>
        <v>2.4222213199475116</v>
      </c>
      <c r="Y68" s="62">
        <f t="shared" si="30"/>
        <v>2.6050715660667714</v>
      </c>
      <c r="Z68" s="62">
        <f t="shared" si="30"/>
        <v>2.4308231908533457</v>
      </c>
      <c r="AA68" s="62">
        <f t="shared" si="30"/>
        <v>2.4521245353011598</v>
      </c>
      <c r="AB68" s="62">
        <f t="shared" si="30"/>
        <v>2.6502140546051289</v>
      </c>
      <c r="AC68" s="57">
        <f t="shared" si="22"/>
        <v>2.5053593289980753</v>
      </c>
    </row>
  </sheetData>
  <mergeCells count="33">
    <mergeCell ref="E64:AB64"/>
    <mergeCell ref="E39:AB45"/>
    <mergeCell ref="A45:D45"/>
    <mergeCell ref="A46:A47"/>
    <mergeCell ref="B46:B47"/>
    <mergeCell ref="C46:C47"/>
    <mergeCell ref="D46:D47"/>
    <mergeCell ref="E46:AB46"/>
    <mergeCell ref="A42:D42"/>
    <mergeCell ref="A43:D43"/>
    <mergeCell ref="A44:D44"/>
    <mergeCell ref="A36:AB36"/>
    <mergeCell ref="A37:AB37"/>
    <mergeCell ref="A39:D39"/>
    <mergeCell ref="A40:D40"/>
    <mergeCell ref="A41:D41"/>
    <mergeCell ref="A38:AB38"/>
    <mergeCell ref="A3:AB3"/>
    <mergeCell ref="A4:AB4"/>
    <mergeCell ref="A5:D5"/>
    <mergeCell ref="E5:AB11"/>
    <mergeCell ref="A6:D6"/>
    <mergeCell ref="A7:D7"/>
    <mergeCell ref="A8:D8"/>
    <mergeCell ref="A9:D9"/>
    <mergeCell ref="A10:D10"/>
    <mergeCell ref="A11:D11"/>
    <mergeCell ref="E30:AB30"/>
    <mergeCell ref="A12:A13"/>
    <mergeCell ref="B12:B13"/>
    <mergeCell ref="C12:C13"/>
    <mergeCell ref="D12:D13"/>
    <mergeCell ref="E12:AB12"/>
  </mergeCells>
  <conditionalFormatting sqref="E28:J28 Q28:T28 V28:AB28">
    <cfRule type="cellIs" dxfId="83" priority="7" operator="greaterThan">
      <formula>90</formula>
    </cfRule>
  </conditionalFormatting>
  <conditionalFormatting sqref="J62:U62">
    <cfRule type="cellIs" dxfId="82" priority="5" operator="greaterThan">
      <formula>90</formula>
    </cfRule>
  </conditionalFormatting>
  <conditionalFormatting sqref="E62:I62">
    <cfRule type="cellIs" dxfId="81" priority="4" operator="greaterThan">
      <formula>90</formula>
    </cfRule>
  </conditionalFormatting>
  <conditionalFormatting sqref="V62:AB62">
    <cfRule type="cellIs" dxfId="80" priority="3" operator="greaterThan">
      <formula>90</formula>
    </cfRule>
  </conditionalFormatting>
  <conditionalFormatting sqref="K28:P28">
    <cfRule type="cellIs" dxfId="79" priority="2" operator="greaterThan">
      <formula>90</formula>
    </cfRule>
  </conditionalFormatting>
  <conditionalFormatting sqref="U28">
    <cfRule type="cellIs" dxfId="78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F66"/>
  <sheetViews>
    <sheetView topLeftCell="A34" zoomScale="70" zoomScaleNormal="70" workbookViewId="0">
      <selection activeCell="AC47" sqref="AC47:AC48"/>
    </sheetView>
  </sheetViews>
  <sheetFormatPr defaultColWidth="8.85546875" defaultRowHeight="12.75" x14ac:dyDescent="0.2"/>
  <cols>
    <col min="1" max="1" width="6.5703125" style="16" customWidth="1"/>
    <col min="2" max="2" width="39.140625" style="16" customWidth="1"/>
    <col min="3" max="3" width="11.42578125" style="16" customWidth="1"/>
    <col min="4" max="4" width="11.85546875" style="16" customWidth="1"/>
    <col min="5" max="11" width="8.7109375" style="16" customWidth="1"/>
    <col min="12" max="12" width="10.5703125" style="16" customWidth="1"/>
    <col min="13" max="28" width="8.7109375" style="16" customWidth="1"/>
    <col min="29" max="29" width="12.42578125" style="16" customWidth="1"/>
    <col min="30" max="16384" width="8.85546875" style="16"/>
  </cols>
  <sheetData>
    <row r="1" spans="1:29" ht="23.25" x14ac:dyDescent="0.25">
      <c r="A1" s="332" t="s">
        <v>39</v>
      </c>
      <c r="B1" s="333"/>
      <c r="C1" s="333"/>
      <c r="D1" s="333"/>
      <c r="E1" s="333"/>
      <c r="F1" s="333"/>
      <c r="G1" s="333"/>
      <c r="H1" s="333"/>
      <c r="I1" s="333"/>
      <c r="J1" s="333"/>
      <c r="K1" s="333"/>
      <c r="L1" s="333"/>
      <c r="M1" s="333"/>
      <c r="N1" s="333"/>
      <c r="O1" s="333"/>
      <c r="P1" s="333"/>
      <c r="Q1" s="333"/>
      <c r="R1" s="333"/>
      <c r="S1" s="333"/>
      <c r="T1" s="333"/>
      <c r="U1" s="333"/>
      <c r="V1" s="333"/>
      <c r="W1" s="333"/>
      <c r="X1" s="333"/>
      <c r="Y1" s="333"/>
      <c r="Z1" s="333"/>
      <c r="AA1" s="333"/>
      <c r="AB1" s="334"/>
      <c r="AC1"/>
    </row>
    <row r="2" spans="1:29" ht="18.75" x14ac:dyDescent="0.25">
      <c r="A2" s="353" t="s">
        <v>99</v>
      </c>
      <c r="B2" s="354"/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T2" s="354"/>
      <c r="U2" s="354"/>
      <c r="V2" s="354"/>
      <c r="W2" s="354"/>
      <c r="X2" s="354"/>
      <c r="Y2" s="354"/>
      <c r="Z2" s="354"/>
      <c r="AA2" s="354"/>
      <c r="AB2" s="355"/>
      <c r="AC2"/>
    </row>
    <row r="3" spans="1:29" ht="21" customHeight="1" x14ac:dyDescent="0.35">
      <c r="A3" s="335"/>
      <c r="B3" s="336"/>
      <c r="C3" s="336"/>
      <c r="D3" s="337"/>
      <c r="E3" s="338" t="s">
        <v>76</v>
      </c>
      <c r="F3" s="339"/>
      <c r="G3" s="339"/>
      <c r="H3" s="339"/>
      <c r="I3" s="339"/>
      <c r="J3" s="339"/>
      <c r="K3" s="339"/>
      <c r="L3" s="339"/>
      <c r="M3" s="339"/>
      <c r="N3" s="339"/>
      <c r="O3" s="339"/>
      <c r="P3" s="339"/>
      <c r="Q3" s="339"/>
      <c r="R3" s="339"/>
      <c r="S3" s="339"/>
      <c r="T3" s="339"/>
      <c r="U3" s="339"/>
      <c r="V3" s="339"/>
      <c r="W3" s="339"/>
      <c r="X3" s="339"/>
      <c r="Y3" s="339"/>
      <c r="Z3" s="339"/>
      <c r="AA3" s="339"/>
      <c r="AB3" s="340"/>
      <c r="AC3"/>
    </row>
    <row r="4" spans="1:29" ht="18" customHeight="1" x14ac:dyDescent="0.25">
      <c r="A4" s="350" t="s">
        <v>38</v>
      </c>
      <c r="B4" s="351"/>
      <c r="C4" s="351"/>
      <c r="D4" s="352"/>
      <c r="E4" s="341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3"/>
      <c r="AC4"/>
    </row>
    <row r="5" spans="1:29" ht="18" customHeight="1" x14ac:dyDescent="0.25">
      <c r="A5" s="350" t="s">
        <v>37</v>
      </c>
      <c r="B5" s="351"/>
      <c r="C5" s="351"/>
      <c r="D5" s="352"/>
      <c r="E5" s="341"/>
      <c r="F5" s="342"/>
      <c r="G5" s="342"/>
      <c r="H5" s="342"/>
      <c r="I5" s="342"/>
      <c r="J5" s="342"/>
      <c r="K5" s="342"/>
      <c r="L5" s="342"/>
      <c r="M5" s="342"/>
      <c r="N5" s="342"/>
      <c r="O5" s="342"/>
      <c r="P5" s="342"/>
      <c r="Q5" s="342"/>
      <c r="R5" s="342"/>
      <c r="S5" s="342"/>
      <c r="T5" s="342"/>
      <c r="U5" s="342"/>
      <c r="V5" s="342"/>
      <c r="W5" s="342"/>
      <c r="X5" s="342"/>
      <c r="Y5" s="342"/>
      <c r="Z5" s="342"/>
      <c r="AA5" s="342"/>
      <c r="AB5" s="343"/>
      <c r="AC5"/>
    </row>
    <row r="6" spans="1:29" ht="18" customHeight="1" x14ac:dyDescent="0.25">
      <c r="A6" s="350" t="s">
        <v>36</v>
      </c>
      <c r="B6" s="351"/>
      <c r="C6" s="351"/>
      <c r="D6" s="352"/>
      <c r="E6" s="341"/>
      <c r="F6" s="342"/>
      <c r="G6" s="342"/>
      <c r="H6" s="342"/>
      <c r="I6" s="342"/>
      <c r="J6" s="342"/>
      <c r="K6" s="342"/>
      <c r="L6" s="342"/>
      <c r="M6" s="342"/>
      <c r="N6" s="342"/>
      <c r="O6" s="342"/>
      <c r="P6" s="342"/>
      <c r="Q6" s="342"/>
      <c r="R6" s="342"/>
      <c r="S6" s="342"/>
      <c r="T6" s="342"/>
      <c r="U6" s="342"/>
      <c r="V6" s="342"/>
      <c r="W6" s="342"/>
      <c r="X6" s="342"/>
      <c r="Y6" s="342"/>
      <c r="Z6" s="342"/>
      <c r="AA6" s="342"/>
      <c r="AB6" s="343"/>
      <c r="AC6"/>
    </row>
    <row r="7" spans="1:29" ht="18" customHeight="1" x14ac:dyDescent="0.25">
      <c r="A7" s="350" t="s">
        <v>35</v>
      </c>
      <c r="B7" s="351"/>
      <c r="C7" s="351"/>
      <c r="D7" s="352"/>
      <c r="E7" s="341"/>
      <c r="F7" s="342"/>
      <c r="G7" s="342"/>
      <c r="H7" s="342"/>
      <c r="I7" s="342"/>
      <c r="J7" s="342"/>
      <c r="K7" s="342"/>
      <c r="L7" s="342"/>
      <c r="M7" s="342"/>
      <c r="N7" s="342"/>
      <c r="O7" s="342"/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3"/>
      <c r="AC7"/>
    </row>
    <row r="8" spans="1:29" ht="18.600000000000001" customHeight="1" x14ac:dyDescent="0.35">
      <c r="A8" s="347" t="s">
        <v>34</v>
      </c>
      <c r="B8" s="348"/>
      <c r="C8" s="348"/>
      <c r="D8" s="349"/>
      <c r="E8" s="341"/>
      <c r="F8" s="342"/>
      <c r="G8" s="342"/>
      <c r="H8" s="342"/>
      <c r="I8" s="342"/>
      <c r="J8" s="342"/>
      <c r="K8" s="342"/>
      <c r="L8" s="342"/>
      <c r="M8" s="342"/>
      <c r="N8" s="342"/>
      <c r="O8" s="342"/>
      <c r="P8" s="342"/>
      <c r="Q8" s="342"/>
      <c r="R8" s="342"/>
      <c r="S8" s="342"/>
      <c r="T8" s="342"/>
      <c r="U8" s="342"/>
      <c r="V8" s="342"/>
      <c r="W8" s="342"/>
      <c r="X8" s="342"/>
      <c r="Y8" s="342"/>
      <c r="Z8" s="342"/>
      <c r="AA8" s="342"/>
      <c r="AB8" s="343"/>
      <c r="AC8"/>
    </row>
    <row r="9" spans="1:29" ht="18" customHeight="1" x14ac:dyDescent="0.35">
      <c r="A9" s="347" t="s">
        <v>33</v>
      </c>
      <c r="B9" s="348"/>
      <c r="C9" s="348"/>
      <c r="D9" s="349"/>
      <c r="E9" s="344"/>
      <c r="F9" s="345"/>
      <c r="G9" s="345"/>
      <c r="H9" s="345"/>
      <c r="I9" s="345"/>
      <c r="J9" s="345"/>
      <c r="K9" s="345"/>
      <c r="L9" s="345"/>
      <c r="M9" s="345"/>
      <c r="N9" s="345"/>
      <c r="O9" s="345"/>
      <c r="P9" s="345"/>
      <c r="Q9" s="345"/>
      <c r="R9" s="345"/>
      <c r="S9" s="345"/>
      <c r="T9" s="345"/>
      <c r="U9" s="345"/>
      <c r="V9" s="345"/>
      <c r="W9" s="345"/>
      <c r="X9" s="345"/>
      <c r="Y9" s="345"/>
      <c r="Z9" s="345"/>
      <c r="AA9" s="345"/>
      <c r="AB9" s="346"/>
      <c r="AC9"/>
    </row>
    <row r="10" spans="1:29" ht="16.149999999999999" customHeight="1" x14ac:dyDescent="0.25">
      <c r="A10" s="364" t="s">
        <v>32</v>
      </c>
      <c r="B10" s="364" t="s">
        <v>31</v>
      </c>
      <c r="C10" s="366" t="s">
        <v>30</v>
      </c>
      <c r="D10" s="364" t="s">
        <v>29</v>
      </c>
      <c r="E10" s="314" t="s">
        <v>28</v>
      </c>
      <c r="F10" s="315"/>
      <c r="G10" s="315"/>
      <c r="H10" s="315"/>
      <c r="I10" s="315"/>
      <c r="J10" s="315"/>
      <c r="K10" s="315"/>
      <c r="L10" s="315"/>
      <c r="M10" s="315"/>
      <c r="N10" s="315"/>
      <c r="O10" s="315"/>
      <c r="P10" s="315"/>
      <c r="Q10" s="315"/>
      <c r="R10" s="315"/>
      <c r="S10" s="315"/>
      <c r="T10" s="315"/>
      <c r="U10" s="315"/>
      <c r="V10" s="315"/>
      <c r="W10" s="315"/>
      <c r="X10" s="315"/>
      <c r="Y10" s="315"/>
      <c r="Z10" s="315"/>
      <c r="AA10" s="315"/>
      <c r="AB10" s="316"/>
      <c r="AC10" s="10" t="s">
        <v>40</v>
      </c>
    </row>
    <row r="11" spans="1:29" ht="15.75" x14ac:dyDescent="0.25">
      <c r="A11" s="365"/>
      <c r="B11" s="365"/>
      <c r="C11" s="367"/>
      <c r="D11" s="365"/>
      <c r="E11" s="8">
        <v>7</v>
      </c>
      <c r="F11" s="8">
        <v>8</v>
      </c>
      <c r="G11" s="8">
        <v>9</v>
      </c>
      <c r="H11" s="8">
        <v>10</v>
      </c>
      <c r="I11" s="9">
        <v>11</v>
      </c>
      <c r="J11" s="8">
        <v>12</v>
      </c>
      <c r="K11" s="8">
        <v>13</v>
      </c>
      <c r="L11" s="8">
        <v>14</v>
      </c>
      <c r="M11" s="8">
        <v>15</v>
      </c>
      <c r="N11" s="8">
        <v>16</v>
      </c>
      <c r="O11" s="8">
        <v>17</v>
      </c>
      <c r="P11" s="8">
        <v>18</v>
      </c>
      <c r="Q11" s="8">
        <v>19</v>
      </c>
      <c r="R11" s="8">
        <v>20</v>
      </c>
      <c r="S11" s="8">
        <v>21</v>
      </c>
      <c r="T11" s="8">
        <v>22</v>
      </c>
      <c r="U11" s="8">
        <v>23</v>
      </c>
      <c r="V11" s="8">
        <v>0</v>
      </c>
      <c r="W11" s="8">
        <v>1</v>
      </c>
      <c r="X11" s="8">
        <v>2</v>
      </c>
      <c r="Y11" s="8">
        <v>3</v>
      </c>
      <c r="Z11" s="8">
        <v>4</v>
      </c>
      <c r="AA11" s="8">
        <v>5</v>
      </c>
      <c r="AB11" s="8">
        <v>6</v>
      </c>
      <c r="AC11" s="1"/>
    </row>
    <row r="12" spans="1:29" ht="25.15" customHeight="1" x14ac:dyDescent="0.2">
      <c r="A12" s="4">
        <v>1</v>
      </c>
      <c r="B12" s="3" t="s">
        <v>27</v>
      </c>
      <c r="C12" s="2" t="s">
        <v>0</v>
      </c>
      <c r="D12" s="31"/>
      <c r="E12" s="12"/>
      <c r="F12" s="12"/>
      <c r="G12" s="12">
        <v>2.5</v>
      </c>
      <c r="H12" s="12">
        <v>1.9</v>
      </c>
      <c r="I12" s="12">
        <v>2</v>
      </c>
      <c r="J12" s="12">
        <v>2.1</v>
      </c>
      <c r="K12" s="12">
        <v>2.1</v>
      </c>
      <c r="L12" s="12">
        <v>2.1</v>
      </c>
      <c r="M12" s="12">
        <v>2.1</v>
      </c>
      <c r="N12" s="12">
        <v>2.6</v>
      </c>
      <c r="O12" s="12">
        <v>2.6</v>
      </c>
      <c r="P12" s="12">
        <v>2.6</v>
      </c>
      <c r="Q12" s="12">
        <v>2.4</v>
      </c>
      <c r="R12" s="12">
        <v>2.2000000000000002</v>
      </c>
      <c r="S12" s="12">
        <v>2.2999999999999998</v>
      </c>
      <c r="T12" s="12">
        <v>2.2999999999999998</v>
      </c>
      <c r="U12" s="12">
        <v>2.2999999999999998</v>
      </c>
      <c r="V12" s="12">
        <v>2.2000000000000002</v>
      </c>
      <c r="W12" s="12">
        <v>2.2999999999999998</v>
      </c>
      <c r="X12" s="12">
        <v>2.2999999999999998</v>
      </c>
      <c r="Y12" s="12">
        <v>2.2999999999999998</v>
      </c>
      <c r="Z12" s="12">
        <v>2.2999999999999998</v>
      </c>
      <c r="AA12" s="12">
        <v>2.4</v>
      </c>
      <c r="AB12" s="12">
        <v>2.5</v>
      </c>
      <c r="AC12" s="63">
        <f t="shared" ref="AC12:AC24" si="0">AVERAGE(E12:AB12)</f>
        <v>2.2909090909090906</v>
      </c>
    </row>
    <row r="13" spans="1:29" ht="25.15" customHeight="1" x14ac:dyDescent="0.2">
      <c r="A13" s="4">
        <v>2</v>
      </c>
      <c r="B13" s="3" t="s">
        <v>26</v>
      </c>
      <c r="C13" s="2" t="s">
        <v>0</v>
      </c>
      <c r="D13" s="31"/>
      <c r="E13" s="12"/>
      <c r="F13" s="12"/>
      <c r="G13" s="12">
        <v>0.6</v>
      </c>
      <c r="H13" s="12">
        <v>0.3</v>
      </c>
      <c r="I13" s="12">
        <v>0.3</v>
      </c>
      <c r="J13" s="12">
        <v>0.3</v>
      </c>
      <c r="K13" s="12">
        <v>0.3</v>
      </c>
      <c r="L13" s="12">
        <v>0.3</v>
      </c>
      <c r="M13" s="12">
        <v>0.4</v>
      </c>
      <c r="N13" s="12">
        <v>0.3</v>
      </c>
      <c r="O13" s="12">
        <v>0.3</v>
      </c>
      <c r="P13" s="12">
        <v>0.4</v>
      </c>
      <c r="Q13" s="12">
        <v>0.3</v>
      </c>
      <c r="R13" s="12">
        <v>0.2</v>
      </c>
      <c r="S13" s="12">
        <v>0.4</v>
      </c>
      <c r="T13" s="12">
        <v>0.3</v>
      </c>
      <c r="U13" s="12">
        <v>0.3</v>
      </c>
      <c r="V13" s="12">
        <v>0.4</v>
      </c>
      <c r="W13" s="12">
        <v>0.6</v>
      </c>
      <c r="X13" s="12">
        <v>0.6</v>
      </c>
      <c r="Y13" s="12">
        <v>0.6</v>
      </c>
      <c r="Z13" s="12">
        <v>0.8</v>
      </c>
      <c r="AA13" s="12">
        <v>0.9</v>
      </c>
      <c r="AB13" s="12">
        <v>0.9</v>
      </c>
      <c r="AC13" s="63">
        <f t="shared" si="0"/>
        <v>0.44545454545454538</v>
      </c>
    </row>
    <row r="14" spans="1:29" ht="25.15" customHeight="1" x14ac:dyDescent="0.2">
      <c r="A14" s="4">
        <v>3</v>
      </c>
      <c r="B14" s="3" t="s">
        <v>25</v>
      </c>
      <c r="C14" s="2" t="s">
        <v>0</v>
      </c>
      <c r="D14" s="2"/>
      <c r="E14" s="56"/>
      <c r="F14" s="56"/>
      <c r="G14" s="56">
        <v>14.3</v>
      </c>
      <c r="H14" s="56">
        <v>14.3</v>
      </c>
      <c r="I14" s="56">
        <v>12.8</v>
      </c>
      <c r="J14" s="56">
        <v>13</v>
      </c>
      <c r="K14" s="56">
        <v>13.2</v>
      </c>
      <c r="L14" s="56">
        <v>13.3</v>
      </c>
      <c r="M14" s="56">
        <v>13.6</v>
      </c>
      <c r="N14" s="56">
        <v>13.7</v>
      </c>
      <c r="O14" s="56">
        <v>13.8</v>
      </c>
      <c r="P14" s="56">
        <v>13.9</v>
      </c>
      <c r="Q14" s="56">
        <v>14.1</v>
      </c>
      <c r="R14" s="56">
        <v>14.2</v>
      </c>
      <c r="S14" s="56">
        <v>14.2</v>
      </c>
      <c r="T14" s="56">
        <v>14.1</v>
      </c>
      <c r="U14" s="56">
        <v>13.6</v>
      </c>
      <c r="V14" s="56">
        <v>13</v>
      </c>
      <c r="W14" s="56">
        <v>12.3</v>
      </c>
      <c r="X14" s="56">
        <v>13.1</v>
      </c>
      <c r="Y14" s="56">
        <v>13.6</v>
      </c>
      <c r="Z14" s="56">
        <v>13.8</v>
      </c>
      <c r="AA14" s="56">
        <v>14</v>
      </c>
      <c r="AB14" s="56">
        <v>14.1</v>
      </c>
      <c r="AC14" s="63">
        <f t="shared" si="0"/>
        <v>13.636363636363637</v>
      </c>
    </row>
    <row r="15" spans="1:29" ht="25.15" customHeight="1" x14ac:dyDescent="0.2">
      <c r="A15" s="4">
        <v>4</v>
      </c>
      <c r="B15" s="3" t="s">
        <v>24</v>
      </c>
      <c r="C15" s="2" t="s">
        <v>0</v>
      </c>
      <c r="D15" s="2"/>
      <c r="E15" s="56"/>
      <c r="F15" s="56"/>
      <c r="G15" s="56">
        <v>8</v>
      </c>
      <c r="H15" s="56">
        <v>8</v>
      </c>
      <c r="I15" s="56">
        <v>7.9</v>
      </c>
      <c r="J15" s="56">
        <v>8</v>
      </c>
      <c r="K15" s="56">
        <v>8</v>
      </c>
      <c r="L15" s="56">
        <v>8.1</v>
      </c>
      <c r="M15" s="56">
        <v>8.1</v>
      </c>
      <c r="N15" s="56">
        <v>8.1</v>
      </c>
      <c r="O15" s="56">
        <v>8.1</v>
      </c>
      <c r="P15" s="56">
        <v>8</v>
      </c>
      <c r="Q15" s="56">
        <v>8</v>
      </c>
      <c r="R15" s="56">
        <v>8</v>
      </c>
      <c r="S15" s="56">
        <v>8</v>
      </c>
      <c r="T15" s="56">
        <v>7.2</v>
      </c>
      <c r="U15" s="56">
        <v>7</v>
      </c>
      <c r="V15" s="56">
        <v>6.1</v>
      </c>
      <c r="W15" s="56">
        <v>5.5</v>
      </c>
      <c r="X15" s="56">
        <v>5.7</v>
      </c>
      <c r="Y15" s="56">
        <v>6</v>
      </c>
      <c r="Z15" s="56">
        <v>6.2</v>
      </c>
      <c r="AA15" s="56">
        <v>6.3</v>
      </c>
      <c r="AB15" s="56">
        <v>6.4</v>
      </c>
      <c r="AC15" s="63">
        <f t="shared" si="0"/>
        <v>7.3045454545454538</v>
      </c>
    </row>
    <row r="16" spans="1:29" ht="25.15" customHeight="1" x14ac:dyDescent="0.2">
      <c r="A16" s="4">
        <v>5</v>
      </c>
      <c r="B16" s="3" t="s">
        <v>23</v>
      </c>
      <c r="C16" s="2" t="s">
        <v>0</v>
      </c>
      <c r="D16" s="2"/>
      <c r="E16" s="56"/>
      <c r="F16" s="56"/>
      <c r="G16" s="56">
        <v>23.8</v>
      </c>
      <c r="H16" s="56">
        <v>23.8</v>
      </c>
      <c r="I16" s="56">
        <v>24.1</v>
      </c>
      <c r="J16" s="56">
        <v>24.2</v>
      </c>
      <c r="K16" s="56">
        <v>24.5</v>
      </c>
      <c r="L16" s="56">
        <v>24.7</v>
      </c>
      <c r="M16" s="56">
        <v>25.3</v>
      </c>
      <c r="N16" s="56">
        <v>25.2</v>
      </c>
      <c r="O16" s="56">
        <v>26.9</v>
      </c>
      <c r="P16" s="56">
        <v>27.1</v>
      </c>
      <c r="Q16" s="56">
        <v>27.2</v>
      </c>
      <c r="R16" s="56">
        <v>27.2</v>
      </c>
      <c r="S16" s="56">
        <v>27</v>
      </c>
      <c r="T16" s="56">
        <v>27.2</v>
      </c>
      <c r="U16" s="56">
        <v>27.2</v>
      </c>
      <c r="V16" s="56">
        <v>27.3</v>
      </c>
      <c r="W16" s="56">
        <v>26</v>
      </c>
      <c r="X16" s="56">
        <v>24.2</v>
      </c>
      <c r="Y16" s="56">
        <v>23.9</v>
      </c>
      <c r="Z16" s="56">
        <v>23.8</v>
      </c>
      <c r="AA16" s="56">
        <v>23.6</v>
      </c>
      <c r="AB16" s="56">
        <v>23.5</v>
      </c>
      <c r="AC16" s="63">
        <f t="shared" si="0"/>
        <v>25.349999999999998</v>
      </c>
    </row>
    <row r="17" spans="1:29" ht="25.15" customHeight="1" x14ac:dyDescent="0.2">
      <c r="A17" s="4">
        <v>6</v>
      </c>
      <c r="B17" s="3" t="s">
        <v>22</v>
      </c>
      <c r="C17" s="2" t="s">
        <v>0</v>
      </c>
      <c r="D17" s="2"/>
      <c r="E17" s="56"/>
      <c r="F17" s="56"/>
      <c r="G17" s="56">
        <v>28.5</v>
      </c>
      <c r="H17" s="56">
        <v>28.5</v>
      </c>
      <c r="I17" s="56">
        <v>27.8</v>
      </c>
      <c r="J17" s="56">
        <v>28.1</v>
      </c>
      <c r="K17" s="56">
        <v>28.3</v>
      </c>
      <c r="L17" s="56">
        <v>28.7</v>
      </c>
      <c r="M17" s="56">
        <v>29.5</v>
      </c>
      <c r="N17" s="56">
        <v>29.5</v>
      </c>
      <c r="O17" s="56">
        <v>31.3</v>
      </c>
      <c r="P17" s="56">
        <v>31.8</v>
      </c>
      <c r="Q17" s="56">
        <v>31.8</v>
      </c>
      <c r="R17" s="56">
        <v>31.8</v>
      </c>
      <c r="S17" s="56">
        <v>31.7</v>
      </c>
      <c r="T17" s="56">
        <v>32.4</v>
      </c>
      <c r="U17" s="56">
        <v>32.200000000000003</v>
      </c>
      <c r="V17" s="56">
        <v>32.5</v>
      </c>
      <c r="W17" s="56">
        <v>31.1</v>
      </c>
      <c r="X17" s="56">
        <v>29.7</v>
      </c>
      <c r="Y17" s="56">
        <v>29.6</v>
      </c>
      <c r="Z17" s="56">
        <v>29.5</v>
      </c>
      <c r="AA17" s="56">
        <v>29.3</v>
      </c>
      <c r="AB17" s="56">
        <v>29.3</v>
      </c>
      <c r="AC17" s="63">
        <f t="shared" si="0"/>
        <v>30.131818181818179</v>
      </c>
    </row>
    <row r="18" spans="1:29" ht="25.15" customHeight="1" x14ac:dyDescent="0.2">
      <c r="A18" s="4">
        <v>7</v>
      </c>
      <c r="B18" s="3" t="s">
        <v>21</v>
      </c>
      <c r="C18" s="2" t="s">
        <v>16</v>
      </c>
      <c r="D18" s="2"/>
      <c r="E18" s="59"/>
      <c r="F18" s="59"/>
      <c r="G18" s="59">
        <v>4.3</v>
      </c>
      <c r="H18" s="59">
        <v>4.3</v>
      </c>
      <c r="I18" s="59">
        <v>4.3</v>
      </c>
      <c r="J18" s="59">
        <v>4.3</v>
      </c>
      <c r="K18" s="59">
        <v>4.3</v>
      </c>
      <c r="L18" s="59">
        <v>4.3</v>
      </c>
      <c r="M18" s="59">
        <v>4.3</v>
      </c>
      <c r="N18" s="59">
        <v>4.3</v>
      </c>
      <c r="O18" s="59">
        <v>4.3</v>
      </c>
      <c r="P18" s="59">
        <v>4.3</v>
      </c>
      <c r="Q18" s="59">
        <v>4.3</v>
      </c>
      <c r="R18" s="59">
        <v>4.3</v>
      </c>
      <c r="S18" s="59">
        <v>4.3</v>
      </c>
      <c r="T18" s="59">
        <v>4.3</v>
      </c>
      <c r="U18" s="59">
        <v>4.3</v>
      </c>
      <c r="V18" s="59">
        <v>4.3</v>
      </c>
      <c r="W18" s="59">
        <v>4.3</v>
      </c>
      <c r="X18" s="59">
        <v>4.3</v>
      </c>
      <c r="Y18" s="59">
        <v>4.3</v>
      </c>
      <c r="Z18" s="59">
        <v>4.3</v>
      </c>
      <c r="AA18" s="59">
        <v>4.3</v>
      </c>
      <c r="AB18" s="59">
        <v>4.3</v>
      </c>
      <c r="AC18" s="63">
        <f t="shared" si="0"/>
        <v>4.299999999999998</v>
      </c>
    </row>
    <row r="19" spans="1:29" ht="25.15" customHeight="1" x14ac:dyDescent="0.2">
      <c r="A19" s="4">
        <v>8</v>
      </c>
      <c r="B19" s="3" t="s">
        <v>20</v>
      </c>
      <c r="C19" s="2" t="s">
        <v>16</v>
      </c>
      <c r="D19" s="2"/>
      <c r="E19" s="59"/>
      <c r="F19" s="59"/>
      <c r="G19" s="59">
        <v>3.8</v>
      </c>
      <c r="H19" s="59">
        <v>3.8</v>
      </c>
      <c r="I19" s="59">
        <v>3.8</v>
      </c>
      <c r="J19" s="59">
        <v>3.8</v>
      </c>
      <c r="K19" s="59">
        <v>3.8</v>
      </c>
      <c r="L19" s="59">
        <v>3.8</v>
      </c>
      <c r="M19" s="59">
        <v>3.8</v>
      </c>
      <c r="N19" s="59">
        <v>3.8</v>
      </c>
      <c r="O19" s="59">
        <v>3.8</v>
      </c>
      <c r="P19" s="59">
        <v>3.8</v>
      </c>
      <c r="Q19" s="59">
        <v>3.8</v>
      </c>
      <c r="R19" s="59">
        <v>3.8</v>
      </c>
      <c r="S19" s="59">
        <v>3.8</v>
      </c>
      <c r="T19" s="59">
        <v>3.8</v>
      </c>
      <c r="U19" s="59">
        <v>3.8</v>
      </c>
      <c r="V19" s="59">
        <v>3.8</v>
      </c>
      <c r="W19" s="59">
        <v>3.8</v>
      </c>
      <c r="X19" s="59">
        <v>3.8</v>
      </c>
      <c r="Y19" s="59">
        <v>3.8</v>
      </c>
      <c r="Z19" s="59">
        <v>3.8</v>
      </c>
      <c r="AA19" s="59">
        <v>3.8</v>
      </c>
      <c r="AB19" s="59">
        <v>3.8</v>
      </c>
      <c r="AC19" s="63">
        <f t="shared" si="0"/>
        <v>3.7999999999999985</v>
      </c>
    </row>
    <row r="20" spans="1:29" ht="25.15" customHeight="1" x14ac:dyDescent="0.2">
      <c r="A20" s="4">
        <v>9</v>
      </c>
      <c r="B20" s="3" t="s">
        <v>19</v>
      </c>
      <c r="C20" s="2" t="s">
        <v>16</v>
      </c>
      <c r="D20" s="2"/>
      <c r="E20" s="59"/>
      <c r="F20" s="59"/>
      <c r="G20" s="59">
        <v>3.8</v>
      </c>
      <c r="H20" s="59">
        <v>3.8</v>
      </c>
      <c r="I20" s="59">
        <v>3.8</v>
      </c>
      <c r="J20" s="59">
        <v>3.8</v>
      </c>
      <c r="K20" s="59">
        <v>3.8</v>
      </c>
      <c r="L20" s="59">
        <v>3.8</v>
      </c>
      <c r="M20" s="59">
        <v>3.8</v>
      </c>
      <c r="N20" s="59">
        <v>3.8</v>
      </c>
      <c r="O20" s="59">
        <v>3.8</v>
      </c>
      <c r="P20" s="59">
        <v>3.8</v>
      </c>
      <c r="Q20" s="59">
        <v>3.8</v>
      </c>
      <c r="R20" s="59">
        <v>3.8</v>
      </c>
      <c r="S20" s="59">
        <v>3.8</v>
      </c>
      <c r="T20" s="59">
        <v>3.8</v>
      </c>
      <c r="U20" s="59">
        <v>3.8</v>
      </c>
      <c r="V20" s="59">
        <v>3.8</v>
      </c>
      <c r="W20" s="59">
        <v>3.8</v>
      </c>
      <c r="X20" s="59">
        <v>3.8</v>
      </c>
      <c r="Y20" s="59">
        <v>3.8</v>
      </c>
      <c r="Z20" s="59">
        <v>3.8</v>
      </c>
      <c r="AA20" s="59">
        <v>3.8</v>
      </c>
      <c r="AB20" s="59">
        <v>3.8</v>
      </c>
      <c r="AC20" s="63">
        <f t="shared" si="0"/>
        <v>3.7999999999999985</v>
      </c>
    </row>
    <row r="21" spans="1:29" ht="25.15" customHeight="1" x14ac:dyDescent="0.2">
      <c r="A21" s="4">
        <v>10</v>
      </c>
      <c r="B21" s="3" t="s">
        <v>18</v>
      </c>
      <c r="C21" s="2" t="s">
        <v>16</v>
      </c>
      <c r="D21" s="2"/>
      <c r="E21" s="59"/>
      <c r="F21" s="59"/>
      <c r="G21" s="59">
        <v>3</v>
      </c>
      <c r="H21" s="59">
        <v>3</v>
      </c>
      <c r="I21" s="59">
        <v>3</v>
      </c>
      <c r="J21" s="59">
        <v>3</v>
      </c>
      <c r="K21" s="59">
        <v>3</v>
      </c>
      <c r="L21" s="59">
        <v>3</v>
      </c>
      <c r="M21" s="59">
        <v>3</v>
      </c>
      <c r="N21" s="59">
        <v>3</v>
      </c>
      <c r="O21" s="59">
        <v>3</v>
      </c>
      <c r="P21" s="59">
        <v>3</v>
      </c>
      <c r="Q21" s="59">
        <v>3</v>
      </c>
      <c r="R21" s="59">
        <v>3</v>
      </c>
      <c r="S21" s="59">
        <v>3</v>
      </c>
      <c r="T21" s="59">
        <v>3</v>
      </c>
      <c r="U21" s="59">
        <v>3</v>
      </c>
      <c r="V21" s="59">
        <v>3</v>
      </c>
      <c r="W21" s="59">
        <v>3</v>
      </c>
      <c r="X21" s="59">
        <v>3</v>
      </c>
      <c r="Y21" s="59">
        <v>3</v>
      </c>
      <c r="Z21" s="59">
        <v>3</v>
      </c>
      <c r="AA21" s="59">
        <v>3</v>
      </c>
      <c r="AB21" s="59">
        <v>3</v>
      </c>
      <c r="AC21" s="63">
        <f t="shared" si="0"/>
        <v>3</v>
      </c>
    </row>
    <row r="22" spans="1:29" ht="25.15" customHeight="1" x14ac:dyDescent="0.2">
      <c r="A22" s="4">
        <v>11</v>
      </c>
      <c r="B22" s="3" t="s">
        <v>17</v>
      </c>
      <c r="C22" s="2" t="s">
        <v>16</v>
      </c>
      <c r="D22" s="11"/>
      <c r="E22" s="59"/>
      <c r="F22" s="59"/>
      <c r="G22" s="59">
        <v>0.5</v>
      </c>
      <c r="H22" s="59">
        <v>0.5</v>
      </c>
      <c r="I22" s="59">
        <v>0.5</v>
      </c>
      <c r="J22" s="59">
        <v>0.5</v>
      </c>
      <c r="K22" s="59">
        <v>0.5</v>
      </c>
      <c r="L22" s="59">
        <v>0.5</v>
      </c>
      <c r="M22" s="59">
        <v>0.5</v>
      </c>
      <c r="N22" s="59">
        <v>0.5</v>
      </c>
      <c r="O22" s="59">
        <v>0.5</v>
      </c>
      <c r="P22" s="59">
        <v>0.5</v>
      </c>
      <c r="Q22" s="59">
        <v>0.5</v>
      </c>
      <c r="R22" s="59">
        <v>0.5</v>
      </c>
      <c r="S22" s="59">
        <v>0.5</v>
      </c>
      <c r="T22" s="59">
        <v>0.5</v>
      </c>
      <c r="U22" s="59">
        <v>0.5</v>
      </c>
      <c r="V22" s="59">
        <v>0.5</v>
      </c>
      <c r="W22" s="59">
        <v>0.5</v>
      </c>
      <c r="X22" s="59">
        <v>0.5</v>
      </c>
      <c r="Y22" s="59">
        <v>0.5</v>
      </c>
      <c r="Z22" s="59">
        <v>0.5</v>
      </c>
      <c r="AA22" s="59">
        <v>0.5</v>
      </c>
      <c r="AB22" s="59">
        <v>0.5</v>
      </c>
      <c r="AC22" s="63">
        <f t="shared" si="0"/>
        <v>0.5</v>
      </c>
    </row>
    <row r="23" spans="1:29" ht="25.15" customHeight="1" x14ac:dyDescent="0.2">
      <c r="A23" s="4">
        <v>12</v>
      </c>
      <c r="B23" s="3" t="s">
        <v>15</v>
      </c>
      <c r="C23" s="2" t="s">
        <v>14</v>
      </c>
      <c r="D23" s="11"/>
      <c r="E23" s="59"/>
      <c r="F23" s="59"/>
      <c r="G23" s="59">
        <v>0.8</v>
      </c>
      <c r="H23" s="59">
        <v>0.8</v>
      </c>
      <c r="I23" s="59">
        <v>0.8</v>
      </c>
      <c r="J23" s="59">
        <v>0.8</v>
      </c>
      <c r="K23" s="59">
        <v>0.8</v>
      </c>
      <c r="L23" s="59">
        <v>0.8</v>
      </c>
      <c r="M23" s="59">
        <v>0.8</v>
      </c>
      <c r="N23" s="59">
        <v>0.8</v>
      </c>
      <c r="O23" s="59">
        <v>0.8</v>
      </c>
      <c r="P23" s="59">
        <v>0.8</v>
      </c>
      <c r="Q23" s="59">
        <v>0.8</v>
      </c>
      <c r="R23" s="59">
        <v>0.8</v>
      </c>
      <c r="S23" s="59">
        <v>0.8</v>
      </c>
      <c r="T23" s="59">
        <v>0.8</v>
      </c>
      <c r="U23" s="59">
        <v>0.8</v>
      </c>
      <c r="V23" s="59">
        <v>0.8</v>
      </c>
      <c r="W23" s="59">
        <v>0.8</v>
      </c>
      <c r="X23" s="59">
        <v>0.8</v>
      </c>
      <c r="Y23" s="59">
        <v>0.8</v>
      </c>
      <c r="Z23" s="59">
        <v>0.8</v>
      </c>
      <c r="AA23" s="59">
        <v>0.8</v>
      </c>
      <c r="AB23" s="59">
        <v>0.8</v>
      </c>
      <c r="AC23" s="63">
        <f t="shared" si="0"/>
        <v>0.80000000000000027</v>
      </c>
    </row>
    <row r="24" spans="1:29" ht="25.15" customHeight="1" x14ac:dyDescent="0.2">
      <c r="A24" s="4">
        <v>13</v>
      </c>
      <c r="B24" s="3" t="s">
        <v>13</v>
      </c>
      <c r="C24" s="2" t="s">
        <v>12</v>
      </c>
      <c r="D24" s="11"/>
      <c r="E24" s="60"/>
      <c r="F24" s="60"/>
      <c r="G24" s="60">
        <v>971</v>
      </c>
      <c r="H24" s="60">
        <v>971</v>
      </c>
      <c r="I24" s="60">
        <v>971</v>
      </c>
      <c r="J24" s="60">
        <v>971</v>
      </c>
      <c r="K24" s="60">
        <v>971</v>
      </c>
      <c r="L24" s="60">
        <v>971</v>
      </c>
      <c r="M24" s="60">
        <v>971</v>
      </c>
      <c r="N24" s="60">
        <v>971</v>
      </c>
      <c r="O24" s="60">
        <v>971</v>
      </c>
      <c r="P24" s="60">
        <v>971</v>
      </c>
      <c r="Q24" s="60">
        <v>971</v>
      </c>
      <c r="R24" s="60">
        <v>971</v>
      </c>
      <c r="S24" s="60">
        <v>971</v>
      </c>
      <c r="T24" s="60">
        <v>971</v>
      </c>
      <c r="U24" s="60">
        <v>971</v>
      </c>
      <c r="V24" s="60">
        <v>971</v>
      </c>
      <c r="W24" s="60">
        <v>971</v>
      </c>
      <c r="X24" s="60">
        <v>971</v>
      </c>
      <c r="Y24" s="60">
        <v>971</v>
      </c>
      <c r="Z24" s="60">
        <v>971</v>
      </c>
      <c r="AA24" s="60">
        <v>971</v>
      </c>
      <c r="AB24" s="60">
        <v>971</v>
      </c>
      <c r="AC24" s="63">
        <f t="shared" si="0"/>
        <v>971</v>
      </c>
    </row>
    <row r="25" spans="1:29" ht="25.15" customHeight="1" x14ac:dyDescent="0.2">
      <c r="A25" s="4">
        <v>14</v>
      </c>
      <c r="B25" s="3" t="s">
        <v>11</v>
      </c>
      <c r="C25" s="2" t="s">
        <v>10</v>
      </c>
      <c r="D25" s="11"/>
      <c r="E25" s="64"/>
      <c r="F25" s="64"/>
      <c r="G25" s="64">
        <f t="shared" ref="G25:N25" si="1">G24*1000*1*(G14-G15)/3024</f>
        <v>2022.916666666667</v>
      </c>
      <c r="H25" s="64">
        <f t="shared" si="1"/>
        <v>2022.916666666667</v>
      </c>
      <c r="I25" s="64">
        <f t="shared" si="1"/>
        <v>1573.3796296296296</v>
      </c>
      <c r="J25" s="64">
        <f t="shared" si="1"/>
        <v>1605.4894179894179</v>
      </c>
      <c r="K25" s="64">
        <f t="shared" si="1"/>
        <v>1669.7089947089944</v>
      </c>
      <c r="L25" s="64">
        <f t="shared" si="1"/>
        <v>1669.7089947089951</v>
      </c>
      <c r="M25" s="64">
        <f t="shared" si="1"/>
        <v>1766.0383597883597</v>
      </c>
      <c r="N25" s="64">
        <f t="shared" si="1"/>
        <v>1798.148148148148</v>
      </c>
      <c r="O25" s="64">
        <f>O24*1000*1*(O14-O15)/3024</f>
        <v>1830.2579365079368</v>
      </c>
      <c r="P25" s="64">
        <f t="shared" ref="P25:AB25" si="2">P24*1000*1*(P14-P15)/3024</f>
        <v>1894.4775132275133</v>
      </c>
      <c r="Q25" s="64">
        <f t="shared" si="2"/>
        <v>1958.69708994709</v>
      </c>
      <c r="R25" s="64">
        <f t="shared" si="2"/>
        <v>1990.8068783068779</v>
      </c>
      <c r="S25" s="64">
        <f t="shared" si="2"/>
        <v>1990.8068783068779</v>
      </c>
      <c r="T25" s="64">
        <f t="shared" si="2"/>
        <v>2215.5753968253966</v>
      </c>
      <c r="U25" s="64">
        <f t="shared" si="2"/>
        <v>2119.2460317460318</v>
      </c>
      <c r="V25" s="64">
        <f t="shared" si="2"/>
        <v>2215.5753968253966</v>
      </c>
      <c r="W25" s="64">
        <f t="shared" si="2"/>
        <v>2183.465608465609</v>
      </c>
      <c r="X25" s="64">
        <f t="shared" si="2"/>
        <v>2376.1243386243382</v>
      </c>
      <c r="Y25" s="64">
        <f t="shared" si="2"/>
        <v>2440.3439153439153</v>
      </c>
      <c r="Z25" s="64">
        <f t="shared" si="2"/>
        <v>2440.3439153439158</v>
      </c>
      <c r="AA25" s="64">
        <f t="shared" si="2"/>
        <v>2472.4537037037039</v>
      </c>
      <c r="AB25" s="64">
        <f t="shared" si="2"/>
        <v>2472.4537037037035</v>
      </c>
      <c r="AC25" s="57">
        <f>SUM(E25:AB25)</f>
        <v>44728.935185185182</v>
      </c>
    </row>
    <row r="26" spans="1:29" ht="25.15" customHeight="1" x14ac:dyDescent="0.2">
      <c r="A26" s="4">
        <v>15</v>
      </c>
      <c r="B26" s="3" t="s">
        <v>9</v>
      </c>
      <c r="C26" s="2" t="s">
        <v>8</v>
      </c>
      <c r="D26" s="11"/>
      <c r="E26" s="58"/>
      <c r="F26" s="58"/>
      <c r="G26" s="58">
        <v>1500</v>
      </c>
      <c r="H26" s="58">
        <v>1600</v>
      </c>
      <c r="I26" s="58">
        <v>1000</v>
      </c>
      <c r="J26" s="58">
        <v>700</v>
      </c>
      <c r="K26" s="58">
        <v>1200</v>
      </c>
      <c r="L26" s="58">
        <v>1200</v>
      </c>
      <c r="M26" s="58">
        <v>1300</v>
      </c>
      <c r="N26" s="58">
        <v>1300</v>
      </c>
      <c r="O26" s="58">
        <v>1400</v>
      </c>
      <c r="P26" s="58">
        <v>1300</v>
      </c>
      <c r="Q26" s="58">
        <v>1600</v>
      </c>
      <c r="R26" s="58">
        <v>1400</v>
      </c>
      <c r="S26" s="58">
        <v>1600</v>
      </c>
      <c r="T26" s="58">
        <v>1600</v>
      </c>
      <c r="U26" s="58">
        <v>1500</v>
      </c>
      <c r="V26" s="58">
        <v>1400</v>
      </c>
      <c r="W26" s="58">
        <v>1700</v>
      </c>
      <c r="X26" s="58">
        <v>1600</v>
      </c>
      <c r="Y26" s="58">
        <v>1600</v>
      </c>
      <c r="Z26" s="58">
        <v>1600</v>
      </c>
      <c r="AA26" s="58">
        <v>1600</v>
      </c>
      <c r="AB26" s="58">
        <v>1700</v>
      </c>
      <c r="AC26" s="57">
        <f>SUM(E26:AB26)</f>
        <v>31400</v>
      </c>
    </row>
    <row r="27" spans="1:29" ht="25.15" customHeight="1" x14ac:dyDescent="0.2">
      <c r="A27" s="4">
        <v>16</v>
      </c>
      <c r="B27" s="3" t="s">
        <v>7</v>
      </c>
      <c r="C27" s="2" t="s">
        <v>6</v>
      </c>
      <c r="D27" s="11"/>
      <c r="E27" s="65"/>
      <c r="F27" s="65"/>
      <c r="G27" s="65">
        <f t="shared" ref="G27:N27" si="3">G26/G25</f>
        <v>0.74150360453141084</v>
      </c>
      <c r="H27" s="65">
        <f t="shared" si="3"/>
        <v>0.79093717816683817</v>
      </c>
      <c r="I27" s="65">
        <f t="shared" si="3"/>
        <v>0.63557451816978083</v>
      </c>
      <c r="J27" s="65">
        <f t="shared" si="3"/>
        <v>0.43600411946446965</v>
      </c>
      <c r="K27" s="65">
        <f t="shared" si="3"/>
        <v>0.71868810900736768</v>
      </c>
      <c r="L27" s="65">
        <f t="shared" si="3"/>
        <v>0.71868810900736735</v>
      </c>
      <c r="M27" s="65">
        <f t="shared" si="3"/>
        <v>0.73611085104390983</v>
      </c>
      <c r="N27" s="65">
        <f t="shared" si="3"/>
        <v>0.72296601441812569</v>
      </c>
      <c r="O27" s="65">
        <f>O26/O25</f>
        <v>0.7649195078324027</v>
      </c>
      <c r="P27" s="65">
        <f t="shared" ref="P27:AB27" si="4">P26/P25</f>
        <v>0.68620503063415317</v>
      </c>
      <c r="Q27" s="65">
        <f t="shared" si="4"/>
        <v>0.81686954466411166</v>
      </c>
      <c r="R27" s="65">
        <f t="shared" si="4"/>
        <v>0.70323245074914464</v>
      </c>
      <c r="S27" s="65">
        <f t="shared" si="4"/>
        <v>0.80369422942759394</v>
      </c>
      <c r="T27" s="65">
        <f t="shared" si="4"/>
        <v>0.72216003223928726</v>
      </c>
      <c r="U27" s="65">
        <f t="shared" si="4"/>
        <v>0.70779889523452855</v>
      </c>
      <c r="V27" s="65">
        <f t="shared" si="4"/>
        <v>0.63189002820937634</v>
      </c>
      <c r="W27" s="65">
        <f t="shared" si="4"/>
        <v>0.77857878475798126</v>
      </c>
      <c r="X27" s="65">
        <f t="shared" si="4"/>
        <v>0.67336543546636252</v>
      </c>
      <c r="Y27" s="65">
        <f t="shared" si="4"/>
        <v>0.65564529242777392</v>
      </c>
      <c r="Z27" s="65">
        <f t="shared" si="4"/>
        <v>0.6556452924277737</v>
      </c>
      <c r="AA27" s="65">
        <f t="shared" si="4"/>
        <v>0.64713041850014041</v>
      </c>
      <c r="AB27" s="65">
        <f t="shared" si="4"/>
        <v>0.68757606965639928</v>
      </c>
      <c r="AC27" s="63">
        <f t="shared" ref="AC27:AC32" si="5">AVERAGE(E27:AB27)</f>
        <v>0.70159925072892271</v>
      </c>
    </row>
    <row r="28" spans="1:29" ht="25.15" customHeight="1" x14ac:dyDescent="0.2">
      <c r="A28" s="4">
        <v>17</v>
      </c>
      <c r="B28" s="3" t="s">
        <v>5</v>
      </c>
      <c r="C28" s="11"/>
      <c r="D28" s="11"/>
      <c r="E28" s="368">
        <f>AVERAGE(E27:AB27)</f>
        <v>0.70159925072892271</v>
      </c>
      <c r="F28" s="369"/>
      <c r="G28" s="369"/>
      <c r="H28" s="369"/>
      <c r="I28" s="369"/>
      <c r="J28" s="369"/>
      <c r="K28" s="369"/>
      <c r="L28" s="369"/>
      <c r="M28" s="369"/>
      <c r="N28" s="369"/>
      <c r="O28" s="369"/>
      <c r="P28" s="369"/>
      <c r="Q28" s="369"/>
      <c r="R28" s="369"/>
      <c r="S28" s="369"/>
      <c r="T28" s="369"/>
      <c r="U28" s="369"/>
      <c r="V28" s="369"/>
      <c r="W28" s="369"/>
      <c r="X28" s="369"/>
      <c r="Y28" s="369"/>
      <c r="Z28" s="369"/>
      <c r="AA28" s="369"/>
      <c r="AB28" s="369"/>
      <c r="AC28" s="63">
        <f t="shared" si="5"/>
        <v>0.70159925072892271</v>
      </c>
    </row>
    <row r="29" spans="1:29" ht="25.15" customHeight="1" x14ac:dyDescent="0.2">
      <c r="A29" s="4">
        <v>18</v>
      </c>
      <c r="B29" s="3" t="s">
        <v>4</v>
      </c>
      <c r="C29" s="11"/>
      <c r="D29" s="11"/>
      <c r="E29" s="65"/>
      <c r="F29" s="65"/>
      <c r="G29" s="65">
        <f t="shared" ref="G29:N29" si="6">3.516/G27</f>
        <v>4.741716666666667</v>
      </c>
      <c r="H29" s="65">
        <f t="shared" si="6"/>
        <v>4.4453593750000007</v>
      </c>
      <c r="I29" s="65">
        <f t="shared" si="6"/>
        <v>5.5320027777777776</v>
      </c>
      <c r="J29" s="65">
        <f t="shared" si="6"/>
        <v>8.0641439909297041</v>
      </c>
      <c r="K29" s="65">
        <f t="shared" si="6"/>
        <v>4.8922473544973535</v>
      </c>
      <c r="L29" s="65">
        <f t="shared" si="6"/>
        <v>4.8922473544973553</v>
      </c>
      <c r="M29" s="65">
        <f t="shared" si="6"/>
        <v>4.7764545177045168</v>
      </c>
      <c r="N29" s="65">
        <f t="shared" si="6"/>
        <v>4.8632991452991448</v>
      </c>
      <c r="O29" s="65">
        <f>3.516/O27</f>
        <v>4.596562074829933</v>
      </c>
      <c r="P29" s="65">
        <f>3.516/P27</f>
        <v>5.1238330280830278</v>
      </c>
      <c r="Q29" s="65">
        <f>3.516/Q27</f>
        <v>4.30423685515873</v>
      </c>
      <c r="R29" s="65">
        <f>3.516/R27</f>
        <v>4.9997692743764164</v>
      </c>
      <c r="S29" s="65">
        <f t="shared" ref="S29:AB29" si="7">3.516/S27</f>
        <v>4.374798115079364</v>
      </c>
      <c r="T29" s="65">
        <f t="shared" si="7"/>
        <v>4.8687269345238091</v>
      </c>
      <c r="U29" s="65">
        <f t="shared" si="7"/>
        <v>4.9675126984126985</v>
      </c>
      <c r="V29" s="65">
        <f t="shared" si="7"/>
        <v>5.5642593537414955</v>
      </c>
      <c r="W29" s="65">
        <f t="shared" si="7"/>
        <v>4.5159206349206364</v>
      </c>
      <c r="X29" s="65">
        <f t="shared" si="7"/>
        <v>5.2215332341269827</v>
      </c>
      <c r="Y29" s="65">
        <f t="shared" si="7"/>
        <v>5.3626557539682533</v>
      </c>
      <c r="Z29" s="65">
        <f t="shared" si="7"/>
        <v>5.3626557539682551</v>
      </c>
      <c r="AA29" s="65">
        <f t="shared" si="7"/>
        <v>5.4332170138888891</v>
      </c>
      <c r="AB29" s="65">
        <f t="shared" si="7"/>
        <v>5.1136160130718951</v>
      </c>
      <c r="AC29" s="63">
        <f t="shared" si="5"/>
        <v>5.091671269114677</v>
      </c>
    </row>
    <row r="30" spans="1:29" ht="25.15" customHeight="1" x14ac:dyDescent="0.2">
      <c r="A30" s="4">
        <v>19</v>
      </c>
      <c r="B30" s="3" t="s">
        <v>3</v>
      </c>
      <c r="C30" s="11"/>
      <c r="D30" s="11"/>
      <c r="E30" s="65"/>
      <c r="F30" s="65"/>
      <c r="G30" s="65">
        <f t="shared" ref="G30:N30" si="8">3.413*G29</f>
        <v>16.183478983333334</v>
      </c>
      <c r="H30" s="65">
        <f t="shared" si="8"/>
        <v>15.172011546875002</v>
      </c>
      <c r="I30" s="65">
        <f t="shared" si="8"/>
        <v>18.880725480555554</v>
      </c>
      <c r="J30" s="65">
        <f t="shared" si="8"/>
        <v>27.52292344104308</v>
      </c>
      <c r="K30" s="65">
        <f t="shared" si="8"/>
        <v>16.697240220899467</v>
      </c>
      <c r="L30" s="65">
        <f t="shared" si="8"/>
        <v>16.697240220899474</v>
      </c>
      <c r="M30" s="65">
        <f t="shared" si="8"/>
        <v>16.302039268925515</v>
      </c>
      <c r="N30" s="65">
        <f t="shared" si="8"/>
        <v>16.59843998290598</v>
      </c>
      <c r="O30" s="65">
        <f>3.413*O29</f>
        <v>15.68806636139456</v>
      </c>
      <c r="P30" s="65">
        <f>3.413*P29</f>
        <v>17.487642124847373</v>
      </c>
      <c r="Q30" s="65">
        <f>3.413*Q29</f>
        <v>14.690360386656744</v>
      </c>
      <c r="R30" s="65">
        <f>3.413*R29</f>
        <v>17.064212533446707</v>
      </c>
      <c r="S30" s="65">
        <f t="shared" ref="S30:AB30" si="9">3.413*S29</f>
        <v>14.931185966765868</v>
      </c>
      <c r="T30" s="65">
        <f t="shared" si="9"/>
        <v>16.616965027529758</v>
      </c>
      <c r="U30" s="65">
        <f t="shared" si="9"/>
        <v>16.954120839682538</v>
      </c>
      <c r="V30" s="65">
        <f t="shared" si="9"/>
        <v>18.990817174319723</v>
      </c>
      <c r="W30" s="65">
        <f t="shared" si="9"/>
        <v>15.412837126984131</v>
      </c>
      <c r="X30" s="65">
        <f t="shared" si="9"/>
        <v>17.821092928075391</v>
      </c>
      <c r="Y30" s="65">
        <f t="shared" si="9"/>
        <v>18.302744088293647</v>
      </c>
      <c r="Z30" s="65">
        <f t="shared" si="9"/>
        <v>18.302744088293654</v>
      </c>
      <c r="AA30" s="65">
        <f t="shared" si="9"/>
        <v>18.543569668402778</v>
      </c>
      <c r="AB30" s="65">
        <f t="shared" si="9"/>
        <v>17.452771452614378</v>
      </c>
      <c r="AC30" s="63">
        <f t="shared" si="5"/>
        <v>17.377874041488397</v>
      </c>
    </row>
    <row r="31" spans="1:29" ht="25.15" customHeight="1" x14ac:dyDescent="0.2">
      <c r="A31" s="4">
        <v>20</v>
      </c>
      <c r="B31" s="24" t="s">
        <v>2</v>
      </c>
      <c r="C31" s="25" t="s">
        <v>0</v>
      </c>
      <c r="D31" s="27"/>
      <c r="E31" s="65"/>
      <c r="F31" s="65"/>
      <c r="G31" s="65">
        <f t="shared" ref="G31:N31" si="10">(G17-G16)/LN(1+(G17-G16)/G12)</f>
        <v>4.4432247355665835</v>
      </c>
      <c r="H31" s="65">
        <f t="shared" si="10"/>
        <v>3.7744462768485518</v>
      </c>
      <c r="I31" s="65">
        <f t="shared" si="10"/>
        <v>3.5328300357444222</v>
      </c>
      <c r="J31" s="65">
        <f t="shared" si="10"/>
        <v>3.7149150403573086</v>
      </c>
      <c r="K31" s="65">
        <f t="shared" si="10"/>
        <v>3.6785525643462083</v>
      </c>
      <c r="L31" s="65">
        <f t="shared" si="10"/>
        <v>3.7511085940184423</v>
      </c>
      <c r="M31" s="65">
        <f t="shared" si="10"/>
        <v>3.823004751832717</v>
      </c>
      <c r="N31" s="65">
        <f t="shared" si="10"/>
        <v>4.4056927155017416</v>
      </c>
      <c r="O31" s="65">
        <f>(O17-O16)/LN(1+(O17-O16)/O12)</f>
        <v>4.4426552479375543</v>
      </c>
      <c r="P31" s="65">
        <f>(P17-P16)/LN(1+(P17-P16)/P12)</f>
        <v>4.5526626206387668</v>
      </c>
      <c r="Q31" s="65">
        <f>(Q17-Q16)/LN(1+(Q17-Q16)/Q12)</f>
        <v>4.2972926399479716</v>
      </c>
      <c r="R31" s="65">
        <f>(R17-R16)/LN(1+(R17-R16)/R12)</f>
        <v>4.0763328712072262</v>
      </c>
      <c r="S31" s="65">
        <f t="shared" ref="S31:AB31" si="11">(S17-S16)/LN(1+(S17-S16)/S12)</f>
        <v>4.2228173107653344</v>
      </c>
      <c r="T31" s="65">
        <f t="shared" si="11"/>
        <v>4.3993458938552283</v>
      </c>
      <c r="U31" s="65">
        <f t="shared" si="11"/>
        <v>4.329134670743767</v>
      </c>
      <c r="V31" s="65">
        <f t="shared" si="11"/>
        <v>4.2868119927759922</v>
      </c>
      <c r="W31" s="65">
        <f t="shared" si="11"/>
        <v>4.3643052374303943</v>
      </c>
      <c r="X31" s="65">
        <f t="shared" si="11"/>
        <v>4.5037129031523673</v>
      </c>
      <c r="Y31" s="65">
        <f t="shared" si="11"/>
        <v>4.5726849252263708</v>
      </c>
      <c r="Z31" s="65">
        <f t="shared" si="11"/>
        <v>4.572684925226369</v>
      </c>
      <c r="AA31" s="65">
        <f t="shared" si="11"/>
        <v>4.6859765785152199</v>
      </c>
      <c r="AB31" s="65">
        <f t="shared" si="11"/>
        <v>4.8334751840347057</v>
      </c>
      <c r="AC31" s="63">
        <f t="shared" si="5"/>
        <v>4.239257623439693</v>
      </c>
    </row>
    <row r="32" spans="1:29" ht="25.15" customHeight="1" x14ac:dyDescent="0.25">
      <c r="A32" s="4">
        <v>21</v>
      </c>
      <c r="B32" s="3" t="s">
        <v>1</v>
      </c>
      <c r="C32" s="2" t="s">
        <v>0</v>
      </c>
      <c r="D32" s="28"/>
      <c r="E32" s="65"/>
      <c r="F32" s="65"/>
      <c r="G32" s="65">
        <f t="shared" ref="G32:N32" si="12">(G14-G15)/LN(1+(G14-G15)/G13)</f>
        <v>2.5794860061922535</v>
      </c>
      <c r="H32" s="65">
        <f t="shared" si="12"/>
        <v>2.0381473548366369</v>
      </c>
      <c r="I32" s="65">
        <f t="shared" si="12"/>
        <v>1.7177122668626332</v>
      </c>
      <c r="J32" s="65">
        <f t="shared" si="12"/>
        <v>1.7411413016526698</v>
      </c>
      <c r="K32" s="65">
        <f t="shared" si="12"/>
        <v>1.7877273842746428</v>
      </c>
      <c r="L32" s="65">
        <f t="shared" si="12"/>
        <v>1.7877273842746431</v>
      </c>
      <c r="M32" s="65">
        <f t="shared" si="12"/>
        <v>2.0436652620419178</v>
      </c>
      <c r="N32" s="65">
        <f t="shared" si="12"/>
        <v>1.8798726749324199</v>
      </c>
      <c r="O32" s="65">
        <f>(O14-O15)/LN(1+(O14-O15)/O13)</f>
        <v>1.9027067439634042</v>
      </c>
      <c r="P32" s="65">
        <f>(P14-P15)/LN(1+(P14-P15)/P13)</f>
        <v>2.1401311712942257</v>
      </c>
      <c r="Q32" s="65">
        <f>(Q14-Q15)/LN(1+(Q14-Q15)/Q13)</f>
        <v>1.9932876563019337</v>
      </c>
      <c r="R32" s="65">
        <f>(R14-R15)/LN(1+(R14-R15)/R13)</f>
        <v>1.7889418507023145</v>
      </c>
      <c r="S32" s="65">
        <f t="shared" ref="S32:AB32" si="13">(S14-S15)/LN(1+(S14-S15)/S13)</f>
        <v>2.21163145567288</v>
      </c>
      <c r="T32" s="65">
        <f t="shared" si="13"/>
        <v>2.1711400650644612</v>
      </c>
      <c r="U32" s="65">
        <f t="shared" si="13"/>
        <v>2.1049313267650867</v>
      </c>
      <c r="V32" s="65">
        <f t="shared" si="13"/>
        <v>2.375897998171745</v>
      </c>
      <c r="W32" s="65">
        <f t="shared" si="13"/>
        <v>2.706677059950191</v>
      </c>
      <c r="X32" s="65">
        <f t="shared" si="13"/>
        <v>2.8568481655931195</v>
      </c>
      <c r="Y32" s="65">
        <f t="shared" si="13"/>
        <v>2.9063544547929929</v>
      </c>
      <c r="Z32" s="65">
        <f t="shared" si="13"/>
        <v>3.2321510472845874</v>
      </c>
      <c r="AA32" s="65">
        <f t="shared" si="13"/>
        <v>3.4114228417733474</v>
      </c>
      <c r="AB32" s="65">
        <f t="shared" si="13"/>
        <v>3.411422841773347</v>
      </c>
      <c r="AC32" s="63">
        <f t="shared" si="5"/>
        <v>2.3085920142805203</v>
      </c>
    </row>
    <row r="33" spans="1:32" ht="15.75" x14ac:dyDescent="0.25">
      <c r="A33" s="20"/>
      <c r="B33" s="21"/>
      <c r="C33" s="22"/>
      <c r="D3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19"/>
    </row>
    <row r="34" spans="1:32" ht="18" customHeight="1" x14ac:dyDescent="0.25">
      <c r="A34" s="332" t="s">
        <v>39</v>
      </c>
      <c r="B34" s="333"/>
      <c r="C34" s="333"/>
      <c r="D34" s="333"/>
      <c r="E34" s="333"/>
      <c r="F34" s="333"/>
      <c r="G34" s="333"/>
      <c r="H34" s="333"/>
      <c r="I34" s="333"/>
      <c r="J34" s="333"/>
      <c r="K34" s="333"/>
      <c r="L34" s="333"/>
      <c r="M34" s="333"/>
      <c r="N34" s="333"/>
      <c r="O34" s="333"/>
      <c r="P34" s="333"/>
      <c r="Q34" s="333"/>
      <c r="R34" s="333"/>
      <c r="S34" s="333"/>
      <c r="T34" s="333"/>
      <c r="U34" s="333"/>
      <c r="V34" s="333"/>
      <c r="W34" s="333"/>
      <c r="X34" s="333"/>
      <c r="Y34" s="333"/>
      <c r="Z34" s="333"/>
      <c r="AA34" s="333"/>
      <c r="AB34" s="334"/>
      <c r="AC34"/>
    </row>
    <row r="35" spans="1:32" ht="18" customHeight="1" x14ac:dyDescent="0.25">
      <c r="A35" s="353" t="s">
        <v>99</v>
      </c>
      <c r="B35" s="354"/>
      <c r="C35" s="354"/>
      <c r="D35" s="354"/>
      <c r="E35" s="354"/>
      <c r="F35" s="354"/>
      <c r="G35" s="354"/>
      <c r="H35" s="354"/>
      <c r="I35" s="354"/>
      <c r="J35" s="354"/>
      <c r="K35" s="354"/>
      <c r="L35" s="354"/>
      <c r="M35" s="354"/>
      <c r="N35" s="354"/>
      <c r="O35" s="354"/>
      <c r="P35" s="354"/>
      <c r="Q35" s="354"/>
      <c r="R35" s="354"/>
      <c r="S35" s="354"/>
      <c r="T35" s="354"/>
      <c r="U35" s="354"/>
      <c r="V35" s="354"/>
      <c r="W35" s="354"/>
      <c r="X35" s="354"/>
      <c r="Y35" s="354"/>
      <c r="Z35" s="354"/>
      <c r="AA35" s="354"/>
      <c r="AB35" s="355"/>
      <c r="AC35"/>
    </row>
    <row r="36" spans="1:32" ht="18.600000000000001" customHeight="1" x14ac:dyDescent="0.35">
      <c r="A36" s="335"/>
      <c r="B36" s="336"/>
      <c r="C36" s="336"/>
      <c r="D36" s="337"/>
      <c r="E36" s="338" t="s">
        <v>75</v>
      </c>
      <c r="F36" s="339"/>
      <c r="G36" s="339"/>
      <c r="H36" s="339"/>
      <c r="I36" s="339"/>
      <c r="J36" s="339"/>
      <c r="K36" s="339"/>
      <c r="L36" s="339"/>
      <c r="M36" s="339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  <c r="AA36" s="339"/>
      <c r="AB36" s="340"/>
      <c r="AC36"/>
    </row>
    <row r="37" spans="1:32" ht="18" customHeight="1" x14ac:dyDescent="0.25">
      <c r="A37" s="350" t="s">
        <v>38</v>
      </c>
      <c r="B37" s="351"/>
      <c r="C37" s="351"/>
      <c r="D37" s="352"/>
      <c r="E37" s="341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3"/>
      <c r="AC37"/>
    </row>
    <row r="38" spans="1:32" ht="16.149999999999999" customHeight="1" x14ac:dyDescent="0.25">
      <c r="A38" s="350" t="s">
        <v>37</v>
      </c>
      <c r="B38" s="351"/>
      <c r="C38" s="351"/>
      <c r="D38" s="352"/>
      <c r="E38" s="341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3"/>
      <c r="AC38"/>
    </row>
    <row r="39" spans="1:32" ht="18" customHeight="1" x14ac:dyDescent="0.25">
      <c r="A39" s="350" t="s">
        <v>36</v>
      </c>
      <c r="B39" s="351"/>
      <c r="C39" s="351"/>
      <c r="D39" s="352"/>
      <c r="E39" s="341"/>
      <c r="F39" s="342"/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3"/>
      <c r="AC39"/>
    </row>
    <row r="40" spans="1:32" ht="18" customHeight="1" x14ac:dyDescent="0.25">
      <c r="A40" s="350" t="s">
        <v>35</v>
      </c>
      <c r="B40" s="351"/>
      <c r="C40" s="351"/>
      <c r="D40" s="352"/>
      <c r="E40" s="341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3"/>
      <c r="AC40"/>
    </row>
    <row r="41" spans="1:32" ht="18.600000000000001" customHeight="1" x14ac:dyDescent="0.35">
      <c r="A41" s="347" t="s">
        <v>34</v>
      </c>
      <c r="B41" s="348"/>
      <c r="C41" s="348"/>
      <c r="D41" s="349"/>
      <c r="E41" s="341"/>
      <c r="F41" s="342"/>
      <c r="G41" s="342"/>
      <c r="H41" s="342"/>
      <c r="I41" s="342"/>
      <c r="J41" s="342"/>
      <c r="K41" s="342"/>
      <c r="L41" s="342"/>
      <c r="M41" s="342"/>
      <c r="N41" s="342"/>
      <c r="O41" s="342"/>
      <c r="P41" s="342"/>
      <c r="Q41" s="342"/>
      <c r="R41" s="342"/>
      <c r="S41" s="342"/>
      <c r="T41" s="342"/>
      <c r="U41" s="342"/>
      <c r="V41" s="342"/>
      <c r="W41" s="342"/>
      <c r="X41" s="342"/>
      <c r="Y41" s="342"/>
      <c r="Z41" s="342"/>
      <c r="AA41" s="342"/>
      <c r="AB41" s="343"/>
      <c r="AC41"/>
    </row>
    <row r="42" spans="1:32" ht="18" customHeight="1" x14ac:dyDescent="0.35">
      <c r="A42" s="347" t="s">
        <v>33</v>
      </c>
      <c r="B42" s="348"/>
      <c r="C42" s="348"/>
      <c r="D42" s="349"/>
      <c r="E42" s="344"/>
      <c r="F42" s="345"/>
      <c r="G42" s="345"/>
      <c r="H42" s="345"/>
      <c r="I42" s="345"/>
      <c r="J42" s="345"/>
      <c r="K42" s="345"/>
      <c r="L42" s="345"/>
      <c r="M42" s="345"/>
      <c r="N42" s="345"/>
      <c r="O42" s="345"/>
      <c r="P42" s="345"/>
      <c r="Q42" s="345"/>
      <c r="R42" s="345"/>
      <c r="S42" s="345"/>
      <c r="T42" s="345"/>
      <c r="U42" s="345"/>
      <c r="V42" s="345"/>
      <c r="W42" s="345"/>
      <c r="X42" s="345"/>
      <c r="Y42" s="345"/>
      <c r="Z42" s="345"/>
      <c r="AA42" s="345"/>
      <c r="AB42" s="346"/>
      <c r="AC42"/>
    </row>
    <row r="43" spans="1:32" ht="16.149999999999999" customHeight="1" x14ac:dyDescent="0.25">
      <c r="A43" s="364" t="s">
        <v>32</v>
      </c>
      <c r="B43" s="364" t="s">
        <v>31</v>
      </c>
      <c r="C43" s="366" t="s">
        <v>30</v>
      </c>
      <c r="D43" s="364" t="s">
        <v>29</v>
      </c>
      <c r="E43" s="314" t="s">
        <v>28</v>
      </c>
      <c r="F43" s="315"/>
      <c r="G43" s="315"/>
      <c r="H43" s="315"/>
      <c r="I43" s="315"/>
      <c r="J43" s="315"/>
      <c r="K43" s="315"/>
      <c r="L43" s="315"/>
      <c r="M43" s="315"/>
      <c r="N43" s="315"/>
      <c r="O43" s="315"/>
      <c r="P43" s="315"/>
      <c r="Q43" s="315"/>
      <c r="R43" s="315"/>
      <c r="S43" s="315"/>
      <c r="T43" s="315"/>
      <c r="U43" s="315"/>
      <c r="V43" s="315"/>
      <c r="W43" s="315"/>
      <c r="X43" s="315"/>
      <c r="Y43" s="315"/>
      <c r="Z43" s="315"/>
      <c r="AA43" s="315"/>
      <c r="AB43" s="316"/>
      <c r="AC43" s="10" t="s">
        <v>40</v>
      </c>
    </row>
    <row r="44" spans="1:32" ht="15.75" x14ac:dyDescent="0.25">
      <c r="A44" s="365"/>
      <c r="B44" s="365"/>
      <c r="C44" s="367"/>
      <c r="D44" s="365"/>
      <c r="E44" s="8">
        <v>7</v>
      </c>
      <c r="F44" s="8">
        <v>8</v>
      </c>
      <c r="G44" s="8">
        <v>9</v>
      </c>
      <c r="H44" s="8">
        <v>10</v>
      </c>
      <c r="I44" s="9">
        <v>11</v>
      </c>
      <c r="J44" s="8">
        <v>12</v>
      </c>
      <c r="K44" s="8">
        <v>13</v>
      </c>
      <c r="L44" s="8">
        <v>14</v>
      </c>
      <c r="M44" s="8">
        <v>15</v>
      </c>
      <c r="N44" s="8">
        <v>16</v>
      </c>
      <c r="O44" s="8">
        <v>17</v>
      </c>
      <c r="P44" s="8">
        <v>18</v>
      </c>
      <c r="Q44" s="8">
        <v>19</v>
      </c>
      <c r="R44" s="8">
        <v>20</v>
      </c>
      <c r="S44" s="8">
        <v>21</v>
      </c>
      <c r="T44" s="8">
        <v>22</v>
      </c>
      <c r="U44" s="8">
        <v>23</v>
      </c>
      <c r="V44" s="8">
        <v>0</v>
      </c>
      <c r="W44" s="8">
        <v>1</v>
      </c>
      <c r="X44" s="8">
        <v>2</v>
      </c>
      <c r="Y44" s="8">
        <v>3</v>
      </c>
      <c r="Z44" s="8">
        <v>4</v>
      </c>
      <c r="AA44" s="8">
        <v>5</v>
      </c>
      <c r="AB44" s="8">
        <v>6</v>
      </c>
      <c r="AC44" s="1"/>
    </row>
    <row r="45" spans="1:32" ht="25.15" customHeight="1" x14ac:dyDescent="0.2">
      <c r="A45" s="4">
        <v>1</v>
      </c>
      <c r="B45" s="3" t="s">
        <v>27</v>
      </c>
      <c r="C45" s="2" t="s">
        <v>0</v>
      </c>
      <c r="D45" s="31"/>
      <c r="E45" s="12">
        <v>3.2</v>
      </c>
      <c r="F45" s="12">
        <v>3.2</v>
      </c>
      <c r="G45" s="12">
        <v>2.6</v>
      </c>
      <c r="H45" s="12">
        <v>2.1</v>
      </c>
      <c r="I45" s="12">
        <v>2.2000000000000002</v>
      </c>
      <c r="J45" s="12">
        <v>2.2999999999999998</v>
      </c>
      <c r="K45" s="12">
        <v>2.2999999999999998</v>
      </c>
      <c r="L45" s="12">
        <v>2.2000000000000002</v>
      </c>
      <c r="M45" s="12">
        <v>2.4</v>
      </c>
      <c r="N45" s="12">
        <v>2.5</v>
      </c>
      <c r="O45" s="12">
        <v>2.5</v>
      </c>
      <c r="P45" s="12">
        <v>2.5</v>
      </c>
      <c r="Q45" s="12">
        <v>2.6</v>
      </c>
      <c r="R45" s="12">
        <v>2.6</v>
      </c>
      <c r="S45" s="12">
        <v>2.2999999999999998</v>
      </c>
      <c r="T45" s="12">
        <v>2.2999999999999998</v>
      </c>
      <c r="U45" s="12"/>
      <c r="V45" s="12"/>
      <c r="W45" s="12"/>
      <c r="X45" s="12"/>
      <c r="Y45" s="12"/>
      <c r="Z45" s="12"/>
      <c r="AA45" s="12"/>
      <c r="AB45" s="12"/>
      <c r="AC45" s="12">
        <f>AVERAGE(E45:AB45)</f>
        <v>2.4874999999999998</v>
      </c>
    </row>
    <row r="46" spans="1:32" ht="25.15" customHeight="1" x14ac:dyDescent="0.2">
      <c r="A46" s="4">
        <v>2</v>
      </c>
      <c r="B46" s="3" t="s">
        <v>26</v>
      </c>
      <c r="C46" s="2" t="s">
        <v>0</v>
      </c>
      <c r="D46" s="31"/>
      <c r="E46" s="12">
        <v>0.4</v>
      </c>
      <c r="F46" s="12">
        <v>0.4</v>
      </c>
      <c r="G46" s="12">
        <v>0.2</v>
      </c>
      <c r="H46" s="12">
        <v>0.2</v>
      </c>
      <c r="I46" s="12">
        <v>0.3</v>
      </c>
      <c r="J46" s="12">
        <v>0.2</v>
      </c>
      <c r="K46" s="12">
        <v>0.3</v>
      </c>
      <c r="L46" s="12">
        <v>0.3</v>
      </c>
      <c r="M46" s="12">
        <v>0.3</v>
      </c>
      <c r="N46" s="12">
        <v>0.3</v>
      </c>
      <c r="O46" s="12">
        <v>0.3</v>
      </c>
      <c r="P46" s="12">
        <v>0.3</v>
      </c>
      <c r="Q46" s="12">
        <v>0.3</v>
      </c>
      <c r="R46" s="12">
        <v>0.3</v>
      </c>
      <c r="S46" s="12">
        <v>0.2</v>
      </c>
      <c r="T46" s="12">
        <v>0.3</v>
      </c>
      <c r="U46" s="12"/>
      <c r="V46" s="12"/>
      <c r="W46" s="12"/>
      <c r="X46" s="12"/>
      <c r="Y46" s="12"/>
      <c r="Z46" s="12"/>
      <c r="AA46" s="12"/>
      <c r="AB46" s="12"/>
      <c r="AC46" s="12">
        <f t="shared" ref="AC46:AC57" si="14">AVERAGE(E46:AB46)</f>
        <v>0.28749999999999992</v>
      </c>
      <c r="AF46" s="16">
        <v>1</v>
      </c>
    </row>
    <row r="47" spans="1:32" ht="25.15" customHeight="1" x14ac:dyDescent="0.2">
      <c r="A47" s="4">
        <v>3</v>
      </c>
      <c r="B47" s="3" t="s">
        <v>25</v>
      </c>
      <c r="C47" s="2" t="s">
        <v>0</v>
      </c>
      <c r="D47" s="2"/>
      <c r="E47" s="36">
        <v>13.8</v>
      </c>
      <c r="F47" s="36">
        <v>14</v>
      </c>
      <c r="G47" s="36">
        <v>14.4</v>
      </c>
      <c r="H47" s="36">
        <v>14.6</v>
      </c>
      <c r="I47" s="36">
        <v>12.9</v>
      </c>
      <c r="J47" s="36">
        <v>13.1</v>
      </c>
      <c r="K47" s="36">
        <v>13.4</v>
      </c>
      <c r="L47" s="36">
        <v>13.5</v>
      </c>
      <c r="M47" s="36">
        <v>13.7</v>
      </c>
      <c r="N47" s="36">
        <v>13.8</v>
      </c>
      <c r="O47" s="36">
        <v>13.8</v>
      </c>
      <c r="P47" s="36">
        <v>14</v>
      </c>
      <c r="Q47" s="36">
        <v>14.2</v>
      </c>
      <c r="R47" s="36">
        <v>14.3</v>
      </c>
      <c r="S47" s="36">
        <v>14.3</v>
      </c>
      <c r="T47" s="36">
        <v>14.2</v>
      </c>
      <c r="U47" s="36"/>
      <c r="V47" s="36"/>
      <c r="W47" s="36"/>
      <c r="X47" s="36"/>
      <c r="Y47" s="36"/>
      <c r="Z47" s="36"/>
      <c r="AA47" s="36"/>
      <c r="AB47" s="36"/>
      <c r="AC47" s="12">
        <f t="shared" si="14"/>
        <v>13.875000000000002</v>
      </c>
    </row>
    <row r="48" spans="1:32" ht="25.15" customHeight="1" x14ac:dyDescent="0.2">
      <c r="A48" s="4">
        <v>4</v>
      </c>
      <c r="B48" s="3" t="s">
        <v>24</v>
      </c>
      <c r="C48" s="2" t="s">
        <v>0</v>
      </c>
      <c r="D48" s="2"/>
      <c r="E48" s="36">
        <v>5.6</v>
      </c>
      <c r="F48" s="36">
        <v>5.6</v>
      </c>
      <c r="G48" s="36">
        <v>5.9</v>
      </c>
      <c r="H48" s="36">
        <v>8.1</v>
      </c>
      <c r="I48" s="36">
        <v>8</v>
      </c>
      <c r="J48" s="36">
        <v>7.8</v>
      </c>
      <c r="K48" s="36">
        <v>8.1</v>
      </c>
      <c r="L48" s="36">
        <v>8</v>
      </c>
      <c r="M48" s="36">
        <v>8</v>
      </c>
      <c r="N48" s="36">
        <v>8</v>
      </c>
      <c r="O48" s="36">
        <v>8.1</v>
      </c>
      <c r="P48" s="36">
        <v>8.1</v>
      </c>
      <c r="Q48" s="36">
        <v>7.9</v>
      </c>
      <c r="R48" s="36">
        <v>8</v>
      </c>
      <c r="S48" s="36">
        <v>8</v>
      </c>
      <c r="T48" s="36">
        <v>7.1</v>
      </c>
      <c r="U48" s="36"/>
      <c r="V48" s="36"/>
      <c r="W48" s="36"/>
      <c r="X48" s="36"/>
      <c r="Y48" s="36"/>
      <c r="Z48" s="36"/>
      <c r="AA48" s="36"/>
      <c r="AB48" s="36"/>
      <c r="AC48" s="12">
        <f t="shared" si="14"/>
        <v>7.5187499999999989</v>
      </c>
    </row>
    <row r="49" spans="1:29" ht="25.15" customHeight="1" x14ac:dyDescent="0.2">
      <c r="A49" s="4">
        <v>5</v>
      </c>
      <c r="B49" s="3" t="s">
        <v>23</v>
      </c>
      <c r="C49" s="2" t="s">
        <v>0</v>
      </c>
      <c r="D49" s="2"/>
      <c r="E49" s="36">
        <v>21.9</v>
      </c>
      <c r="F49" s="36">
        <v>22</v>
      </c>
      <c r="G49" s="36">
        <v>21.7</v>
      </c>
      <c r="H49" s="36">
        <v>23.7</v>
      </c>
      <c r="I49" s="36">
        <v>24.2</v>
      </c>
      <c r="J49" s="36">
        <v>24.3</v>
      </c>
      <c r="K49" s="36">
        <v>24.6</v>
      </c>
      <c r="L49" s="36">
        <v>24.7</v>
      </c>
      <c r="M49" s="36">
        <v>25.2</v>
      </c>
      <c r="N49" s="36">
        <v>25.3</v>
      </c>
      <c r="O49" s="36">
        <v>26.5</v>
      </c>
      <c r="P49" s="36">
        <v>27.2</v>
      </c>
      <c r="Q49" s="36">
        <v>27.2</v>
      </c>
      <c r="R49" s="36">
        <v>27.2</v>
      </c>
      <c r="S49" s="36">
        <v>27.1</v>
      </c>
      <c r="T49" s="36">
        <v>27.3</v>
      </c>
      <c r="U49" s="36"/>
      <c r="V49" s="36"/>
      <c r="W49" s="36"/>
      <c r="X49" s="36"/>
      <c r="Y49" s="36"/>
      <c r="Z49" s="36"/>
      <c r="AA49" s="36"/>
      <c r="AB49" s="36"/>
      <c r="AC49" s="12">
        <f t="shared" si="14"/>
        <v>25.006250000000001</v>
      </c>
    </row>
    <row r="50" spans="1:29" ht="25.15" customHeight="1" x14ac:dyDescent="0.2">
      <c r="A50" s="4">
        <v>6</v>
      </c>
      <c r="B50" s="3" t="s">
        <v>22</v>
      </c>
      <c r="C50" s="2" t="s">
        <v>0</v>
      </c>
      <c r="D50" s="2"/>
      <c r="E50" s="56">
        <v>27.4</v>
      </c>
      <c r="F50" s="56">
        <v>27.3</v>
      </c>
      <c r="G50" s="56">
        <v>27.3</v>
      </c>
      <c r="H50" s="56">
        <v>28.2</v>
      </c>
      <c r="I50" s="56">
        <v>27.7</v>
      </c>
      <c r="J50" s="56">
        <v>28</v>
      </c>
      <c r="K50" s="56">
        <v>28.2</v>
      </c>
      <c r="L50" s="56">
        <v>28.6</v>
      </c>
      <c r="M50" s="56">
        <v>29.2</v>
      </c>
      <c r="N50" s="56">
        <v>29.5</v>
      </c>
      <c r="O50" s="56">
        <v>30.8</v>
      </c>
      <c r="P50" s="56">
        <v>31.8</v>
      </c>
      <c r="Q50" s="56">
        <v>31.6</v>
      </c>
      <c r="R50" s="56">
        <v>31.7</v>
      </c>
      <c r="S50" s="56">
        <v>31.5</v>
      </c>
      <c r="T50" s="56">
        <v>32.299999999999997</v>
      </c>
      <c r="U50" s="56"/>
      <c r="V50" s="56"/>
      <c r="W50" s="56"/>
      <c r="X50" s="56"/>
      <c r="Y50" s="56"/>
      <c r="Z50" s="56"/>
      <c r="AA50" s="56"/>
      <c r="AB50" s="56"/>
      <c r="AC50" s="57">
        <f t="shared" si="14"/>
        <v>29.443750000000001</v>
      </c>
    </row>
    <row r="51" spans="1:29" ht="25.15" customHeight="1" x14ac:dyDescent="0.2">
      <c r="A51" s="4">
        <v>7</v>
      </c>
      <c r="B51" s="3" t="s">
        <v>21</v>
      </c>
      <c r="C51" s="2" t="s">
        <v>16</v>
      </c>
      <c r="D51" s="2"/>
      <c r="E51" s="58">
        <v>4.3</v>
      </c>
      <c r="F51" s="58">
        <v>4.3</v>
      </c>
      <c r="G51" s="58">
        <v>4.3</v>
      </c>
      <c r="H51" s="58">
        <v>4.3</v>
      </c>
      <c r="I51" s="58">
        <v>4.3</v>
      </c>
      <c r="J51" s="58">
        <v>4.3</v>
      </c>
      <c r="K51" s="58">
        <v>4.3</v>
      </c>
      <c r="L51" s="58">
        <v>4.3</v>
      </c>
      <c r="M51" s="58">
        <v>4.3</v>
      </c>
      <c r="N51" s="58">
        <v>4.3</v>
      </c>
      <c r="O51" s="58">
        <v>4.3</v>
      </c>
      <c r="P51" s="58">
        <v>4.3</v>
      </c>
      <c r="Q51" s="58">
        <v>4.3</v>
      </c>
      <c r="R51" s="58">
        <v>4.3</v>
      </c>
      <c r="S51" s="58">
        <v>4.3</v>
      </c>
      <c r="T51" s="58">
        <v>4.3</v>
      </c>
      <c r="U51" s="58"/>
      <c r="V51" s="58"/>
      <c r="W51" s="58"/>
      <c r="X51" s="58"/>
      <c r="Y51" s="58"/>
      <c r="Z51" s="58"/>
      <c r="AA51" s="58"/>
      <c r="AB51" s="58"/>
      <c r="AC51" s="57">
        <f t="shared" si="14"/>
        <v>4.2999999999999989</v>
      </c>
    </row>
    <row r="52" spans="1:29" ht="25.15" customHeight="1" x14ac:dyDescent="0.2">
      <c r="A52" s="4">
        <v>8</v>
      </c>
      <c r="B52" s="3" t="s">
        <v>20</v>
      </c>
      <c r="C52" s="2" t="s">
        <v>16</v>
      </c>
      <c r="D52" s="2"/>
      <c r="E52" s="59">
        <v>3.8</v>
      </c>
      <c r="F52" s="59">
        <v>3.8</v>
      </c>
      <c r="G52" s="59">
        <v>3.8</v>
      </c>
      <c r="H52" s="59">
        <v>3.8</v>
      </c>
      <c r="I52" s="59">
        <v>3.8</v>
      </c>
      <c r="J52" s="59">
        <v>3.8</v>
      </c>
      <c r="K52" s="59">
        <v>3.8</v>
      </c>
      <c r="L52" s="59">
        <v>3.8</v>
      </c>
      <c r="M52" s="59">
        <v>3.8</v>
      </c>
      <c r="N52" s="59">
        <v>3.8</v>
      </c>
      <c r="O52" s="59">
        <v>3.8</v>
      </c>
      <c r="P52" s="59">
        <v>3.8</v>
      </c>
      <c r="Q52" s="59">
        <v>3.8</v>
      </c>
      <c r="R52" s="59">
        <v>3.8</v>
      </c>
      <c r="S52" s="59">
        <v>3.8</v>
      </c>
      <c r="T52" s="59">
        <v>3.8</v>
      </c>
      <c r="U52" s="59"/>
      <c r="V52" s="59"/>
      <c r="W52" s="59"/>
      <c r="X52" s="59"/>
      <c r="Y52" s="59"/>
      <c r="Z52" s="59"/>
      <c r="AA52" s="59"/>
      <c r="AB52" s="59"/>
      <c r="AC52" s="57">
        <f t="shared" si="14"/>
        <v>3.7999999999999989</v>
      </c>
    </row>
    <row r="53" spans="1:29" ht="25.15" customHeight="1" x14ac:dyDescent="0.2">
      <c r="A53" s="4">
        <v>9</v>
      </c>
      <c r="B53" s="3" t="s">
        <v>19</v>
      </c>
      <c r="C53" s="2" t="s">
        <v>16</v>
      </c>
      <c r="D53" s="2"/>
      <c r="E53" s="59">
        <v>3.8</v>
      </c>
      <c r="F53" s="59">
        <v>3.8</v>
      </c>
      <c r="G53" s="59">
        <v>3.8</v>
      </c>
      <c r="H53" s="59">
        <v>3.8</v>
      </c>
      <c r="I53" s="59">
        <v>3.8</v>
      </c>
      <c r="J53" s="59">
        <v>3.8</v>
      </c>
      <c r="K53" s="59">
        <v>3.8</v>
      </c>
      <c r="L53" s="59">
        <v>3.8</v>
      </c>
      <c r="M53" s="59">
        <v>3.8</v>
      </c>
      <c r="N53" s="59">
        <v>3.8</v>
      </c>
      <c r="O53" s="59">
        <v>3.8</v>
      </c>
      <c r="P53" s="59">
        <v>3.8</v>
      </c>
      <c r="Q53" s="59">
        <v>3.8</v>
      </c>
      <c r="R53" s="59">
        <v>3.8</v>
      </c>
      <c r="S53" s="59">
        <v>3.8</v>
      </c>
      <c r="T53" s="59">
        <v>3.8</v>
      </c>
      <c r="U53" s="59"/>
      <c r="V53" s="59"/>
      <c r="W53" s="59"/>
      <c r="X53" s="59"/>
      <c r="Y53" s="59"/>
      <c r="Z53" s="59"/>
      <c r="AA53" s="59"/>
      <c r="AB53" s="59"/>
      <c r="AC53" s="57">
        <f t="shared" si="14"/>
        <v>3.7999999999999989</v>
      </c>
    </row>
    <row r="54" spans="1:29" ht="25.15" customHeight="1" x14ac:dyDescent="0.2">
      <c r="A54" s="4">
        <v>10</v>
      </c>
      <c r="B54" s="3" t="s">
        <v>18</v>
      </c>
      <c r="C54" s="2" t="s">
        <v>16</v>
      </c>
      <c r="D54" s="2"/>
      <c r="E54" s="59">
        <v>3</v>
      </c>
      <c r="F54" s="59">
        <v>3</v>
      </c>
      <c r="G54" s="59">
        <v>3</v>
      </c>
      <c r="H54" s="59">
        <v>3</v>
      </c>
      <c r="I54" s="59">
        <v>3</v>
      </c>
      <c r="J54" s="59">
        <v>3</v>
      </c>
      <c r="K54" s="59">
        <v>3</v>
      </c>
      <c r="L54" s="59">
        <v>3</v>
      </c>
      <c r="M54" s="59">
        <v>3</v>
      </c>
      <c r="N54" s="59">
        <v>3</v>
      </c>
      <c r="O54" s="59">
        <v>3</v>
      </c>
      <c r="P54" s="59">
        <v>3</v>
      </c>
      <c r="Q54" s="59">
        <v>3</v>
      </c>
      <c r="R54" s="59">
        <v>3</v>
      </c>
      <c r="S54" s="59">
        <v>3</v>
      </c>
      <c r="T54" s="59">
        <v>3</v>
      </c>
      <c r="U54" s="59"/>
      <c r="V54" s="59"/>
      <c r="W54" s="59"/>
      <c r="X54" s="59"/>
      <c r="Y54" s="59"/>
      <c r="Z54" s="59"/>
      <c r="AA54" s="59"/>
      <c r="AB54" s="59"/>
      <c r="AC54" s="57">
        <f t="shared" si="14"/>
        <v>3</v>
      </c>
    </row>
    <row r="55" spans="1:29" ht="25.15" customHeight="1" x14ac:dyDescent="0.2">
      <c r="A55" s="4">
        <v>11</v>
      </c>
      <c r="B55" s="3" t="s">
        <v>17</v>
      </c>
      <c r="C55" s="2" t="s">
        <v>16</v>
      </c>
      <c r="D55" s="5"/>
      <c r="E55" s="58">
        <f t="shared" ref="E55:L55" si="15">E51-E52</f>
        <v>0.5</v>
      </c>
      <c r="F55" s="58">
        <f t="shared" si="15"/>
        <v>0.5</v>
      </c>
      <c r="G55" s="58">
        <f t="shared" si="15"/>
        <v>0.5</v>
      </c>
      <c r="H55" s="58">
        <f t="shared" si="15"/>
        <v>0.5</v>
      </c>
      <c r="I55" s="58">
        <f t="shared" si="15"/>
        <v>0.5</v>
      </c>
      <c r="J55" s="58">
        <f t="shared" si="15"/>
        <v>0.5</v>
      </c>
      <c r="K55" s="58">
        <f t="shared" si="15"/>
        <v>0.5</v>
      </c>
      <c r="L55" s="58">
        <f t="shared" si="15"/>
        <v>0.5</v>
      </c>
      <c r="M55" s="58">
        <f t="shared" ref="M55:R55" si="16">M51-M52</f>
        <v>0.5</v>
      </c>
      <c r="N55" s="58">
        <f t="shared" si="16"/>
        <v>0.5</v>
      </c>
      <c r="O55" s="58">
        <f t="shared" si="16"/>
        <v>0.5</v>
      </c>
      <c r="P55" s="58">
        <f t="shared" si="16"/>
        <v>0.5</v>
      </c>
      <c r="Q55" s="58">
        <f t="shared" si="16"/>
        <v>0.5</v>
      </c>
      <c r="R55" s="58">
        <f t="shared" si="16"/>
        <v>0.5</v>
      </c>
      <c r="S55" s="58">
        <f>S51-S52</f>
        <v>0.5</v>
      </c>
      <c r="T55" s="58">
        <f>T51-T52</f>
        <v>0.5</v>
      </c>
      <c r="U55" s="58"/>
      <c r="V55" s="58"/>
      <c r="W55" s="58"/>
      <c r="X55" s="58"/>
      <c r="Y55" s="58"/>
      <c r="Z55" s="58"/>
      <c r="AA55" s="58"/>
      <c r="AB55" s="58"/>
      <c r="AC55" s="57">
        <f t="shared" si="14"/>
        <v>0.5</v>
      </c>
    </row>
    <row r="56" spans="1:29" ht="25.15" customHeight="1" x14ac:dyDescent="0.2">
      <c r="A56" s="4">
        <v>12</v>
      </c>
      <c r="B56" s="3" t="s">
        <v>15</v>
      </c>
      <c r="C56" s="2" t="s">
        <v>14</v>
      </c>
      <c r="D56" s="5"/>
      <c r="E56" s="58">
        <f t="shared" ref="E56:L56" si="17">E53-E54</f>
        <v>0.79999999999999982</v>
      </c>
      <c r="F56" s="58">
        <f t="shared" si="17"/>
        <v>0.79999999999999982</v>
      </c>
      <c r="G56" s="58">
        <f t="shared" si="17"/>
        <v>0.79999999999999982</v>
      </c>
      <c r="H56" s="58">
        <f t="shared" si="17"/>
        <v>0.79999999999999982</v>
      </c>
      <c r="I56" s="58">
        <f t="shared" si="17"/>
        <v>0.79999999999999982</v>
      </c>
      <c r="J56" s="58">
        <f t="shared" si="17"/>
        <v>0.79999999999999982</v>
      </c>
      <c r="K56" s="58">
        <f t="shared" si="17"/>
        <v>0.79999999999999982</v>
      </c>
      <c r="L56" s="58">
        <f t="shared" si="17"/>
        <v>0.79999999999999982</v>
      </c>
      <c r="M56" s="58">
        <f t="shared" ref="M56:R56" si="18">M53-M54</f>
        <v>0.79999999999999982</v>
      </c>
      <c r="N56" s="58">
        <f t="shared" si="18"/>
        <v>0.79999999999999982</v>
      </c>
      <c r="O56" s="58">
        <f t="shared" si="18"/>
        <v>0.79999999999999982</v>
      </c>
      <c r="P56" s="58">
        <f t="shared" si="18"/>
        <v>0.79999999999999982</v>
      </c>
      <c r="Q56" s="58">
        <f t="shared" si="18"/>
        <v>0.79999999999999982</v>
      </c>
      <c r="R56" s="58">
        <f t="shared" si="18"/>
        <v>0.79999999999999982</v>
      </c>
      <c r="S56" s="58">
        <f>S53-S54</f>
        <v>0.79999999999999982</v>
      </c>
      <c r="T56" s="58">
        <f>T53-T54</f>
        <v>0.79999999999999982</v>
      </c>
      <c r="U56" s="58"/>
      <c r="V56" s="58"/>
      <c r="W56" s="58"/>
      <c r="X56" s="58"/>
      <c r="Y56" s="58"/>
      <c r="Z56" s="58"/>
      <c r="AA56" s="58"/>
      <c r="AB56" s="58"/>
      <c r="AC56" s="57">
        <f t="shared" si="14"/>
        <v>0.8</v>
      </c>
    </row>
    <row r="57" spans="1:29" ht="25.15" customHeight="1" x14ac:dyDescent="0.2">
      <c r="A57" s="4">
        <v>13</v>
      </c>
      <c r="B57" s="3" t="s">
        <v>13</v>
      </c>
      <c r="C57" s="2" t="s">
        <v>12</v>
      </c>
      <c r="D57" s="5"/>
      <c r="E57" s="60">
        <f t="shared" ref="E57:L57" si="19">SQRT(E55/0.5)*971</f>
        <v>971</v>
      </c>
      <c r="F57" s="60">
        <f t="shared" si="19"/>
        <v>971</v>
      </c>
      <c r="G57" s="60">
        <f t="shared" si="19"/>
        <v>971</v>
      </c>
      <c r="H57" s="60">
        <f t="shared" si="19"/>
        <v>971</v>
      </c>
      <c r="I57" s="60">
        <f t="shared" si="19"/>
        <v>971</v>
      </c>
      <c r="J57" s="60">
        <f t="shared" si="19"/>
        <v>971</v>
      </c>
      <c r="K57" s="60">
        <f t="shared" si="19"/>
        <v>971</v>
      </c>
      <c r="L57" s="60">
        <f t="shared" si="19"/>
        <v>971</v>
      </c>
      <c r="M57" s="60">
        <f t="shared" ref="M57:R57" si="20">SQRT(M55/0.5)*971</f>
        <v>971</v>
      </c>
      <c r="N57" s="60">
        <f t="shared" si="20"/>
        <v>971</v>
      </c>
      <c r="O57" s="60">
        <f t="shared" si="20"/>
        <v>971</v>
      </c>
      <c r="P57" s="60">
        <f t="shared" si="20"/>
        <v>971</v>
      </c>
      <c r="Q57" s="60">
        <f t="shared" si="20"/>
        <v>971</v>
      </c>
      <c r="R57" s="60">
        <f t="shared" si="20"/>
        <v>971</v>
      </c>
      <c r="S57" s="60">
        <f>SQRT(S55/0.5)*971</f>
        <v>971</v>
      </c>
      <c r="T57" s="60">
        <f>SQRT(T55/0.5)*971</f>
        <v>971</v>
      </c>
      <c r="U57" s="60"/>
      <c r="V57" s="60"/>
      <c r="W57" s="60"/>
      <c r="X57" s="60"/>
      <c r="Y57" s="60"/>
      <c r="Z57" s="60"/>
      <c r="AA57" s="60"/>
      <c r="AB57" s="60"/>
      <c r="AC57" s="57">
        <f t="shared" si="14"/>
        <v>971</v>
      </c>
    </row>
    <row r="58" spans="1:29" ht="25.15" customHeight="1" x14ac:dyDescent="0.2">
      <c r="A58" s="4">
        <v>14</v>
      </c>
      <c r="B58" s="3" t="s">
        <v>11</v>
      </c>
      <c r="C58" s="2" t="s">
        <v>10</v>
      </c>
      <c r="D58" s="5"/>
      <c r="E58" s="56">
        <f t="shared" ref="E58:L58" si="21">E57*1000*1*(E47-E48)/3024</f>
        <v>2633.0026455026459</v>
      </c>
      <c r="F58" s="56">
        <f t="shared" si="21"/>
        <v>2697.2222222222222</v>
      </c>
      <c r="G58" s="56">
        <f t="shared" si="21"/>
        <v>2729.3320105820108</v>
      </c>
      <c r="H58" s="56">
        <f t="shared" si="21"/>
        <v>2087.1362433862432</v>
      </c>
      <c r="I58" s="56">
        <f t="shared" si="21"/>
        <v>1573.3796296296296</v>
      </c>
      <c r="J58" s="56">
        <f t="shared" si="21"/>
        <v>1701.818783068783</v>
      </c>
      <c r="K58" s="56">
        <f t="shared" si="21"/>
        <v>1701.8187830687834</v>
      </c>
      <c r="L58" s="56">
        <f t="shared" si="21"/>
        <v>1766.0383597883597</v>
      </c>
      <c r="M58" s="56">
        <f t="shared" ref="M58:R58" si="22">M57*1000*1*(M47-M48)/3024</f>
        <v>1830.2579365079362</v>
      </c>
      <c r="N58" s="56">
        <f t="shared" si="22"/>
        <v>1862.3677248677252</v>
      </c>
      <c r="O58" s="56">
        <f t="shared" si="22"/>
        <v>1830.2579365079368</v>
      </c>
      <c r="P58" s="56">
        <f t="shared" si="22"/>
        <v>1894.4775132275133</v>
      </c>
      <c r="Q58" s="56">
        <f t="shared" si="22"/>
        <v>2022.9166666666663</v>
      </c>
      <c r="R58" s="56">
        <f t="shared" si="22"/>
        <v>2022.916666666667</v>
      </c>
      <c r="S58" s="56">
        <f>S57*1000*1*(S47-S48)/3024</f>
        <v>2022.916666666667</v>
      </c>
      <c r="T58" s="56">
        <f>T57*1000*1*(T47-T48)/3024</f>
        <v>2279.7949735449733</v>
      </c>
      <c r="U58" s="56"/>
      <c r="V58" s="56"/>
      <c r="W58" s="56"/>
      <c r="X58" s="56"/>
      <c r="Y58" s="56"/>
      <c r="Z58" s="56"/>
      <c r="AA58" s="56"/>
      <c r="AB58" s="56"/>
      <c r="AC58" s="57">
        <f>SUM(E58:AB58)</f>
        <v>32655.654761904771</v>
      </c>
    </row>
    <row r="59" spans="1:29" ht="25.15" customHeight="1" x14ac:dyDescent="0.2">
      <c r="A59" s="4">
        <v>15</v>
      </c>
      <c r="B59" s="3" t="s">
        <v>9</v>
      </c>
      <c r="C59" s="2" t="s">
        <v>8</v>
      </c>
      <c r="D59" s="5"/>
      <c r="E59" s="58">
        <v>1400</v>
      </c>
      <c r="F59" s="58">
        <v>1200</v>
      </c>
      <c r="G59" s="58">
        <v>1100</v>
      </c>
      <c r="H59" s="58">
        <v>1100</v>
      </c>
      <c r="I59" s="58">
        <v>1100</v>
      </c>
      <c r="J59" s="58">
        <v>1000</v>
      </c>
      <c r="K59" s="58">
        <v>1100</v>
      </c>
      <c r="L59" s="58">
        <v>1100</v>
      </c>
      <c r="M59" s="58">
        <v>1100</v>
      </c>
      <c r="N59" s="58">
        <v>1300</v>
      </c>
      <c r="O59" s="58">
        <v>1400</v>
      </c>
      <c r="P59" s="58">
        <v>1200</v>
      </c>
      <c r="Q59" s="58">
        <v>1500</v>
      </c>
      <c r="R59" s="58">
        <v>1300</v>
      </c>
      <c r="S59" s="58">
        <v>1500</v>
      </c>
      <c r="T59" s="58">
        <v>1500</v>
      </c>
      <c r="U59" s="58">
        <v>300</v>
      </c>
      <c r="V59" s="58">
        <v>0</v>
      </c>
      <c r="W59" s="58">
        <v>0</v>
      </c>
      <c r="X59" s="58">
        <v>0</v>
      </c>
      <c r="Y59" s="58">
        <v>0</v>
      </c>
      <c r="Z59" s="58">
        <v>0</v>
      </c>
      <c r="AA59" s="58">
        <v>0</v>
      </c>
      <c r="AB59" s="58">
        <v>0</v>
      </c>
      <c r="AC59" s="57">
        <f>SUM(E59:AB59)</f>
        <v>20200</v>
      </c>
    </row>
    <row r="60" spans="1:29" ht="25.15" customHeight="1" x14ac:dyDescent="0.2">
      <c r="A60" s="4">
        <v>16</v>
      </c>
      <c r="B60" s="3" t="s">
        <v>7</v>
      </c>
      <c r="C60" s="2" t="s">
        <v>6</v>
      </c>
      <c r="D60" s="5"/>
      <c r="E60" s="62">
        <f t="shared" ref="E60:L60" si="23">E59/E58</f>
        <v>0.5317123408103287</v>
      </c>
      <c r="F60" s="62">
        <f t="shared" si="23"/>
        <v>0.44490216271884658</v>
      </c>
      <c r="G60" s="62">
        <f t="shared" si="23"/>
        <v>0.40302901799236684</v>
      </c>
      <c r="H60" s="62">
        <f t="shared" si="23"/>
        <v>0.52703794660540293</v>
      </c>
      <c r="I60" s="62">
        <f t="shared" si="23"/>
        <v>0.69913196998675886</v>
      </c>
      <c r="J60" s="62">
        <f t="shared" si="23"/>
        <v>0.58760663000602376</v>
      </c>
      <c r="K60" s="62">
        <f t="shared" si="23"/>
        <v>0.64636729300662599</v>
      </c>
      <c r="L60" s="62">
        <f t="shared" si="23"/>
        <v>0.62286302780638525</v>
      </c>
      <c r="M60" s="62">
        <f t="shared" ref="M60:R60" si="24">M59/M58</f>
        <v>0.60100818472545947</v>
      </c>
      <c r="N60" s="62">
        <f t="shared" si="24"/>
        <v>0.6980361518519832</v>
      </c>
      <c r="O60" s="62">
        <f t="shared" si="24"/>
        <v>0.7649195078324027</v>
      </c>
      <c r="P60" s="62">
        <f t="shared" si="24"/>
        <v>0.63342002827767985</v>
      </c>
      <c r="Q60" s="62">
        <f t="shared" si="24"/>
        <v>0.74150360453141106</v>
      </c>
      <c r="R60" s="62">
        <f t="shared" si="24"/>
        <v>0.64263645726055607</v>
      </c>
      <c r="S60" s="62">
        <f>S59/S58</f>
        <v>0.74150360453141084</v>
      </c>
      <c r="T60" s="62">
        <f>T59/T58</f>
        <v>0.65795390261237874</v>
      </c>
      <c r="U60" s="62"/>
      <c r="V60" s="62"/>
      <c r="W60" s="62"/>
      <c r="X60" s="62"/>
      <c r="Y60" s="62"/>
      <c r="Z60" s="62"/>
      <c r="AA60" s="62"/>
      <c r="AB60" s="62"/>
      <c r="AC60" s="57">
        <f t="shared" ref="AC60:AC65" si="25">AVERAGE(E60:AB60)</f>
        <v>0.62147698940975138</v>
      </c>
    </row>
    <row r="61" spans="1:29" ht="25.15" customHeight="1" x14ac:dyDescent="0.2">
      <c r="A61" s="4">
        <v>17</v>
      </c>
      <c r="B61" s="3" t="s">
        <v>5</v>
      </c>
      <c r="C61" s="5"/>
      <c r="D61" s="5"/>
      <c r="E61" s="326">
        <f>AVERAGE(E60:AB60)</f>
        <v>0.62147698940975138</v>
      </c>
      <c r="F61" s="327"/>
      <c r="G61" s="327"/>
      <c r="H61" s="327"/>
      <c r="I61" s="327"/>
      <c r="J61" s="327"/>
      <c r="K61" s="327"/>
      <c r="L61" s="327"/>
      <c r="M61" s="327"/>
      <c r="N61" s="327"/>
      <c r="O61" s="327"/>
      <c r="P61" s="327"/>
      <c r="Q61" s="327"/>
      <c r="R61" s="327"/>
      <c r="S61" s="327"/>
      <c r="T61" s="327"/>
      <c r="U61" s="327"/>
      <c r="V61" s="327"/>
      <c r="W61" s="327"/>
      <c r="X61" s="327"/>
      <c r="Y61" s="327"/>
      <c r="Z61" s="327"/>
      <c r="AA61" s="327"/>
      <c r="AB61" s="328"/>
      <c r="AC61" s="57">
        <f t="shared" si="25"/>
        <v>0.62147698940975138</v>
      </c>
    </row>
    <row r="62" spans="1:29" ht="25.15" customHeight="1" x14ac:dyDescent="0.2">
      <c r="A62" s="4">
        <v>18</v>
      </c>
      <c r="B62" s="3" t="s">
        <v>4</v>
      </c>
      <c r="C62" s="5"/>
      <c r="D62" s="5"/>
      <c r="E62" s="62">
        <f t="shared" ref="E62:L62" si="26">3.516/E60</f>
        <v>6.6125980725623599</v>
      </c>
      <c r="F62" s="62">
        <f t="shared" si="26"/>
        <v>7.9028611111111102</v>
      </c>
      <c r="G62" s="62">
        <f t="shared" si="26"/>
        <v>8.7239375901875906</v>
      </c>
      <c r="H62" s="62">
        <f t="shared" si="26"/>
        <v>6.671246392496391</v>
      </c>
      <c r="I62" s="62">
        <f t="shared" si="26"/>
        <v>5.0290934343434346</v>
      </c>
      <c r="J62" s="62">
        <f t="shared" si="26"/>
        <v>5.9835948412698414</v>
      </c>
      <c r="K62" s="62">
        <f t="shared" si="26"/>
        <v>5.4396316738816752</v>
      </c>
      <c r="L62" s="62">
        <f t="shared" si="26"/>
        <v>5.6449007936507929</v>
      </c>
      <c r="M62" s="62">
        <f t="shared" ref="M62:R62" si="27">3.516/M60</f>
        <v>5.8501699134199123</v>
      </c>
      <c r="N62" s="62">
        <f t="shared" si="27"/>
        <v>5.0369884004884016</v>
      </c>
      <c r="O62" s="62">
        <f t="shared" si="27"/>
        <v>4.596562074829933</v>
      </c>
      <c r="P62" s="62">
        <f t="shared" si="27"/>
        <v>5.5508191137566136</v>
      </c>
      <c r="Q62" s="62">
        <f t="shared" si="27"/>
        <v>4.7417166666666661</v>
      </c>
      <c r="R62" s="62">
        <f t="shared" si="27"/>
        <v>5.4712115384615387</v>
      </c>
      <c r="S62" s="62">
        <f>3.516/S60</f>
        <v>4.741716666666667</v>
      </c>
      <c r="T62" s="62">
        <f>3.516/T60</f>
        <v>5.3438394179894173</v>
      </c>
      <c r="U62" s="62"/>
      <c r="V62" s="62"/>
      <c r="W62" s="62"/>
      <c r="X62" s="62"/>
      <c r="Y62" s="62"/>
      <c r="Z62" s="62"/>
      <c r="AA62" s="62"/>
      <c r="AB62" s="62"/>
      <c r="AC62" s="57">
        <f t="shared" si="25"/>
        <v>5.8338054813613969</v>
      </c>
    </row>
    <row r="63" spans="1:29" ht="25.15" customHeight="1" x14ac:dyDescent="0.2">
      <c r="A63" s="4">
        <v>19</v>
      </c>
      <c r="B63" s="3" t="s">
        <v>3</v>
      </c>
      <c r="C63" s="5"/>
      <c r="D63" s="5"/>
      <c r="E63" s="62">
        <f t="shared" ref="E63:L63" si="28">3.413*E62</f>
        <v>22.568797221655334</v>
      </c>
      <c r="F63" s="62">
        <f t="shared" si="28"/>
        <v>26.972464972222216</v>
      </c>
      <c r="G63" s="62">
        <f t="shared" si="28"/>
        <v>29.774798995310245</v>
      </c>
      <c r="H63" s="62">
        <f t="shared" si="28"/>
        <v>22.768963937590183</v>
      </c>
      <c r="I63" s="62">
        <f t="shared" si="28"/>
        <v>17.164295891414142</v>
      </c>
      <c r="J63" s="62">
        <f t="shared" si="28"/>
        <v>20.422009193253967</v>
      </c>
      <c r="K63" s="62">
        <f t="shared" si="28"/>
        <v>18.565462902958156</v>
      </c>
      <c r="L63" s="62">
        <f t="shared" si="28"/>
        <v>19.266046408730155</v>
      </c>
      <c r="M63" s="62">
        <f t="shared" ref="M63:R63" si="29">3.413*M62</f>
        <v>19.96662991450216</v>
      </c>
      <c r="N63" s="62">
        <f t="shared" si="29"/>
        <v>17.191241410866915</v>
      </c>
      <c r="O63" s="62">
        <f t="shared" si="29"/>
        <v>15.68806636139456</v>
      </c>
      <c r="P63" s="62">
        <f t="shared" si="29"/>
        <v>18.944945635251322</v>
      </c>
      <c r="Q63" s="62">
        <f t="shared" si="29"/>
        <v>16.18347898333333</v>
      </c>
      <c r="R63" s="62">
        <f t="shared" si="29"/>
        <v>18.67324498076923</v>
      </c>
      <c r="S63" s="62">
        <f>3.413*S62</f>
        <v>16.183478983333334</v>
      </c>
      <c r="T63" s="62">
        <f>3.413*T62</f>
        <v>18.238523933597879</v>
      </c>
      <c r="U63" s="62"/>
      <c r="V63" s="62"/>
      <c r="W63" s="62"/>
      <c r="X63" s="62"/>
      <c r="Y63" s="62"/>
      <c r="Z63" s="62"/>
      <c r="AA63" s="62"/>
      <c r="AB63" s="62"/>
      <c r="AC63" s="57">
        <f t="shared" si="25"/>
        <v>19.910778107886447</v>
      </c>
    </row>
    <row r="64" spans="1:29" ht="25.15" customHeight="1" x14ac:dyDescent="0.2">
      <c r="A64" s="4">
        <v>20</v>
      </c>
      <c r="B64" s="3" t="s">
        <v>2</v>
      </c>
      <c r="C64" s="2" t="s">
        <v>0</v>
      </c>
      <c r="D64" s="5"/>
      <c r="E64" s="62">
        <f t="shared" ref="E64:L64" si="30">(E50-E49)/LN(1+(E50-E49)/E45)</f>
        <v>5.4990529758908524</v>
      </c>
      <c r="F64" s="62">
        <f t="shared" si="30"/>
        <v>5.4252397405544563</v>
      </c>
      <c r="G64" s="62">
        <f t="shared" si="30"/>
        <v>4.8754042166655385</v>
      </c>
      <c r="H64" s="62">
        <f t="shared" si="30"/>
        <v>3.9296769317314602</v>
      </c>
      <c r="I64" s="62">
        <f t="shared" si="30"/>
        <v>3.676436548463673</v>
      </c>
      <c r="J64" s="62">
        <f t="shared" si="30"/>
        <v>3.8587877809135858</v>
      </c>
      <c r="K64" s="62">
        <f t="shared" si="30"/>
        <v>3.8214806848434111</v>
      </c>
      <c r="L64" s="62">
        <f t="shared" si="30"/>
        <v>3.8241614826153736</v>
      </c>
      <c r="M64" s="62">
        <f t="shared" ref="M64:R64" si="31">(M50-M49)/LN(1+(M50-M49)/M45)</f>
        <v>4.0781817912930638</v>
      </c>
      <c r="N64" s="62">
        <f t="shared" si="31"/>
        <v>4.2604265045344691</v>
      </c>
      <c r="O64" s="62">
        <f t="shared" si="31"/>
        <v>4.2972846304645431</v>
      </c>
      <c r="P64" s="62">
        <f t="shared" si="31"/>
        <v>4.4069574077847049</v>
      </c>
      <c r="Q64" s="62">
        <f t="shared" si="31"/>
        <v>4.4426552479375543</v>
      </c>
      <c r="R64" s="62">
        <f t="shared" si="31"/>
        <v>4.479469074602239</v>
      </c>
      <c r="S64" s="62">
        <f>(S50-S49)/LN(1+(S50-S49)/S45)</f>
        <v>4.1152324823473547</v>
      </c>
      <c r="T64" s="62">
        <f>(T50-T49)/LN(1+(T50-T49)/T45)</f>
        <v>4.3291346707437643</v>
      </c>
      <c r="U64" s="62"/>
      <c r="V64" s="62"/>
      <c r="W64" s="62"/>
      <c r="X64" s="62"/>
      <c r="Y64" s="62"/>
      <c r="Z64" s="62"/>
      <c r="AA64" s="62"/>
      <c r="AB64" s="62"/>
      <c r="AC64" s="57">
        <f t="shared" si="25"/>
        <v>4.3324738857116278</v>
      </c>
    </row>
    <row r="65" spans="1:29" ht="25.15" customHeight="1" x14ac:dyDescent="0.25">
      <c r="A65" s="4">
        <v>21</v>
      </c>
      <c r="B65" s="3" t="s">
        <v>1</v>
      </c>
      <c r="C65" s="2" t="s">
        <v>0</v>
      </c>
      <c r="D65" s="1"/>
      <c r="E65" s="62">
        <f t="shared" ref="E65:L65" si="32">(E47-E48)/LN(1+(E47-E48)/E46)</f>
        <v>2.6727048631065689</v>
      </c>
      <c r="F65" s="62">
        <f t="shared" si="32"/>
        <v>2.7175298064488489</v>
      </c>
      <c r="G65" s="62">
        <f t="shared" si="32"/>
        <v>2.2529919439562383</v>
      </c>
      <c r="H65" s="62">
        <f t="shared" si="32"/>
        <v>1.8510368477999315</v>
      </c>
      <c r="I65" s="62">
        <f t="shared" si="32"/>
        <v>1.7177122668626332</v>
      </c>
      <c r="J65" s="62">
        <f t="shared" si="32"/>
        <v>1.5991860422220607</v>
      </c>
      <c r="K65" s="62">
        <f t="shared" si="32"/>
        <v>1.8108889353991755</v>
      </c>
      <c r="L65" s="62">
        <f t="shared" si="32"/>
        <v>1.8569596025096444</v>
      </c>
      <c r="M65" s="62">
        <f t="shared" ref="M65:R65" si="33">(M47-M48)/LN(1+(M47-M48)/M46)</f>
        <v>1.902706743963404</v>
      </c>
      <c r="N65" s="62">
        <f t="shared" si="33"/>
        <v>1.9254635942521867</v>
      </c>
      <c r="O65" s="62">
        <f t="shared" si="33"/>
        <v>1.9027067439634042</v>
      </c>
      <c r="P65" s="62">
        <f t="shared" si="33"/>
        <v>1.9481449407478864</v>
      </c>
      <c r="Q65" s="62">
        <f t="shared" si="33"/>
        <v>2.0381473548366369</v>
      </c>
      <c r="R65" s="62">
        <f t="shared" si="33"/>
        <v>2.0381473548366369</v>
      </c>
      <c r="S65" s="62">
        <f>(S47-S48)/LN(1+(S47-S48)/S46)</f>
        <v>1.8096999455163114</v>
      </c>
      <c r="T65" s="62">
        <f>(T47-T48)/LN(1+(T47-T48)/T46)</f>
        <v>2.2149756783043997</v>
      </c>
      <c r="U65" s="62"/>
      <c r="V65" s="62"/>
      <c r="W65" s="62"/>
      <c r="X65" s="62"/>
      <c r="Y65" s="62"/>
      <c r="Z65" s="62"/>
      <c r="AA65" s="62"/>
      <c r="AB65" s="62"/>
      <c r="AC65" s="57">
        <f t="shared" si="25"/>
        <v>2.0161876665453731</v>
      </c>
    </row>
    <row r="66" spans="1:29" x14ac:dyDescent="0.2"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</row>
  </sheetData>
  <mergeCells count="32">
    <mergeCell ref="A34:AB34"/>
    <mergeCell ref="A36:D36"/>
    <mergeCell ref="E36:AB42"/>
    <mergeCell ref="A43:A44"/>
    <mergeCell ref="B43:B44"/>
    <mergeCell ref="C43:C44"/>
    <mergeCell ref="D43:D44"/>
    <mergeCell ref="E43:AB43"/>
    <mergeCell ref="E61:AB61"/>
    <mergeCell ref="A35:AB35"/>
    <mergeCell ref="A37:D37"/>
    <mergeCell ref="A38:D38"/>
    <mergeCell ref="A39:D39"/>
    <mergeCell ref="A40:D40"/>
    <mergeCell ref="A41:D41"/>
    <mergeCell ref="A42:D42"/>
    <mergeCell ref="E28:AB28"/>
    <mergeCell ref="A1:AB1"/>
    <mergeCell ref="A3:D3"/>
    <mergeCell ref="E3:AB9"/>
    <mergeCell ref="A10:A11"/>
    <mergeCell ref="B10:B11"/>
    <mergeCell ref="C10:C11"/>
    <mergeCell ref="D10:D11"/>
    <mergeCell ref="E10:AB10"/>
    <mergeCell ref="A9:D9"/>
    <mergeCell ref="A4:D4"/>
    <mergeCell ref="A5:D5"/>
    <mergeCell ref="A6:D6"/>
    <mergeCell ref="A2:AB2"/>
    <mergeCell ref="A7:D7"/>
    <mergeCell ref="A8:D8"/>
  </mergeCells>
  <conditionalFormatting sqref="E26:AB26">
    <cfRule type="cellIs" dxfId="77" priority="12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F66"/>
  <sheetViews>
    <sheetView zoomScale="70" zoomScaleNormal="70" workbookViewId="0">
      <selection activeCell="AC47" sqref="AC47:AC48"/>
    </sheetView>
  </sheetViews>
  <sheetFormatPr defaultColWidth="8.85546875" defaultRowHeight="12.75" x14ac:dyDescent="0.2"/>
  <cols>
    <col min="1" max="1" width="6.5703125" style="16" customWidth="1"/>
    <col min="2" max="2" width="39.140625" style="16" customWidth="1"/>
    <col min="3" max="3" width="11.42578125" style="16" customWidth="1"/>
    <col min="4" max="4" width="11.85546875" style="16" customWidth="1"/>
    <col min="5" max="28" width="8.7109375" style="16" customWidth="1"/>
    <col min="29" max="29" width="12.42578125" style="16" customWidth="1"/>
    <col min="30" max="16384" width="8.85546875" style="16"/>
  </cols>
  <sheetData>
    <row r="1" spans="1:29" ht="23.25" x14ac:dyDescent="0.25">
      <c r="A1" s="332" t="s">
        <v>39</v>
      </c>
      <c r="B1" s="333"/>
      <c r="C1" s="333"/>
      <c r="D1" s="333"/>
      <c r="E1" s="333"/>
      <c r="F1" s="333"/>
      <c r="G1" s="333"/>
      <c r="H1" s="333"/>
      <c r="I1" s="333"/>
      <c r="J1" s="333"/>
      <c r="K1" s="333"/>
      <c r="L1" s="333"/>
      <c r="M1" s="333"/>
      <c r="N1" s="333"/>
      <c r="O1" s="333"/>
      <c r="P1" s="333"/>
      <c r="Q1" s="333"/>
      <c r="R1" s="333"/>
      <c r="S1" s="333"/>
      <c r="T1" s="333"/>
      <c r="U1" s="333"/>
      <c r="V1" s="333"/>
      <c r="W1" s="333"/>
      <c r="X1" s="333"/>
      <c r="Y1" s="333"/>
      <c r="Z1" s="333"/>
      <c r="AA1" s="333"/>
      <c r="AB1" s="334"/>
      <c r="AC1"/>
    </row>
    <row r="2" spans="1:29" ht="18.75" x14ac:dyDescent="0.25">
      <c r="A2" s="353" t="s">
        <v>100</v>
      </c>
      <c r="B2" s="354"/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T2" s="354"/>
      <c r="U2" s="354"/>
      <c r="V2" s="354"/>
      <c r="W2" s="354"/>
      <c r="X2" s="354"/>
      <c r="Y2" s="354"/>
      <c r="Z2" s="354"/>
      <c r="AA2" s="354"/>
      <c r="AB2" s="355"/>
      <c r="AC2"/>
    </row>
    <row r="3" spans="1:29" ht="21" customHeight="1" x14ac:dyDescent="0.35">
      <c r="A3" s="335"/>
      <c r="B3" s="336"/>
      <c r="C3" s="336"/>
      <c r="D3" s="337"/>
      <c r="E3" s="338" t="s">
        <v>76</v>
      </c>
      <c r="F3" s="339"/>
      <c r="G3" s="339"/>
      <c r="H3" s="339"/>
      <c r="I3" s="339"/>
      <c r="J3" s="339"/>
      <c r="K3" s="339"/>
      <c r="L3" s="339"/>
      <c r="M3" s="339"/>
      <c r="N3" s="339"/>
      <c r="O3" s="339"/>
      <c r="P3" s="339"/>
      <c r="Q3" s="339"/>
      <c r="R3" s="339"/>
      <c r="S3" s="339"/>
      <c r="T3" s="339"/>
      <c r="U3" s="339"/>
      <c r="V3" s="339"/>
      <c r="W3" s="339"/>
      <c r="X3" s="339"/>
      <c r="Y3" s="339"/>
      <c r="Z3" s="339"/>
      <c r="AA3" s="339"/>
      <c r="AB3" s="340"/>
      <c r="AC3"/>
    </row>
    <row r="4" spans="1:29" ht="18.75" customHeight="1" x14ac:dyDescent="0.25">
      <c r="A4" s="350" t="s">
        <v>38</v>
      </c>
      <c r="B4" s="351"/>
      <c r="C4" s="351"/>
      <c r="D4" s="352"/>
      <c r="E4" s="341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3"/>
      <c r="AC4"/>
    </row>
    <row r="5" spans="1:29" ht="18.75" customHeight="1" x14ac:dyDescent="0.25">
      <c r="A5" s="350" t="s">
        <v>37</v>
      </c>
      <c r="B5" s="351"/>
      <c r="C5" s="351"/>
      <c r="D5" s="352"/>
      <c r="E5" s="341"/>
      <c r="F5" s="342"/>
      <c r="G5" s="342"/>
      <c r="H5" s="342"/>
      <c r="I5" s="342"/>
      <c r="J5" s="342"/>
      <c r="K5" s="342"/>
      <c r="L5" s="342"/>
      <c r="M5" s="342"/>
      <c r="N5" s="342"/>
      <c r="O5" s="342"/>
      <c r="P5" s="342"/>
      <c r="Q5" s="342"/>
      <c r="R5" s="342"/>
      <c r="S5" s="342"/>
      <c r="T5" s="342"/>
      <c r="U5" s="342"/>
      <c r="V5" s="342"/>
      <c r="W5" s="342"/>
      <c r="X5" s="342"/>
      <c r="Y5" s="342"/>
      <c r="Z5" s="342"/>
      <c r="AA5" s="342"/>
      <c r="AB5" s="343"/>
      <c r="AC5"/>
    </row>
    <row r="6" spans="1:29" ht="18.75" customHeight="1" x14ac:dyDescent="0.25">
      <c r="A6" s="350" t="s">
        <v>36</v>
      </c>
      <c r="B6" s="351"/>
      <c r="C6" s="351"/>
      <c r="D6" s="352"/>
      <c r="E6" s="341"/>
      <c r="F6" s="342"/>
      <c r="G6" s="342"/>
      <c r="H6" s="342"/>
      <c r="I6" s="342"/>
      <c r="J6" s="342"/>
      <c r="K6" s="342"/>
      <c r="L6" s="342"/>
      <c r="M6" s="342"/>
      <c r="N6" s="342"/>
      <c r="O6" s="342"/>
      <c r="P6" s="342"/>
      <c r="Q6" s="342"/>
      <c r="R6" s="342"/>
      <c r="S6" s="342"/>
      <c r="T6" s="342"/>
      <c r="U6" s="342"/>
      <c r="V6" s="342"/>
      <c r="W6" s="342"/>
      <c r="X6" s="342"/>
      <c r="Y6" s="342"/>
      <c r="Z6" s="342"/>
      <c r="AA6" s="342"/>
      <c r="AB6" s="343"/>
      <c r="AC6"/>
    </row>
    <row r="7" spans="1:29" ht="18.75" customHeight="1" x14ac:dyDescent="0.25">
      <c r="A7" s="350" t="s">
        <v>35</v>
      </c>
      <c r="B7" s="351"/>
      <c r="C7" s="351"/>
      <c r="D7" s="352"/>
      <c r="E7" s="341"/>
      <c r="F7" s="342"/>
      <c r="G7" s="342"/>
      <c r="H7" s="342"/>
      <c r="I7" s="342"/>
      <c r="J7" s="342"/>
      <c r="K7" s="342"/>
      <c r="L7" s="342"/>
      <c r="M7" s="342"/>
      <c r="N7" s="342"/>
      <c r="O7" s="342"/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3"/>
      <c r="AC7"/>
    </row>
    <row r="8" spans="1:29" ht="19.5" customHeight="1" x14ac:dyDescent="0.35">
      <c r="A8" s="347" t="s">
        <v>34</v>
      </c>
      <c r="B8" s="348"/>
      <c r="C8" s="348"/>
      <c r="D8" s="349"/>
      <c r="E8" s="341"/>
      <c r="F8" s="342"/>
      <c r="G8" s="342"/>
      <c r="H8" s="342"/>
      <c r="I8" s="342"/>
      <c r="J8" s="342"/>
      <c r="K8" s="342"/>
      <c r="L8" s="342"/>
      <c r="M8" s="342"/>
      <c r="N8" s="342"/>
      <c r="O8" s="342"/>
      <c r="P8" s="342"/>
      <c r="Q8" s="342"/>
      <c r="R8" s="342"/>
      <c r="S8" s="342"/>
      <c r="T8" s="342"/>
      <c r="U8" s="342"/>
      <c r="V8" s="342"/>
      <c r="W8" s="342"/>
      <c r="X8" s="342"/>
      <c r="Y8" s="342"/>
      <c r="Z8" s="342"/>
      <c r="AA8" s="342"/>
      <c r="AB8" s="343"/>
      <c r="AC8"/>
    </row>
    <row r="9" spans="1:29" ht="18.75" customHeight="1" x14ac:dyDescent="0.35">
      <c r="A9" s="347" t="s">
        <v>33</v>
      </c>
      <c r="B9" s="348"/>
      <c r="C9" s="348"/>
      <c r="D9" s="349"/>
      <c r="E9" s="344"/>
      <c r="F9" s="345"/>
      <c r="G9" s="345"/>
      <c r="H9" s="345"/>
      <c r="I9" s="345"/>
      <c r="J9" s="345"/>
      <c r="K9" s="345"/>
      <c r="L9" s="345"/>
      <c r="M9" s="345"/>
      <c r="N9" s="345"/>
      <c r="O9" s="345"/>
      <c r="P9" s="345"/>
      <c r="Q9" s="345"/>
      <c r="R9" s="345"/>
      <c r="S9" s="345"/>
      <c r="T9" s="345"/>
      <c r="U9" s="345"/>
      <c r="V9" s="345"/>
      <c r="W9" s="345"/>
      <c r="X9" s="345"/>
      <c r="Y9" s="345"/>
      <c r="Z9" s="345"/>
      <c r="AA9" s="345"/>
      <c r="AB9" s="346"/>
      <c r="AC9"/>
    </row>
    <row r="10" spans="1:29" ht="15.75" customHeight="1" x14ac:dyDescent="0.25">
      <c r="A10" s="364" t="s">
        <v>32</v>
      </c>
      <c r="B10" s="364" t="s">
        <v>31</v>
      </c>
      <c r="C10" s="366" t="s">
        <v>30</v>
      </c>
      <c r="D10" s="364" t="s">
        <v>29</v>
      </c>
      <c r="E10" s="314" t="s">
        <v>28</v>
      </c>
      <c r="F10" s="315"/>
      <c r="G10" s="315"/>
      <c r="H10" s="315"/>
      <c r="I10" s="315"/>
      <c r="J10" s="315"/>
      <c r="K10" s="315"/>
      <c r="L10" s="315"/>
      <c r="M10" s="315"/>
      <c r="N10" s="315"/>
      <c r="O10" s="315"/>
      <c r="P10" s="315"/>
      <c r="Q10" s="315"/>
      <c r="R10" s="315"/>
      <c r="S10" s="315"/>
      <c r="T10" s="315"/>
      <c r="U10" s="315"/>
      <c r="V10" s="315"/>
      <c r="W10" s="315"/>
      <c r="X10" s="315"/>
      <c r="Y10" s="315"/>
      <c r="Z10" s="315"/>
      <c r="AA10" s="315"/>
      <c r="AB10" s="316"/>
      <c r="AC10" s="10" t="s">
        <v>40</v>
      </c>
    </row>
    <row r="11" spans="1:29" ht="15.75" x14ac:dyDescent="0.25">
      <c r="A11" s="365"/>
      <c r="B11" s="365"/>
      <c r="C11" s="367"/>
      <c r="D11" s="365"/>
      <c r="E11" s="8">
        <v>7</v>
      </c>
      <c r="F11" s="8">
        <v>8</v>
      </c>
      <c r="G11" s="8">
        <v>9</v>
      </c>
      <c r="H11" s="8">
        <v>10</v>
      </c>
      <c r="I11" s="9">
        <v>11</v>
      </c>
      <c r="J11" s="8">
        <v>12</v>
      </c>
      <c r="K11" s="8">
        <v>13</v>
      </c>
      <c r="L11" s="8">
        <v>14</v>
      </c>
      <c r="M11" s="8">
        <v>15</v>
      </c>
      <c r="N11" s="8">
        <v>16</v>
      </c>
      <c r="O11" s="8">
        <v>17</v>
      </c>
      <c r="P11" s="8">
        <v>18</v>
      </c>
      <c r="Q11" s="8">
        <v>19</v>
      </c>
      <c r="R11" s="8">
        <v>20</v>
      </c>
      <c r="S11" s="8">
        <v>21</v>
      </c>
      <c r="T11" s="8">
        <v>22</v>
      </c>
      <c r="U11" s="8">
        <v>23</v>
      </c>
      <c r="V11" s="8">
        <v>0</v>
      </c>
      <c r="W11" s="8">
        <v>1</v>
      </c>
      <c r="X11" s="8">
        <v>2</v>
      </c>
      <c r="Y11" s="8">
        <v>3</v>
      </c>
      <c r="Z11" s="8">
        <v>4</v>
      </c>
      <c r="AA11" s="8">
        <v>5</v>
      </c>
      <c r="AB11" s="8">
        <v>6</v>
      </c>
      <c r="AC11" s="1"/>
    </row>
    <row r="12" spans="1:29" ht="31.5" x14ac:dyDescent="0.2">
      <c r="A12" s="4">
        <v>1</v>
      </c>
      <c r="B12" s="3" t="s">
        <v>27</v>
      </c>
      <c r="C12" s="2" t="s">
        <v>0</v>
      </c>
      <c r="D12" s="31"/>
      <c r="E12" s="12">
        <v>2.5</v>
      </c>
      <c r="F12" s="12">
        <v>2.5</v>
      </c>
      <c r="G12" s="12">
        <v>2.5</v>
      </c>
      <c r="H12" s="12">
        <v>2.6</v>
      </c>
      <c r="I12" s="12">
        <v>2.1</v>
      </c>
      <c r="J12" s="12">
        <v>1.8</v>
      </c>
      <c r="K12" s="12">
        <v>1.8</v>
      </c>
      <c r="L12" s="12">
        <v>1.8</v>
      </c>
      <c r="M12" s="12">
        <v>1.8</v>
      </c>
      <c r="N12" s="12">
        <v>1.8</v>
      </c>
      <c r="O12" s="12">
        <v>2</v>
      </c>
      <c r="P12" s="12">
        <v>1.9</v>
      </c>
      <c r="Q12" s="12">
        <v>1.9</v>
      </c>
      <c r="R12" s="12">
        <v>1.8</v>
      </c>
      <c r="S12" s="12">
        <v>1.8</v>
      </c>
      <c r="T12" s="12">
        <v>1.8</v>
      </c>
      <c r="U12" s="12">
        <v>1.7</v>
      </c>
      <c r="V12" s="12"/>
      <c r="W12" s="12"/>
      <c r="X12" s="12"/>
      <c r="Y12" s="12"/>
      <c r="Z12" s="12"/>
      <c r="AA12" s="12"/>
      <c r="AB12" s="12"/>
      <c r="AC12" s="12">
        <f>AVERAGE(E12:AB12)</f>
        <v>2.0058823529411764</v>
      </c>
    </row>
    <row r="13" spans="1:29" ht="31.5" x14ac:dyDescent="0.2">
      <c r="A13" s="4">
        <v>2</v>
      </c>
      <c r="B13" s="3" t="s">
        <v>26</v>
      </c>
      <c r="C13" s="2" t="s">
        <v>0</v>
      </c>
      <c r="D13" s="31"/>
      <c r="E13" s="7">
        <v>1.1000000000000001</v>
      </c>
      <c r="F13" s="7">
        <v>1.2</v>
      </c>
      <c r="G13" s="7">
        <v>1.2</v>
      </c>
      <c r="H13" s="7">
        <v>1.3</v>
      </c>
      <c r="I13" s="7">
        <v>0.7</v>
      </c>
      <c r="J13" s="7">
        <v>0.5</v>
      </c>
      <c r="K13" s="7">
        <v>0.5</v>
      </c>
      <c r="L13" s="7">
        <v>0.4</v>
      </c>
      <c r="M13" s="7">
        <v>0.3</v>
      </c>
      <c r="N13" s="7">
        <v>0.3</v>
      </c>
      <c r="O13" s="7">
        <v>0.4</v>
      </c>
      <c r="P13" s="7">
        <v>0.4</v>
      </c>
      <c r="Q13" s="7">
        <v>0.3</v>
      </c>
      <c r="R13" s="7">
        <v>0.3</v>
      </c>
      <c r="S13" s="7">
        <v>0.3</v>
      </c>
      <c r="T13" s="7">
        <v>0.4</v>
      </c>
      <c r="U13" s="7">
        <v>0.4</v>
      </c>
      <c r="V13" s="7"/>
      <c r="W13" s="7"/>
      <c r="X13" s="7"/>
      <c r="Y13" s="7"/>
      <c r="Z13" s="7"/>
      <c r="AA13" s="7"/>
      <c r="AB13" s="7"/>
      <c r="AC13" s="12">
        <f t="shared" ref="AC13:AC24" si="0">AVERAGE(E13:AB13)</f>
        <v>0.5882352941176473</v>
      </c>
    </row>
    <row r="14" spans="1:29" ht="18.75" x14ac:dyDescent="0.2">
      <c r="A14" s="4">
        <v>3</v>
      </c>
      <c r="B14" s="3" t="s">
        <v>25</v>
      </c>
      <c r="C14" s="2" t="s">
        <v>0</v>
      </c>
      <c r="D14" s="2"/>
      <c r="E14" s="36">
        <v>14.1</v>
      </c>
      <c r="F14" s="36">
        <v>14.1</v>
      </c>
      <c r="G14" s="36">
        <v>14.6</v>
      </c>
      <c r="H14" s="36">
        <v>14.7</v>
      </c>
      <c r="I14" s="36">
        <v>15</v>
      </c>
      <c r="J14" s="36">
        <v>15</v>
      </c>
      <c r="K14" s="36">
        <v>14</v>
      </c>
      <c r="L14" s="36">
        <v>13.7</v>
      </c>
      <c r="M14" s="36">
        <v>13.9</v>
      </c>
      <c r="N14" s="36">
        <v>14.1</v>
      </c>
      <c r="O14" s="36">
        <v>14.3</v>
      </c>
      <c r="P14" s="36">
        <v>14.4</v>
      </c>
      <c r="Q14" s="36">
        <v>14.1</v>
      </c>
      <c r="R14" s="36">
        <v>14</v>
      </c>
      <c r="S14" s="36">
        <v>13.7</v>
      </c>
      <c r="T14" s="36">
        <v>13.6</v>
      </c>
      <c r="U14" s="36">
        <v>13.3</v>
      </c>
      <c r="V14" s="36"/>
      <c r="W14" s="36"/>
      <c r="X14" s="36"/>
      <c r="Y14" s="36"/>
      <c r="Z14" s="36"/>
      <c r="AA14" s="36"/>
      <c r="AB14" s="36"/>
      <c r="AC14" s="12">
        <f t="shared" si="0"/>
        <v>14.152941176470588</v>
      </c>
    </row>
    <row r="15" spans="1:29" ht="18.75" x14ac:dyDescent="0.2">
      <c r="A15" s="4">
        <v>4</v>
      </c>
      <c r="B15" s="3" t="s">
        <v>24</v>
      </c>
      <c r="C15" s="2" t="s">
        <v>0</v>
      </c>
      <c r="D15" s="2"/>
      <c r="E15" s="36">
        <v>6.5</v>
      </c>
      <c r="F15" s="36">
        <v>6.5</v>
      </c>
      <c r="G15" s="36">
        <v>6.8</v>
      </c>
      <c r="H15" s="36">
        <v>7</v>
      </c>
      <c r="I15" s="36">
        <v>7.1</v>
      </c>
      <c r="J15" s="36">
        <v>8</v>
      </c>
      <c r="K15" s="36">
        <v>7.8</v>
      </c>
      <c r="L15" s="36">
        <v>8</v>
      </c>
      <c r="M15" s="36">
        <v>8</v>
      </c>
      <c r="N15" s="36">
        <v>8</v>
      </c>
      <c r="O15" s="36">
        <v>7.2</v>
      </c>
      <c r="P15" s="36">
        <v>7.2</v>
      </c>
      <c r="Q15" s="36">
        <v>7</v>
      </c>
      <c r="R15" s="36">
        <v>7</v>
      </c>
      <c r="S15" s="36">
        <v>7</v>
      </c>
      <c r="T15" s="36">
        <v>6.6</v>
      </c>
      <c r="U15" s="36">
        <v>6.4</v>
      </c>
      <c r="V15" s="36"/>
      <c r="W15" s="36"/>
      <c r="X15" s="36"/>
      <c r="Y15" s="36"/>
      <c r="Z15" s="36"/>
      <c r="AA15" s="36"/>
      <c r="AB15" s="36"/>
      <c r="AC15" s="12">
        <f t="shared" si="0"/>
        <v>7.1823529411764699</v>
      </c>
    </row>
    <row r="16" spans="1:29" ht="27" customHeight="1" x14ac:dyDescent="0.2">
      <c r="A16" s="4">
        <v>5</v>
      </c>
      <c r="B16" s="3" t="s">
        <v>23</v>
      </c>
      <c r="C16" s="2" t="s">
        <v>0</v>
      </c>
      <c r="D16" s="2"/>
      <c r="E16" s="36">
        <v>23.4</v>
      </c>
      <c r="F16" s="36">
        <v>22.8</v>
      </c>
      <c r="G16" s="36">
        <v>22.4</v>
      </c>
      <c r="H16" s="36">
        <v>22.4</v>
      </c>
      <c r="I16" s="36">
        <v>22.5</v>
      </c>
      <c r="J16" s="36">
        <v>25</v>
      </c>
      <c r="K16" s="36">
        <v>25.5</v>
      </c>
      <c r="L16" s="36">
        <v>25</v>
      </c>
      <c r="M16" s="36">
        <v>26.8</v>
      </c>
      <c r="N16" s="36">
        <v>27.1</v>
      </c>
      <c r="O16" s="36">
        <v>27.4</v>
      </c>
      <c r="P16" s="36">
        <v>27.2</v>
      </c>
      <c r="Q16" s="36">
        <v>27.4</v>
      </c>
      <c r="R16" s="36">
        <v>27.5</v>
      </c>
      <c r="S16" s="36">
        <v>27.3</v>
      </c>
      <c r="T16" s="36">
        <v>27.4</v>
      </c>
      <c r="U16" s="36">
        <v>27.7</v>
      </c>
      <c r="V16" s="36"/>
      <c r="W16" s="36"/>
      <c r="X16" s="36"/>
      <c r="Y16" s="36"/>
      <c r="Z16" s="36"/>
      <c r="AA16" s="36"/>
      <c r="AB16" s="36"/>
      <c r="AC16" s="12">
        <f t="shared" si="0"/>
        <v>25.576470588235292</v>
      </c>
    </row>
    <row r="17" spans="1:29" ht="18.75" x14ac:dyDescent="0.2">
      <c r="A17" s="4">
        <v>6</v>
      </c>
      <c r="B17" s="3" t="s">
        <v>22</v>
      </c>
      <c r="C17" s="2" t="s">
        <v>0</v>
      </c>
      <c r="D17" s="2"/>
      <c r="E17" s="36">
        <v>29.2</v>
      </c>
      <c r="F17" s="36">
        <v>28.6</v>
      </c>
      <c r="G17" s="36">
        <v>28.3</v>
      </c>
      <c r="H17" s="36">
        <v>28.3</v>
      </c>
      <c r="I17" s="36">
        <v>28.5</v>
      </c>
      <c r="J17" s="36">
        <v>30.2</v>
      </c>
      <c r="K17" s="36">
        <v>30</v>
      </c>
      <c r="L17" s="36">
        <v>29.5</v>
      </c>
      <c r="M17" s="36">
        <v>31.3</v>
      </c>
      <c r="N17" s="36">
        <v>31.7</v>
      </c>
      <c r="O17" s="36">
        <v>32.799999999999997</v>
      </c>
      <c r="P17" s="36">
        <v>32.6</v>
      </c>
      <c r="Q17" s="36">
        <v>32.700000000000003</v>
      </c>
      <c r="R17" s="36">
        <v>32.700000000000003</v>
      </c>
      <c r="S17" s="36">
        <v>32.4</v>
      </c>
      <c r="T17" s="36">
        <v>32.700000000000003</v>
      </c>
      <c r="U17" s="36">
        <v>32.9</v>
      </c>
      <c r="V17" s="36"/>
      <c r="W17" s="36"/>
      <c r="X17" s="36"/>
      <c r="Y17" s="36"/>
      <c r="Z17" s="36"/>
      <c r="AA17" s="36"/>
      <c r="AB17" s="36"/>
      <c r="AC17" s="12">
        <f t="shared" si="0"/>
        <v>30.847058823529409</v>
      </c>
    </row>
    <row r="18" spans="1:29" ht="30" x14ac:dyDescent="0.2">
      <c r="A18" s="4">
        <v>7</v>
      </c>
      <c r="B18" s="3" t="s">
        <v>21</v>
      </c>
      <c r="C18" s="2" t="s">
        <v>16</v>
      </c>
      <c r="D18" s="2"/>
      <c r="E18" s="5">
        <v>4.3</v>
      </c>
      <c r="F18" s="5">
        <v>4.3</v>
      </c>
      <c r="G18" s="5">
        <v>4.3</v>
      </c>
      <c r="H18" s="5">
        <v>4.3</v>
      </c>
      <c r="I18" s="5">
        <v>4.3</v>
      </c>
      <c r="J18" s="5">
        <v>4.3</v>
      </c>
      <c r="K18" s="5">
        <v>4.3</v>
      </c>
      <c r="L18" s="5">
        <v>4.3</v>
      </c>
      <c r="M18" s="5">
        <v>4.3</v>
      </c>
      <c r="N18" s="5">
        <v>4.3</v>
      </c>
      <c r="O18" s="5">
        <v>4.3</v>
      </c>
      <c r="P18" s="5">
        <v>4.3</v>
      </c>
      <c r="Q18" s="5">
        <v>4.3</v>
      </c>
      <c r="R18" s="5">
        <v>4.3</v>
      </c>
      <c r="S18" s="5">
        <v>4.3</v>
      </c>
      <c r="T18" s="5">
        <v>4.3</v>
      </c>
      <c r="U18" s="5">
        <v>4.3</v>
      </c>
      <c r="V18" s="5"/>
      <c r="W18" s="5"/>
      <c r="X18" s="5"/>
      <c r="Y18" s="5"/>
      <c r="Z18" s="5"/>
      <c r="AA18" s="5"/>
      <c r="AB18" s="5"/>
      <c r="AC18" s="12">
        <f t="shared" si="0"/>
        <v>4.2999999999999989</v>
      </c>
    </row>
    <row r="19" spans="1:29" ht="30" x14ac:dyDescent="0.2">
      <c r="A19" s="4">
        <v>8</v>
      </c>
      <c r="B19" s="3" t="s">
        <v>20</v>
      </c>
      <c r="C19" s="2" t="s">
        <v>16</v>
      </c>
      <c r="D19" s="2"/>
      <c r="E19" s="11">
        <v>3.8</v>
      </c>
      <c r="F19" s="11">
        <v>3.8</v>
      </c>
      <c r="G19" s="11">
        <v>3.8</v>
      </c>
      <c r="H19" s="11">
        <v>3.8</v>
      </c>
      <c r="I19" s="11">
        <v>3.8</v>
      </c>
      <c r="J19" s="11">
        <v>3.8</v>
      </c>
      <c r="K19" s="11">
        <v>3.8</v>
      </c>
      <c r="L19" s="11">
        <v>3.8</v>
      </c>
      <c r="M19" s="11">
        <v>3.8</v>
      </c>
      <c r="N19" s="11">
        <v>3.8</v>
      </c>
      <c r="O19" s="11">
        <v>3.8</v>
      </c>
      <c r="P19" s="11">
        <v>3.8</v>
      </c>
      <c r="Q19" s="11">
        <v>3.8</v>
      </c>
      <c r="R19" s="11">
        <v>3.8</v>
      </c>
      <c r="S19" s="11">
        <v>3.8</v>
      </c>
      <c r="T19" s="11">
        <v>3.8</v>
      </c>
      <c r="U19" s="11">
        <v>3.8</v>
      </c>
      <c r="V19" s="11"/>
      <c r="W19" s="11"/>
      <c r="X19" s="11"/>
      <c r="Y19" s="11"/>
      <c r="Z19" s="11"/>
      <c r="AA19" s="11"/>
      <c r="AB19" s="11"/>
      <c r="AC19" s="12">
        <f t="shared" si="0"/>
        <v>3.7999999999999989</v>
      </c>
    </row>
    <row r="20" spans="1:29" ht="30" x14ac:dyDescent="0.2">
      <c r="A20" s="4">
        <v>9</v>
      </c>
      <c r="B20" s="3" t="s">
        <v>19</v>
      </c>
      <c r="C20" s="2" t="s">
        <v>16</v>
      </c>
      <c r="D20" s="2"/>
      <c r="E20" s="11">
        <v>3.8</v>
      </c>
      <c r="F20" s="11">
        <v>3.8</v>
      </c>
      <c r="G20" s="11">
        <v>3.8</v>
      </c>
      <c r="H20" s="11">
        <v>3.8</v>
      </c>
      <c r="I20" s="11">
        <v>3.8</v>
      </c>
      <c r="J20" s="11">
        <v>3.8</v>
      </c>
      <c r="K20" s="11">
        <v>3.8</v>
      </c>
      <c r="L20" s="11">
        <v>3.8</v>
      </c>
      <c r="M20" s="11">
        <v>3.8</v>
      </c>
      <c r="N20" s="11">
        <v>3.8</v>
      </c>
      <c r="O20" s="11">
        <v>3.8</v>
      </c>
      <c r="P20" s="11">
        <v>3.8</v>
      </c>
      <c r="Q20" s="11">
        <v>3.8</v>
      </c>
      <c r="R20" s="11">
        <v>3.8</v>
      </c>
      <c r="S20" s="11">
        <v>3.8</v>
      </c>
      <c r="T20" s="11">
        <v>3.8</v>
      </c>
      <c r="U20" s="11">
        <v>3.8</v>
      </c>
      <c r="V20" s="11"/>
      <c r="W20" s="11"/>
      <c r="X20" s="11"/>
      <c r="Y20" s="11"/>
      <c r="Z20" s="11"/>
      <c r="AA20" s="11"/>
      <c r="AB20" s="11"/>
      <c r="AC20" s="12">
        <f t="shared" si="0"/>
        <v>3.7999999999999989</v>
      </c>
    </row>
    <row r="21" spans="1:29" ht="30" x14ac:dyDescent="0.2">
      <c r="A21" s="4">
        <v>10</v>
      </c>
      <c r="B21" s="3" t="s">
        <v>18</v>
      </c>
      <c r="C21" s="2" t="s">
        <v>16</v>
      </c>
      <c r="D21" s="2"/>
      <c r="E21" s="59">
        <v>3</v>
      </c>
      <c r="F21" s="59">
        <v>3</v>
      </c>
      <c r="G21" s="59">
        <v>3</v>
      </c>
      <c r="H21" s="59">
        <v>3</v>
      </c>
      <c r="I21" s="59">
        <v>3</v>
      </c>
      <c r="J21" s="59">
        <v>3</v>
      </c>
      <c r="K21" s="59">
        <v>3</v>
      </c>
      <c r="L21" s="59">
        <v>3</v>
      </c>
      <c r="M21" s="59">
        <v>3</v>
      </c>
      <c r="N21" s="59">
        <v>3</v>
      </c>
      <c r="O21" s="59">
        <v>3</v>
      </c>
      <c r="P21" s="59">
        <v>3</v>
      </c>
      <c r="Q21" s="59">
        <v>3</v>
      </c>
      <c r="R21" s="59">
        <v>3</v>
      </c>
      <c r="S21" s="59">
        <v>3</v>
      </c>
      <c r="T21" s="59">
        <v>3</v>
      </c>
      <c r="U21" s="59">
        <v>3</v>
      </c>
      <c r="V21" s="59"/>
      <c r="W21" s="59"/>
      <c r="X21" s="59"/>
      <c r="Y21" s="59"/>
      <c r="Z21" s="59"/>
      <c r="AA21" s="59"/>
      <c r="AB21" s="59"/>
      <c r="AC21" s="57">
        <f t="shared" si="0"/>
        <v>3</v>
      </c>
    </row>
    <row r="22" spans="1:29" ht="34.5" x14ac:dyDescent="0.2">
      <c r="A22" s="4">
        <v>11</v>
      </c>
      <c r="B22" s="3" t="s">
        <v>17</v>
      </c>
      <c r="C22" s="2" t="s">
        <v>16</v>
      </c>
      <c r="D22" s="5"/>
      <c r="E22" s="58">
        <f t="shared" ref="E22:N22" si="1">E18-E19</f>
        <v>0.5</v>
      </c>
      <c r="F22" s="58">
        <f t="shared" si="1"/>
        <v>0.5</v>
      </c>
      <c r="G22" s="58">
        <f t="shared" si="1"/>
        <v>0.5</v>
      </c>
      <c r="H22" s="58">
        <f t="shared" si="1"/>
        <v>0.5</v>
      </c>
      <c r="I22" s="58">
        <f t="shared" si="1"/>
        <v>0.5</v>
      </c>
      <c r="J22" s="58">
        <f t="shared" si="1"/>
        <v>0.5</v>
      </c>
      <c r="K22" s="58">
        <f t="shared" si="1"/>
        <v>0.5</v>
      </c>
      <c r="L22" s="58">
        <f t="shared" si="1"/>
        <v>0.5</v>
      </c>
      <c r="M22" s="58">
        <f t="shared" si="1"/>
        <v>0.5</v>
      </c>
      <c r="N22" s="58">
        <f t="shared" si="1"/>
        <v>0.5</v>
      </c>
      <c r="O22" s="58">
        <f t="shared" ref="O22:U22" si="2">O18-O19</f>
        <v>0.5</v>
      </c>
      <c r="P22" s="58">
        <f t="shared" si="2"/>
        <v>0.5</v>
      </c>
      <c r="Q22" s="58">
        <f t="shared" si="2"/>
        <v>0.5</v>
      </c>
      <c r="R22" s="58">
        <f t="shared" si="2"/>
        <v>0.5</v>
      </c>
      <c r="S22" s="58">
        <f t="shared" si="2"/>
        <v>0.5</v>
      </c>
      <c r="T22" s="58">
        <f t="shared" si="2"/>
        <v>0.5</v>
      </c>
      <c r="U22" s="58">
        <f t="shared" si="2"/>
        <v>0.5</v>
      </c>
      <c r="V22" s="58"/>
      <c r="W22" s="58"/>
      <c r="X22" s="58"/>
      <c r="Y22" s="58"/>
      <c r="Z22" s="58"/>
      <c r="AA22" s="58"/>
      <c r="AB22" s="58"/>
      <c r="AC22" s="57">
        <f t="shared" si="0"/>
        <v>0.5</v>
      </c>
    </row>
    <row r="23" spans="1:29" ht="34.5" x14ac:dyDescent="0.2">
      <c r="A23" s="4">
        <v>12</v>
      </c>
      <c r="B23" s="3" t="s">
        <v>15</v>
      </c>
      <c r="C23" s="2" t="s">
        <v>14</v>
      </c>
      <c r="D23" s="5"/>
      <c r="E23" s="58">
        <f t="shared" ref="E23:N23" si="3">E20-E21</f>
        <v>0.79999999999999982</v>
      </c>
      <c r="F23" s="58">
        <f t="shared" si="3"/>
        <v>0.79999999999999982</v>
      </c>
      <c r="G23" s="58">
        <f t="shared" si="3"/>
        <v>0.79999999999999982</v>
      </c>
      <c r="H23" s="58">
        <f t="shared" si="3"/>
        <v>0.79999999999999982</v>
      </c>
      <c r="I23" s="58">
        <f t="shared" si="3"/>
        <v>0.79999999999999982</v>
      </c>
      <c r="J23" s="58">
        <f t="shared" si="3"/>
        <v>0.79999999999999982</v>
      </c>
      <c r="K23" s="58">
        <f t="shared" si="3"/>
        <v>0.79999999999999982</v>
      </c>
      <c r="L23" s="58">
        <f t="shared" si="3"/>
        <v>0.79999999999999982</v>
      </c>
      <c r="M23" s="58">
        <f t="shared" si="3"/>
        <v>0.79999999999999982</v>
      </c>
      <c r="N23" s="58">
        <f t="shared" si="3"/>
        <v>0.79999999999999982</v>
      </c>
      <c r="O23" s="58">
        <f t="shared" ref="O23:U23" si="4">O20-O21</f>
        <v>0.79999999999999982</v>
      </c>
      <c r="P23" s="58">
        <f t="shared" si="4"/>
        <v>0.79999999999999982</v>
      </c>
      <c r="Q23" s="58">
        <f t="shared" si="4"/>
        <v>0.79999999999999982</v>
      </c>
      <c r="R23" s="58">
        <f t="shared" si="4"/>
        <v>0.79999999999999982</v>
      </c>
      <c r="S23" s="58">
        <f t="shared" si="4"/>
        <v>0.79999999999999982</v>
      </c>
      <c r="T23" s="58">
        <f t="shared" si="4"/>
        <v>0.79999999999999982</v>
      </c>
      <c r="U23" s="58">
        <f t="shared" si="4"/>
        <v>0.79999999999999982</v>
      </c>
      <c r="V23" s="58"/>
      <c r="W23" s="58"/>
      <c r="X23" s="58"/>
      <c r="Y23" s="58"/>
      <c r="Z23" s="58"/>
      <c r="AA23" s="58"/>
      <c r="AB23" s="58"/>
      <c r="AC23" s="57">
        <f t="shared" si="0"/>
        <v>0.8</v>
      </c>
    </row>
    <row r="24" spans="1:29" ht="37.5" x14ac:dyDescent="0.2">
      <c r="A24" s="4">
        <v>13</v>
      </c>
      <c r="B24" s="3" t="s">
        <v>13</v>
      </c>
      <c r="C24" s="2" t="s">
        <v>12</v>
      </c>
      <c r="D24" s="5"/>
      <c r="E24" s="60">
        <f t="shared" ref="E24:N24" si="5">SQRT(E22/0.5)*971</f>
        <v>971</v>
      </c>
      <c r="F24" s="60">
        <f t="shared" si="5"/>
        <v>971</v>
      </c>
      <c r="G24" s="60">
        <f t="shared" si="5"/>
        <v>971</v>
      </c>
      <c r="H24" s="60">
        <f t="shared" si="5"/>
        <v>971</v>
      </c>
      <c r="I24" s="60">
        <f t="shared" si="5"/>
        <v>971</v>
      </c>
      <c r="J24" s="60">
        <f t="shared" si="5"/>
        <v>971</v>
      </c>
      <c r="K24" s="60">
        <f t="shared" si="5"/>
        <v>971</v>
      </c>
      <c r="L24" s="60">
        <f t="shared" si="5"/>
        <v>971</v>
      </c>
      <c r="M24" s="60">
        <f t="shared" si="5"/>
        <v>971</v>
      </c>
      <c r="N24" s="60">
        <f t="shared" si="5"/>
        <v>971</v>
      </c>
      <c r="O24" s="60">
        <f t="shared" ref="O24:U24" si="6">SQRT(O22/0.5)*971</f>
        <v>971</v>
      </c>
      <c r="P24" s="60">
        <f t="shared" si="6"/>
        <v>971</v>
      </c>
      <c r="Q24" s="60">
        <f t="shared" si="6"/>
        <v>971</v>
      </c>
      <c r="R24" s="60">
        <f t="shared" si="6"/>
        <v>971</v>
      </c>
      <c r="S24" s="60">
        <f t="shared" si="6"/>
        <v>971</v>
      </c>
      <c r="T24" s="60">
        <f t="shared" si="6"/>
        <v>971</v>
      </c>
      <c r="U24" s="60">
        <f t="shared" si="6"/>
        <v>971</v>
      </c>
      <c r="V24" s="60"/>
      <c r="W24" s="60"/>
      <c r="X24" s="60"/>
      <c r="Y24" s="60"/>
      <c r="Z24" s="60"/>
      <c r="AA24" s="60"/>
      <c r="AB24" s="60"/>
      <c r="AC24" s="57">
        <f t="shared" si="0"/>
        <v>971</v>
      </c>
    </row>
    <row r="25" spans="1:29" ht="15.75" x14ac:dyDescent="0.2">
      <c r="A25" s="4">
        <v>14</v>
      </c>
      <c r="B25" s="3" t="s">
        <v>11</v>
      </c>
      <c r="C25" s="2" t="s">
        <v>10</v>
      </c>
      <c r="D25" s="5"/>
      <c r="E25" s="56">
        <f t="shared" ref="E25:N25" si="7">E24*1000*1*(E14-E15)/3024</f>
        <v>2440.3439153439153</v>
      </c>
      <c r="F25" s="56">
        <f t="shared" si="7"/>
        <v>2440.3439153439153</v>
      </c>
      <c r="G25" s="56">
        <f t="shared" si="7"/>
        <v>2504.563492063492</v>
      </c>
      <c r="H25" s="56">
        <f t="shared" si="7"/>
        <v>2472.4537037037035</v>
      </c>
      <c r="I25" s="56">
        <f t="shared" si="7"/>
        <v>2536.6732804232806</v>
      </c>
      <c r="J25" s="56">
        <f t="shared" si="7"/>
        <v>2247.6851851851852</v>
      </c>
      <c r="K25" s="56">
        <f t="shared" si="7"/>
        <v>1990.8068783068784</v>
      </c>
      <c r="L25" s="56">
        <f t="shared" si="7"/>
        <v>1830.2579365079362</v>
      </c>
      <c r="M25" s="56">
        <f t="shared" si="7"/>
        <v>1894.4775132275133</v>
      </c>
      <c r="N25" s="56">
        <f t="shared" si="7"/>
        <v>1958.69708994709</v>
      </c>
      <c r="O25" s="56">
        <f t="shared" ref="O25:U25" si="8">O24*1000*1*(O14-O15)/3024</f>
        <v>2279.7949735449738</v>
      </c>
      <c r="P25" s="56">
        <f t="shared" si="8"/>
        <v>2311.9047619047619</v>
      </c>
      <c r="Q25" s="56">
        <f t="shared" si="8"/>
        <v>2279.7949735449733</v>
      </c>
      <c r="R25" s="56">
        <f t="shared" si="8"/>
        <v>2247.6851851851852</v>
      </c>
      <c r="S25" s="56">
        <f t="shared" si="8"/>
        <v>2151.3558201058199</v>
      </c>
      <c r="T25" s="56">
        <f t="shared" si="8"/>
        <v>2247.6851851851852</v>
      </c>
      <c r="U25" s="56">
        <f t="shared" si="8"/>
        <v>2215.5753968253966</v>
      </c>
      <c r="V25" s="56"/>
      <c r="W25" s="56"/>
      <c r="X25" s="56"/>
      <c r="Y25" s="56"/>
      <c r="Z25" s="56"/>
      <c r="AA25" s="56"/>
      <c r="AB25" s="56"/>
      <c r="AC25" s="57">
        <f>SUM(E25:AB25)</f>
        <v>38050.099206349209</v>
      </c>
    </row>
    <row r="26" spans="1:29" ht="15.75" x14ac:dyDescent="0.2">
      <c r="A26" s="4">
        <v>15</v>
      </c>
      <c r="B26" s="3" t="s">
        <v>9</v>
      </c>
      <c r="C26" s="2" t="s">
        <v>8</v>
      </c>
      <c r="D26" s="5"/>
      <c r="E26" s="58">
        <v>1500</v>
      </c>
      <c r="F26" s="58">
        <v>1500</v>
      </c>
      <c r="G26" s="58">
        <v>1500</v>
      </c>
      <c r="H26" s="58">
        <v>1500</v>
      </c>
      <c r="I26" s="58">
        <v>1500</v>
      </c>
      <c r="J26" s="58">
        <v>1500</v>
      </c>
      <c r="K26" s="58">
        <v>1500</v>
      </c>
      <c r="L26" s="58">
        <v>1500</v>
      </c>
      <c r="M26" s="58">
        <v>1500</v>
      </c>
      <c r="N26" s="58">
        <v>1500</v>
      </c>
      <c r="O26" s="58">
        <v>1500</v>
      </c>
      <c r="P26" s="58">
        <v>1400</v>
      </c>
      <c r="Q26" s="58">
        <v>1300</v>
      </c>
      <c r="R26" s="58">
        <v>1600</v>
      </c>
      <c r="S26" s="58">
        <v>1500</v>
      </c>
      <c r="T26" s="58">
        <v>1800</v>
      </c>
      <c r="U26" s="58">
        <v>1600</v>
      </c>
      <c r="V26" s="58"/>
      <c r="W26" s="58"/>
      <c r="X26" s="58"/>
      <c r="Y26" s="58"/>
      <c r="Z26" s="58"/>
      <c r="AA26" s="58"/>
      <c r="AB26" s="58"/>
      <c r="AC26" s="57">
        <f>SUM(E26:AB26)</f>
        <v>25700</v>
      </c>
    </row>
    <row r="27" spans="1:29" ht="15.75" x14ac:dyDescent="0.2">
      <c r="A27" s="4">
        <v>16</v>
      </c>
      <c r="B27" s="3" t="s">
        <v>7</v>
      </c>
      <c r="C27" s="2" t="s">
        <v>6</v>
      </c>
      <c r="D27" s="5"/>
      <c r="E27" s="62">
        <f t="shared" ref="E27:N27" si="9">E26/E25</f>
        <v>0.61466746165103803</v>
      </c>
      <c r="F27" s="62">
        <f t="shared" si="9"/>
        <v>0.61466746165103803</v>
      </c>
      <c r="G27" s="62">
        <f t="shared" si="9"/>
        <v>0.59890675750613964</v>
      </c>
      <c r="H27" s="62">
        <f t="shared" si="9"/>
        <v>0.60668476734388177</v>
      </c>
      <c r="I27" s="62">
        <f t="shared" si="9"/>
        <v>0.59132565930985925</v>
      </c>
      <c r="J27" s="62">
        <f t="shared" si="9"/>
        <v>0.66735324407826979</v>
      </c>
      <c r="K27" s="62">
        <f t="shared" si="9"/>
        <v>0.75346334008836913</v>
      </c>
      <c r="L27" s="62">
        <f t="shared" si="9"/>
        <v>0.81955661553471748</v>
      </c>
      <c r="M27" s="62">
        <f t="shared" si="9"/>
        <v>0.7917750353470997</v>
      </c>
      <c r="N27" s="62">
        <f t="shared" si="9"/>
        <v>0.76581519812260468</v>
      </c>
      <c r="O27" s="62">
        <f t="shared" ref="O27:U27" si="10">O26/O25</f>
        <v>0.65795390261237863</v>
      </c>
      <c r="P27" s="62">
        <f t="shared" si="10"/>
        <v>0.60556127703398555</v>
      </c>
      <c r="Q27" s="62">
        <f t="shared" si="10"/>
        <v>0.57022671559739491</v>
      </c>
      <c r="R27" s="62">
        <f t="shared" si="10"/>
        <v>0.71184346035015444</v>
      </c>
      <c r="S27" s="62">
        <f t="shared" si="10"/>
        <v>0.69723473261908797</v>
      </c>
      <c r="T27" s="62">
        <f t="shared" si="10"/>
        <v>0.80082389289392375</v>
      </c>
      <c r="U27" s="62">
        <f t="shared" si="10"/>
        <v>0.72216003223928726</v>
      </c>
      <c r="V27" s="62"/>
      <c r="W27" s="62"/>
      <c r="X27" s="62"/>
      <c r="Y27" s="62"/>
      <c r="Z27" s="62"/>
      <c r="AA27" s="62"/>
      <c r="AB27" s="62"/>
      <c r="AC27" s="57">
        <f t="shared" ref="AC27:AC32" si="11">AVERAGE(E27:AB27)</f>
        <v>0.68176585611642526</v>
      </c>
    </row>
    <row r="28" spans="1:29" ht="15.75" x14ac:dyDescent="0.2">
      <c r="A28" s="4">
        <v>17</v>
      </c>
      <c r="B28" s="3" t="s">
        <v>5</v>
      </c>
      <c r="C28" s="5"/>
      <c r="D28" s="5"/>
      <c r="E28" s="326">
        <f>AVERAGE(E27:AB27)</f>
        <v>0.68176585611642526</v>
      </c>
      <c r="F28" s="327"/>
      <c r="G28" s="327"/>
      <c r="H28" s="327"/>
      <c r="I28" s="327"/>
      <c r="J28" s="327"/>
      <c r="K28" s="327"/>
      <c r="L28" s="327"/>
      <c r="M28" s="327"/>
      <c r="N28" s="327"/>
      <c r="O28" s="327"/>
      <c r="P28" s="327"/>
      <c r="Q28" s="327"/>
      <c r="R28" s="327"/>
      <c r="S28" s="327"/>
      <c r="T28" s="327"/>
      <c r="U28" s="327"/>
      <c r="V28" s="327"/>
      <c r="W28" s="327"/>
      <c r="X28" s="327"/>
      <c r="Y28" s="327"/>
      <c r="Z28" s="327"/>
      <c r="AA28" s="327"/>
      <c r="AB28" s="328"/>
      <c r="AC28" s="57">
        <f t="shared" si="11"/>
        <v>0.68176585611642526</v>
      </c>
    </row>
    <row r="29" spans="1:29" ht="15.75" x14ac:dyDescent="0.2">
      <c r="A29" s="4">
        <v>18</v>
      </c>
      <c r="B29" s="3" t="s">
        <v>4</v>
      </c>
      <c r="C29" s="5"/>
      <c r="D29" s="5"/>
      <c r="E29" s="62">
        <f t="shared" ref="E29:N29" si="12">3.516/E27</f>
        <v>5.720166137566137</v>
      </c>
      <c r="F29" s="62">
        <f t="shared" si="12"/>
        <v>5.720166137566137</v>
      </c>
      <c r="G29" s="62">
        <f t="shared" si="12"/>
        <v>5.8706968253968252</v>
      </c>
      <c r="H29" s="62">
        <f t="shared" si="12"/>
        <v>5.7954314814814802</v>
      </c>
      <c r="I29" s="62">
        <f t="shared" si="12"/>
        <v>5.9459621693121703</v>
      </c>
      <c r="J29" s="62">
        <f t="shared" si="12"/>
        <v>5.2685740740740741</v>
      </c>
      <c r="K29" s="62">
        <f t="shared" si="12"/>
        <v>4.6664513227513229</v>
      </c>
      <c r="L29" s="62">
        <f t="shared" si="12"/>
        <v>4.2901246031746023</v>
      </c>
      <c r="M29" s="62">
        <f t="shared" si="12"/>
        <v>4.4406552910052914</v>
      </c>
      <c r="N29" s="62">
        <f t="shared" si="12"/>
        <v>4.5911859788359788</v>
      </c>
      <c r="O29" s="62">
        <f t="shared" ref="O29:U29" si="13">3.516/O27</f>
        <v>5.3438394179894182</v>
      </c>
      <c r="P29" s="62">
        <f t="shared" si="13"/>
        <v>5.8061836734693877</v>
      </c>
      <c r="Q29" s="62">
        <f t="shared" si="13"/>
        <v>6.1659685592185589</v>
      </c>
      <c r="R29" s="62">
        <f t="shared" si="13"/>
        <v>4.9392881944444449</v>
      </c>
      <c r="S29" s="62">
        <f t="shared" si="13"/>
        <v>5.0427780423280417</v>
      </c>
      <c r="T29" s="62">
        <f t="shared" si="13"/>
        <v>4.390478395061729</v>
      </c>
      <c r="U29" s="62">
        <f t="shared" si="13"/>
        <v>4.8687269345238091</v>
      </c>
      <c r="V29" s="62"/>
      <c r="W29" s="62"/>
      <c r="X29" s="62"/>
      <c r="Y29" s="62"/>
      <c r="Z29" s="62"/>
      <c r="AA29" s="62"/>
      <c r="AB29" s="62"/>
      <c r="AC29" s="57">
        <f t="shared" si="11"/>
        <v>5.2274516022470232</v>
      </c>
    </row>
    <row r="30" spans="1:29" ht="15.75" x14ac:dyDescent="0.2">
      <c r="A30" s="4">
        <v>19</v>
      </c>
      <c r="B30" s="3" t="s">
        <v>3</v>
      </c>
      <c r="C30" s="5"/>
      <c r="D30" s="5"/>
      <c r="E30" s="62">
        <f t="shared" ref="E30:N30" si="14">3.413*E29</f>
        <v>19.522927027513223</v>
      </c>
      <c r="F30" s="62">
        <f t="shared" si="14"/>
        <v>19.522927027513223</v>
      </c>
      <c r="G30" s="62">
        <f t="shared" si="14"/>
        <v>20.036688265079363</v>
      </c>
      <c r="H30" s="62">
        <f t="shared" si="14"/>
        <v>19.779807646296291</v>
      </c>
      <c r="I30" s="62">
        <f t="shared" si="14"/>
        <v>20.293568883862434</v>
      </c>
      <c r="J30" s="62">
        <f t="shared" si="14"/>
        <v>17.981643314814814</v>
      </c>
      <c r="K30" s="62">
        <f t="shared" si="14"/>
        <v>15.926598364550264</v>
      </c>
      <c r="L30" s="62">
        <f t="shared" si="14"/>
        <v>14.642195270634916</v>
      </c>
      <c r="M30" s="62">
        <f t="shared" si="14"/>
        <v>15.15595650820106</v>
      </c>
      <c r="N30" s="62">
        <f t="shared" si="14"/>
        <v>15.669717745767194</v>
      </c>
      <c r="O30" s="62">
        <f t="shared" ref="O30:U30" si="15">3.413*O29</f>
        <v>18.238523933597882</v>
      </c>
      <c r="P30" s="62">
        <f t="shared" si="15"/>
        <v>19.816504877551019</v>
      </c>
      <c r="Q30" s="62">
        <f t="shared" si="15"/>
        <v>21.044450692612941</v>
      </c>
      <c r="R30" s="62">
        <f t="shared" si="15"/>
        <v>16.85779060763889</v>
      </c>
      <c r="S30" s="62">
        <f t="shared" si="15"/>
        <v>17.211001458465606</v>
      </c>
      <c r="T30" s="62">
        <f t="shared" si="15"/>
        <v>14.98470276234568</v>
      </c>
      <c r="U30" s="62">
        <f t="shared" si="15"/>
        <v>16.616965027529758</v>
      </c>
      <c r="V30" s="62"/>
      <c r="W30" s="62"/>
      <c r="X30" s="62"/>
      <c r="Y30" s="62"/>
      <c r="Z30" s="62"/>
      <c r="AA30" s="62"/>
      <c r="AB30" s="62"/>
      <c r="AC30" s="57">
        <f t="shared" si="11"/>
        <v>17.841292318469097</v>
      </c>
    </row>
    <row r="31" spans="1:29" ht="15.75" x14ac:dyDescent="0.2">
      <c r="A31" s="4">
        <v>20</v>
      </c>
      <c r="B31" s="3" t="s">
        <v>2</v>
      </c>
      <c r="C31" s="2" t="s">
        <v>0</v>
      </c>
      <c r="D31" s="5"/>
      <c r="E31" s="62">
        <f t="shared" ref="E31:N31" si="16">(E17-E16)/LN(1+(E17-E16)/E12)</f>
        <v>4.8334751840347057</v>
      </c>
      <c r="F31" s="62">
        <f t="shared" si="16"/>
        <v>4.8334751840347057</v>
      </c>
      <c r="G31" s="62">
        <f t="shared" si="16"/>
        <v>4.8682238877098625</v>
      </c>
      <c r="H31" s="62">
        <f t="shared" si="16"/>
        <v>4.9807745543628332</v>
      </c>
      <c r="I31" s="62">
        <f t="shared" si="16"/>
        <v>4.4446857186149078</v>
      </c>
      <c r="J31" s="62">
        <f t="shared" si="16"/>
        <v>3.8288123728618535</v>
      </c>
      <c r="K31" s="62">
        <f t="shared" si="16"/>
        <v>3.5920602006656761</v>
      </c>
      <c r="L31" s="62">
        <f t="shared" si="16"/>
        <v>3.5920602006656761</v>
      </c>
      <c r="M31" s="62">
        <f t="shared" si="16"/>
        <v>3.5920602006656761</v>
      </c>
      <c r="N31" s="62">
        <f t="shared" si="16"/>
        <v>3.6262979349586684</v>
      </c>
      <c r="O31" s="62">
        <f t="shared" ref="O31:U31" si="17">(O17-O16)/LN(1+(O17-O16)/O12)</f>
        <v>4.127390155544556</v>
      </c>
      <c r="P31" s="62">
        <f t="shared" si="17"/>
        <v>4.0118260847600782</v>
      </c>
      <c r="Q31" s="62">
        <f t="shared" si="17"/>
        <v>3.9783005776314382</v>
      </c>
      <c r="R31" s="62">
        <f t="shared" si="17"/>
        <v>3.8288123728618544</v>
      </c>
      <c r="S31" s="62">
        <f t="shared" si="17"/>
        <v>3.7953919198120301</v>
      </c>
      <c r="T31" s="62">
        <f t="shared" si="17"/>
        <v>3.8621064220632322</v>
      </c>
      <c r="U31" s="62">
        <f t="shared" si="17"/>
        <v>3.7119176154673288</v>
      </c>
      <c r="V31" s="62"/>
      <c r="W31" s="62"/>
      <c r="X31" s="62"/>
      <c r="Y31" s="62"/>
      <c r="Z31" s="62"/>
      <c r="AA31" s="62"/>
      <c r="AB31" s="62"/>
      <c r="AC31" s="57">
        <f t="shared" si="11"/>
        <v>4.0886865051008883</v>
      </c>
    </row>
    <row r="32" spans="1:29" ht="15.75" x14ac:dyDescent="0.25">
      <c r="A32" s="4">
        <v>21</v>
      </c>
      <c r="B32" s="3" t="s">
        <v>1</v>
      </c>
      <c r="C32" s="2" t="s">
        <v>0</v>
      </c>
      <c r="D32" s="1"/>
      <c r="E32" s="62">
        <f t="shared" ref="E32:N32" si="18">(E14-E15)/LN(1+(E14-E15)/E13)</f>
        <v>3.6750255276356345</v>
      </c>
      <c r="F32" s="62">
        <f t="shared" si="18"/>
        <v>3.8144373311983504</v>
      </c>
      <c r="G32" s="62">
        <f t="shared" si="18"/>
        <v>3.8711540557921293</v>
      </c>
      <c r="H32" s="62">
        <f t="shared" si="18"/>
        <v>3.9796154527473684</v>
      </c>
      <c r="I32" s="62">
        <f t="shared" si="18"/>
        <v>3.1493713162492138</v>
      </c>
      <c r="J32" s="62">
        <f t="shared" si="18"/>
        <v>2.5848856114819854</v>
      </c>
      <c r="K32" s="62">
        <f t="shared" si="18"/>
        <v>2.388975534224143</v>
      </c>
      <c r="L32" s="62">
        <f t="shared" si="18"/>
        <v>2.0920659476488179</v>
      </c>
      <c r="M32" s="62">
        <f t="shared" si="18"/>
        <v>1.9481449407478864</v>
      </c>
      <c r="N32" s="62">
        <f t="shared" si="18"/>
        <v>1.9932876563019337</v>
      </c>
      <c r="O32" s="62">
        <f t="shared" ref="O32:U32" si="19">(O14-O15)/LN(1+(O14-O15)/O13)</f>
        <v>2.422221319947512</v>
      </c>
      <c r="P32" s="62">
        <f t="shared" si="19"/>
        <v>2.4452875576447819</v>
      </c>
      <c r="Q32" s="62">
        <f t="shared" si="19"/>
        <v>2.2149756783043997</v>
      </c>
      <c r="R32" s="62">
        <f t="shared" si="19"/>
        <v>2.1930874711718342</v>
      </c>
      <c r="S32" s="62">
        <f t="shared" si="19"/>
        <v>2.1270631636670401</v>
      </c>
      <c r="T32" s="62">
        <f t="shared" si="19"/>
        <v>2.3990918556509144</v>
      </c>
      <c r="U32" s="62">
        <f t="shared" si="19"/>
        <v>2.375897998171745</v>
      </c>
      <c r="V32" s="62"/>
      <c r="W32" s="62"/>
      <c r="X32" s="62"/>
      <c r="Y32" s="62"/>
      <c r="Z32" s="62"/>
      <c r="AA32" s="62"/>
      <c r="AB32" s="62"/>
      <c r="AC32" s="57">
        <f t="shared" si="11"/>
        <v>2.6867404952109233</v>
      </c>
    </row>
    <row r="33" spans="1:29" ht="15" x14ac:dyDescent="0.25">
      <c r="A33"/>
      <c r="B33"/>
      <c r="C33"/>
      <c r="D33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</row>
    <row r="34" spans="1:29" ht="23.25" x14ac:dyDescent="0.25">
      <c r="A34" s="332" t="s">
        <v>39</v>
      </c>
      <c r="B34" s="333"/>
      <c r="C34" s="333"/>
      <c r="D34" s="333"/>
      <c r="E34" s="333"/>
      <c r="F34" s="333"/>
      <c r="G34" s="333"/>
      <c r="H34" s="333"/>
      <c r="I34" s="333"/>
      <c r="J34" s="333"/>
      <c r="K34" s="333"/>
      <c r="L34" s="333"/>
      <c r="M34" s="333"/>
      <c r="N34" s="333"/>
      <c r="O34" s="333"/>
      <c r="P34" s="333"/>
      <c r="Q34" s="333"/>
      <c r="R34" s="333"/>
      <c r="S34" s="333"/>
      <c r="T34" s="333"/>
      <c r="U34" s="333"/>
      <c r="V34" s="333"/>
      <c r="W34" s="333"/>
      <c r="X34" s="333"/>
      <c r="Y34" s="333"/>
      <c r="Z34" s="333"/>
      <c r="AA34" s="333"/>
      <c r="AB34" s="334"/>
      <c r="AC34"/>
    </row>
    <row r="35" spans="1:29" ht="18.75" x14ac:dyDescent="0.25">
      <c r="A35" s="353" t="s">
        <v>100</v>
      </c>
      <c r="B35" s="354"/>
      <c r="C35" s="354"/>
      <c r="D35" s="354"/>
      <c r="E35" s="354"/>
      <c r="F35" s="354"/>
      <c r="G35" s="354"/>
      <c r="H35" s="354"/>
      <c r="I35" s="354"/>
      <c r="J35" s="354"/>
      <c r="K35" s="354"/>
      <c r="L35" s="354"/>
      <c r="M35" s="354"/>
      <c r="N35" s="354"/>
      <c r="O35" s="354"/>
      <c r="P35" s="354"/>
      <c r="Q35" s="354"/>
      <c r="R35" s="354"/>
      <c r="S35" s="354"/>
      <c r="T35" s="354"/>
      <c r="U35" s="354"/>
      <c r="V35" s="354"/>
      <c r="W35" s="354"/>
      <c r="X35" s="354"/>
      <c r="Y35" s="354"/>
      <c r="Z35" s="354"/>
      <c r="AA35" s="354"/>
      <c r="AB35" s="355"/>
      <c r="AC35"/>
    </row>
    <row r="36" spans="1:29" ht="21" customHeight="1" x14ac:dyDescent="0.35">
      <c r="A36" s="335"/>
      <c r="B36" s="336"/>
      <c r="C36" s="336"/>
      <c r="D36" s="337"/>
      <c r="E36" s="338" t="s">
        <v>73</v>
      </c>
      <c r="F36" s="339"/>
      <c r="G36" s="339"/>
      <c r="H36" s="339"/>
      <c r="I36" s="339"/>
      <c r="J36" s="339"/>
      <c r="K36" s="339"/>
      <c r="L36" s="339"/>
      <c r="M36" s="339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  <c r="AA36" s="339"/>
      <c r="AB36" s="340"/>
      <c r="AC36"/>
    </row>
    <row r="37" spans="1:29" ht="18.75" customHeight="1" x14ac:dyDescent="0.25">
      <c r="A37" s="350" t="s">
        <v>38</v>
      </c>
      <c r="B37" s="351"/>
      <c r="C37" s="351"/>
      <c r="D37" s="352"/>
      <c r="E37" s="341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3"/>
      <c r="AC37"/>
    </row>
    <row r="38" spans="1:29" ht="18.75" customHeight="1" x14ac:dyDescent="0.25">
      <c r="A38" s="350" t="s">
        <v>37</v>
      </c>
      <c r="B38" s="351"/>
      <c r="C38" s="351"/>
      <c r="D38" s="352"/>
      <c r="E38" s="341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3"/>
      <c r="AC38"/>
    </row>
    <row r="39" spans="1:29" ht="18.75" customHeight="1" x14ac:dyDescent="0.25">
      <c r="A39" s="350" t="s">
        <v>36</v>
      </c>
      <c r="B39" s="351"/>
      <c r="C39" s="351"/>
      <c r="D39" s="352"/>
      <c r="E39" s="341"/>
      <c r="F39" s="342"/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3"/>
      <c r="AC39"/>
    </row>
    <row r="40" spans="1:29" ht="18.75" customHeight="1" x14ac:dyDescent="0.25">
      <c r="A40" s="350" t="s">
        <v>35</v>
      </c>
      <c r="B40" s="351"/>
      <c r="C40" s="351"/>
      <c r="D40" s="352"/>
      <c r="E40" s="341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3"/>
      <c r="AC40"/>
    </row>
    <row r="41" spans="1:29" ht="19.5" customHeight="1" x14ac:dyDescent="0.35">
      <c r="A41" s="347" t="s">
        <v>34</v>
      </c>
      <c r="B41" s="348"/>
      <c r="C41" s="348"/>
      <c r="D41" s="349"/>
      <c r="E41" s="341"/>
      <c r="F41" s="342"/>
      <c r="G41" s="342"/>
      <c r="H41" s="342"/>
      <c r="I41" s="342"/>
      <c r="J41" s="342"/>
      <c r="K41" s="342"/>
      <c r="L41" s="342"/>
      <c r="M41" s="342"/>
      <c r="N41" s="342"/>
      <c r="O41" s="342"/>
      <c r="P41" s="342"/>
      <c r="Q41" s="342"/>
      <c r="R41" s="342"/>
      <c r="S41" s="342"/>
      <c r="T41" s="342"/>
      <c r="U41" s="342"/>
      <c r="V41" s="342"/>
      <c r="W41" s="342"/>
      <c r="X41" s="342"/>
      <c r="Y41" s="342"/>
      <c r="Z41" s="342"/>
      <c r="AA41" s="342"/>
      <c r="AB41" s="343"/>
      <c r="AC41"/>
    </row>
    <row r="42" spans="1:29" ht="18.75" customHeight="1" x14ac:dyDescent="0.35">
      <c r="A42" s="347" t="s">
        <v>33</v>
      </c>
      <c r="B42" s="348"/>
      <c r="C42" s="348"/>
      <c r="D42" s="349"/>
      <c r="E42" s="344"/>
      <c r="F42" s="345"/>
      <c r="G42" s="345"/>
      <c r="H42" s="345"/>
      <c r="I42" s="345"/>
      <c r="J42" s="345"/>
      <c r="K42" s="345"/>
      <c r="L42" s="345"/>
      <c r="M42" s="345"/>
      <c r="N42" s="345"/>
      <c r="O42" s="345"/>
      <c r="P42" s="345"/>
      <c r="Q42" s="345"/>
      <c r="R42" s="345"/>
      <c r="S42" s="345"/>
      <c r="T42" s="345"/>
      <c r="U42" s="345"/>
      <c r="V42" s="345"/>
      <c r="W42" s="345"/>
      <c r="X42" s="345"/>
      <c r="Y42" s="345"/>
      <c r="Z42" s="345"/>
      <c r="AA42" s="345"/>
      <c r="AB42" s="346"/>
      <c r="AC42"/>
    </row>
    <row r="43" spans="1:29" ht="15.75" customHeight="1" x14ac:dyDescent="0.25">
      <c r="A43" s="364" t="s">
        <v>32</v>
      </c>
      <c r="B43" s="364" t="s">
        <v>31</v>
      </c>
      <c r="C43" s="366" t="s">
        <v>30</v>
      </c>
      <c r="D43" s="364" t="s">
        <v>29</v>
      </c>
      <c r="E43" s="314" t="s">
        <v>28</v>
      </c>
      <c r="F43" s="315"/>
      <c r="G43" s="315"/>
      <c r="H43" s="315"/>
      <c r="I43" s="315"/>
      <c r="J43" s="315"/>
      <c r="K43" s="315"/>
      <c r="L43" s="315"/>
      <c r="M43" s="315"/>
      <c r="N43" s="315"/>
      <c r="O43" s="315"/>
      <c r="P43" s="315"/>
      <c r="Q43" s="315"/>
      <c r="R43" s="315"/>
      <c r="S43" s="315"/>
      <c r="T43" s="315"/>
      <c r="U43" s="315"/>
      <c r="V43" s="315"/>
      <c r="W43" s="315"/>
      <c r="X43" s="315"/>
      <c r="Y43" s="315"/>
      <c r="Z43" s="315"/>
      <c r="AA43" s="315"/>
      <c r="AB43" s="316"/>
      <c r="AC43" s="10" t="s">
        <v>40</v>
      </c>
    </row>
    <row r="44" spans="1:29" ht="15.75" x14ac:dyDescent="0.25">
      <c r="A44" s="365"/>
      <c r="B44" s="365"/>
      <c r="C44" s="367"/>
      <c r="D44" s="365"/>
      <c r="E44" s="8">
        <v>7</v>
      </c>
      <c r="F44" s="8">
        <v>8</v>
      </c>
      <c r="G44" s="8">
        <v>9</v>
      </c>
      <c r="H44" s="8">
        <v>10</v>
      </c>
      <c r="I44" s="9">
        <v>11</v>
      </c>
      <c r="J44" s="8">
        <v>12</v>
      </c>
      <c r="K44" s="8">
        <v>13</v>
      </c>
      <c r="L44" s="8">
        <v>14</v>
      </c>
      <c r="M44" s="8">
        <v>15</v>
      </c>
      <c r="N44" s="8">
        <v>16</v>
      </c>
      <c r="O44" s="8">
        <v>17</v>
      </c>
      <c r="P44" s="8">
        <v>18</v>
      </c>
      <c r="Q44" s="8">
        <v>19</v>
      </c>
      <c r="R44" s="8">
        <v>20</v>
      </c>
      <c r="S44" s="8">
        <v>21</v>
      </c>
      <c r="T44" s="8">
        <v>22</v>
      </c>
      <c r="U44" s="8">
        <v>23</v>
      </c>
      <c r="V44" s="8">
        <v>0</v>
      </c>
      <c r="W44" s="8">
        <v>1</v>
      </c>
      <c r="X44" s="8">
        <v>2</v>
      </c>
      <c r="Y44" s="8">
        <v>3</v>
      </c>
      <c r="Z44" s="8">
        <v>4</v>
      </c>
      <c r="AA44" s="8">
        <v>5</v>
      </c>
      <c r="AB44" s="8">
        <v>6</v>
      </c>
      <c r="AC44" s="1"/>
    </row>
    <row r="45" spans="1:29" ht="31.5" x14ac:dyDescent="0.2">
      <c r="A45" s="4">
        <v>1</v>
      </c>
      <c r="B45" s="3" t="s">
        <v>27</v>
      </c>
      <c r="C45" s="2" t="s">
        <v>0</v>
      </c>
      <c r="D45" s="31"/>
      <c r="E45" s="7"/>
      <c r="F45" s="7"/>
      <c r="G45" s="7"/>
      <c r="H45" s="7"/>
      <c r="I45" s="7">
        <v>2.4</v>
      </c>
      <c r="J45" s="7">
        <v>2.1</v>
      </c>
      <c r="K45" s="7">
        <v>2.1</v>
      </c>
      <c r="L45" s="7">
        <v>2.1</v>
      </c>
      <c r="M45" s="7">
        <v>2.1</v>
      </c>
      <c r="N45" s="7">
        <v>2.2999999999999998</v>
      </c>
      <c r="O45" s="7">
        <v>2.2999999999999998</v>
      </c>
      <c r="P45" s="7">
        <v>2.1</v>
      </c>
      <c r="Q45" s="7">
        <v>2.2999999999999998</v>
      </c>
      <c r="R45" s="7">
        <v>2.4</v>
      </c>
      <c r="S45" s="7">
        <v>2.4</v>
      </c>
      <c r="T45" s="7">
        <v>2.1</v>
      </c>
      <c r="U45" s="7">
        <v>2.2999999999999998</v>
      </c>
      <c r="V45" s="7">
        <v>2.4</v>
      </c>
      <c r="W45" s="7">
        <v>2.6</v>
      </c>
      <c r="X45" s="7">
        <v>2.6</v>
      </c>
      <c r="Y45" s="7">
        <v>2.5</v>
      </c>
      <c r="Z45" s="7">
        <v>2.6</v>
      </c>
      <c r="AA45" s="7">
        <v>2.7</v>
      </c>
      <c r="AB45" s="7">
        <v>2.6</v>
      </c>
      <c r="AC45" s="12">
        <f>AVERAGE(E45:AB45)</f>
        <v>2.3500000000000005</v>
      </c>
    </row>
    <row r="46" spans="1:29" ht="31.5" x14ac:dyDescent="0.2">
      <c r="A46" s="4">
        <v>2</v>
      </c>
      <c r="B46" s="3" t="s">
        <v>26</v>
      </c>
      <c r="C46" s="2" t="s">
        <v>0</v>
      </c>
      <c r="D46" s="31"/>
      <c r="E46" s="7"/>
      <c r="F46" s="7"/>
      <c r="G46" s="7"/>
      <c r="H46" s="7"/>
      <c r="I46" s="7">
        <v>0.3</v>
      </c>
      <c r="J46" s="7">
        <v>0.2</v>
      </c>
      <c r="K46" s="7">
        <v>0.2</v>
      </c>
      <c r="L46" s="7">
        <v>0.3</v>
      </c>
      <c r="M46" s="7">
        <v>0.4</v>
      </c>
      <c r="N46" s="7">
        <v>0.4</v>
      </c>
      <c r="O46" s="7">
        <v>0.3</v>
      </c>
      <c r="P46" s="7">
        <v>0.3</v>
      </c>
      <c r="Q46" s="7">
        <v>0.3</v>
      </c>
      <c r="R46" s="7">
        <v>0.3</v>
      </c>
      <c r="S46" s="7">
        <v>0.4</v>
      </c>
      <c r="T46" s="7">
        <v>0.3</v>
      </c>
      <c r="U46" s="7">
        <v>0.4</v>
      </c>
      <c r="V46" s="7">
        <v>0.4</v>
      </c>
      <c r="W46" s="7">
        <v>0.4</v>
      </c>
      <c r="X46" s="7">
        <v>0.4</v>
      </c>
      <c r="Y46" s="7">
        <v>0.4</v>
      </c>
      <c r="Z46" s="7">
        <v>0.3</v>
      </c>
      <c r="AA46" s="7">
        <v>0.4</v>
      </c>
      <c r="AB46" s="7">
        <v>0.4</v>
      </c>
      <c r="AC46" s="12">
        <f t="shared" ref="AC46:AC57" si="20">AVERAGE(E46:AB46)</f>
        <v>0.34</v>
      </c>
    </row>
    <row r="47" spans="1:29" ht="18.75" x14ac:dyDescent="0.2">
      <c r="A47" s="4">
        <v>3</v>
      </c>
      <c r="B47" s="3" t="s">
        <v>25</v>
      </c>
      <c r="C47" s="2" t="s">
        <v>0</v>
      </c>
      <c r="D47" s="2"/>
      <c r="E47" s="36"/>
      <c r="F47" s="36"/>
      <c r="G47" s="36"/>
      <c r="H47" s="36"/>
      <c r="I47" s="36">
        <v>14.4</v>
      </c>
      <c r="J47" s="36">
        <v>15.1</v>
      </c>
      <c r="K47" s="36">
        <v>14.1</v>
      </c>
      <c r="L47" s="36">
        <v>13.9</v>
      </c>
      <c r="M47" s="36">
        <v>14</v>
      </c>
      <c r="N47" s="36">
        <v>14.3</v>
      </c>
      <c r="O47" s="36">
        <v>14.4</v>
      </c>
      <c r="P47" s="36">
        <v>14.5</v>
      </c>
      <c r="Q47" s="36">
        <v>14.3</v>
      </c>
      <c r="R47" s="36">
        <v>14.2</v>
      </c>
      <c r="S47" s="36">
        <v>14</v>
      </c>
      <c r="T47" s="36">
        <v>13.8</v>
      </c>
      <c r="U47" s="36">
        <v>13.4</v>
      </c>
      <c r="V47" s="36">
        <v>12.8</v>
      </c>
      <c r="W47" s="36">
        <v>13.2</v>
      </c>
      <c r="X47" s="36">
        <v>14.1</v>
      </c>
      <c r="Y47" s="36">
        <v>14.5</v>
      </c>
      <c r="Z47" s="36">
        <v>14.8</v>
      </c>
      <c r="AA47" s="36">
        <v>15</v>
      </c>
      <c r="AB47" s="36">
        <v>15.1</v>
      </c>
      <c r="AC47" s="12">
        <f t="shared" si="20"/>
        <v>14.195000000000002</v>
      </c>
    </row>
    <row r="48" spans="1:29" ht="18.75" x14ac:dyDescent="0.2">
      <c r="A48" s="4">
        <v>4</v>
      </c>
      <c r="B48" s="3" t="s">
        <v>24</v>
      </c>
      <c r="C48" s="2" t="s">
        <v>0</v>
      </c>
      <c r="D48" s="2"/>
      <c r="E48" s="36"/>
      <c r="F48" s="36"/>
      <c r="G48" s="36"/>
      <c r="H48" s="36"/>
      <c r="I48" s="36">
        <v>10</v>
      </c>
      <c r="J48" s="36">
        <v>8.1</v>
      </c>
      <c r="K48" s="36">
        <v>8</v>
      </c>
      <c r="L48" s="36">
        <v>8</v>
      </c>
      <c r="M48" s="36">
        <v>8.1</v>
      </c>
      <c r="N48" s="36">
        <v>8</v>
      </c>
      <c r="O48" s="36">
        <v>8.1</v>
      </c>
      <c r="P48" s="36">
        <v>7.5</v>
      </c>
      <c r="Q48" s="36">
        <v>7.3</v>
      </c>
      <c r="R48" s="36">
        <v>7.2</v>
      </c>
      <c r="S48" s="36">
        <v>7.1</v>
      </c>
      <c r="T48" s="36">
        <v>6.7</v>
      </c>
      <c r="U48" s="36">
        <v>6.5</v>
      </c>
      <c r="V48" s="36">
        <v>6.1</v>
      </c>
      <c r="W48" s="36">
        <v>5.8</v>
      </c>
      <c r="X48" s="36">
        <v>6.3</v>
      </c>
      <c r="Y48" s="36">
        <v>6.6</v>
      </c>
      <c r="Z48" s="36">
        <v>6.7</v>
      </c>
      <c r="AA48" s="36">
        <v>6.7</v>
      </c>
      <c r="AB48" s="36">
        <v>6.7</v>
      </c>
      <c r="AC48" s="12">
        <f t="shared" si="20"/>
        <v>7.2749999999999986</v>
      </c>
    </row>
    <row r="49" spans="1:32" ht="24" customHeight="1" x14ac:dyDescent="0.2">
      <c r="A49" s="4">
        <v>5</v>
      </c>
      <c r="B49" s="3" t="s">
        <v>23</v>
      </c>
      <c r="C49" s="2" t="s">
        <v>0</v>
      </c>
      <c r="D49" s="2"/>
      <c r="E49" s="36"/>
      <c r="F49" s="36"/>
      <c r="G49" s="36"/>
      <c r="H49" s="36"/>
      <c r="I49" s="36">
        <v>21.1</v>
      </c>
      <c r="J49" s="36">
        <v>25.2</v>
      </c>
      <c r="K49" s="36">
        <v>25.6</v>
      </c>
      <c r="L49" s="36">
        <v>25.3</v>
      </c>
      <c r="M49" s="36">
        <v>27.1</v>
      </c>
      <c r="N49" s="36">
        <v>27.3</v>
      </c>
      <c r="O49" s="36">
        <v>27.5</v>
      </c>
      <c r="P49" s="36">
        <v>27.3</v>
      </c>
      <c r="Q49" s="36">
        <v>27.6</v>
      </c>
      <c r="R49" s="36">
        <v>27.7</v>
      </c>
      <c r="S49" s="36">
        <v>27.5</v>
      </c>
      <c r="T49" s="36">
        <v>27.6</v>
      </c>
      <c r="U49" s="36">
        <v>27.9</v>
      </c>
      <c r="V49" s="36">
        <v>27.8</v>
      </c>
      <c r="W49" s="36">
        <v>25.2</v>
      </c>
      <c r="X49" s="36">
        <v>24.7</v>
      </c>
      <c r="Y49" s="36">
        <v>24.4</v>
      </c>
      <c r="Z49" s="36">
        <v>24.1</v>
      </c>
      <c r="AA49" s="36">
        <v>24.2</v>
      </c>
      <c r="AB49" s="36">
        <v>24</v>
      </c>
      <c r="AC49" s="12">
        <f t="shared" si="20"/>
        <v>25.955000000000002</v>
      </c>
    </row>
    <row r="50" spans="1:32" ht="18.75" x14ac:dyDescent="0.2">
      <c r="A50" s="4">
        <v>6</v>
      </c>
      <c r="B50" s="3" t="s">
        <v>22</v>
      </c>
      <c r="C50" s="2" t="s">
        <v>0</v>
      </c>
      <c r="D50" s="2"/>
      <c r="E50" s="36"/>
      <c r="F50" s="36"/>
      <c r="G50" s="36"/>
      <c r="H50" s="36"/>
      <c r="I50" s="36">
        <v>26.8</v>
      </c>
      <c r="J50" s="36">
        <v>29.6</v>
      </c>
      <c r="K50" s="36">
        <v>29.5</v>
      </c>
      <c r="L50" s="36">
        <v>29.1</v>
      </c>
      <c r="M50" s="36">
        <v>30.7</v>
      </c>
      <c r="N50" s="36">
        <v>31.3</v>
      </c>
      <c r="O50" s="36">
        <v>31.6</v>
      </c>
      <c r="P50" s="36">
        <v>31.9</v>
      </c>
      <c r="Q50" s="36">
        <v>32.1</v>
      </c>
      <c r="R50" s="36">
        <v>32.1</v>
      </c>
      <c r="S50" s="36">
        <v>32</v>
      </c>
      <c r="T50" s="36">
        <v>32.200000000000003</v>
      </c>
      <c r="U50" s="36">
        <v>32.299999999999997</v>
      </c>
      <c r="V50" s="36">
        <v>32.200000000000003</v>
      </c>
      <c r="W50" s="36">
        <v>29.8</v>
      </c>
      <c r="X50" s="36">
        <v>29.5</v>
      </c>
      <c r="Y50" s="36">
        <v>29.3</v>
      </c>
      <c r="Z50" s="36">
        <v>29.2</v>
      </c>
      <c r="AA50" s="36">
        <v>29.4</v>
      </c>
      <c r="AB50" s="36">
        <v>29.1</v>
      </c>
      <c r="AC50" s="12">
        <f t="shared" si="20"/>
        <v>30.485000000000003</v>
      </c>
    </row>
    <row r="51" spans="1:32" ht="30" x14ac:dyDescent="0.2">
      <c r="A51" s="4">
        <v>7</v>
      </c>
      <c r="B51" s="3" t="s">
        <v>21</v>
      </c>
      <c r="C51" s="2" t="s">
        <v>16</v>
      </c>
      <c r="D51" s="2"/>
      <c r="E51" s="5"/>
      <c r="F51" s="5"/>
      <c r="G51" s="5"/>
      <c r="H51" s="5"/>
      <c r="I51" s="5">
        <v>4.3</v>
      </c>
      <c r="J51" s="5">
        <v>4.3</v>
      </c>
      <c r="K51" s="5">
        <v>4.3</v>
      </c>
      <c r="L51" s="5">
        <v>4.3</v>
      </c>
      <c r="M51" s="5">
        <v>4.3</v>
      </c>
      <c r="N51" s="5">
        <v>4.3</v>
      </c>
      <c r="O51" s="5">
        <v>4.3</v>
      </c>
      <c r="P51" s="5">
        <v>4.3</v>
      </c>
      <c r="Q51" s="5">
        <v>4.3</v>
      </c>
      <c r="R51" s="5">
        <v>4.3</v>
      </c>
      <c r="S51" s="5">
        <v>4.3</v>
      </c>
      <c r="T51" s="5">
        <v>4.3</v>
      </c>
      <c r="U51" s="5">
        <v>4.3</v>
      </c>
      <c r="V51" s="5">
        <v>4.3</v>
      </c>
      <c r="W51" s="5">
        <v>4.3</v>
      </c>
      <c r="X51" s="5">
        <v>4.3</v>
      </c>
      <c r="Y51" s="5">
        <v>4.3</v>
      </c>
      <c r="Z51" s="5">
        <v>4.3</v>
      </c>
      <c r="AA51" s="5">
        <v>4.3</v>
      </c>
      <c r="AB51" s="5">
        <v>4.3</v>
      </c>
      <c r="AC51" s="12">
        <f t="shared" si="20"/>
        <v>4.2999999999999989</v>
      </c>
      <c r="AF51" s="16">
        <f>1440*3</f>
        <v>4320</v>
      </c>
    </row>
    <row r="52" spans="1:32" ht="30" x14ac:dyDescent="0.2">
      <c r="A52" s="4">
        <v>8</v>
      </c>
      <c r="B52" s="3" t="s">
        <v>20</v>
      </c>
      <c r="C52" s="2" t="s">
        <v>16</v>
      </c>
      <c r="D52" s="2"/>
      <c r="E52" s="11"/>
      <c r="F52" s="11"/>
      <c r="G52" s="11"/>
      <c r="H52" s="11"/>
      <c r="I52" s="11">
        <v>3.8</v>
      </c>
      <c r="J52" s="11">
        <v>3.8</v>
      </c>
      <c r="K52" s="11">
        <v>3.8</v>
      </c>
      <c r="L52" s="11">
        <v>3.8</v>
      </c>
      <c r="M52" s="11">
        <v>3.8</v>
      </c>
      <c r="N52" s="11">
        <v>3.8</v>
      </c>
      <c r="O52" s="11">
        <v>3.8</v>
      </c>
      <c r="P52" s="11">
        <v>3.8</v>
      </c>
      <c r="Q52" s="11">
        <v>3.8</v>
      </c>
      <c r="R52" s="11">
        <v>3.8</v>
      </c>
      <c r="S52" s="11">
        <v>3.8</v>
      </c>
      <c r="T52" s="11">
        <v>3.8</v>
      </c>
      <c r="U52" s="11">
        <v>3.8</v>
      </c>
      <c r="V52" s="11">
        <v>3.8</v>
      </c>
      <c r="W52" s="11">
        <v>3.8</v>
      </c>
      <c r="X52" s="11">
        <v>3.8</v>
      </c>
      <c r="Y52" s="11">
        <v>3.8</v>
      </c>
      <c r="Z52" s="11">
        <v>3.8</v>
      </c>
      <c r="AA52" s="11">
        <v>3.8</v>
      </c>
      <c r="AB52" s="11">
        <v>3.8</v>
      </c>
      <c r="AC52" s="12">
        <f t="shared" si="20"/>
        <v>3.7999999999999985</v>
      </c>
    </row>
    <row r="53" spans="1:32" ht="30" x14ac:dyDescent="0.2">
      <c r="A53" s="4">
        <v>9</v>
      </c>
      <c r="B53" s="3" t="s">
        <v>19</v>
      </c>
      <c r="C53" s="2" t="s">
        <v>16</v>
      </c>
      <c r="D53" s="2"/>
      <c r="E53" s="11"/>
      <c r="F53" s="11"/>
      <c r="G53" s="11"/>
      <c r="H53" s="11"/>
      <c r="I53" s="11">
        <v>3.8</v>
      </c>
      <c r="J53" s="11">
        <v>3.8</v>
      </c>
      <c r="K53" s="11">
        <v>3.8</v>
      </c>
      <c r="L53" s="11">
        <v>3.8</v>
      </c>
      <c r="M53" s="11">
        <v>3.8</v>
      </c>
      <c r="N53" s="11">
        <v>3.8</v>
      </c>
      <c r="O53" s="11">
        <v>3.8</v>
      </c>
      <c r="P53" s="11">
        <v>3.8</v>
      </c>
      <c r="Q53" s="11">
        <v>3.8</v>
      </c>
      <c r="R53" s="11">
        <v>3.8</v>
      </c>
      <c r="S53" s="11">
        <v>3.8</v>
      </c>
      <c r="T53" s="11">
        <v>3.8</v>
      </c>
      <c r="U53" s="11">
        <v>3.8</v>
      </c>
      <c r="V53" s="11">
        <v>3.8</v>
      </c>
      <c r="W53" s="11">
        <v>3.8</v>
      </c>
      <c r="X53" s="11">
        <v>3.8</v>
      </c>
      <c r="Y53" s="11">
        <v>3.8</v>
      </c>
      <c r="Z53" s="11">
        <v>3.8</v>
      </c>
      <c r="AA53" s="11">
        <v>3.8</v>
      </c>
      <c r="AB53" s="11">
        <v>3.8</v>
      </c>
      <c r="AC53" s="12">
        <f t="shared" si="20"/>
        <v>3.7999999999999985</v>
      </c>
    </row>
    <row r="54" spans="1:32" ht="30" x14ac:dyDescent="0.2">
      <c r="A54" s="4">
        <v>10</v>
      </c>
      <c r="B54" s="3" t="s">
        <v>18</v>
      </c>
      <c r="C54" s="2" t="s">
        <v>16</v>
      </c>
      <c r="D54" s="2"/>
      <c r="E54" s="11"/>
      <c r="F54" s="11"/>
      <c r="G54" s="11"/>
      <c r="H54" s="11"/>
      <c r="I54" s="11">
        <v>3</v>
      </c>
      <c r="J54" s="11">
        <v>3</v>
      </c>
      <c r="K54" s="11">
        <v>3</v>
      </c>
      <c r="L54" s="11">
        <v>3</v>
      </c>
      <c r="M54" s="11">
        <v>3</v>
      </c>
      <c r="N54" s="11">
        <v>3</v>
      </c>
      <c r="O54" s="11">
        <v>3</v>
      </c>
      <c r="P54" s="11">
        <v>3</v>
      </c>
      <c r="Q54" s="11">
        <v>3</v>
      </c>
      <c r="R54" s="11">
        <v>3</v>
      </c>
      <c r="S54" s="11">
        <v>3</v>
      </c>
      <c r="T54" s="11">
        <v>3</v>
      </c>
      <c r="U54" s="11">
        <v>3</v>
      </c>
      <c r="V54" s="11">
        <v>3</v>
      </c>
      <c r="W54" s="11">
        <v>3</v>
      </c>
      <c r="X54" s="11">
        <v>3</v>
      </c>
      <c r="Y54" s="11">
        <v>3</v>
      </c>
      <c r="Z54" s="11">
        <v>3</v>
      </c>
      <c r="AA54" s="11">
        <v>3</v>
      </c>
      <c r="AB54" s="11">
        <v>3</v>
      </c>
      <c r="AC54" s="12">
        <f t="shared" si="20"/>
        <v>3</v>
      </c>
    </row>
    <row r="55" spans="1:32" ht="34.5" x14ac:dyDescent="0.2">
      <c r="A55" s="4">
        <v>11</v>
      </c>
      <c r="B55" s="3" t="s">
        <v>17</v>
      </c>
      <c r="C55" s="2" t="s">
        <v>16</v>
      </c>
      <c r="D55" s="5"/>
      <c r="E55" s="58"/>
      <c r="F55" s="58"/>
      <c r="G55" s="58"/>
      <c r="H55" s="58"/>
      <c r="I55" s="58">
        <f t="shared" ref="I55:P55" si="21">I51-I52</f>
        <v>0.5</v>
      </c>
      <c r="J55" s="58">
        <f t="shared" si="21"/>
        <v>0.5</v>
      </c>
      <c r="K55" s="58">
        <f t="shared" si="21"/>
        <v>0.5</v>
      </c>
      <c r="L55" s="58">
        <f t="shared" si="21"/>
        <v>0.5</v>
      </c>
      <c r="M55" s="58">
        <f t="shared" si="21"/>
        <v>0.5</v>
      </c>
      <c r="N55" s="58">
        <f t="shared" si="21"/>
        <v>0.5</v>
      </c>
      <c r="O55" s="58">
        <f t="shared" si="21"/>
        <v>0.5</v>
      </c>
      <c r="P55" s="58">
        <f t="shared" si="21"/>
        <v>0.5</v>
      </c>
      <c r="Q55" s="58">
        <f t="shared" ref="Q55:AB55" si="22">Q51-Q52</f>
        <v>0.5</v>
      </c>
      <c r="R55" s="58">
        <f t="shared" si="22"/>
        <v>0.5</v>
      </c>
      <c r="S55" s="58">
        <f t="shared" si="22"/>
        <v>0.5</v>
      </c>
      <c r="T55" s="58">
        <f t="shared" si="22"/>
        <v>0.5</v>
      </c>
      <c r="U55" s="58">
        <f t="shared" si="22"/>
        <v>0.5</v>
      </c>
      <c r="V55" s="58">
        <f t="shared" si="22"/>
        <v>0.5</v>
      </c>
      <c r="W55" s="58">
        <f t="shared" si="22"/>
        <v>0.5</v>
      </c>
      <c r="X55" s="58">
        <f t="shared" si="22"/>
        <v>0.5</v>
      </c>
      <c r="Y55" s="58">
        <f t="shared" si="22"/>
        <v>0.5</v>
      </c>
      <c r="Z55" s="58">
        <f t="shared" si="22"/>
        <v>0.5</v>
      </c>
      <c r="AA55" s="58">
        <f t="shared" si="22"/>
        <v>0.5</v>
      </c>
      <c r="AB55" s="58">
        <f t="shared" si="22"/>
        <v>0.5</v>
      </c>
      <c r="AC55" s="57">
        <f t="shared" si="20"/>
        <v>0.5</v>
      </c>
    </row>
    <row r="56" spans="1:32" ht="34.5" x14ac:dyDescent="0.2">
      <c r="A56" s="4">
        <v>12</v>
      </c>
      <c r="B56" s="3" t="s">
        <v>15</v>
      </c>
      <c r="C56" s="2" t="s">
        <v>14</v>
      </c>
      <c r="D56" s="5"/>
      <c r="E56" s="58"/>
      <c r="F56" s="58"/>
      <c r="G56" s="58"/>
      <c r="H56" s="58"/>
      <c r="I56" s="58">
        <f t="shared" ref="I56:P56" si="23">I53-I54</f>
        <v>0.79999999999999982</v>
      </c>
      <c r="J56" s="58">
        <f t="shared" si="23"/>
        <v>0.79999999999999982</v>
      </c>
      <c r="K56" s="58">
        <f t="shared" si="23"/>
        <v>0.79999999999999982</v>
      </c>
      <c r="L56" s="58">
        <f t="shared" si="23"/>
        <v>0.79999999999999982</v>
      </c>
      <c r="M56" s="58">
        <f t="shared" si="23"/>
        <v>0.79999999999999982</v>
      </c>
      <c r="N56" s="58">
        <f t="shared" si="23"/>
        <v>0.79999999999999982</v>
      </c>
      <c r="O56" s="58">
        <f t="shared" si="23"/>
        <v>0.79999999999999982</v>
      </c>
      <c r="P56" s="58">
        <f t="shared" si="23"/>
        <v>0.79999999999999982</v>
      </c>
      <c r="Q56" s="58">
        <f t="shared" ref="Q56:AB56" si="24">Q53-Q54</f>
        <v>0.79999999999999982</v>
      </c>
      <c r="R56" s="58">
        <f t="shared" si="24"/>
        <v>0.79999999999999982</v>
      </c>
      <c r="S56" s="58">
        <f t="shared" si="24"/>
        <v>0.79999999999999982</v>
      </c>
      <c r="T56" s="58">
        <f t="shared" si="24"/>
        <v>0.79999999999999982</v>
      </c>
      <c r="U56" s="58">
        <f t="shared" si="24"/>
        <v>0.79999999999999982</v>
      </c>
      <c r="V56" s="58">
        <f t="shared" si="24"/>
        <v>0.79999999999999982</v>
      </c>
      <c r="W56" s="58">
        <f t="shared" si="24"/>
        <v>0.79999999999999982</v>
      </c>
      <c r="X56" s="58">
        <f t="shared" si="24"/>
        <v>0.79999999999999982</v>
      </c>
      <c r="Y56" s="58">
        <f t="shared" si="24"/>
        <v>0.79999999999999982</v>
      </c>
      <c r="Z56" s="58">
        <f t="shared" si="24"/>
        <v>0.79999999999999982</v>
      </c>
      <c r="AA56" s="58">
        <f t="shared" si="24"/>
        <v>0.79999999999999982</v>
      </c>
      <c r="AB56" s="58">
        <f t="shared" si="24"/>
        <v>0.79999999999999982</v>
      </c>
      <c r="AC56" s="57">
        <f t="shared" si="20"/>
        <v>0.80000000000000016</v>
      </c>
    </row>
    <row r="57" spans="1:32" ht="37.5" x14ac:dyDescent="0.2">
      <c r="A57" s="4">
        <v>13</v>
      </c>
      <c r="B57" s="3" t="s">
        <v>13</v>
      </c>
      <c r="C57" s="2" t="s">
        <v>12</v>
      </c>
      <c r="D57" s="5"/>
      <c r="E57" s="60"/>
      <c r="F57" s="60"/>
      <c r="G57" s="60"/>
      <c r="H57" s="60"/>
      <c r="I57" s="60">
        <f t="shared" ref="I57:P57" si="25">SQRT(I55/0.5)*971</f>
        <v>971</v>
      </c>
      <c r="J57" s="60">
        <f t="shared" si="25"/>
        <v>971</v>
      </c>
      <c r="K57" s="60">
        <f t="shared" si="25"/>
        <v>971</v>
      </c>
      <c r="L57" s="60">
        <f t="shared" si="25"/>
        <v>971</v>
      </c>
      <c r="M57" s="60">
        <f t="shared" si="25"/>
        <v>971</v>
      </c>
      <c r="N57" s="60">
        <f t="shared" si="25"/>
        <v>971</v>
      </c>
      <c r="O57" s="60">
        <f t="shared" si="25"/>
        <v>971</v>
      </c>
      <c r="P57" s="60">
        <f t="shared" si="25"/>
        <v>971</v>
      </c>
      <c r="Q57" s="60">
        <f t="shared" ref="Q57:AB57" si="26">SQRT(Q55/0.5)*971</f>
        <v>971</v>
      </c>
      <c r="R57" s="60">
        <f t="shared" si="26"/>
        <v>971</v>
      </c>
      <c r="S57" s="60">
        <f t="shared" si="26"/>
        <v>971</v>
      </c>
      <c r="T57" s="60">
        <f t="shared" si="26"/>
        <v>971</v>
      </c>
      <c r="U57" s="60">
        <f t="shared" si="26"/>
        <v>971</v>
      </c>
      <c r="V57" s="60">
        <f t="shared" si="26"/>
        <v>971</v>
      </c>
      <c r="W57" s="60">
        <f t="shared" si="26"/>
        <v>971</v>
      </c>
      <c r="X57" s="60">
        <f t="shared" si="26"/>
        <v>971</v>
      </c>
      <c r="Y57" s="60">
        <f t="shared" si="26"/>
        <v>971</v>
      </c>
      <c r="Z57" s="60">
        <f t="shared" si="26"/>
        <v>971</v>
      </c>
      <c r="AA57" s="60">
        <f t="shared" si="26"/>
        <v>971</v>
      </c>
      <c r="AB57" s="60">
        <f t="shared" si="26"/>
        <v>971</v>
      </c>
      <c r="AC57" s="57">
        <f t="shared" si="20"/>
        <v>971</v>
      </c>
    </row>
    <row r="58" spans="1:32" ht="15.75" x14ac:dyDescent="0.2">
      <c r="A58" s="4">
        <v>14</v>
      </c>
      <c r="B58" s="3" t="s">
        <v>11</v>
      </c>
      <c r="C58" s="2" t="s">
        <v>10</v>
      </c>
      <c r="D58" s="5"/>
      <c r="E58" s="56"/>
      <c r="F58" s="56"/>
      <c r="G58" s="56"/>
      <c r="H58" s="56"/>
      <c r="I58" s="56">
        <f t="shared" ref="I58:P58" si="27">I57*1000*1*(I47-I48)/3024</f>
        <v>1412.8306878306878</v>
      </c>
      <c r="J58" s="56">
        <f t="shared" si="27"/>
        <v>2247.6851851851852</v>
      </c>
      <c r="K58" s="56">
        <f t="shared" si="27"/>
        <v>1958.69708994709</v>
      </c>
      <c r="L58" s="56">
        <f t="shared" si="27"/>
        <v>1894.4775132275133</v>
      </c>
      <c r="M58" s="56">
        <f t="shared" si="27"/>
        <v>1894.4775132275133</v>
      </c>
      <c r="N58" s="56">
        <f t="shared" si="27"/>
        <v>2022.916666666667</v>
      </c>
      <c r="O58" s="56">
        <f t="shared" si="27"/>
        <v>2022.916666666667</v>
      </c>
      <c r="P58" s="56">
        <f t="shared" si="27"/>
        <v>2247.6851851851852</v>
      </c>
      <c r="Q58" s="56">
        <f t="shared" ref="Q58:AB58" si="28">Q57*1000*1*(Q47-Q48)/3024</f>
        <v>2247.6851851851857</v>
      </c>
      <c r="R58" s="56">
        <f t="shared" si="28"/>
        <v>2247.6851851851848</v>
      </c>
      <c r="S58" s="56">
        <f t="shared" si="28"/>
        <v>2215.5753968253966</v>
      </c>
      <c r="T58" s="56">
        <f t="shared" si="28"/>
        <v>2279.7949735449738</v>
      </c>
      <c r="U58" s="56">
        <f t="shared" si="28"/>
        <v>2215.5753968253966</v>
      </c>
      <c r="V58" s="56">
        <f t="shared" si="28"/>
        <v>2151.3558201058204</v>
      </c>
      <c r="W58" s="56">
        <f t="shared" si="28"/>
        <v>2376.1243386243382</v>
      </c>
      <c r="X58" s="56">
        <f t="shared" si="28"/>
        <v>2504.563492063492</v>
      </c>
      <c r="Y58" s="56">
        <f t="shared" si="28"/>
        <v>2536.6732804232806</v>
      </c>
      <c r="Z58" s="56">
        <f t="shared" si="28"/>
        <v>2600.8928571428573</v>
      </c>
      <c r="AA58" s="56">
        <f t="shared" si="28"/>
        <v>2665.112433862434</v>
      </c>
      <c r="AB58" s="56">
        <f t="shared" si="28"/>
        <v>2697.2222222222217</v>
      </c>
      <c r="AC58" s="57">
        <f>SUM(E58:AB58)</f>
        <v>44439.947089947083</v>
      </c>
    </row>
    <row r="59" spans="1:32" ht="15.75" x14ac:dyDescent="0.2">
      <c r="A59" s="4">
        <v>15</v>
      </c>
      <c r="B59" s="3" t="s">
        <v>9</v>
      </c>
      <c r="C59" s="2" t="s">
        <v>8</v>
      </c>
      <c r="D59" s="5"/>
      <c r="E59" s="58"/>
      <c r="F59" s="58"/>
      <c r="G59" s="58"/>
      <c r="H59" s="58"/>
      <c r="I59" s="58">
        <v>1400</v>
      </c>
      <c r="J59" s="58">
        <v>1500</v>
      </c>
      <c r="K59" s="58">
        <v>1500</v>
      </c>
      <c r="L59" s="58">
        <v>1500</v>
      </c>
      <c r="M59" s="58">
        <v>1600</v>
      </c>
      <c r="N59" s="58">
        <v>1600</v>
      </c>
      <c r="O59" s="58">
        <v>1400</v>
      </c>
      <c r="P59" s="58">
        <v>1500</v>
      </c>
      <c r="Q59" s="58">
        <v>1500</v>
      </c>
      <c r="R59" s="58">
        <v>1500</v>
      </c>
      <c r="S59" s="58">
        <v>1500</v>
      </c>
      <c r="T59" s="58">
        <v>1500</v>
      </c>
      <c r="U59" s="58">
        <v>1500</v>
      </c>
      <c r="V59" s="58">
        <v>1500</v>
      </c>
      <c r="W59" s="58">
        <v>1500</v>
      </c>
      <c r="X59" s="58">
        <v>1500</v>
      </c>
      <c r="Y59" s="58">
        <v>1500</v>
      </c>
      <c r="Z59" s="58">
        <v>1500</v>
      </c>
      <c r="AA59" s="58">
        <v>1500</v>
      </c>
      <c r="AB59" s="58">
        <v>1500</v>
      </c>
      <c r="AC59" s="57">
        <f>SUM(E59:AB59)</f>
        <v>30000</v>
      </c>
    </row>
    <row r="60" spans="1:32" ht="15.75" x14ac:dyDescent="0.2">
      <c r="A60" s="4">
        <v>16</v>
      </c>
      <c r="B60" s="3" t="s">
        <v>7</v>
      </c>
      <c r="C60" s="2" t="s">
        <v>6</v>
      </c>
      <c r="D60" s="5"/>
      <c r="E60" s="62"/>
      <c r="F60" s="62"/>
      <c r="G60" s="62"/>
      <c r="H60" s="62"/>
      <c r="I60" s="62">
        <f t="shared" ref="I60:P60" si="29">I59/I58</f>
        <v>0.99091845332834005</v>
      </c>
      <c r="J60" s="62">
        <f t="shared" si="29"/>
        <v>0.66735324407826979</v>
      </c>
      <c r="K60" s="62">
        <f t="shared" si="29"/>
        <v>0.76581519812260468</v>
      </c>
      <c r="L60" s="62">
        <f t="shared" si="29"/>
        <v>0.7917750353470997</v>
      </c>
      <c r="M60" s="62">
        <f t="shared" si="29"/>
        <v>0.84456003770357302</v>
      </c>
      <c r="N60" s="62">
        <f t="shared" si="29"/>
        <v>0.79093717816683817</v>
      </c>
      <c r="O60" s="62">
        <f t="shared" si="29"/>
        <v>0.6920700308959834</v>
      </c>
      <c r="P60" s="62">
        <f t="shared" si="29"/>
        <v>0.66735324407826979</v>
      </c>
      <c r="Q60" s="62">
        <f t="shared" ref="Q60:AB60" si="30">Q59/Q58</f>
        <v>0.66735324407826968</v>
      </c>
      <c r="R60" s="62">
        <f t="shared" si="30"/>
        <v>0.6673532440782699</v>
      </c>
      <c r="S60" s="62">
        <f t="shared" si="30"/>
        <v>0.6770250302243318</v>
      </c>
      <c r="T60" s="62">
        <f t="shared" si="30"/>
        <v>0.65795390261237863</v>
      </c>
      <c r="U60" s="62">
        <f t="shared" si="30"/>
        <v>0.6770250302243318</v>
      </c>
      <c r="V60" s="62">
        <f t="shared" si="30"/>
        <v>0.69723473261908775</v>
      </c>
      <c r="W60" s="62">
        <f t="shared" si="30"/>
        <v>0.63128009574971478</v>
      </c>
      <c r="X60" s="62">
        <f t="shared" si="30"/>
        <v>0.59890675750613964</v>
      </c>
      <c r="Y60" s="62">
        <f t="shared" si="30"/>
        <v>0.59132565930985925</v>
      </c>
      <c r="Z60" s="62">
        <f t="shared" si="30"/>
        <v>0.57672502574665285</v>
      </c>
      <c r="AA60" s="62">
        <f t="shared" si="30"/>
        <v>0.56282803717444441</v>
      </c>
      <c r="AB60" s="62">
        <f t="shared" si="30"/>
        <v>0.55612770339855833</v>
      </c>
      <c r="AC60" s="57">
        <f t="shared" ref="AC60:AC65" si="31">AVERAGE(E60:AB60)</f>
        <v>0.68859604422215082</v>
      </c>
    </row>
    <row r="61" spans="1:32" ht="15.75" x14ac:dyDescent="0.2">
      <c r="A61" s="4">
        <v>17</v>
      </c>
      <c r="B61" s="3" t="s">
        <v>5</v>
      </c>
      <c r="C61" s="5"/>
      <c r="D61" s="5"/>
      <c r="E61" s="326">
        <f>AVERAGE(E60:AB60)</f>
        <v>0.68859604422215082</v>
      </c>
      <c r="F61" s="327"/>
      <c r="G61" s="327"/>
      <c r="H61" s="327"/>
      <c r="I61" s="327"/>
      <c r="J61" s="327"/>
      <c r="K61" s="327"/>
      <c r="L61" s="327"/>
      <c r="M61" s="327"/>
      <c r="N61" s="327"/>
      <c r="O61" s="327"/>
      <c r="P61" s="327"/>
      <c r="Q61" s="327"/>
      <c r="R61" s="327"/>
      <c r="S61" s="327"/>
      <c r="T61" s="327"/>
      <c r="U61" s="327"/>
      <c r="V61" s="327"/>
      <c r="W61" s="327"/>
      <c r="X61" s="327"/>
      <c r="Y61" s="327"/>
      <c r="Z61" s="327"/>
      <c r="AA61" s="327"/>
      <c r="AB61" s="328"/>
      <c r="AC61" s="57">
        <f t="shared" si="31"/>
        <v>0.68859604422215082</v>
      </c>
    </row>
    <row r="62" spans="1:32" ht="15.75" x14ac:dyDescent="0.2">
      <c r="A62" s="4">
        <v>18</v>
      </c>
      <c r="B62" s="3" t="s">
        <v>4</v>
      </c>
      <c r="C62" s="5"/>
      <c r="D62" s="5"/>
      <c r="E62" s="62"/>
      <c r="F62" s="62"/>
      <c r="G62" s="62"/>
      <c r="H62" s="62"/>
      <c r="I62" s="62">
        <f t="shared" ref="I62:P62" si="32">3.516/I60</f>
        <v>3.5482233560090704</v>
      </c>
      <c r="J62" s="62">
        <f t="shared" si="32"/>
        <v>5.2685740740740741</v>
      </c>
      <c r="K62" s="62">
        <f t="shared" si="32"/>
        <v>4.5911859788359788</v>
      </c>
      <c r="L62" s="62">
        <f t="shared" si="32"/>
        <v>4.4406552910052914</v>
      </c>
      <c r="M62" s="62">
        <f t="shared" si="32"/>
        <v>4.1631143353174611</v>
      </c>
      <c r="N62" s="62">
        <f t="shared" si="32"/>
        <v>4.4453593750000007</v>
      </c>
      <c r="O62" s="62">
        <f t="shared" si="32"/>
        <v>5.0804107142857156</v>
      </c>
      <c r="P62" s="62">
        <f t="shared" si="32"/>
        <v>5.2685740740740741</v>
      </c>
      <c r="Q62" s="62">
        <f t="shared" ref="Q62:AB62" si="33">3.516/Q60</f>
        <v>5.268574074074075</v>
      </c>
      <c r="R62" s="62">
        <f t="shared" si="33"/>
        <v>5.2685740740740732</v>
      </c>
      <c r="S62" s="62">
        <f t="shared" si="33"/>
        <v>5.1933087301587291</v>
      </c>
      <c r="T62" s="62">
        <f t="shared" si="33"/>
        <v>5.3438394179894182</v>
      </c>
      <c r="U62" s="62">
        <f t="shared" si="33"/>
        <v>5.1933087301587291</v>
      </c>
      <c r="V62" s="62">
        <f t="shared" si="33"/>
        <v>5.0427780423280435</v>
      </c>
      <c r="W62" s="62">
        <f t="shared" si="33"/>
        <v>5.5696354497354488</v>
      </c>
      <c r="X62" s="62">
        <f t="shared" si="33"/>
        <v>5.8706968253968252</v>
      </c>
      <c r="Y62" s="62">
        <f t="shared" si="33"/>
        <v>5.9459621693121703</v>
      </c>
      <c r="Z62" s="62">
        <f t="shared" si="33"/>
        <v>6.0964928571428576</v>
      </c>
      <c r="AA62" s="62">
        <f t="shared" si="33"/>
        <v>6.247023544973545</v>
      </c>
      <c r="AB62" s="62">
        <f t="shared" si="33"/>
        <v>6.3222888888888873</v>
      </c>
      <c r="AC62" s="57">
        <f t="shared" si="31"/>
        <v>5.2084290001417228</v>
      </c>
    </row>
    <row r="63" spans="1:32" ht="15.75" x14ac:dyDescent="0.2">
      <c r="A63" s="4">
        <v>19</v>
      </c>
      <c r="B63" s="3" t="s">
        <v>3</v>
      </c>
      <c r="C63" s="5"/>
      <c r="D63" s="5"/>
      <c r="E63" s="62"/>
      <c r="F63" s="62"/>
      <c r="G63" s="62"/>
      <c r="H63" s="62"/>
      <c r="I63" s="62">
        <f t="shared" ref="I63:P63" si="34">3.413*I62</f>
        <v>12.110086314058956</v>
      </c>
      <c r="J63" s="62">
        <f t="shared" si="34"/>
        <v>17.981643314814814</v>
      </c>
      <c r="K63" s="62">
        <f t="shared" si="34"/>
        <v>15.669717745767194</v>
      </c>
      <c r="L63" s="62">
        <f t="shared" si="34"/>
        <v>15.15595650820106</v>
      </c>
      <c r="M63" s="62">
        <f t="shared" si="34"/>
        <v>14.208709226438494</v>
      </c>
      <c r="N63" s="62">
        <f t="shared" si="34"/>
        <v>15.172011546875002</v>
      </c>
      <c r="O63" s="62">
        <f t="shared" si="34"/>
        <v>17.339441767857146</v>
      </c>
      <c r="P63" s="62">
        <f t="shared" si="34"/>
        <v>17.981643314814814</v>
      </c>
      <c r="Q63" s="62">
        <f t="shared" ref="Q63:AB63" si="35">3.413*Q62</f>
        <v>17.981643314814818</v>
      </c>
      <c r="R63" s="62">
        <f t="shared" si="35"/>
        <v>17.981643314814811</v>
      </c>
      <c r="S63" s="62">
        <f t="shared" si="35"/>
        <v>17.724762696031743</v>
      </c>
      <c r="T63" s="62">
        <f t="shared" si="35"/>
        <v>18.238523933597882</v>
      </c>
      <c r="U63" s="62">
        <f t="shared" si="35"/>
        <v>17.724762696031743</v>
      </c>
      <c r="V63" s="62">
        <f t="shared" si="35"/>
        <v>17.21100145846561</v>
      </c>
      <c r="W63" s="62">
        <f t="shared" si="35"/>
        <v>19.009165789947087</v>
      </c>
      <c r="X63" s="62">
        <f t="shared" si="35"/>
        <v>20.036688265079363</v>
      </c>
      <c r="Y63" s="62">
        <f t="shared" si="35"/>
        <v>20.293568883862434</v>
      </c>
      <c r="Z63" s="62">
        <f t="shared" si="35"/>
        <v>20.807330121428571</v>
      </c>
      <c r="AA63" s="62">
        <f t="shared" si="35"/>
        <v>21.321091358994707</v>
      </c>
      <c r="AB63" s="62">
        <f t="shared" si="35"/>
        <v>21.577971977777771</v>
      </c>
      <c r="AC63" s="57">
        <f t="shared" si="31"/>
        <v>17.7763681774837</v>
      </c>
    </row>
    <row r="64" spans="1:32" ht="15.75" x14ac:dyDescent="0.2">
      <c r="A64" s="4">
        <v>20</v>
      </c>
      <c r="B64" s="3" t="s">
        <v>2</v>
      </c>
      <c r="C64" s="2" t="s">
        <v>0</v>
      </c>
      <c r="D64" s="5"/>
      <c r="E64" s="62"/>
      <c r="F64" s="62"/>
      <c r="G64" s="62"/>
      <c r="H64" s="62"/>
      <c r="I64" s="62">
        <f t="shared" ref="I64:P64" si="36">(I50-I49)/LN(1+(I50-I49)/I45)</f>
        <v>4.6859765785152199</v>
      </c>
      <c r="J64" s="62">
        <f t="shared" si="36"/>
        <v>3.8942711328936666</v>
      </c>
      <c r="K64" s="62">
        <f t="shared" si="36"/>
        <v>3.7149150403573077</v>
      </c>
      <c r="L64" s="62">
        <f t="shared" si="36"/>
        <v>3.6785525643462083</v>
      </c>
      <c r="M64" s="62">
        <f t="shared" si="36"/>
        <v>3.6053040147066677</v>
      </c>
      <c r="N64" s="62">
        <f t="shared" si="36"/>
        <v>3.9696696971467449</v>
      </c>
      <c r="O64" s="62">
        <f t="shared" si="36"/>
        <v>4.0062972448528704</v>
      </c>
      <c r="P64" s="62">
        <f t="shared" si="36"/>
        <v>3.9649355522896634</v>
      </c>
      <c r="Q64" s="62">
        <f t="shared" ref="Q64:AB64" si="37">(Q50-Q49)/LN(1+(Q50-Q49)/Q45)</f>
        <v>4.1512398550741851</v>
      </c>
      <c r="R64" s="62">
        <f t="shared" si="37"/>
        <v>4.22486305572198</v>
      </c>
      <c r="S64" s="62">
        <f t="shared" si="37"/>
        <v>4.2611510862360991</v>
      </c>
      <c r="T64" s="62">
        <f t="shared" si="37"/>
        <v>3.9649355522896643</v>
      </c>
      <c r="U64" s="62">
        <f t="shared" si="37"/>
        <v>4.1152324823473547</v>
      </c>
      <c r="V64" s="62">
        <f t="shared" si="37"/>
        <v>4.22486305572198</v>
      </c>
      <c r="W64" s="62">
        <f t="shared" si="37"/>
        <v>4.5161372240356634</v>
      </c>
      <c r="X64" s="62">
        <f t="shared" si="37"/>
        <v>4.5890480896547006</v>
      </c>
      <c r="Y64" s="62">
        <f t="shared" si="37"/>
        <v>4.5153413722139621</v>
      </c>
      <c r="Z64" s="62">
        <f t="shared" si="37"/>
        <v>4.6973917925389408</v>
      </c>
      <c r="AA64" s="62">
        <f t="shared" si="37"/>
        <v>4.8434675739793178</v>
      </c>
      <c r="AB64" s="62">
        <f t="shared" si="37"/>
        <v>4.6973917925389426</v>
      </c>
      <c r="AC64" s="57">
        <f t="shared" si="31"/>
        <v>4.2160492378730572</v>
      </c>
    </row>
    <row r="65" spans="1:29" ht="15.75" x14ac:dyDescent="0.25">
      <c r="A65" s="4">
        <v>21</v>
      </c>
      <c r="B65" s="3" t="s">
        <v>1</v>
      </c>
      <c r="C65" s="2" t="s">
        <v>0</v>
      </c>
      <c r="D65" s="1"/>
      <c r="E65" s="62"/>
      <c r="F65" s="62"/>
      <c r="G65" s="62"/>
      <c r="H65" s="62"/>
      <c r="I65" s="62">
        <f t="shared" ref="I65:P65" si="38">(I47-I48)/LN(1+(I47-I48)/I46)</f>
        <v>1.5991072253895946</v>
      </c>
      <c r="J65" s="62">
        <f t="shared" si="38"/>
        <v>1.9533871929293654</v>
      </c>
      <c r="K65" s="62">
        <f t="shared" si="38"/>
        <v>1.7681223247806397</v>
      </c>
      <c r="L65" s="62">
        <f t="shared" si="38"/>
        <v>1.9481449407478864</v>
      </c>
      <c r="M65" s="62">
        <f t="shared" si="38"/>
        <v>2.1401311712942257</v>
      </c>
      <c r="N65" s="62">
        <f t="shared" si="38"/>
        <v>2.2353121960360163</v>
      </c>
      <c r="O65" s="62">
        <f t="shared" si="38"/>
        <v>2.0381473548366369</v>
      </c>
      <c r="P65" s="62">
        <f t="shared" si="38"/>
        <v>2.1930874711718342</v>
      </c>
      <c r="Q65" s="62">
        <f t="shared" ref="Q65:AB65" si="39">(Q47-Q48)/LN(1+(Q47-Q48)/Q46)</f>
        <v>2.1930874711718342</v>
      </c>
      <c r="R65" s="62">
        <f t="shared" si="39"/>
        <v>2.1930874711718338</v>
      </c>
      <c r="S65" s="62">
        <f t="shared" si="39"/>
        <v>2.375897998171745</v>
      </c>
      <c r="T65" s="62">
        <f t="shared" si="39"/>
        <v>2.2149756783043997</v>
      </c>
      <c r="U65" s="62">
        <f t="shared" si="39"/>
        <v>2.375897998171745</v>
      </c>
      <c r="V65" s="62">
        <f t="shared" si="39"/>
        <v>2.3293122437566285</v>
      </c>
      <c r="W65" s="62">
        <f t="shared" si="39"/>
        <v>2.4912348380247806</v>
      </c>
      <c r="X65" s="62">
        <f t="shared" si="39"/>
        <v>2.5824181345416166</v>
      </c>
      <c r="Y65" s="62">
        <f t="shared" si="39"/>
        <v>2.6050715660667714</v>
      </c>
      <c r="Z65" s="62">
        <f t="shared" si="39"/>
        <v>2.4308231908533462</v>
      </c>
      <c r="AA65" s="62">
        <f t="shared" si="39"/>
        <v>2.6951431749169599</v>
      </c>
      <c r="AB65" s="62">
        <f t="shared" si="39"/>
        <v>2.7175298064488489</v>
      </c>
      <c r="AC65" s="57">
        <f t="shared" si="31"/>
        <v>2.253995972439335</v>
      </c>
    </row>
    <row r="66" spans="1:29" x14ac:dyDescent="0.2"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</row>
  </sheetData>
  <mergeCells count="32">
    <mergeCell ref="E28:AB28"/>
    <mergeCell ref="A1:AB1"/>
    <mergeCell ref="A2:AB2"/>
    <mergeCell ref="D10:D11"/>
    <mergeCell ref="E10:AB10"/>
    <mergeCell ref="A3:D3"/>
    <mergeCell ref="E3:AB9"/>
    <mergeCell ref="A4:D4"/>
    <mergeCell ref="A5:D5"/>
    <mergeCell ref="A10:A11"/>
    <mergeCell ref="B10:B11"/>
    <mergeCell ref="C10:C11"/>
    <mergeCell ref="A6:D6"/>
    <mergeCell ref="A7:D7"/>
    <mergeCell ref="A8:D8"/>
    <mergeCell ref="A9:D9"/>
    <mergeCell ref="E61:AB61"/>
    <mergeCell ref="E43:AB43"/>
    <mergeCell ref="D43:D44"/>
    <mergeCell ref="C43:C44"/>
    <mergeCell ref="B43:B44"/>
    <mergeCell ref="A43:A44"/>
    <mergeCell ref="A42:D42"/>
    <mergeCell ref="A41:D41"/>
    <mergeCell ref="A40:D40"/>
    <mergeCell ref="A39:D39"/>
    <mergeCell ref="A34:AB34"/>
    <mergeCell ref="A38:D38"/>
    <mergeCell ref="A37:D37"/>
    <mergeCell ref="E36:AB42"/>
    <mergeCell ref="A36:D36"/>
    <mergeCell ref="A35:AB35"/>
  </mergeCells>
  <conditionalFormatting sqref="O26:Q26">
    <cfRule type="cellIs" dxfId="76" priority="7" operator="greaterThan">
      <formula>90</formula>
    </cfRule>
  </conditionalFormatting>
  <conditionalFormatting sqref="E59:P59">
    <cfRule type="cellIs" dxfId="75" priority="4" operator="greaterThan">
      <formula>90</formula>
    </cfRule>
  </conditionalFormatting>
  <conditionalFormatting sqref="R26:AB26">
    <cfRule type="cellIs" dxfId="74" priority="3" operator="greaterThan">
      <formula>90</formula>
    </cfRule>
  </conditionalFormatting>
  <conditionalFormatting sqref="E26:N26">
    <cfRule type="cellIs" dxfId="73" priority="2" operator="greaterThan">
      <formula>90</formula>
    </cfRule>
  </conditionalFormatting>
  <conditionalFormatting sqref="Q59:AB59">
    <cfRule type="cellIs" dxfId="72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C66"/>
  <sheetViews>
    <sheetView zoomScale="70" zoomScaleNormal="70" workbookViewId="0">
      <selection activeCell="AC47" sqref="AC47:AC48"/>
    </sheetView>
  </sheetViews>
  <sheetFormatPr defaultColWidth="8.85546875" defaultRowHeight="12.75" x14ac:dyDescent="0.2"/>
  <cols>
    <col min="1" max="1" width="6.5703125" style="16" customWidth="1"/>
    <col min="2" max="2" width="39.140625" style="16" customWidth="1"/>
    <col min="3" max="3" width="11.42578125" style="16" customWidth="1"/>
    <col min="4" max="4" width="11.85546875" style="16" customWidth="1"/>
    <col min="5" max="6" width="8.7109375" style="16" customWidth="1"/>
    <col min="7" max="7" width="10.28515625" style="16" customWidth="1"/>
    <col min="8" max="28" width="8.7109375" style="16" customWidth="1"/>
    <col min="29" max="29" width="12.42578125" style="16" customWidth="1"/>
    <col min="30" max="16384" width="8.85546875" style="16"/>
  </cols>
  <sheetData>
    <row r="1" spans="1:29" ht="23.25" x14ac:dyDescent="0.25">
      <c r="A1" s="332" t="s">
        <v>39</v>
      </c>
      <c r="B1" s="333"/>
      <c r="C1" s="333"/>
      <c r="D1" s="333"/>
      <c r="E1" s="333"/>
      <c r="F1" s="333"/>
      <c r="G1" s="333"/>
      <c r="H1" s="333"/>
      <c r="I1" s="333"/>
      <c r="J1" s="333"/>
      <c r="K1" s="333"/>
      <c r="L1" s="333"/>
      <c r="M1" s="333"/>
      <c r="N1" s="333"/>
      <c r="O1" s="333"/>
      <c r="P1" s="333"/>
      <c r="Q1" s="333"/>
      <c r="R1" s="333"/>
      <c r="S1" s="333"/>
      <c r="T1" s="333"/>
      <c r="U1" s="333"/>
      <c r="V1" s="333"/>
      <c r="W1" s="333"/>
      <c r="X1" s="333"/>
      <c r="Y1" s="333"/>
      <c r="Z1" s="333"/>
      <c r="AA1" s="333"/>
      <c r="AB1" s="334"/>
      <c r="AC1"/>
    </row>
    <row r="2" spans="1:29" ht="18.75" x14ac:dyDescent="0.25">
      <c r="A2" s="353" t="s">
        <v>101</v>
      </c>
      <c r="B2" s="354"/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T2" s="354"/>
      <c r="U2" s="354"/>
      <c r="V2" s="354"/>
      <c r="W2" s="354"/>
      <c r="X2" s="354"/>
      <c r="Y2" s="354"/>
      <c r="Z2" s="354"/>
      <c r="AA2" s="354"/>
      <c r="AB2" s="355"/>
      <c r="AC2"/>
    </row>
    <row r="3" spans="1:29" ht="21" customHeight="1" x14ac:dyDescent="0.35">
      <c r="A3" s="335"/>
      <c r="B3" s="336"/>
      <c r="C3" s="336"/>
      <c r="D3" s="337"/>
      <c r="E3" s="338" t="s">
        <v>73</v>
      </c>
      <c r="F3" s="339"/>
      <c r="G3" s="339"/>
      <c r="H3" s="339"/>
      <c r="I3" s="339"/>
      <c r="J3" s="339"/>
      <c r="K3" s="339"/>
      <c r="L3" s="339"/>
      <c r="M3" s="339"/>
      <c r="N3" s="339"/>
      <c r="O3" s="339"/>
      <c r="P3" s="339"/>
      <c r="Q3" s="339"/>
      <c r="R3" s="339"/>
      <c r="S3" s="339"/>
      <c r="T3" s="339"/>
      <c r="U3" s="339"/>
      <c r="V3" s="339"/>
      <c r="W3" s="339"/>
      <c r="X3" s="339"/>
      <c r="Y3" s="339"/>
      <c r="Z3" s="339"/>
      <c r="AA3" s="339"/>
      <c r="AB3" s="340"/>
      <c r="AC3"/>
    </row>
    <row r="4" spans="1:29" ht="18.75" customHeight="1" x14ac:dyDescent="0.25">
      <c r="A4" s="350" t="s">
        <v>38</v>
      </c>
      <c r="B4" s="351"/>
      <c r="C4" s="351"/>
      <c r="D4" s="352"/>
      <c r="E4" s="341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3"/>
      <c r="AC4"/>
    </row>
    <row r="5" spans="1:29" ht="18.75" customHeight="1" x14ac:dyDescent="0.25">
      <c r="A5" s="350" t="s">
        <v>37</v>
      </c>
      <c r="B5" s="351"/>
      <c r="C5" s="351"/>
      <c r="D5" s="352"/>
      <c r="E5" s="341"/>
      <c r="F5" s="342"/>
      <c r="G5" s="342"/>
      <c r="H5" s="342"/>
      <c r="I5" s="342"/>
      <c r="J5" s="342"/>
      <c r="K5" s="342"/>
      <c r="L5" s="342"/>
      <c r="M5" s="342"/>
      <c r="N5" s="342"/>
      <c r="O5" s="342"/>
      <c r="P5" s="342"/>
      <c r="Q5" s="342"/>
      <c r="R5" s="342"/>
      <c r="S5" s="342"/>
      <c r="T5" s="342"/>
      <c r="U5" s="342"/>
      <c r="V5" s="342"/>
      <c r="W5" s="342"/>
      <c r="X5" s="342"/>
      <c r="Y5" s="342"/>
      <c r="Z5" s="342"/>
      <c r="AA5" s="342"/>
      <c r="AB5" s="343"/>
      <c r="AC5"/>
    </row>
    <row r="6" spans="1:29" ht="18.75" customHeight="1" x14ac:dyDescent="0.25">
      <c r="A6" s="350" t="s">
        <v>36</v>
      </c>
      <c r="B6" s="351"/>
      <c r="C6" s="351"/>
      <c r="D6" s="352"/>
      <c r="E6" s="341"/>
      <c r="F6" s="342"/>
      <c r="G6" s="342"/>
      <c r="H6" s="342"/>
      <c r="I6" s="342"/>
      <c r="J6" s="342"/>
      <c r="K6" s="342"/>
      <c r="L6" s="342"/>
      <c r="M6" s="342"/>
      <c r="N6" s="342"/>
      <c r="O6" s="342"/>
      <c r="P6" s="342"/>
      <c r="Q6" s="342"/>
      <c r="R6" s="342"/>
      <c r="S6" s="342"/>
      <c r="T6" s="342"/>
      <c r="U6" s="342"/>
      <c r="V6" s="342"/>
      <c r="W6" s="342"/>
      <c r="X6" s="342"/>
      <c r="Y6" s="342"/>
      <c r="Z6" s="342"/>
      <c r="AA6" s="342"/>
      <c r="AB6" s="343"/>
      <c r="AC6"/>
    </row>
    <row r="7" spans="1:29" ht="18.75" customHeight="1" x14ac:dyDescent="0.25">
      <c r="A7" s="350" t="s">
        <v>35</v>
      </c>
      <c r="B7" s="351"/>
      <c r="C7" s="351"/>
      <c r="D7" s="352"/>
      <c r="E7" s="341"/>
      <c r="F7" s="342"/>
      <c r="G7" s="342"/>
      <c r="H7" s="342"/>
      <c r="I7" s="342"/>
      <c r="J7" s="342"/>
      <c r="K7" s="342"/>
      <c r="L7" s="342"/>
      <c r="M7" s="342"/>
      <c r="N7" s="342"/>
      <c r="O7" s="342"/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3"/>
      <c r="AC7"/>
    </row>
    <row r="8" spans="1:29" ht="19.5" customHeight="1" x14ac:dyDescent="0.35">
      <c r="A8" s="347" t="s">
        <v>34</v>
      </c>
      <c r="B8" s="348"/>
      <c r="C8" s="348"/>
      <c r="D8" s="349"/>
      <c r="E8" s="341"/>
      <c r="F8" s="342"/>
      <c r="G8" s="342"/>
      <c r="H8" s="342"/>
      <c r="I8" s="342"/>
      <c r="J8" s="342"/>
      <c r="K8" s="342"/>
      <c r="L8" s="342"/>
      <c r="M8" s="342"/>
      <c r="N8" s="342"/>
      <c r="O8" s="342"/>
      <c r="P8" s="342"/>
      <c r="Q8" s="342"/>
      <c r="R8" s="342"/>
      <c r="S8" s="342"/>
      <c r="T8" s="342"/>
      <c r="U8" s="342"/>
      <c r="V8" s="342"/>
      <c r="W8" s="342"/>
      <c r="X8" s="342"/>
      <c r="Y8" s="342"/>
      <c r="Z8" s="342"/>
      <c r="AA8" s="342"/>
      <c r="AB8" s="343"/>
      <c r="AC8"/>
    </row>
    <row r="9" spans="1:29" ht="18.75" customHeight="1" x14ac:dyDescent="0.35">
      <c r="A9" s="347" t="s">
        <v>33</v>
      </c>
      <c r="B9" s="348"/>
      <c r="C9" s="348"/>
      <c r="D9" s="349"/>
      <c r="E9" s="344"/>
      <c r="F9" s="345"/>
      <c r="G9" s="345"/>
      <c r="H9" s="345"/>
      <c r="I9" s="345"/>
      <c r="J9" s="345"/>
      <c r="K9" s="345"/>
      <c r="L9" s="345"/>
      <c r="M9" s="345"/>
      <c r="N9" s="345"/>
      <c r="O9" s="345"/>
      <c r="P9" s="345"/>
      <c r="Q9" s="345"/>
      <c r="R9" s="345"/>
      <c r="S9" s="345"/>
      <c r="T9" s="345"/>
      <c r="U9" s="345"/>
      <c r="V9" s="345"/>
      <c r="W9" s="345"/>
      <c r="X9" s="345"/>
      <c r="Y9" s="345"/>
      <c r="Z9" s="345"/>
      <c r="AA9" s="345"/>
      <c r="AB9" s="346"/>
      <c r="AC9"/>
    </row>
    <row r="10" spans="1:29" ht="15.75" customHeight="1" x14ac:dyDescent="0.25">
      <c r="A10" s="364" t="s">
        <v>32</v>
      </c>
      <c r="B10" s="364" t="s">
        <v>31</v>
      </c>
      <c r="C10" s="366" t="s">
        <v>30</v>
      </c>
      <c r="D10" s="364" t="s">
        <v>29</v>
      </c>
      <c r="E10" s="314" t="s">
        <v>28</v>
      </c>
      <c r="F10" s="315"/>
      <c r="G10" s="315"/>
      <c r="H10" s="315"/>
      <c r="I10" s="315"/>
      <c r="J10" s="315"/>
      <c r="K10" s="315"/>
      <c r="L10" s="315"/>
      <c r="M10" s="315"/>
      <c r="N10" s="315"/>
      <c r="O10" s="315"/>
      <c r="P10" s="315"/>
      <c r="Q10" s="315"/>
      <c r="R10" s="315"/>
      <c r="S10" s="315"/>
      <c r="T10" s="315"/>
      <c r="U10" s="315"/>
      <c r="V10" s="315"/>
      <c r="W10" s="315"/>
      <c r="X10" s="315"/>
      <c r="Y10" s="315"/>
      <c r="Z10" s="315"/>
      <c r="AA10" s="315"/>
      <c r="AB10" s="316"/>
      <c r="AC10" s="10" t="s">
        <v>40</v>
      </c>
    </row>
    <row r="11" spans="1:29" ht="15.75" x14ac:dyDescent="0.25">
      <c r="A11" s="365"/>
      <c r="B11" s="365"/>
      <c r="C11" s="367"/>
      <c r="D11" s="365"/>
      <c r="E11" s="8">
        <v>7</v>
      </c>
      <c r="F11" s="8">
        <v>8</v>
      </c>
      <c r="G11" s="8">
        <v>9</v>
      </c>
      <c r="H11" s="8">
        <v>10</v>
      </c>
      <c r="I11" s="9">
        <v>11</v>
      </c>
      <c r="J11" s="8">
        <v>12</v>
      </c>
      <c r="K11" s="8">
        <v>13</v>
      </c>
      <c r="L11" s="8">
        <v>14</v>
      </c>
      <c r="M11" s="8">
        <v>15</v>
      </c>
      <c r="N11" s="8">
        <v>16</v>
      </c>
      <c r="O11" s="8">
        <v>17</v>
      </c>
      <c r="P11" s="8">
        <v>18</v>
      </c>
      <c r="Q11" s="8">
        <v>19</v>
      </c>
      <c r="R11" s="8">
        <v>20</v>
      </c>
      <c r="S11" s="8">
        <v>21</v>
      </c>
      <c r="T11" s="8">
        <v>22</v>
      </c>
      <c r="U11" s="8">
        <v>23</v>
      </c>
      <c r="V11" s="8">
        <v>0</v>
      </c>
      <c r="W11" s="8">
        <v>1</v>
      </c>
      <c r="X11" s="8">
        <v>2</v>
      </c>
      <c r="Y11" s="8">
        <v>3</v>
      </c>
      <c r="Z11" s="8">
        <v>4</v>
      </c>
      <c r="AA11" s="8">
        <v>5</v>
      </c>
      <c r="AB11" s="8">
        <v>6</v>
      </c>
      <c r="AC11" s="1"/>
    </row>
    <row r="12" spans="1:29" ht="31.5" x14ac:dyDescent="0.2">
      <c r="A12" s="4">
        <v>1</v>
      </c>
      <c r="B12" s="3" t="s">
        <v>27</v>
      </c>
      <c r="C12" s="2" t="s">
        <v>0</v>
      </c>
      <c r="D12" s="31"/>
      <c r="E12" s="12">
        <v>2.7</v>
      </c>
      <c r="F12" s="12">
        <v>2.6</v>
      </c>
      <c r="G12" s="12">
        <v>2.4</v>
      </c>
      <c r="H12" s="12">
        <v>2.1</v>
      </c>
      <c r="I12" s="12">
        <v>1.9</v>
      </c>
      <c r="J12" s="12">
        <v>1.7</v>
      </c>
      <c r="K12" s="12">
        <v>1.9</v>
      </c>
      <c r="L12" s="12">
        <v>1.8</v>
      </c>
      <c r="M12" s="12">
        <v>1.8</v>
      </c>
      <c r="N12" s="12">
        <v>1.9</v>
      </c>
      <c r="O12" s="12">
        <v>1.9</v>
      </c>
      <c r="P12" s="12">
        <v>2.1</v>
      </c>
      <c r="Q12" s="12">
        <v>1.9</v>
      </c>
      <c r="R12" s="12">
        <v>1.9</v>
      </c>
      <c r="S12" s="12">
        <v>2</v>
      </c>
      <c r="T12" s="12"/>
      <c r="U12" s="12"/>
      <c r="V12" s="12"/>
      <c r="W12" s="12"/>
      <c r="X12" s="12"/>
      <c r="Y12" s="12"/>
      <c r="Z12" s="12"/>
      <c r="AA12" s="12"/>
      <c r="AB12" s="12"/>
      <c r="AC12" s="12">
        <f>AVERAGE(E12:AB12)</f>
        <v>2.04</v>
      </c>
    </row>
    <row r="13" spans="1:29" ht="31.5" x14ac:dyDescent="0.2">
      <c r="A13" s="4">
        <v>2</v>
      </c>
      <c r="B13" s="3" t="s">
        <v>26</v>
      </c>
      <c r="C13" s="2" t="s">
        <v>0</v>
      </c>
      <c r="D13" s="31"/>
      <c r="E13" s="7">
        <v>0.4</v>
      </c>
      <c r="F13" s="7">
        <v>0.4</v>
      </c>
      <c r="G13" s="7">
        <v>0.4</v>
      </c>
      <c r="H13" s="7">
        <v>0.3</v>
      </c>
      <c r="I13" s="7">
        <v>0.3</v>
      </c>
      <c r="J13" s="7">
        <v>0.3</v>
      </c>
      <c r="K13" s="7">
        <v>0.4</v>
      </c>
      <c r="L13" s="7">
        <v>0.3</v>
      </c>
      <c r="M13" s="7">
        <v>0.3</v>
      </c>
      <c r="N13" s="7">
        <v>0.3</v>
      </c>
      <c r="O13" s="7">
        <v>0.4</v>
      </c>
      <c r="P13" s="7">
        <v>0.4</v>
      </c>
      <c r="Q13" s="7">
        <v>0.3</v>
      </c>
      <c r="R13" s="7">
        <v>0.3</v>
      </c>
      <c r="S13" s="7">
        <v>0.3</v>
      </c>
      <c r="T13" s="7"/>
      <c r="U13" s="7"/>
      <c r="V13" s="7"/>
      <c r="W13" s="7"/>
      <c r="X13" s="7"/>
      <c r="Y13" s="7"/>
      <c r="Z13" s="7"/>
      <c r="AA13" s="7"/>
      <c r="AB13" s="7"/>
      <c r="AC13" s="12">
        <f t="shared" ref="AC13:AC24" si="0">AVERAGE(E13:AB13)</f>
        <v>0.33999999999999991</v>
      </c>
    </row>
    <row r="14" spans="1:29" ht="18.75" x14ac:dyDescent="0.25">
      <c r="A14" s="4">
        <v>3</v>
      </c>
      <c r="B14" s="3" t="s">
        <v>25</v>
      </c>
      <c r="C14" s="2" t="s">
        <v>0</v>
      </c>
      <c r="D14" s="2"/>
      <c r="E14" s="38">
        <v>15.084490000000001</v>
      </c>
      <c r="F14" s="38">
        <v>15.3932</v>
      </c>
      <c r="G14" s="38">
        <v>15.544560000000001</v>
      </c>
      <c r="H14" s="38">
        <v>14.449680000000001</v>
      </c>
      <c r="I14" s="38">
        <v>13.9903</v>
      </c>
      <c r="J14" s="38">
        <v>13.9903</v>
      </c>
      <c r="K14" s="38">
        <v>14.139799999999999</v>
      </c>
      <c r="L14" s="38">
        <v>14.293369999999999</v>
      </c>
      <c r="M14" s="38">
        <v>14.442220000000001</v>
      </c>
      <c r="N14" s="38">
        <v>14.442220000000001</v>
      </c>
      <c r="O14" s="38">
        <v>14.442220000000001</v>
      </c>
      <c r="P14" s="38">
        <v>14.289960000000001</v>
      </c>
      <c r="Q14" s="38">
        <v>13.690329999999999</v>
      </c>
      <c r="R14" s="38">
        <v>13.39212</v>
      </c>
      <c r="S14" s="38">
        <v>13.09117</v>
      </c>
      <c r="T14" s="36"/>
      <c r="U14" s="36"/>
      <c r="V14" s="36"/>
      <c r="W14" s="36"/>
      <c r="X14" s="36"/>
      <c r="Y14" s="36"/>
      <c r="Z14" s="36"/>
      <c r="AA14" s="36"/>
      <c r="AB14" s="36"/>
      <c r="AC14" s="12">
        <f t="shared" si="0"/>
        <v>14.311729333333334</v>
      </c>
    </row>
    <row r="15" spans="1:29" ht="18.75" x14ac:dyDescent="0.25">
      <c r="A15" s="4">
        <v>4</v>
      </c>
      <c r="B15" s="3" t="s">
        <v>24</v>
      </c>
      <c r="C15" s="2" t="s">
        <v>0</v>
      </c>
      <c r="D15" s="2"/>
      <c r="E15" s="38">
        <v>9.8000000000000007</v>
      </c>
      <c r="F15" s="38">
        <v>9.8000000000000007</v>
      </c>
      <c r="G15" s="38">
        <v>9.7697489999999991</v>
      </c>
      <c r="H15" s="38">
        <v>9.3068679999999997</v>
      </c>
      <c r="I15" s="38">
        <v>9.3068679999999997</v>
      </c>
      <c r="J15" s="38">
        <v>9.3068679999999997</v>
      </c>
      <c r="K15" s="38">
        <v>9.3068679999999997</v>
      </c>
      <c r="L15" s="38">
        <v>9.4557889999999993</v>
      </c>
      <c r="M15" s="38">
        <v>9.4557889999999993</v>
      </c>
      <c r="N15" s="38">
        <v>9.4557889999999993</v>
      </c>
      <c r="O15" s="38">
        <v>9.4557889999999993</v>
      </c>
      <c r="P15" s="38">
        <v>8.8295949999999994</v>
      </c>
      <c r="Q15" s="38">
        <v>8.6767439999999993</v>
      </c>
      <c r="R15" s="38">
        <v>8.5248010000000001</v>
      </c>
      <c r="S15" s="38">
        <v>7.7152289999999999</v>
      </c>
      <c r="T15" s="36"/>
      <c r="U15" s="36"/>
      <c r="V15" s="36"/>
      <c r="W15" s="36"/>
      <c r="X15" s="36"/>
      <c r="Y15" s="36"/>
      <c r="Z15" s="36"/>
      <c r="AA15" s="36"/>
      <c r="AB15" s="36"/>
      <c r="AC15" s="12">
        <f t="shared" si="0"/>
        <v>9.2111163999999999</v>
      </c>
    </row>
    <row r="16" spans="1:29" ht="27" customHeight="1" x14ac:dyDescent="0.2">
      <c r="A16" s="4">
        <v>5</v>
      </c>
      <c r="B16" s="3" t="s">
        <v>23</v>
      </c>
      <c r="C16" s="2" t="s">
        <v>0</v>
      </c>
      <c r="D16" s="2"/>
      <c r="E16" s="36">
        <v>23.366579999999999</v>
      </c>
      <c r="F16" s="36">
        <v>23.364070000000002</v>
      </c>
      <c r="G16" s="36">
        <v>24.411809999999999</v>
      </c>
      <c r="H16" s="36">
        <v>25.350210000000001</v>
      </c>
      <c r="I16" s="36">
        <v>25.346830000000001</v>
      </c>
      <c r="J16" s="36">
        <v>25.965330000000002</v>
      </c>
      <c r="K16" s="36">
        <v>26.27533</v>
      </c>
      <c r="L16" s="36">
        <v>26.4268</v>
      </c>
      <c r="M16" s="36">
        <v>26.108499999999999</v>
      </c>
      <c r="N16" s="36">
        <v>25.024419999999999</v>
      </c>
      <c r="O16" s="36">
        <v>24.247440000000001</v>
      </c>
      <c r="P16" s="36">
        <v>24.24372</v>
      </c>
      <c r="Q16" s="36">
        <v>23.929639999999999</v>
      </c>
      <c r="R16" s="36">
        <v>23.621749999999999</v>
      </c>
      <c r="S16" s="36">
        <v>23.77139</v>
      </c>
      <c r="T16" s="36"/>
      <c r="U16" s="36"/>
      <c r="V16" s="36"/>
      <c r="W16" s="36"/>
      <c r="X16" s="36"/>
      <c r="Y16" s="36"/>
      <c r="Z16" s="36"/>
      <c r="AA16" s="36"/>
      <c r="AB16" s="36"/>
      <c r="AC16" s="12">
        <f t="shared" si="0"/>
        <v>24.763588000000002</v>
      </c>
    </row>
    <row r="17" spans="1:29" ht="18.75" x14ac:dyDescent="0.2">
      <c r="A17" s="4">
        <v>6</v>
      </c>
      <c r="B17" s="3" t="s">
        <v>22</v>
      </c>
      <c r="C17" s="2" t="s">
        <v>0</v>
      </c>
      <c r="D17" s="2"/>
      <c r="E17" s="36">
        <v>28.78969</v>
      </c>
      <c r="F17" s="36">
        <v>28.630050000000001</v>
      </c>
      <c r="G17" s="36">
        <v>29.317019999999999</v>
      </c>
      <c r="H17" s="36">
        <v>29.802510000000002</v>
      </c>
      <c r="I17" s="36">
        <v>29.185310000000001</v>
      </c>
      <c r="J17" s="36">
        <v>29.805720000000001</v>
      </c>
      <c r="K17" s="36">
        <v>30.418990000000001</v>
      </c>
      <c r="L17" s="36">
        <v>30.574349999999999</v>
      </c>
      <c r="M17" s="36">
        <v>30.415780000000002</v>
      </c>
      <c r="N17" s="36">
        <v>29.17353</v>
      </c>
      <c r="O17" s="36">
        <v>28.569040000000001</v>
      </c>
      <c r="P17" s="36">
        <v>29.025870000000001</v>
      </c>
      <c r="Q17" s="36">
        <v>28.26031</v>
      </c>
      <c r="R17" s="36">
        <v>27.80424</v>
      </c>
      <c r="S17" s="36">
        <v>28.2803</v>
      </c>
      <c r="T17" s="36"/>
      <c r="U17" s="36"/>
      <c r="V17" s="36"/>
      <c r="W17" s="36"/>
      <c r="X17" s="36"/>
      <c r="Y17" s="36"/>
      <c r="Z17" s="36"/>
      <c r="AA17" s="36"/>
      <c r="AB17" s="36"/>
      <c r="AC17" s="12">
        <f t="shared" si="0"/>
        <v>29.203514000000002</v>
      </c>
    </row>
    <row r="18" spans="1:29" ht="30" x14ac:dyDescent="0.2">
      <c r="A18" s="4">
        <v>7</v>
      </c>
      <c r="B18" s="3" t="s">
        <v>21</v>
      </c>
      <c r="C18" s="2" t="s">
        <v>16</v>
      </c>
      <c r="D18" s="2"/>
      <c r="E18" s="5">
        <v>4.3</v>
      </c>
      <c r="F18" s="5">
        <v>4.3</v>
      </c>
      <c r="G18" s="5">
        <v>4.3</v>
      </c>
      <c r="H18" s="5">
        <v>4.3</v>
      </c>
      <c r="I18" s="5">
        <v>4.3</v>
      </c>
      <c r="J18" s="5">
        <v>4.3</v>
      </c>
      <c r="K18" s="5">
        <v>4.3</v>
      </c>
      <c r="L18" s="5">
        <v>4.3</v>
      </c>
      <c r="M18" s="5">
        <v>4.3</v>
      </c>
      <c r="N18" s="5">
        <v>4.3</v>
      </c>
      <c r="O18" s="5">
        <v>4.3</v>
      </c>
      <c r="P18" s="5">
        <v>4.3</v>
      </c>
      <c r="Q18" s="5">
        <v>4.3</v>
      </c>
      <c r="R18" s="5">
        <v>4.3</v>
      </c>
      <c r="S18" s="5">
        <v>4.3</v>
      </c>
      <c r="T18" s="5"/>
      <c r="U18" s="5"/>
      <c r="V18" s="5"/>
      <c r="W18" s="5"/>
      <c r="X18" s="5"/>
      <c r="Y18" s="5"/>
      <c r="Z18" s="5"/>
      <c r="AA18" s="5"/>
      <c r="AB18" s="5"/>
      <c r="AC18" s="12">
        <f t="shared" si="0"/>
        <v>4.2999999999999989</v>
      </c>
    </row>
    <row r="19" spans="1:29" ht="30" x14ac:dyDescent="0.2">
      <c r="A19" s="4">
        <v>8</v>
      </c>
      <c r="B19" s="3" t="s">
        <v>20</v>
      </c>
      <c r="C19" s="2" t="s">
        <v>16</v>
      </c>
      <c r="D19" s="2"/>
      <c r="E19" s="11">
        <v>3.8</v>
      </c>
      <c r="F19" s="11">
        <v>3.8</v>
      </c>
      <c r="G19" s="11">
        <v>3.8</v>
      </c>
      <c r="H19" s="11">
        <v>3.8</v>
      </c>
      <c r="I19" s="11">
        <v>3.8</v>
      </c>
      <c r="J19" s="11">
        <v>3.8</v>
      </c>
      <c r="K19" s="11">
        <v>3.8</v>
      </c>
      <c r="L19" s="11">
        <v>3.8</v>
      </c>
      <c r="M19" s="11">
        <v>3.8</v>
      </c>
      <c r="N19" s="11">
        <v>3.8</v>
      </c>
      <c r="O19" s="11">
        <v>3.8</v>
      </c>
      <c r="P19" s="11">
        <v>3.8</v>
      </c>
      <c r="Q19" s="11">
        <v>3.8</v>
      </c>
      <c r="R19" s="11">
        <v>3.8</v>
      </c>
      <c r="S19" s="11">
        <v>3.8</v>
      </c>
      <c r="T19" s="11"/>
      <c r="U19" s="11"/>
      <c r="V19" s="11"/>
      <c r="W19" s="11"/>
      <c r="X19" s="11"/>
      <c r="Y19" s="11"/>
      <c r="Z19" s="11"/>
      <c r="AA19" s="11"/>
      <c r="AB19" s="11"/>
      <c r="AC19" s="12">
        <f t="shared" si="0"/>
        <v>3.7999999999999989</v>
      </c>
    </row>
    <row r="20" spans="1:29" ht="30" x14ac:dyDescent="0.2">
      <c r="A20" s="4">
        <v>9</v>
      </c>
      <c r="B20" s="3" t="s">
        <v>19</v>
      </c>
      <c r="C20" s="2" t="s">
        <v>16</v>
      </c>
      <c r="D20" s="2"/>
      <c r="E20" s="11">
        <v>3.8</v>
      </c>
      <c r="F20" s="11">
        <v>3.8</v>
      </c>
      <c r="G20" s="11">
        <v>3.8</v>
      </c>
      <c r="H20" s="11">
        <v>3.8</v>
      </c>
      <c r="I20" s="11">
        <v>3.8</v>
      </c>
      <c r="J20" s="11">
        <v>3.8</v>
      </c>
      <c r="K20" s="11">
        <v>3.8</v>
      </c>
      <c r="L20" s="11">
        <v>3.8</v>
      </c>
      <c r="M20" s="11">
        <v>3.8</v>
      </c>
      <c r="N20" s="11">
        <v>3.8</v>
      </c>
      <c r="O20" s="11">
        <v>3.8</v>
      </c>
      <c r="P20" s="11">
        <v>3.8</v>
      </c>
      <c r="Q20" s="11">
        <v>3.8</v>
      </c>
      <c r="R20" s="11">
        <v>3.8</v>
      </c>
      <c r="S20" s="11">
        <v>3.8</v>
      </c>
      <c r="T20" s="11"/>
      <c r="U20" s="11"/>
      <c r="V20" s="11"/>
      <c r="W20" s="11"/>
      <c r="X20" s="11"/>
      <c r="Y20" s="11"/>
      <c r="Z20" s="11"/>
      <c r="AA20" s="11"/>
      <c r="AB20" s="11"/>
      <c r="AC20" s="12">
        <f t="shared" si="0"/>
        <v>3.7999999999999989</v>
      </c>
    </row>
    <row r="21" spans="1:29" ht="30" x14ac:dyDescent="0.2">
      <c r="A21" s="4">
        <v>10</v>
      </c>
      <c r="B21" s="3" t="s">
        <v>18</v>
      </c>
      <c r="C21" s="2" t="s">
        <v>16</v>
      </c>
      <c r="D21" s="2"/>
      <c r="E21" s="59">
        <v>3</v>
      </c>
      <c r="F21" s="59">
        <v>3</v>
      </c>
      <c r="G21" s="59">
        <v>3</v>
      </c>
      <c r="H21" s="59">
        <v>3</v>
      </c>
      <c r="I21" s="59">
        <v>3</v>
      </c>
      <c r="J21" s="59">
        <v>3</v>
      </c>
      <c r="K21" s="59">
        <v>3</v>
      </c>
      <c r="L21" s="59">
        <v>3</v>
      </c>
      <c r="M21" s="59">
        <v>3</v>
      </c>
      <c r="N21" s="59">
        <v>3</v>
      </c>
      <c r="O21" s="59">
        <v>3</v>
      </c>
      <c r="P21" s="59">
        <v>3</v>
      </c>
      <c r="Q21" s="59">
        <v>3</v>
      </c>
      <c r="R21" s="59">
        <v>3</v>
      </c>
      <c r="S21" s="59">
        <v>3</v>
      </c>
      <c r="T21" s="59"/>
      <c r="U21" s="59"/>
      <c r="V21" s="59"/>
      <c r="W21" s="59"/>
      <c r="X21" s="59"/>
      <c r="Y21" s="59"/>
      <c r="Z21" s="59"/>
      <c r="AA21" s="59"/>
      <c r="AB21" s="59"/>
      <c r="AC21" s="57">
        <f t="shared" si="0"/>
        <v>3</v>
      </c>
    </row>
    <row r="22" spans="1:29" ht="34.5" x14ac:dyDescent="0.2">
      <c r="A22" s="4">
        <v>11</v>
      </c>
      <c r="B22" s="3" t="s">
        <v>17</v>
      </c>
      <c r="C22" s="2" t="s">
        <v>16</v>
      </c>
      <c r="D22" s="5"/>
      <c r="E22" s="58">
        <f t="shared" ref="E22:N22" si="1">E18-E19</f>
        <v>0.5</v>
      </c>
      <c r="F22" s="58">
        <f t="shared" si="1"/>
        <v>0.5</v>
      </c>
      <c r="G22" s="58">
        <f t="shared" si="1"/>
        <v>0.5</v>
      </c>
      <c r="H22" s="58">
        <f t="shared" si="1"/>
        <v>0.5</v>
      </c>
      <c r="I22" s="58">
        <f t="shared" si="1"/>
        <v>0.5</v>
      </c>
      <c r="J22" s="58">
        <f t="shared" si="1"/>
        <v>0.5</v>
      </c>
      <c r="K22" s="58">
        <f t="shared" si="1"/>
        <v>0.5</v>
      </c>
      <c r="L22" s="58">
        <f t="shared" si="1"/>
        <v>0.5</v>
      </c>
      <c r="M22" s="58">
        <f t="shared" si="1"/>
        <v>0.5</v>
      </c>
      <c r="N22" s="58">
        <f t="shared" si="1"/>
        <v>0.5</v>
      </c>
      <c r="O22" s="58">
        <f>O18-O19</f>
        <v>0.5</v>
      </c>
      <c r="P22" s="58">
        <f>P18-P19</f>
        <v>0.5</v>
      </c>
      <c r="Q22" s="58">
        <f>Q18-Q19</f>
        <v>0.5</v>
      </c>
      <c r="R22" s="58">
        <f>R18-R19</f>
        <v>0.5</v>
      </c>
      <c r="S22" s="58">
        <f>S18-S19</f>
        <v>0.5</v>
      </c>
      <c r="T22" s="58"/>
      <c r="U22" s="58"/>
      <c r="V22" s="58"/>
      <c r="W22" s="58"/>
      <c r="X22" s="58"/>
      <c r="Y22" s="58"/>
      <c r="Z22" s="58"/>
      <c r="AA22" s="58"/>
      <c r="AB22" s="58"/>
      <c r="AC22" s="57">
        <f t="shared" si="0"/>
        <v>0.5</v>
      </c>
    </row>
    <row r="23" spans="1:29" ht="34.5" x14ac:dyDescent="0.2">
      <c r="A23" s="4">
        <v>12</v>
      </c>
      <c r="B23" s="3" t="s">
        <v>15</v>
      </c>
      <c r="C23" s="2" t="s">
        <v>14</v>
      </c>
      <c r="D23" s="5"/>
      <c r="E23" s="58">
        <f t="shared" ref="E23:N23" si="2">E20-E21</f>
        <v>0.79999999999999982</v>
      </c>
      <c r="F23" s="58">
        <f t="shared" si="2"/>
        <v>0.79999999999999982</v>
      </c>
      <c r="G23" s="58">
        <f t="shared" si="2"/>
        <v>0.79999999999999982</v>
      </c>
      <c r="H23" s="58">
        <f t="shared" si="2"/>
        <v>0.79999999999999982</v>
      </c>
      <c r="I23" s="58">
        <f t="shared" si="2"/>
        <v>0.79999999999999982</v>
      </c>
      <c r="J23" s="58">
        <f t="shared" si="2"/>
        <v>0.79999999999999982</v>
      </c>
      <c r="K23" s="58">
        <f t="shared" si="2"/>
        <v>0.79999999999999982</v>
      </c>
      <c r="L23" s="58">
        <f t="shared" si="2"/>
        <v>0.79999999999999982</v>
      </c>
      <c r="M23" s="58">
        <f t="shared" si="2"/>
        <v>0.79999999999999982</v>
      </c>
      <c r="N23" s="58">
        <f t="shared" si="2"/>
        <v>0.79999999999999982</v>
      </c>
      <c r="O23" s="58">
        <f>O20-O21</f>
        <v>0.79999999999999982</v>
      </c>
      <c r="P23" s="58">
        <f>P20-P21</f>
        <v>0.79999999999999982</v>
      </c>
      <c r="Q23" s="58">
        <f>Q20-Q21</f>
        <v>0.79999999999999982</v>
      </c>
      <c r="R23" s="58">
        <f>R20-R21</f>
        <v>0.79999999999999982</v>
      </c>
      <c r="S23" s="58">
        <f>S20-S21</f>
        <v>0.79999999999999982</v>
      </c>
      <c r="T23" s="58"/>
      <c r="U23" s="58"/>
      <c r="V23" s="58"/>
      <c r="W23" s="58"/>
      <c r="X23" s="58"/>
      <c r="Y23" s="58"/>
      <c r="Z23" s="58"/>
      <c r="AA23" s="58"/>
      <c r="AB23" s="58"/>
      <c r="AC23" s="57">
        <f t="shared" si="0"/>
        <v>0.8</v>
      </c>
    </row>
    <row r="24" spans="1:29" ht="37.5" x14ac:dyDescent="0.2">
      <c r="A24" s="4">
        <v>13</v>
      </c>
      <c r="B24" s="3" t="s">
        <v>13</v>
      </c>
      <c r="C24" s="2" t="s">
        <v>12</v>
      </c>
      <c r="D24" s="5"/>
      <c r="E24" s="60">
        <f t="shared" ref="E24:N24" si="3">SQRT(E22/0.5)*971</f>
        <v>971</v>
      </c>
      <c r="F24" s="60">
        <f t="shared" si="3"/>
        <v>971</v>
      </c>
      <c r="G24" s="60">
        <f t="shared" si="3"/>
        <v>971</v>
      </c>
      <c r="H24" s="60">
        <f t="shared" si="3"/>
        <v>971</v>
      </c>
      <c r="I24" s="60">
        <f t="shared" si="3"/>
        <v>971</v>
      </c>
      <c r="J24" s="60">
        <f t="shared" si="3"/>
        <v>971</v>
      </c>
      <c r="K24" s="60">
        <f t="shared" si="3"/>
        <v>971</v>
      </c>
      <c r="L24" s="60">
        <f t="shared" si="3"/>
        <v>971</v>
      </c>
      <c r="M24" s="60">
        <f t="shared" si="3"/>
        <v>971</v>
      </c>
      <c r="N24" s="60">
        <f t="shared" si="3"/>
        <v>971</v>
      </c>
      <c r="O24" s="60">
        <f>SQRT(O22/0.5)*971</f>
        <v>971</v>
      </c>
      <c r="P24" s="60">
        <f>SQRT(P22/0.5)*971</f>
        <v>971</v>
      </c>
      <c r="Q24" s="60">
        <f>SQRT(Q22/0.5)*971</f>
        <v>971</v>
      </c>
      <c r="R24" s="60">
        <f>SQRT(R22/0.5)*971</f>
        <v>971</v>
      </c>
      <c r="S24" s="60">
        <f>SQRT(S22/0.5)*971</f>
        <v>971</v>
      </c>
      <c r="T24" s="60"/>
      <c r="U24" s="60"/>
      <c r="V24" s="60"/>
      <c r="W24" s="60"/>
      <c r="X24" s="60"/>
      <c r="Y24" s="60"/>
      <c r="Z24" s="60"/>
      <c r="AA24" s="60"/>
      <c r="AB24" s="60"/>
      <c r="AC24" s="57">
        <f t="shared" si="0"/>
        <v>971</v>
      </c>
    </row>
    <row r="25" spans="1:29" ht="15.75" x14ac:dyDescent="0.2">
      <c r="A25" s="4">
        <v>14</v>
      </c>
      <c r="B25" s="3" t="s">
        <v>11</v>
      </c>
      <c r="C25" s="2" t="s">
        <v>10</v>
      </c>
      <c r="D25" s="5"/>
      <c r="E25" s="56">
        <f>E24*1000*1*(E14-E15)/3024</f>
        <v>1696.8385548941799</v>
      </c>
      <c r="F25" s="56">
        <f t="shared" ref="F25:N25" si="4">F24*1000*1*(F14-F15)/3024</f>
        <v>1795.9646825396824</v>
      </c>
      <c r="G25" s="56">
        <f t="shared" si="4"/>
        <v>1854.2795902777782</v>
      </c>
      <c r="H25" s="56">
        <f t="shared" si="4"/>
        <v>1651.3460489417994</v>
      </c>
      <c r="I25" s="56">
        <f t="shared" si="4"/>
        <v>1503.8401031746032</v>
      </c>
      <c r="J25" s="56">
        <f t="shared" si="4"/>
        <v>1503.8401031746032</v>
      </c>
      <c r="K25" s="56">
        <f t="shared" si="4"/>
        <v>1551.8442367724865</v>
      </c>
      <c r="L25" s="56">
        <f t="shared" si="4"/>
        <v>1553.3370208333336</v>
      </c>
      <c r="M25" s="56">
        <f t="shared" si="4"/>
        <v>1601.1324408068788</v>
      </c>
      <c r="N25" s="56">
        <f t="shared" si="4"/>
        <v>1601.1324408068788</v>
      </c>
      <c r="O25" s="56">
        <f>O24*1000*1*(O14-O15)/3024</f>
        <v>1601.1324408068788</v>
      </c>
      <c r="P25" s="56">
        <f>P24*1000*1*(P14-P15)/3024</f>
        <v>1753.3116451719579</v>
      </c>
      <c r="Q25" s="56">
        <f>Q24*1000*1*(Q14-Q15)/3024</f>
        <v>1609.8518538359788</v>
      </c>
      <c r="R25" s="56">
        <f>R24*1000*1*(R14-R15)/3024</f>
        <v>1562.8858296957671</v>
      </c>
      <c r="S25" s="56">
        <f>S24*1000*1*(S14-S15)/3024</f>
        <v>1726.2032774470899</v>
      </c>
      <c r="T25" s="56"/>
      <c r="U25" s="56"/>
      <c r="V25" s="56"/>
      <c r="W25" s="56"/>
      <c r="X25" s="56"/>
      <c r="Y25" s="56"/>
      <c r="Z25" s="56"/>
      <c r="AA25" s="56"/>
      <c r="AB25" s="56"/>
      <c r="AC25" s="57">
        <f>SUM(E25:AB25)</f>
        <v>24566.940269179897</v>
      </c>
    </row>
    <row r="26" spans="1:29" ht="15.75" x14ac:dyDescent="0.2">
      <c r="A26" s="4">
        <v>15</v>
      </c>
      <c r="B26" s="3" t="s">
        <v>9</v>
      </c>
      <c r="C26" s="2" t="s">
        <v>8</v>
      </c>
      <c r="D26" s="5"/>
      <c r="E26" s="58">
        <v>1273</v>
      </c>
      <c r="F26" s="58">
        <v>1273</v>
      </c>
      <c r="G26" s="58">
        <v>1273</v>
      </c>
      <c r="H26" s="58">
        <v>1273</v>
      </c>
      <c r="I26" s="58">
        <v>1273</v>
      </c>
      <c r="J26" s="58">
        <v>1273</v>
      </c>
      <c r="K26" s="58">
        <v>1273</v>
      </c>
      <c r="L26" s="58">
        <v>1273</v>
      </c>
      <c r="M26" s="58">
        <v>1273</v>
      </c>
      <c r="N26" s="58">
        <v>1273</v>
      </c>
      <c r="O26" s="58">
        <v>1273</v>
      </c>
      <c r="P26" s="58">
        <v>1273</v>
      </c>
      <c r="Q26" s="58">
        <v>1273</v>
      </c>
      <c r="R26" s="58">
        <v>1273</v>
      </c>
      <c r="S26" s="58">
        <v>1273</v>
      </c>
      <c r="T26" s="58"/>
      <c r="U26" s="58"/>
      <c r="V26" s="58"/>
      <c r="W26" s="58"/>
      <c r="X26" s="58"/>
      <c r="Y26" s="58"/>
      <c r="Z26" s="58"/>
      <c r="AA26" s="58"/>
      <c r="AB26" s="58"/>
      <c r="AC26" s="57">
        <f>SUM(E26:AB26)</f>
        <v>19095</v>
      </c>
    </row>
    <row r="27" spans="1:29" ht="15.75" x14ac:dyDescent="0.2">
      <c r="A27" s="4">
        <v>16</v>
      </c>
      <c r="B27" s="3" t="s">
        <v>7</v>
      </c>
      <c r="C27" s="2" t="s">
        <v>6</v>
      </c>
      <c r="D27" s="5"/>
      <c r="E27" s="62">
        <f>E26/E25</f>
        <v>0.75021869129994412</v>
      </c>
      <c r="F27" s="62">
        <f t="shared" ref="F27:N27" si="5">F26/F25</f>
        <v>0.7088112658205753</v>
      </c>
      <c r="G27" s="62">
        <f t="shared" si="5"/>
        <v>0.68651998688574234</v>
      </c>
      <c r="H27" s="62">
        <f t="shared" si="5"/>
        <v>0.77088627233265394</v>
      </c>
      <c r="I27" s="62">
        <f t="shared" si="5"/>
        <v>0.84649956954379646</v>
      </c>
      <c r="J27" s="62">
        <f t="shared" si="5"/>
        <v>0.84649956954379646</v>
      </c>
      <c r="K27" s="62">
        <f t="shared" si="5"/>
        <v>0.82031428788727878</v>
      </c>
      <c r="L27" s="62">
        <f t="shared" si="5"/>
        <v>0.81952595150089291</v>
      </c>
      <c r="M27" s="62">
        <f t="shared" si="5"/>
        <v>0.79506227439778876</v>
      </c>
      <c r="N27" s="62">
        <f t="shared" si="5"/>
        <v>0.79506227439778876</v>
      </c>
      <c r="O27" s="62">
        <f>O26/O25</f>
        <v>0.79506227439778876</v>
      </c>
      <c r="P27" s="62">
        <f>P26/P25</f>
        <v>0.72605460843508463</v>
      </c>
      <c r="Q27" s="62">
        <f>Q26/Q25</f>
        <v>0.79075599221548043</v>
      </c>
      <c r="R27" s="62">
        <f>R26/R25</f>
        <v>0.8145188700365934</v>
      </c>
      <c r="S27" s="62">
        <f>S26/S25</f>
        <v>0.73745660006083436</v>
      </c>
      <c r="T27" s="62"/>
      <c r="U27" s="62"/>
      <c r="V27" s="62"/>
      <c r="W27" s="62"/>
      <c r="X27" s="62"/>
      <c r="Y27" s="62"/>
      <c r="Z27" s="62"/>
      <c r="AA27" s="62"/>
      <c r="AB27" s="62"/>
      <c r="AC27" s="57">
        <f t="shared" ref="AC27:AC32" si="6">AVERAGE(E27:AB27)</f>
        <v>0.78021656591706934</v>
      </c>
    </row>
    <row r="28" spans="1:29" ht="15.75" x14ac:dyDescent="0.2">
      <c r="A28" s="4">
        <v>17</v>
      </c>
      <c r="B28" s="3" t="s">
        <v>5</v>
      </c>
      <c r="C28" s="5"/>
      <c r="D28" s="5"/>
      <c r="E28" s="326">
        <f>AVERAGE(E27:AB27)</f>
        <v>0.78021656591706934</v>
      </c>
      <c r="F28" s="327"/>
      <c r="G28" s="327"/>
      <c r="H28" s="327"/>
      <c r="I28" s="327"/>
      <c r="J28" s="327"/>
      <c r="K28" s="327"/>
      <c r="L28" s="327"/>
      <c r="M28" s="327"/>
      <c r="N28" s="327"/>
      <c r="O28" s="327"/>
      <c r="P28" s="327"/>
      <c r="Q28" s="327"/>
      <c r="R28" s="327"/>
      <c r="S28" s="327"/>
      <c r="T28" s="327"/>
      <c r="U28" s="327"/>
      <c r="V28" s="327"/>
      <c r="W28" s="327"/>
      <c r="X28" s="327"/>
      <c r="Y28" s="327"/>
      <c r="Z28" s="327"/>
      <c r="AA28" s="327"/>
      <c r="AB28" s="328"/>
      <c r="AC28" s="57">
        <f t="shared" si="6"/>
        <v>0.78021656591706934</v>
      </c>
    </row>
    <row r="29" spans="1:29" ht="15.75" x14ac:dyDescent="0.2">
      <c r="A29" s="4">
        <v>18</v>
      </c>
      <c r="B29" s="3" t="s">
        <v>4</v>
      </c>
      <c r="C29" s="5"/>
      <c r="D29" s="5"/>
      <c r="E29" s="62">
        <f t="shared" ref="E29:N29" si="7">3.516/E27</f>
        <v>4.6866334320565093</v>
      </c>
      <c r="F29" s="62">
        <f t="shared" si="7"/>
        <v>4.960417772042045</v>
      </c>
      <c r="G29" s="62">
        <f t="shared" si="7"/>
        <v>5.1214823561796292</v>
      </c>
      <c r="H29" s="62">
        <f t="shared" si="7"/>
        <v>4.5609840597638387</v>
      </c>
      <c r="I29" s="62">
        <f t="shared" si="7"/>
        <v>4.1535756502450152</v>
      </c>
      <c r="J29" s="62">
        <f t="shared" si="7"/>
        <v>4.1535756502450152</v>
      </c>
      <c r="K29" s="62">
        <f t="shared" si="7"/>
        <v>4.2861620867965931</v>
      </c>
      <c r="L29" s="62">
        <f t="shared" si="7"/>
        <v>4.2902851258837398</v>
      </c>
      <c r="M29" s="62">
        <f t="shared" si="7"/>
        <v>4.4222950996677035</v>
      </c>
      <c r="N29" s="62">
        <f t="shared" si="7"/>
        <v>4.4222950996677035</v>
      </c>
      <c r="O29" s="62">
        <f>3.516/O27</f>
        <v>4.4222950996677035</v>
      </c>
      <c r="P29" s="62">
        <f>3.516/P27</f>
        <v>4.8426109539863349</v>
      </c>
      <c r="Q29" s="62">
        <f>3.516/Q27</f>
        <v>4.4463779403670864</v>
      </c>
      <c r="R29" s="62">
        <f>3.516/R27</f>
        <v>4.3166587409350488</v>
      </c>
      <c r="S29" s="62">
        <f>3.516/S27</f>
        <v>4.7677381959968326</v>
      </c>
      <c r="T29" s="62"/>
      <c r="U29" s="62"/>
      <c r="V29" s="62"/>
      <c r="W29" s="62"/>
      <c r="X29" s="62"/>
      <c r="Y29" s="62"/>
      <c r="Z29" s="62"/>
      <c r="AA29" s="62"/>
      <c r="AB29" s="62"/>
      <c r="AC29" s="57">
        <f t="shared" si="6"/>
        <v>4.5235591509000539</v>
      </c>
    </row>
    <row r="30" spans="1:29" ht="15.75" x14ac:dyDescent="0.2">
      <c r="A30" s="4">
        <v>19</v>
      </c>
      <c r="B30" s="3" t="s">
        <v>3</v>
      </c>
      <c r="C30" s="5"/>
      <c r="D30" s="5"/>
      <c r="E30" s="62">
        <f t="shared" ref="E30:N30" si="8">3.413*E29</f>
        <v>15.995479903608866</v>
      </c>
      <c r="F30" s="62">
        <f t="shared" si="8"/>
        <v>16.929905855979499</v>
      </c>
      <c r="G30" s="62">
        <f t="shared" si="8"/>
        <v>17.479619281641074</v>
      </c>
      <c r="H30" s="62">
        <f t="shared" si="8"/>
        <v>15.566638595973981</v>
      </c>
      <c r="I30" s="62">
        <f t="shared" si="8"/>
        <v>14.176153694286237</v>
      </c>
      <c r="J30" s="62">
        <f t="shared" si="8"/>
        <v>14.176153694286237</v>
      </c>
      <c r="K30" s="62">
        <f t="shared" si="8"/>
        <v>14.628671202236772</v>
      </c>
      <c r="L30" s="62">
        <f t="shared" si="8"/>
        <v>14.642743134641202</v>
      </c>
      <c r="M30" s="62">
        <f t="shared" si="8"/>
        <v>15.093293175165872</v>
      </c>
      <c r="N30" s="62">
        <f t="shared" si="8"/>
        <v>15.093293175165872</v>
      </c>
      <c r="O30" s="62">
        <f>3.413*O29</f>
        <v>15.093293175165872</v>
      </c>
      <c r="P30" s="62">
        <f>3.413*P29</f>
        <v>16.52783118595536</v>
      </c>
      <c r="Q30" s="62">
        <f>3.413*Q29</f>
        <v>15.175487910472865</v>
      </c>
      <c r="R30" s="62">
        <f>3.413*R29</f>
        <v>14.732756282811321</v>
      </c>
      <c r="S30" s="62">
        <f>3.413*S29</f>
        <v>16.272290462937189</v>
      </c>
      <c r="T30" s="62"/>
      <c r="U30" s="62"/>
      <c r="V30" s="62"/>
      <c r="W30" s="62"/>
      <c r="X30" s="62"/>
      <c r="Y30" s="62"/>
      <c r="Z30" s="62"/>
      <c r="AA30" s="62"/>
      <c r="AB30" s="62"/>
      <c r="AC30" s="57">
        <f t="shared" si="6"/>
        <v>15.438907382021885</v>
      </c>
    </row>
    <row r="31" spans="1:29" ht="15.75" x14ac:dyDescent="0.2">
      <c r="A31" s="4">
        <v>20</v>
      </c>
      <c r="B31" s="3" t="s">
        <v>2</v>
      </c>
      <c r="C31" s="2" t="s">
        <v>0</v>
      </c>
      <c r="D31" s="5"/>
      <c r="E31" s="62">
        <f t="shared" ref="E31:N31" si="9">(E17-E16)/LN(1+(E17-E16)/E12)</f>
        <v>4.9235592182555852</v>
      </c>
      <c r="F31" s="62">
        <f t="shared" si="9"/>
        <v>4.7568294904469868</v>
      </c>
      <c r="G31" s="62">
        <f t="shared" si="9"/>
        <v>4.4067253889369793</v>
      </c>
      <c r="H31" s="62">
        <f t="shared" si="9"/>
        <v>3.9128069225875826</v>
      </c>
      <c r="I31" s="62">
        <f t="shared" si="9"/>
        <v>3.4726675326946954</v>
      </c>
      <c r="J31" s="62">
        <f t="shared" si="9"/>
        <v>3.2506101943148118</v>
      </c>
      <c r="K31" s="62">
        <f t="shared" si="9"/>
        <v>3.5809003704497653</v>
      </c>
      <c r="L31" s="62">
        <f t="shared" si="9"/>
        <v>3.4701935362594138</v>
      </c>
      <c r="M31" s="62">
        <f t="shared" si="9"/>
        <v>3.5256594924076952</v>
      </c>
      <c r="N31" s="62">
        <f t="shared" si="9"/>
        <v>3.5828193613943058</v>
      </c>
      <c r="O31" s="62">
        <f>(O17-O16)/LN(1+(O17-O16)/O12)</f>
        <v>3.6433127295600642</v>
      </c>
      <c r="P31" s="62">
        <f>(P17-P16)/LN(1+(P17-P16)/P12)</f>
        <v>4.0287911930172626</v>
      </c>
      <c r="Q31" s="62">
        <f>(Q17-Q16)/LN(1+(Q17-Q16)/Q12)</f>
        <v>3.646480852411214</v>
      </c>
      <c r="R31" s="62">
        <f>(R17-R16)/LN(1+(R17-R16)/R12)</f>
        <v>3.5945624169410144</v>
      </c>
      <c r="S31" s="62">
        <f>(S17-S16)/LN(1+(S17-S16)/S12)</f>
        <v>3.8210297759124456</v>
      </c>
      <c r="T31" s="62"/>
      <c r="U31" s="62"/>
      <c r="V31" s="62"/>
      <c r="W31" s="62"/>
      <c r="X31" s="62"/>
      <c r="Y31" s="62"/>
      <c r="Z31" s="62"/>
      <c r="AA31" s="62"/>
      <c r="AB31" s="62"/>
      <c r="AC31" s="57">
        <f t="shared" si="6"/>
        <v>3.8411298983726554</v>
      </c>
    </row>
    <row r="32" spans="1:29" ht="15.75" x14ac:dyDescent="0.25">
      <c r="A32" s="4">
        <v>21</v>
      </c>
      <c r="B32" s="3" t="s">
        <v>1</v>
      </c>
      <c r="C32" s="2" t="s">
        <v>0</v>
      </c>
      <c r="D32" s="1"/>
      <c r="E32" s="62">
        <f t="shared" ref="E32:N32" si="10">(E14-E15)/LN(1+(E14-E15)/E13)</f>
        <v>1.9911175564991717</v>
      </c>
      <c r="F32" s="62">
        <f t="shared" si="10"/>
        <v>2.0662626897047556</v>
      </c>
      <c r="G32" s="62">
        <f t="shared" si="10"/>
        <v>2.110083454615725</v>
      </c>
      <c r="H32" s="62">
        <f t="shared" si="10"/>
        <v>1.7744428252713342</v>
      </c>
      <c r="I32" s="62">
        <f t="shared" si="10"/>
        <v>1.6666474415344963</v>
      </c>
      <c r="J32" s="62">
        <f t="shared" si="10"/>
        <v>1.6666474415344963</v>
      </c>
      <c r="K32" s="62">
        <f t="shared" si="10"/>
        <v>1.8795949718510632</v>
      </c>
      <c r="L32" s="62">
        <f t="shared" si="10"/>
        <v>1.7030406888027263</v>
      </c>
      <c r="M32" s="62">
        <f t="shared" si="10"/>
        <v>1.7379676295902473</v>
      </c>
      <c r="N32" s="62">
        <f t="shared" si="10"/>
        <v>1.7379676295902473</v>
      </c>
      <c r="O32" s="62">
        <f>(O14-O15)/LN(1+(O14-O15)/O13)</f>
        <v>1.9177299243686738</v>
      </c>
      <c r="P32" s="62">
        <f>(P14-P15)/LN(1+(P14-P15)/P13)</f>
        <v>2.0340322854917678</v>
      </c>
      <c r="Q32" s="62">
        <f>(Q14-Q15)/LN(1+(Q14-Q15)/Q13)</f>
        <v>1.7443172634868584</v>
      </c>
      <c r="R32" s="62">
        <f>(R14-R15)/LN(1+(R14-R15)/R13)</f>
        <v>1.7100351996304699</v>
      </c>
      <c r="S32" s="62">
        <f>(S14-S15)/LN(1+(S14-S15)/S13)</f>
        <v>1.8284212758796581</v>
      </c>
      <c r="T32" s="62"/>
      <c r="U32" s="62"/>
      <c r="V32" s="62"/>
      <c r="W32" s="62"/>
      <c r="X32" s="62"/>
      <c r="Y32" s="62"/>
      <c r="Z32" s="62"/>
      <c r="AA32" s="62"/>
      <c r="AB32" s="62"/>
      <c r="AC32" s="57">
        <f t="shared" si="6"/>
        <v>1.8378872185234463</v>
      </c>
    </row>
    <row r="33" spans="1:29" ht="15" x14ac:dyDescent="0.25">
      <c r="A33"/>
      <c r="B33"/>
      <c r="C33"/>
      <c r="D33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</row>
    <row r="34" spans="1:29" ht="23.25" x14ac:dyDescent="0.25">
      <c r="A34" s="332" t="s">
        <v>39</v>
      </c>
      <c r="B34" s="333"/>
      <c r="C34" s="333"/>
      <c r="D34" s="333"/>
      <c r="E34" s="333"/>
      <c r="F34" s="333"/>
      <c r="G34" s="333"/>
      <c r="H34" s="333"/>
      <c r="I34" s="333"/>
      <c r="J34" s="333"/>
      <c r="K34" s="333"/>
      <c r="L34" s="333"/>
      <c r="M34" s="333"/>
      <c r="N34" s="333"/>
      <c r="O34" s="333"/>
      <c r="P34" s="333"/>
      <c r="Q34" s="333"/>
      <c r="R34" s="333"/>
      <c r="S34" s="333"/>
      <c r="T34" s="333"/>
      <c r="U34" s="333"/>
      <c r="V34" s="333"/>
      <c r="W34" s="333"/>
      <c r="X34" s="333"/>
      <c r="Y34" s="333"/>
      <c r="Z34" s="333"/>
      <c r="AA34" s="333"/>
      <c r="AB34" s="334"/>
      <c r="AC34"/>
    </row>
    <row r="35" spans="1:29" ht="18.75" x14ac:dyDescent="0.25">
      <c r="A35" s="353" t="s">
        <v>101</v>
      </c>
      <c r="B35" s="354"/>
      <c r="C35" s="354"/>
      <c r="D35" s="354"/>
      <c r="E35" s="354"/>
      <c r="F35" s="354"/>
      <c r="G35" s="354"/>
      <c r="H35" s="354"/>
      <c r="I35" s="354"/>
      <c r="J35" s="354"/>
      <c r="K35" s="354"/>
      <c r="L35" s="354"/>
      <c r="M35" s="354"/>
      <c r="N35" s="354"/>
      <c r="O35" s="354"/>
      <c r="P35" s="354"/>
      <c r="Q35" s="354"/>
      <c r="R35" s="354"/>
      <c r="S35" s="354"/>
      <c r="T35" s="354"/>
      <c r="U35" s="354"/>
      <c r="V35" s="354"/>
      <c r="W35" s="354"/>
      <c r="X35" s="354"/>
      <c r="Y35" s="354"/>
      <c r="Z35" s="354"/>
      <c r="AA35" s="354"/>
      <c r="AB35" s="355"/>
      <c r="AC35"/>
    </row>
    <row r="36" spans="1:29" ht="21" customHeight="1" x14ac:dyDescent="0.35">
      <c r="A36" s="335"/>
      <c r="B36" s="336"/>
      <c r="C36" s="336"/>
      <c r="D36" s="337"/>
      <c r="E36" s="338" t="s">
        <v>75</v>
      </c>
      <c r="F36" s="339"/>
      <c r="G36" s="339"/>
      <c r="H36" s="339"/>
      <c r="I36" s="339"/>
      <c r="J36" s="339"/>
      <c r="K36" s="339"/>
      <c r="L36" s="339"/>
      <c r="M36" s="339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  <c r="AA36" s="339"/>
      <c r="AB36" s="340"/>
      <c r="AC36"/>
    </row>
    <row r="37" spans="1:29" ht="18.75" customHeight="1" x14ac:dyDescent="0.25">
      <c r="A37" s="350" t="s">
        <v>38</v>
      </c>
      <c r="B37" s="351"/>
      <c r="C37" s="351"/>
      <c r="D37" s="352"/>
      <c r="E37" s="341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3"/>
      <c r="AC37"/>
    </row>
    <row r="38" spans="1:29" ht="18.75" customHeight="1" x14ac:dyDescent="0.25">
      <c r="A38" s="350" t="s">
        <v>37</v>
      </c>
      <c r="B38" s="351"/>
      <c r="C38" s="351"/>
      <c r="D38" s="352"/>
      <c r="E38" s="341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3"/>
      <c r="AC38"/>
    </row>
    <row r="39" spans="1:29" ht="18.75" customHeight="1" x14ac:dyDescent="0.25">
      <c r="A39" s="350" t="s">
        <v>36</v>
      </c>
      <c r="B39" s="351"/>
      <c r="C39" s="351"/>
      <c r="D39" s="352"/>
      <c r="E39" s="341"/>
      <c r="F39" s="342"/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3"/>
      <c r="AC39"/>
    </row>
    <row r="40" spans="1:29" ht="18.75" customHeight="1" x14ac:dyDescent="0.25">
      <c r="A40" s="350" t="s">
        <v>35</v>
      </c>
      <c r="B40" s="351"/>
      <c r="C40" s="351"/>
      <c r="D40" s="352"/>
      <c r="E40" s="341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3"/>
      <c r="AC40"/>
    </row>
    <row r="41" spans="1:29" ht="19.5" customHeight="1" x14ac:dyDescent="0.35">
      <c r="A41" s="347" t="s">
        <v>34</v>
      </c>
      <c r="B41" s="348"/>
      <c r="C41" s="348"/>
      <c r="D41" s="349"/>
      <c r="E41" s="341"/>
      <c r="F41" s="342"/>
      <c r="G41" s="342"/>
      <c r="H41" s="342"/>
      <c r="I41" s="342"/>
      <c r="J41" s="342"/>
      <c r="K41" s="342"/>
      <c r="L41" s="342"/>
      <c r="M41" s="342"/>
      <c r="N41" s="342"/>
      <c r="O41" s="342"/>
      <c r="P41" s="342"/>
      <c r="Q41" s="342"/>
      <c r="R41" s="342"/>
      <c r="S41" s="342"/>
      <c r="T41" s="342"/>
      <c r="U41" s="342"/>
      <c r="V41" s="342"/>
      <c r="W41" s="342"/>
      <c r="X41" s="342"/>
      <c r="Y41" s="342"/>
      <c r="Z41" s="342"/>
      <c r="AA41" s="342"/>
      <c r="AB41" s="343"/>
      <c r="AC41"/>
    </row>
    <row r="42" spans="1:29" ht="18.75" customHeight="1" x14ac:dyDescent="0.35">
      <c r="A42" s="347" t="s">
        <v>33</v>
      </c>
      <c r="B42" s="348"/>
      <c r="C42" s="348"/>
      <c r="D42" s="349"/>
      <c r="E42" s="344"/>
      <c r="F42" s="345"/>
      <c r="G42" s="345"/>
      <c r="H42" s="345"/>
      <c r="I42" s="345"/>
      <c r="J42" s="345"/>
      <c r="K42" s="345"/>
      <c r="L42" s="345"/>
      <c r="M42" s="345"/>
      <c r="N42" s="345"/>
      <c r="O42" s="345"/>
      <c r="P42" s="345"/>
      <c r="Q42" s="345"/>
      <c r="R42" s="345"/>
      <c r="S42" s="345"/>
      <c r="T42" s="345"/>
      <c r="U42" s="345"/>
      <c r="V42" s="345"/>
      <c r="W42" s="345"/>
      <c r="X42" s="345"/>
      <c r="Y42" s="345"/>
      <c r="Z42" s="345"/>
      <c r="AA42" s="345"/>
      <c r="AB42" s="346"/>
      <c r="AC42"/>
    </row>
    <row r="43" spans="1:29" ht="15.75" customHeight="1" x14ac:dyDescent="0.25">
      <c r="A43" s="364" t="s">
        <v>32</v>
      </c>
      <c r="B43" s="364" t="s">
        <v>31</v>
      </c>
      <c r="C43" s="366" t="s">
        <v>30</v>
      </c>
      <c r="D43" s="364" t="s">
        <v>29</v>
      </c>
      <c r="E43" s="314" t="s">
        <v>28</v>
      </c>
      <c r="F43" s="315"/>
      <c r="G43" s="315"/>
      <c r="H43" s="315"/>
      <c r="I43" s="315"/>
      <c r="J43" s="315"/>
      <c r="K43" s="315"/>
      <c r="L43" s="315"/>
      <c r="M43" s="315"/>
      <c r="N43" s="315"/>
      <c r="O43" s="315"/>
      <c r="P43" s="315"/>
      <c r="Q43" s="315"/>
      <c r="R43" s="315"/>
      <c r="S43" s="315"/>
      <c r="T43" s="315"/>
      <c r="U43" s="315"/>
      <c r="V43" s="315"/>
      <c r="W43" s="315"/>
      <c r="X43" s="315"/>
      <c r="Y43" s="315"/>
      <c r="Z43" s="315"/>
      <c r="AA43" s="315"/>
      <c r="AB43" s="316"/>
      <c r="AC43" s="10" t="s">
        <v>40</v>
      </c>
    </row>
    <row r="44" spans="1:29" ht="15.75" x14ac:dyDescent="0.25">
      <c r="A44" s="365"/>
      <c r="B44" s="365"/>
      <c r="C44" s="367"/>
      <c r="D44" s="365"/>
      <c r="E44" s="8">
        <v>7</v>
      </c>
      <c r="F44" s="8">
        <v>8</v>
      </c>
      <c r="G44" s="8">
        <v>9</v>
      </c>
      <c r="H44" s="8">
        <v>10</v>
      </c>
      <c r="I44" s="9">
        <v>11</v>
      </c>
      <c r="J44" s="8">
        <v>12</v>
      </c>
      <c r="K44" s="8">
        <v>13</v>
      </c>
      <c r="L44" s="8">
        <v>14</v>
      </c>
      <c r="M44" s="8">
        <v>15</v>
      </c>
      <c r="N44" s="8">
        <v>16</v>
      </c>
      <c r="O44" s="8">
        <v>17</v>
      </c>
      <c r="P44" s="8">
        <v>18</v>
      </c>
      <c r="Q44" s="8">
        <v>19</v>
      </c>
      <c r="R44" s="8">
        <v>20</v>
      </c>
      <c r="S44" s="8">
        <v>21</v>
      </c>
      <c r="T44" s="8">
        <v>22</v>
      </c>
      <c r="U44" s="8">
        <v>23</v>
      </c>
      <c r="V44" s="8">
        <v>0</v>
      </c>
      <c r="W44" s="8">
        <v>1</v>
      </c>
      <c r="X44" s="8">
        <v>2</v>
      </c>
      <c r="Y44" s="8">
        <v>3</v>
      </c>
      <c r="Z44" s="8">
        <v>4</v>
      </c>
      <c r="AA44" s="8">
        <v>5</v>
      </c>
      <c r="AB44" s="8">
        <v>6</v>
      </c>
      <c r="AC44" s="1"/>
    </row>
    <row r="45" spans="1:29" ht="31.5" x14ac:dyDescent="0.2">
      <c r="A45" s="4">
        <v>1</v>
      </c>
      <c r="B45" s="3" t="s">
        <v>27</v>
      </c>
      <c r="C45" s="2" t="s">
        <v>0</v>
      </c>
      <c r="D45" s="31"/>
      <c r="E45" s="7"/>
      <c r="F45" s="7"/>
      <c r="G45" s="7">
        <v>2.2999999999999998</v>
      </c>
      <c r="H45" s="7">
        <v>1.9</v>
      </c>
      <c r="I45" s="7">
        <v>2.1</v>
      </c>
      <c r="J45" s="7">
        <v>1.7</v>
      </c>
      <c r="K45" s="7">
        <v>2</v>
      </c>
      <c r="L45" s="7">
        <v>2.1</v>
      </c>
      <c r="M45" s="7">
        <v>2.1</v>
      </c>
      <c r="N45" s="7">
        <v>1.7</v>
      </c>
      <c r="O45" s="7">
        <v>1.7</v>
      </c>
      <c r="P45" s="7">
        <v>1.8</v>
      </c>
      <c r="Q45" s="7">
        <v>1.8</v>
      </c>
      <c r="R45" s="7">
        <v>1.7</v>
      </c>
      <c r="S45" s="7">
        <v>1.8</v>
      </c>
      <c r="T45" s="7">
        <v>1.7</v>
      </c>
      <c r="U45" s="7">
        <v>1.9</v>
      </c>
      <c r="V45" s="7">
        <v>2</v>
      </c>
      <c r="W45" s="7">
        <v>2.1</v>
      </c>
      <c r="X45" s="7">
        <v>2.1</v>
      </c>
      <c r="Y45" s="7">
        <v>2</v>
      </c>
      <c r="Z45" s="7">
        <v>2</v>
      </c>
      <c r="AA45" s="7">
        <v>2.1</v>
      </c>
      <c r="AB45" s="7">
        <v>2.1</v>
      </c>
      <c r="AC45" s="12">
        <f>AVERAGE(E45:AB45)</f>
        <v>1.9409090909090911</v>
      </c>
    </row>
    <row r="46" spans="1:29" ht="31.5" x14ac:dyDescent="0.2">
      <c r="A46" s="4">
        <v>2</v>
      </c>
      <c r="B46" s="3" t="s">
        <v>26</v>
      </c>
      <c r="C46" s="2" t="s">
        <v>0</v>
      </c>
      <c r="D46" s="31"/>
      <c r="E46" s="7"/>
      <c r="F46" s="7"/>
      <c r="G46" s="7">
        <v>0.3</v>
      </c>
      <c r="H46" s="7">
        <v>0.3</v>
      </c>
      <c r="I46" s="7">
        <v>0.3</v>
      </c>
      <c r="J46" s="7">
        <v>0.3</v>
      </c>
      <c r="K46" s="7">
        <v>0.1</v>
      </c>
      <c r="L46" s="7">
        <v>0.3</v>
      </c>
      <c r="M46" s="7">
        <v>0.3</v>
      </c>
      <c r="N46" s="7">
        <v>0.3</v>
      </c>
      <c r="O46" s="7">
        <v>0.3</v>
      </c>
      <c r="P46" s="7">
        <v>0.4</v>
      </c>
      <c r="Q46" s="7">
        <v>0.3</v>
      </c>
      <c r="R46" s="7">
        <v>0.3</v>
      </c>
      <c r="S46" s="7">
        <v>0.2</v>
      </c>
      <c r="T46" s="7">
        <v>0.3</v>
      </c>
      <c r="U46" s="7">
        <v>0.3</v>
      </c>
      <c r="V46" s="7">
        <v>0.4</v>
      </c>
      <c r="W46" s="7">
        <v>0.4</v>
      </c>
      <c r="X46" s="7">
        <v>0.4</v>
      </c>
      <c r="Y46" s="7">
        <v>0.4</v>
      </c>
      <c r="Z46" s="7">
        <v>0.4</v>
      </c>
      <c r="AA46" s="7">
        <v>0.4</v>
      </c>
      <c r="AB46" s="7">
        <v>0.4</v>
      </c>
      <c r="AC46" s="12">
        <f t="shared" ref="AC46:AC57" si="11">AVERAGE(E46:AB46)</f>
        <v>0.32272727272727281</v>
      </c>
    </row>
    <row r="47" spans="1:29" ht="18.75" x14ac:dyDescent="0.25">
      <c r="A47" s="4">
        <v>3</v>
      </c>
      <c r="B47" s="3" t="s">
        <v>25</v>
      </c>
      <c r="C47" s="2" t="s">
        <v>0</v>
      </c>
      <c r="D47" s="2"/>
      <c r="E47" s="36"/>
      <c r="F47" s="36"/>
      <c r="G47" s="38">
        <v>15.544560000000001</v>
      </c>
      <c r="H47" s="38">
        <v>14.449680000000001</v>
      </c>
      <c r="I47" s="38">
        <v>13.9903</v>
      </c>
      <c r="J47" s="38">
        <v>13.9903</v>
      </c>
      <c r="K47" s="38">
        <v>14.139799999999999</v>
      </c>
      <c r="L47" s="38">
        <v>14.293369999999999</v>
      </c>
      <c r="M47" s="38">
        <v>14.442220000000001</v>
      </c>
      <c r="N47" s="38">
        <v>14.442220000000001</v>
      </c>
      <c r="O47" s="38">
        <v>14.442220000000001</v>
      </c>
      <c r="P47" s="38">
        <v>14.289960000000001</v>
      </c>
      <c r="Q47" s="38">
        <v>13.690329999999999</v>
      </c>
      <c r="R47" s="38">
        <v>13.39212</v>
      </c>
      <c r="S47" s="38">
        <v>13.09117</v>
      </c>
      <c r="T47" s="38">
        <v>12.48089</v>
      </c>
      <c r="U47" s="38">
        <v>13.10102</v>
      </c>
      <c r="V47" s="38">
        <v>13.55294</v>
      </c>
      <c r="W47" s="38">
        <v>13.857139999999999</v>
      </c>
      <c r="X47" s="38">
        <v>14.00956</v>
      </c>
      <c r="Y47" s="38">
        <v>14.00956</v>
      </c>
      <c r="Z47" s="38">
        <v>14.00956</v>
      </c>
      <c r="AA47" s="38">
        <v>14.00956</v>
      </c>
      <c r="AB47" s="38">
        <v>14.00956</v>
      </c>
      <c r="AC47" s="12">
        <f t="shared" si="11"/>
        <v>13.965365454545458</v>
      </c>
    </row>
    <row r="48" spans="1:29" ht="18.75" x14ac:dyDescent="0.25">
      <c r="A48" s="4">
        <v>4</v>
      </c>
      <c r="B48" s="3" t="s">
        <v>24</v>
      </c>
      <c r="C48" s="2" t="s">
        <v>0</v>
      </c>
      <c r="D48" s="2"/>
      <c r="E48" s="36"/>
      <c r="F48" s="36"/>
      <c r="G48" s="38">
        <v>9.7697489999999991</v>
      </c>
      <c r="H48" s="38">
        <v>9.3068679999999997</v>
      </c>
      <c r="I48" s="38">
        <v>9.3068679999999997</v>
      </c>
      <c r="J48" s="38">
        <v>9.3068679999999997</v>
      </c>
      <c r="K48" s="38">
        <v>9.3068679999999997</v>
      </c>
      <c r="L48" s="38">
        <v>9.4557889999999993</v>
      </c>
      <c r="M48" s="38">
        <v>9.4557889999999993</v>
      </c>
      <c r="N48" s="38">
        <v>9.4557889999999993</v>
      </c>
      <c r="O48" s="38">
        <v>9.4557889999999993</v>
      </c>
      <c r="P48" s="38">
        <v>8.8295949999999994</v>
      </c>
      <c r="Q48" s="38">
        <v>8.6767439999999993</v>
      </c>
      <c r="R48" s="38">
        <v>8.5248010000000001</v>
      </c>
      <c r="S48" s="38">
        <v>7.7152289999999999</v>
      </c>
      <c r="T48" s="38">
        <v>8.9153369999999992</v>
      </c>
      <c r="U48" s="38">
        <v>9.2206209999999995</v>
      </c>
      <c r="V48" s="38">
        <v>9.5321289999999994</v>
      </c>
      <c r="W48" s="38">
        <v>9.6842900000000007</v>
      </c>
      <c r="X48" s="38">
        <v>9.8339300000000005</v>
      </c>
      <c r="Y48" s="38">
        <v>9.8339300000000005</v>
      </c>
      <c r="Z48" s="38">
        <v>9.8339300000000005</v>
      </c>
      <c r="AA48" s="38">
        <v>9.8339300000000005</v>
      </c>
      <c r="AB48" s="38">
        <v>9.8339300000000005</v>
      </c>
      <c r="AC48" s="12">
        <f t="shared" si="11"/>
        <v>9.3222169545454552</v>
      </c>
    </row>
    <row r="49" spans="1:29" ht="24" customHeight="1" x14ac:dyDescent="0.25">
      <c r="A49" s="4">
        <v>5</v>
      </c>
      <c r="B49" s="3" t="s">
        <v>23</v>
      </c>
      <c r="C49" s="2" t="s">
        <v>0</v>
      </c>
      <c r="D49" s="2"/>
      <c r="E49" s="36"/>
      <c r="F49" s="36"/>
      <c r="G49" s="38">
        <v>24.411809999999999</v>
      </c>
      <c r="H49" s="38">
        <v>25.350210000000001</v>
      </c>
      <c r="I49" s="38">
        <v>25.346830000000001</v>
      </c>
      <c r="J49" s="38">
        <v>25.965330000000002</v>
      </c>
      <c r="K49" s="38">
        <v>26.27533</v>
      </c>
      <c r="L49" s="38">
        <v>26.4268</v>
      </c>
      <c r="M49" s="38">
        <v>26.108499999999999</v>
      </c>
      <c r="N49" s="38">
        <v>25.024419999999999</v>
      </c>
      <c r="O49" s="38">
        <v>24.247440000000001</v>
      </c>
      <c r="P49" s="38">
        <v>24.24372</v>
      </c>
      <c r="Q49" s="38">
        <v>23.929639999999999</v>
      </c>
      <c r="R49" s="38">
        <v>23.621749999999999</v>
      </c>
      <c r="S49" s="38">
        <v>23.77139</v>
      </c>
      <c r="T49" s="38">
        <v>22.68675</v>
      </c>
      <c r="U49" s="38">
        <v>21.245699999999999</v>
      </c>
      <c r="V49" s="38">
        <v>21.85783</v>
      </c>
      <c r="W49" s="38">
        <v>22.009399999999999</v>
      </c>
      <c r="X49" s="38">
        <v>22.31711</v>
      </c>
      <c r="Y49" s="38">
        <v>22.31711</v>
      </c>
      <c r="Z49" s="38">
        <v>22.31711</v>
      </c>
      <c r="AA49" s="38">
        <v>22.31711</v>
      </c>
      <c r="AB49" s="38">
        <v>22.475439999999999</v>
      </c>
      <c r="AC49" s="12">
        <f t="shared" si="11"/>
        <v>23.830305909090917</v>
      </c>
    </row>
    <row r="50" spans="1:29" ht="18.75" x14ac:dyDescent="0.25">
      <c r="A50" s="4">
        <v>6</v>
      </c>
      <c r="B50" s="3" t="s">
        <v>22</v>
      </c>
      <c r="C50" s="2" t="s">
        <v>0</v>
      </c>
      <c r="D50" s="2"/>
      <c r="E50" s="36"/>
      <c r="F50" s="36"/>
      <c r="G50" s="38">
        <v>29.317019999999999</v>
      </c>
      <c r="H50" s="38">
        <v>29.802510000000002</v>
      </c>
      <c r="I50" s="38">
        <v>29.185310000000001</v>
      </c>
      <c r="J50" s="38">
        <v>29.805720000000001</v>
      </c>
      <c r="K50" s="38">
        <v>30.418990000000001</v>
      </c>
      <c r="L50" s="38">
        <v>30.574349999999999</v>
      </c>
      <c r="M50" s="38">
        <v>30.415780000000002</v>
      </c>
      <c r="N50" s="38">
        <v>29.17353</v>
      </c>
      <c r="O50" s="38">
        <v>28.569040000000001</v>
      </c>
      <c r="P50" s="38">
        <v>29.025870000000001</v>
      </c>
      <c r="Q50" s="38">
        <v>28.26031</v>
      </c>
      <c r="R50" s="38">
        <v>27.80424</v>
      </c>
      <c r="S50" s="38">
        <v>28.2803</v>
      </c>
      <c r="T50" s="38">
        <v>27.92698</v>
      </c>
      <c r="U50" s="38">
        <v>25.810009999999998</v>
      </c>
      <c r="V50" s="38">
        <v>26.736519999999999</v>
      </c>
      <c r="W50" s="38">
        <v>27.19173</v>
      </c>
      <c r="X50" s="38">
        <v>27.66817</v>
      </c>
      <c r="Y50" s="38">
        <v>27.516220000000001</v>
      </c>
      <c r="Z50" s="38">
        <v>27.516220000000001</v>
      </c>
      <c r="AA50" s="38">
        <v>27.66628</v>
      </c>
      <c r="AB50" s="38">
        <v>27.825700000000001</v>
      </c>
      <c r="AC50" s="12">
        <f t="shared" si="11"/>
        <v>28.476854545454543</v>
      </c>
    </row>
    <row r="51" spans="1:29" ht="30" x14ac:dyDescent="0.2">
      <c r="A51" s="4">
        <v>7</v>
      </c>
      <c r="B51" s="3" t="s">
        <v>21</v>
      </c>
      <c r="C51" s="2" t="s">
        <v>16</v>
      </c>
      <c r="D51" s="2"/>
      <c r="E51" s="5"/>
      <c r="F51" s="5"/>
      <c r="G51" s="5">
        <v>4.3</v>
      </c>
      <c r="H51" s="5">
        <v>4.3</v>
      </c>
      <c r="I51" s="5">
        <v>4.3</v>
      </c>
      <c r="J51" s="5">
        <v>4.3</v>
      </c>
      <c r="K51" s="5">
        <v>4.3</v>
      </c>
      <c r="L51" s="5">
        <v>4.3</v>
      </c>
      <c r="M51" s="5">
        <v>4.3</v>
      </c>
      <c r="N51" s="5">
        <v>4.3</v>
      </c>
      <c r="O51" s="5">
        <v>4.3</v>
      </c>
      <c r="P51" s="5">
        <v>4.3</v>
      </c>
      <c r="Q51" s="5">
        <v>4.3</v>
      </c>
      <c r="R51" s="5">
        <v>4.3</v>
      </c>
      <c r="S51" s="5">
        <v>4.3</v>
      </c>
      <c r="T51" s="5">
        <v>4.3</v>
      </c>
      <c r="U51" s="5">
        <v>4.3</v>
      </c>
      <c r="V51" s="5">
        <v>4.3</v>
      </c>
      <c r="W51" s="5">
        <v>4.3</v>
      </c>
      <c r="X51" s="5">
        <v>4.3</v>
      </c>
      <c r="Y51" s="5">
        <v>4.3</v>
      </c>
      <c r="Z51" s="5">
        <v>4.3</v>
      </c>
      <c r="AA51" s="5">
        <v>4.3</v>
      </c>
      <c r="AB51" s="5">
        <v>4.3</v>
      </c>
      <c r="AC51" s="12">
        <f t="shared" si="11"/>
        <v>4.299999999999998</v>
      </c>
    </row>
    <row r="52" spans="1:29" ht="30" x14ac:dyDescent="0.2">
      <c r="A52" s="4">
        <v>8</v>
      </c>
      <c r="B52" s="3" t="s">
        <v>20</v>
      </c>
      <c r="C52" s="2" t="s">
        <v>16</v>
      </c>
      <c r="D52" s="2"/>
      <c r="E52" s="11"/>
      <c r="F52" s="11"/>
      <c r="G52" s="11">
        <v>3.8</v>
      </c>
      <c r="H52" s="11">
        <v>3.8</v>
      </c>
      <c r="I52" s="11">
        <v>3.8</v>
      </c>
      <c r="J52" s="11">
        <v>3.8</v>
      </c>
      <c r="K52" s="11">
        <v>3.8</v>
      </c>
      <c r="L52" s="11">
        <v>3.8</v>
      </c>
      <c r="M52" s="11">
        <v>3.8</v>
      </c>
      <c r="N52" s="11">
        <v>3.8</v>
      </c>
      <c r="O52" s="11">
        <v>3.8</v>
      </c>
      <c r="P52" s="11">
        <v>3.8</v>
      </c>
      <c r="Q52" s="11">
        <v>3.8</v>
      </c>
      <c r="R52" s="11">
        <v>3.8</v>
      </c>
      <c r="S52" s="11">
        <v>3.8</v>
      </c>
      <c r="T52" s="11">
        <v>3.8</v>
      </c>
      <c r="U52" s="11">
        <v>3.8</v>
      </c>
      <c r="V52" s="11">
        <v>3.8</v>
      </c>
      <c r="W52" s="11">
        <v>3.8</v>
      </c>
      <c r="X52" s="11">
        <v>3.8</v>
      </c>
      <c r="Y52" s="11">
        <v>3.8</v>
      </c>
      <c r="Z52" s="11">
        <v>3.8</v>
      </c>
      <c r="AA52" s="11">
        <v>3.8</v>
      </c>
      <c r="AB52" s="11">
        <v>3.8</v>
      </c>
      <c r="AC52" s="12">
        <f t="shared" si="11"/>
        <v>3.7999999999999985</v>
      </c>
    </row>
    <row r="53" spans="1:29" ht="30" x14ac:dyDescent="0.2">
      <c r="A53" s="4">
        <v>9</v>
      </c>
      <c r="B53" s="3" t="s">
        <v>19</v>
      </c>
      <c r="C53" s="2" t="s">
        <v>16</v>
      </c>
      <c r="D53" s="2"/>
      <c r="E53" s="11"/>
      <c r="F53" s="11"/>
      <c r="G53" s="11">
        <v>3.8</v>
      </c>
      <c r="H53" s="11">
        <v>3.8</v>
      </c>
      <c r="I53" s="11">
        <v>3.8</v>
      </c>
      <c r="J53" s="11">
        <v>3.8</v>
      </c>
      <c r="K53" s="11">
        <v>3.8</v>
      </c>
      <c r="L53" s="11">
        <v>3.8</v>
      </c>
      <c r="M53" s="11">
        <v>3.8</v>
      </c>
      <c r="N53" s="11">
        <v>3.8</v>
      </c>
      <c r="O53" s="11">
        <v>3.8</v>
      </c>
      <c r="P53" s="11">
        <v>3.8</v>
      </c>
      <c r="Q53" s="11">
        <v>3.8</v>
      </c>
      <c r="R53" s="11">
        <v>3.8</v>
      </c>
      <c r="S53" s="11">
        <v>3.8</v>
      </c>
      <c r="T53" s="11">
        <v>3.8</v>
      </c>
      <c r="U53" s="11">
        <v>3.8</v>
      </c>
      <c r="V53" s="11">
        <v>3.8</v>
      </c>
      <c r="W53" s="11">
        <v>3.8</v>
      </c>
      <c r="X53" s="11">
        <v>3.8</v>
      </c>
      <c r="Y53" s="11">
        <v>3.8</v>
      </c>
      <c r="Z53" s="11">
        <v>3.8</v>
      </c>
      <c r="AA53" s="11">
        <v>3.8</v>
      </c>
      <c r="AB53" s="11">
        <v>3.8</v>
      </c>
      <c r="AC53" s="12">
        <f t="shared" si="11"/>
        <v>3.7999999999999985</v>
      </c>
    </row>
    <row r="54" spans="1:29" ht="30" x14ac:dyDescent="0.2">
      <c r="A54" s="4">
        <v>10</v>
      </c>
      <c r="B54" s="3" t="s">
        <v>18</v>
      </c>
      <c r="C54" s="2" t="s">
        <v>16</v>
      </c>
      <c r="D54" s="2"/>
      <c r="E54" s="11"/>
      <c r="F54" s="11"/>
      <c r="G54" s="11">
        <v>3</v>
      </c>
      <c r="H54" s="11">
        <v>3</v>
      </c>
      <c r="I54" s="11">
        <v>3</v>
      </c>
      <c r="J54" s="11">
        <v>3</v>
      </c>
      <c r="K54" s="11">
        <v>3</v>
      </c>
      <c r="L54" s="11">
        <v>3</v>
      </c>
      <c r="M54" s="11">
        <v>3</v>
      </c>
      <c r="N54" s="11">
        <v>3</v>
      </c>
      <c r="O54" s="11">
        <v>3</v>
      </c>
      <c r="P54" s="11">
        <v>3</v>
      </c>
      <c r="Q54" s="11">
        <v>3</v>
      </c>
      <c r="R54" s="11">
        <v>3</v>
      </c>
      <c r="S54" s="11">
        <v>3</v>
      </c>
      <c r="T54" s="11">
        <v>3</v>
      </c>
      <c r="U54" s="11">
        <v>3</v>
      </c>
      <c r="V54" s="11">
        <v>3</v>
      </c>
      <c r="W54" s="11">
        <v>3</v>
      </c>
      <c r="X54" s="11">
        <v>3</v>
      </c>
      <c r="Y54" s="11">
        <v>3</v>
      </c>
      <c r="Z54" s="11">
        <v>3</v>
      </c>
      <c r="AA54" s="11">
        <v>3</v>
      </c>
      <c r="AB54" s="11">
        <v>3</v>
      </c>
      <c r="AC54" s="12">
        <f t="shared" si="11"/>
        <v>3</v>
      </c>
    </row>
    <row r="55" spans="1:29" ht="34.5" x14ac:dyDescent="0.2">
      <c r="A55" s="4">
        <v>11</v>
      </c>
      <c r="B55" s="3" t="s">
        <v>17</v>
      </c>
      <c r="C55" s="2" t="s">
        <v>16</v>
      </c>
      <c r="D55" s="5"/>
      <c r="E55" s="58"/>
      <c r="F55" s="58"/>
      <c r="G55" s="58">
        <f t="shared" ref="G55:AB55" si="12">G51-G52</f>
        <v>0.5</v>
      </c>
      <c r="H55" s="58">
        <f t="shared" si="12"/>
        <v>0.5</v>
      </c>
      <c r="I55" s="58">
        <f t="shared" si="12"/>
        <v>0.5</v>
      </c>
      <c r="J55" s="58">
        <f t="shared" si="12"/>
        <v>0.5</v>
      </c>
      <c r="K55" s="58">
        <f t="shared" si="12"/>
        <v>0.5</v>
      </c>
      <c r="L55" s="58">
        <f t="shared" si="12"/>
        <v>0.5</v>
      </c>
      <c r="M55" s="58">
        <f t="shared" si="12"/>
        <v>0.5</v>
      </c>
      <c r="N55" s="58">
        <f t="shared" si="12"/>
        <v>0.5</v>
      </c>
      <c r="O55" s="58">
        <f t="shared" si="12"/>
        <v>0.5</v>
      </c>
      <c r="P55" s="58">
        <f t="shared" si="12"/>
        <v>0.5</v>
      </c>
      <c r="Q55" s="58">
        <f t="shared" si="12"/>
        <v>0.5</v>
      </c>
      <c r="R55" s="58">
        <f t="shared" si="12"/>
        <v>0.5</v>
      </c>
      <c r="S55" s="58">
        <f t="shared" si="12"/>
        <v>0.5</v>
      </c>
      <c r="T55" s="58">
        <f t="shared" si="12"/>
        <v>0.5</v>
      </c>
      <c r="U55" s="58">
        <f t="shared" si="12"/>
        <v>0.5</v>
      </c>
      <c r="V55" s="58">
        <f t="shared" si="12"/>
        <v>0.5</v>
      </c>
      <c r="W55" s="58">
        <f t="shared" si="12"/>
        <v>0.5</v>
      </c>
      <c r="X55" s="58">
        <f t="shared" si="12"/>
        <v>0.5</v>
      </c>
      <c r="Y55" s="58">
        <f t="shared" si="12"/>
        <v>0.5</v>
      </c>
      <c r="Z55" s="58">
        <f t="shared" si="12"/>
        <v>0.5</v>
      </c>
      <c r="AA55" s="58">
        <f t="shared" si="12"/>
        <v>0.5</v>
      </c>
      <c r="AB55" s="58">
        <f t="shared" si="12"/>
        <v>0.5</v>
      </c>
      <c r="AC55" s="57">
        <f t="shared" si="11"/>
        <v>0.5</v>
      </c>
    </row>
    <row r="56" spans="1:29" ht="34.5" x14ac:dyDescent="0.2">
      <c r="A56" s="4">
        <v>12</v>
      </c>
      <c r="B56" s="3" t="s">
        <v>15</v>
      </c>
      <c r="C56" s="2" t="s">
        <v>14</v>
      </c>
      <c r="D56" s="5"/>
      <c r="E56" s="58"/>
      <c r="F56" s="58"/>
      <c r="G56" s="58">
        <f t="shared" ref="G56:AB56" si="13">G53-G54</f>
        <v>0.79999999999999982</v>
      </c>
      <c r="H56" s="58">
        <f t="shared" si="13"/>
        <v>0.79999999999999982</v>
      </c>
      <c r="I56" s="58">
        <f t="shared" si="13"/>
        <v>0.79999999999999982</v>
      </c>
      <c r="J56" s="58">
        <f t="shared" si="13"/>
        <v>0.79999999999999982</v>
      </c>
      <c r="K56" s="58">
        <f t="shared" si="13"/>
        <v>0.79999999999999982</v>
      </c>
      <c r="L56" s="58">
        <f t="shared" si="13"/>
        <v>0.79999999999999982</v>
      </c>
      <c r="M56" s="58">
        <f t="shared" si="13"/>
        <v>0.79999999999999982</v>
      </c>
      <c r="N56" s="58">
        <f t="shared" si="13"/>
        <v>0.79999999999999982</v>
      </c>
      <c r="O56" s="58">
        <f t="shared" si="13"/>
        <v>0.79999999999999982</v>
      </c>
      <c r="P56" s="58">
        <f t="shared" si="13"/>
        <v>0.79999999999999982</v>
      </c>
      <c r="Q56" s="58">
        <f t="shared" si="13"/>
        <v>0.79999999999999982</v>
      </c>
      <c r="R56" s="58">
        <f t="shared" si="13"/>
        <v>0.79999999999999982</v>
      </c>
      <c r="S56" s="58">
        <f t="shared" si="13"/>
        <v>0.79999999999999982</v>
      </c>
      <c r="T56" s="58">
        <f t="shared" si="13"/>
        <v>0.79999999999999982</v>
      </c>
      <c r="U56" s="58">
        <f t="shared" si="13"/>
        <v>0.79999999999999982</v>
      </c>
      <c r="V56" s="58">
        <f t="shared" si="13"/>
        <v>0.79999999999999982</v>
      </c>
      <c r="W56" s="58">
        <f t="shared" si="13"/>
        <v>0.79999999999999982</v>
      </c>
      <c r="X56" s="58">
        <f t="shared" si="13"/>
        <v>0.79999999999999982</v>
      </c>
      <c r="Y56" s="58">
        <f t="shared" si="13"/>
        <v>0.79999999999999982</v>
      </c>
      <c r="Z56" s="58">
        <f t="shared" si="13"/>
        <v>0.79999999999999982</v>
      </c>
      <c r="AA56" s="58">
        <f t="shared" si="13"/>
        <v>0.79999999999999982</v>
      </c>
      <c r="AB56" s="58">
        <f t="shared" si="13"/>
        <v>0.79999999999999982</v>
      </c>
      <c r="AC56" s="57">
        <f t="shared" si="11"/>
        <v>0.80000000000000027</v>
      </c>
    </row>
    <row r="57" spans="1:29" ht="37.5" x14ac:dyDescent="0.2">
      <c r="A57" s="4">
        <v>13</v>
      </c>
      <c r="B57" s="3" t="s">
        <v>13</v>
      </c>
      <c r="C57" s="2" t="s">
        <v>12</v>
      </c>
      <c r="D57" s="5"/>
      <c r="E57" s="60"/>
      <c r="F57" s="60"/>
      <c r="G57" s="60">
        <f t="shared" ref="G57:AB57" si="14">SQRT(G55/0.5)*971</f>
        <v>971</v>
      </c>
      <c r="H57" s="60">
        <f t="shared" si="14"/>
        <v>971</v>
      </c>
      <c r="I57" s="60">
        <f t="shared" si="14"/>
        <v>971</v>
      </c>
      <c r="J57" s="60">
        <f t="shared" si="14"/>
        <v>971</v>
      </c>
      <c r="K57" s="60">
        <f t="shared" si="14"/>
        <v>971</v>
      </c>
      <c r="L57" s="60">
        <f t="shared" si="14"/>
        <v>971</v>
      </c>
      <c r="M57" s="60">
        <f t="shared" si="14"/>
        <v>971</v>
      </c>
      <c r="N57" s="60">
        <f t="shared" si="14"/>
        <v>971</v>
      </c>
      <c r="O57" s="60">
        <f t="shared" si="14"/>
        <v>971</v>
      </c>
      <c r="P57" s="60">
        <f t="shared" si="14"/>
        <v>971</v>
      </c>
      <c r="Q57" s="60">
        <f t="shared" si="14"/>
        <v>971</v>
      </c>
      <c r="R57" s="60">
        <f t="shared" si="14"/>
        <v>971</v>
      </c>
      <c r="S57" s="60">
        <f t="shared" si="14"/>
        <v>971</v>
      </c>
      <c r="T57" s="60">
        <f t="shared" si="14"/>
        <v>971</v>
      </c>
      <c r="U57" s="60">
        <f t="shared" si="14"/>
        <v>971</v>
      </c>
      <c r="V57" s="60">
        <f t="shared" si="14"/>
        <v>971</v>
      </c>
      <c r="W57" s="60">
        <f t="shared" si="14"/>
        <v>971</v>
      </c>
      <c r="X57" s="60">
        <f t="shared" si="14"/>
        <v>971</v>
      </c>
      <c r="Y57" s="60">
        <f t="shared" si="14"/>
        <v>971</v>
      </c>
      <c r="Z57" s="60">
        <f t="shared" si="14"/>
        <v>971</v>
      </c>
      <c r="AA57" s="60">
        <f t="shared" si="14"/>
        <v>971</v>
      </c>
      <c r="AB57" s="60">
        <f t="shared" si="14"/>
        <v>971</v>
      </c>
      <c r="AC57" s="57">
        <f t="shared" si="11"/>
        <v>971</v>
      </c>
    </row>
    <row r="58" spans="1:29" ht="15.75" x14ac:dyDescent="0.2">
      <c r="A58" s="4">
        <v>14</v>
      </c>
      <c r="B58" s="3" t="s">
        <v>11</v>
      </c>
      <c r="C58" s="2" t="s">
        <v>10</v>
      </c>
      <c r="D58" s="5"/>
      <c r="E58" s="56"/>
      <c r="F58" s="56"/>
      <c r="G58" s="56">
        <f t="shared" ref="G58:AB58" si="15">G57*1000*1*(G47-G48)/3024</f>
        <v>1854.2795902777782</v>
      </c>
      <c r="H58" s="56">
        <f t="shared" si="15"/>
        <v>1651.3460489417994</v>
      </c>
      <c r="I58" s="56">
        <f t="shared" si="15"/>
        <v>1503.8401031746032</v>
      </c>
      <c r="J58" s="56">
        <f t="shared" si="15"/>
        <v>1503.8401031746032</v>
      </c>
      <c r="K58" s="56">
        <f t="shared" si="15"/>
        <v>1551.8442367724865</v>
      </c>
      <c r="L58" s="56">
        <f t="shared" si="15"/>
        <v>1553.3370208333336</v>
      </c>
      <c r="M58" s="56">
        <f t="shared" si="15"/>
        <v>1601.1324408068788</v>
      </c>
      <c r="N58" s="56">
        <f t="shared" si="15"/>
        <v>1601.1324408068788</v>
      </c>
      <c r="O58" s="56">
        <f t="shared" si="15"/>
        <v>1601.1324408068788</v>
      </c>
      <c r="P58" s="56">
        <f t="shared" si="15"/>
        <v>1753.3116451719579</v>
      </c>
      <c r="Q58" s="56">
        <f t="shared" si="15"/>
        <v>1609.8518538359788</v>
      </c>
      <c r="R58" s="56">
        <f t="shared" si="15"/>
        <v>1562.8858296957671</v>
      </c>
      <c r="S58" s="56">
        <f t="shared" si="15"/>
        <v>1726.2032774470899</v>
      </c>
      <c r="T58" s="56">
        <f t="shared" si="15"/>
        <v>1144.8915221560851</v>
      </c>
      <c r="U58" s="56">
        <f t="shared" si="15"/>
        <v>1245.987906415344</v>
      </c>
      <c r="V58" s="56">
        <f t="shared" si="15"/>
        <v>1291.0739024470899</v>
      </c>
      <c r="W58" s="56">
        <f t="shared" si="15"/>
        <v>1339.8933035714281</v>
      </c>
      <c r="X58" s="56">
        <f t="shared" si="15"/>
        <v>1340.7859556878307</v>
      </c>
      <c r="Y58" s="56">
        <f t="shared" si="15"/>
        <v>1340.7859556878307</v>
      </c>
      <c r="Z58" s="56">
        <f t="shared" si="15"/>
        <v>1340.7859556878307</v>
      </c>
      <c r="AA58" s="56">
        <f t="shared" si="15"/>
        <v>1340.7859556878307</v>
      </c>
      <c r="AB58" s="56">
        <f t="shared" si="15"/>
        <v>1340.7859556878307</v>
      </c>
      <c r="AC58" s="57">
        <f>SUM(E58:AB58)</f>
        <v>32799.913444775142</v>
      </c>
    </row>
    <row r="59" spans="1:29" ht="15.75" x14ac:dyDescent="0.2">
      <c r="A59" s="4">
        <v>15</v>
      </c>
      <c r="B59" s="3" t="s">
        <v>9</v>
      </c>
      <c r="C59" s="2" t="s">
        <v>8</v>
      </c>
      <c r="D59" s="5"/>
      <c r="E59" s="58"/>
      <c r="F59" s="58"/>
      <c r="G59" s="58">
        <v>1390.91</v>
      </c>
      <c r="H59" s="58">
        <v>1390.91</v>
      </c>
      <c r="I59" s="58">
        <v>1390.91</v>
      </c>
      <c r="J59" s="58">
        <v>1390.91</v>
      </c>
      <c r="K59" s="58">
        <v>1390.91</v>
      </c>
      <c r="L59" s="58">
        <v>1390.91</v>
      </c>
      <c r="M59" s="58">
        <v>1390.91</v>
      </c>
      <c r="N59" s="58">
        <v>1390.91</v>
      </c>
      <c r="O59" s="58">
        <v>1390.91</v>
      </c>
      <c r="P59" s="58">
        <v>1390.91</v>
      </c>
      <c r="Q59" s="58">
        <v>1390.91</v>
      </c>
      <c r="R59" s="58">
        <v>1390.91</v>
      </c>
      <c r="S59" s="58">
        <v>1390.91</v>
      </c>
      <c r="T59" s="58">
        <v>1390.91</v>
      </c>
      <c r="U59" s="58">
        <v>1390.91</v>
      </c>
      <c r="V59" s="58">
        <v>1390.91</v>
      </c>
      <c r="W59" s="58">
        <v>1390.91</v>
      </c>
      <c r="X59" s="58">
        <v>1390.91</v>
      </c>
      <c r="Y59" s="58">
        <v>1390.91</v>
      </c>
      <c r="Z59" s="58">
        <v>1390.91</v>
      </c>
      <c r="AA59" s="58">
        <v>1390.91</v>
      </c>
      <c r="AB59" s="58">
        <v>1390.91</v>
      </c>
      <c r="AC59" s="57">
        <f>SUM(E59:AB59)</f>
        <v>30600.02</v>
      </c>
    </row>
    <row r="60" spans="1:29" ht="15.75" x14ac:dyDescent="0.2">
      <c r="A60" s="4">
        <v>16</v>
      </c>
      <c r="B60" s="3" t="s">
        <v>7</v>
      </c>
      <c r="C60" s="2" t="s">
        <v>6</v>
      </c>
      <c r="D60" s="5"/>
      <c r="E60" s="62"/>
      <c r="F60" s="62"/>
      <c r="G60" s="62">
        <f t="shared" ref="G60:AB60" si="16">G59/G58</f>
        <v>0.75010802431991197</v>
      </c>
      <c r="H60" s="62">
        <f t="shared" si="16"/>
        <v>0.84228862926175307</v>
      </c>
      <c r="I60" s="62">
        <f t="shared" si="16"/>
        <v>0.92490551160578316</v>
      </c>
      <c r="J60" s="62">
        <f t="shared" si="16"/>
        <v>0.92490551160578316</v>
      </c>
      <c r="K60" s="62">
        <f t="shared" si="16"/>
        <v>0.89629485166166145</v>
      </c>
      <c r="L60" s="62">
        <f t="shared" si="16"/>
        <v>0.89543349662380756</v>
      </c>
      <c r="M60" s="62">
        <f t="shared" si="16"/>
        <v>0.86870390265721009</v>
      </c>
      <c r="N60" s="62">
        <f t="shared" si="16"/>
        <v>0.86870390265721009</v>
      </c>
      <c r="O60" s="62">
        <f t="shared" si="16"/>
        <v>0.86870390265721009</v>
      </c>
      <c r="P60" s="62">
        <f t="shared" si="16"/>
        <v>0.79330448972383638</v>
      </c>
      <c r="Q60" s="62">
        <f t="shared" si="16"/>
        <v>0.86399875658478709</v>
      </c>
      <c r="R60" s="62">
        <f t="shared" si="16"/>
        <v>0.88996264063047781</v>
      </c>
      <c r="S60" s="62">
        <f t="shared" si="16"/>
        <v>0.80576257626913994</v>
      </c>
      <c r="T60" s="62">
        <f t="shared" si="16"/>
        <v>1.214883657606799</v>
      </c>
      <c r="U60" s="62">
        <f t="shared" si="16"/>
        <v>1.1163109953463279</v>
      </c>
      <c r="V60" s="62">
        <f t="shared" si="16"/>
        <v>1.0773279495183674</v>
      </c>
      <c r="W60" s="62">
        <f t="shared" si="16"/>
        <v>1.038075193220676</v>
      </c>
      <c r="X60" s="62">
        <f t="shared" si="16"/>
        <v>1.0373840761827309</v>
      </c>
      <c r="Y60" s="62">
        <f t="shared" si="16"/>
        <v>1.0373840761827309</v>
      </c>
      <c r="Z60" s="62">
        <f t="shared" si="16"/>
        <v>1.0373840761827309</v>
      </c>
      <c r="AA60" s="62">
        <f t="shared" si="16"/>
        <v>1.0373840761827309</v>
      </c>
      <c r="AB60" s="62">
        <f t="shared" si="16"/>
        <v>1.0373840761827309</v>
      </c>
      <c r="AC60" s="57">
        <f t="shared" ref="AC60:AC65" si="17">AVERAGE(E60:AB60)</f>
        <v>0.94666338058474553</v>
      </c>
    </row>
    <row r="61" spans="1:29" ht="15.75" x14ac:dyDescent="0.2">
      <c r="A61" s="4">
        <v>17</v>
      </c>
      <c r="B61" s="3" t="s">
        <v>5</v>
      </c>
      <c r="C61" s="5"/>
      <c r="D61" s="5"/>
      <c r="E61" s="326">
        <f>AVERAGE(E60:AB60)</f>
        <v>0.94666338058474553</v>
      </c>
      <c r="F61" s="327"/>
      <c r="G61" s="327"/>
      <c r="H61" s="327"/>
      <c r="I61" s="327"/>
      <c r="J61" s="327"/>
      <c r="K61" s="327"/>
      <c r="L61" s="327"/>
      <c r="M61" s="327"/>
      <c r="N61" s="327"/>
      <c r="O61" s="327"/>
      <c r="P61" s="327"/>
      <c r="Q61" s="327"/>
      <c r="R61" s="327"/>
      <c r="S61" s="327"/>
      <c r="T61" s="327"/>
      <c r="U61" s="327"/>
      <c r="V61" s="327"/>
      <c r="W61" s="327"/>
      <c r="X61" s="327"/>
      <c r="Y61" s="327"/>
      <c r="Z61" s="327"/>
      <c r="AA61" s="327"/>
      <c r="AB61" s="328"/>
      <c r="AC61" s="57">
        <f t="shared" si="17"/>
        <v>0.94666338058474553</v>
      </c>
    </row>
    <row r="62" spans="1:29" ht="15.75" x14ac:dyDescent="0.2">
      <c r="A62" s="4">
        <v>18</v>
      </c>
      <c r="B62" s="3" t="s">
        <v>4</v>
      </c>
      <c r="C62" s="5"/>
      <c r="D62" s="5"/>
      <c r="E62" s="62"/>
      <c r="F62" s="62"/>
      <c r="G62" s="62">
        <f t="shared" ref="G62:AB62" si="18">3.516/G60</f>
        <v>4.687324873224485</v>
      </c>
      <c r="H62" s="62">
        <f t="shared" si="18"/>
        <v>4.1743410487230426</v>
      </c>
      <c r="I62" s="62">
        <f t="shared" si="18"/>
        <v>3.8014693997181013</v>
      </c>
      <c r="J62" s="62">
        <f t="shared" si="18"/>
        <v>3.8014693997181013</v>
      </c>
      <c r="K62" s="62">
        <f t="shared" si="18"/>
        <v>3.9228162400817181</v>
      </c>
      <c r="L62" s="62">
        <f t="shared" si="18"/>
        <v>3.9265897615589798</v>
      </c>
      <c r="M62" s="62">
        <f t="shared" si="18"/>
        <v>4.0474090069644948</v>
      </c>
      <c r="N62" s="62">
        <f t="shared" si="18"/>
        <v>4.0474090069644948</v>
      </c>
      <c r="O62" s="62">
        <f t="shared" si="18"/>
        <v>4.0474090069644948</v>
      </c>
      <c r="P62" s="62">
        <f t="shared" si="18"/>
        <v>4.4320939129236283</v>
      </c>
      <c r="Q62" s="62">
        <f t="shared" si="18"/>
        <v>4.0694503009449221</v>
      </c>
      <c r="R62" s="62">
        <f t="shared" si="18"/>
        <v>3.9507276367344519</v>
      </c>
      <c r="S62" s="62">
        <f t="shared" si="18"/>
        <v>4.3635682563961486</v>
      </c>
      <c r="T62" s="62">
        <f t="shared" si="18"/>
        <v>2.8941042856121495</v>
      </c>
      <c r="U62" s="62">
        <f t="shared" si="18"/>
        <v>3.1496599197333759</v>
      </c>
      <c r="V62" s="62">
        <f t="shared" si="18"/>
        <v>3.2636301708981659</v>
      </c>
      <c r="W62" s="62">
        <f t="shared" si="18"/>
        <v>3.387037878336586</v>
      </c>
      <c r="X62" s="62">
        <f t="shared" si="18"/>
        <v>3.3892943613881648</v>
      </c>
      <c r="Y62" s="62">
        <f t="shared" si="18"/>
        <v>3.3892943613881648</v>
      </c>
      <c r="Z62" s="62">
        <f t="shared" si="18"/>
        <v>3.3892943613881648</v>
      </c>
      <c r="AA62" s="62">
        <f t="shared" si="18"/>
        <v>3.3892943613881648</v>
      </c>
      <c r="AB62" s="62">
        <f t="shared" si="18"/>
        <v>3.3892943613881648</v>
      </c>
      <c r="AC62" s="57">
        <f t="shared" si="17"/>
        <v>3.7687719051108259</v>
      </c>
    </row>
    <row r="63" spans="1:29" ht="15.75" x14ac:dyDescent="0.2">
      <c r="A63" s="4">
        <v>19</v>
      </c>
      <c r="B63" s="3" t="s">
        <v>3</v>
      </c>
      <c r="C63" s="5"/>
      <c r="D63" s="5"/>
      <c r="E63" s="62"/>
      <c r="F63" s="62"/>
      <c r="G63" s="62">
        <f t="shared" ref="G63:AB63" si="19">3.413*G62</f>
        <v>15.997839792315167</v>
      </c>
      <c r="H63" s="62">
        <f t="shared" si="19"/>
        <v>14.247025999291743</v>
      </c>
      <c r="I63" s="62">
        <f t="shared" si="19"/>
        <v>12.974415061237879</v>
      </c>
      <c r="J63" s="62">
        <f t="shared" si="19"/>
        <v>12.974415061237879</v>
      </c>
      <c r="K63" s="62">
        <f t="shared" si="19"/>
        <v>13.388571827398904</v>
      </c>
      <c r="L63" s="62">
        <f t="shared" si="19"/>
        <v>13.401450856200798</v>
      </c>
      <c r="M63" s="62">
        <f t="shared" si="19"/>
        <v>13.813806940769821</v>
      </c>
      <c r="N63" s="62">
        <f t="shared" si="19"/>
        <v>13.813806940769821</v>
      </c>
      <c r="O63" s="62">
        <f t="shared" si="19"/>
        <v>13.813806940769821</v>
      </c>
      <c r="P63" s="62">
        <f t="shared" si="19"/>
        <v>15.126736524808342</v>
      </c>
      <c r="Q63" s="62">
        <f t="shared" si="19"/>
        <v>13.889033877125019</v>
      </c>
      <c r="R63" s="62">
        <f t="shared" si="19"/>
        <v>13.483833424174684</v>
      </c>
      <c r="S63" s="62">
        <f t="shared" si="19"/>
        <v>14.892858459080054</v>
      </c>
      <c r="T63" s="62">
        <f t="shared" si="19"/>
        <v>9.8775779267942649</v>
      </c>
      <c r="U63" s="62">
        <f t="shared" si="19"/>
        <v>10.749789306050012</v>
      </c>
      <c r="V63" s="62">
        <f t="shared" si="19"/>
        <v>11.13876977327544</v>
      </c>
      <c r="W63" s="62">
        <f t="shared" si="19"/>
        <v>11.559960278762768</v>
      </c>
      <c r="X63" s="62">
        <f t="shared" si="19"/>
        <v>11.567661655417806</v>
      </c>
      <c r="Y63" s="62">
        <f t="shared" si="19"/>
        <v>11.567661655417806</v>
      </c>
      <c r="Z63" s="62">
        <f t="shared" si="19"/>
        <v>11.567661655417806</v>
      </c>
      <c r="AA63" s="62">
        <f t="shared" si="19"/>
        <v>11.567661655417806</v>
      </c>
      <c r="AB63" s="62">
        <f t="shared" si="19"/>
        <v>11.567661655417806</v>
      </c>
      <c r="AC63" s="57">
        <f t="shared" si="17"/>
        <v>12.862818512143246</v>
      </c>
    </row>
    <row r="64" spans="1:29" ht="15.75" x14ac:dyDescent="0.2">
      <c r="A64" s="4">
        <v>20</v>
      </c>
      <c r="B64" s="3" t="s">
        <v>2</v>
      </c>
      <c r="C64" s="2" t="s">
        <v>0</v>
      </c>
      <c r="D64" s="5"/>
      <c r="E64" s="62"/>
      <c r="F64" s="62"/>
      <c r="G64" s="62">
        <f t="shared" ref="G64:AB64" si="20">(G50-G49)/LN(1+(G50-G49)/G45)</f>
        <v>4.2956742215931545</v>
      </c>
      <c r="H64" s="62">
        <f t="shared" si="20"/>
        <v>3.6888452727982988</v>
      </c>
      <c r="I64" s="62">
        <f t="shared" si="20"/>
        <v>3.6925651009759228</v>
      </c>
      <c r="J64" s="62">
        <f t="shared" si="20"/>
        <v>3.2506101943148118</v>
      </c>
      <c r="K64" s="62">
        <f t="shared" si="20"/>
        <v>3.6922016705556664</v>
      </c>
      <c r="L64" s="62">
        <f t="shared" si="20"/>
        <v>3.8042120900382352</v>
      </c>
      <c r="M64" s="62">
        <f t="shared" si="20"/>
        <v>3.861308522154554</v>
      </c>
      <c r="N64" s="62">
        <f t="shared" si="20"/>
        <v>3.3578053533616736</v>
      </c>
      <c r="O64" s="62">
        <f t="shared" si="20"/>
        <v>3.4170280825444066</v>
      </c>
      <c r="P64" s="62">
        <f t="shared" si="20"/>
        <v>3.6882948002692402</v>
      </c>
      <c r="Q64" s="62">
        <f t="shared" si="20"/>
        <v>3.533748341017207</v>
      </c>
      <c r="R64" s="62">
        <f t="shared" si="20"/>
        <v>3.3693024771439046</v>
      </c>
      <c r="S64" s="62">
        <f t="shared" si="20"/>
        <v>3.5951167005803346</v>
      </c>
      <c r="T64" s="62">
        <f t="shared" si="20"/>
        <v>3.7251760680941262</v>
      </c>
      <c r="U64" s="62">
        <f t="shared" si="20"/>
        <v>3.7276641436972073</v>
      </c>
      <c r="V64" s="62">
        <f t="shared" si="20"/>
        <v>3.9494575058012193</v>
      </c>
      <c r="W64" s="62">
        <f t="shared" si="20"/>
        <v>4.1674898676820229</v>
      </c>
      <c r="X64" s="62">
        <f t="shared" si="20"/>
        <v>4.2253473545989442</v>
      </c>
      <c r="Y64" s="62">
        <f t="shared" si="20"/>
        <v>4.0592352337418287</v>
      </c>
      <c r="Z64" s="62">
        <f t="shared" si="20"/>
        <v>4.0592352337418287</v>
      </c>
      <c r="AA64" s="62">
        <f t="shared" si="20"/>
        <v>4.2247012440158613</v>
      </c>
      <c r="AB64" s="62">
        <f t="shared" si="20"/>
        <v>4.2250738740268439</v>
      </c>
      <c r="AC64" s="57">
        <f t="shared" si="17"/>
        <v>3.8004587887612407</v>
      </c>
    </row>
    <row r="65" spans="1:29" ht="15.75" x14ac:dyDescent="0.25">
      <c r="A65" s="4">
        <v>21</v>
      </c>
      <c r="B65" s="3" t="s">
        <v>1</v>
      </c>
      <c r="C65" s="2" t="s">
        <v>0</v>
      </c>
      <c r="D65" s="1"/>
      <c r="E65" s="62"/>
      <c r="F65" s="62"/>
      <c r="G65" s="62">
        <f>(G47-G48)/LN(1+(G47-G48)/G46)</f>
        <v>1.9197385515219767</v>
      </c>
      <c r="H65" s="62">
        <f t="shared" ref="H65:AB65" si="21">(H47-H48)/LN(1+(H47-H48)/H46)</f>
        <v>1.7744428252713342</v>
      </c>
      <c r="I65" s="62">
        <f t="shared" si="21"/>
        <v>1.6666474415344963</v>
      </c>
      <c r="J65" s="62">
        <f t="shared" si="21"/>
        <v>1.6666474415344963</v>
      </c>
      <c r="K65" s="62">
        <f t="shared" si="21"/>
        <v>1.239684212939153</v>
      </c>
      <c r="L65" s="62">
        <f t="shared" si="21"/>
        <v>1.7030406888027263</v>
      </c>
      <c r="M65" s="62">
        <f t="shared" si="21"/>
        <v>1.7379676295902473</v>
      </c>
      <c r="N65" s="62">
        <f t="shared" si="21"/>
        <v>1.7379676295902473</v>
      </c>
      <c r="O65" s="62">
        <f t="shared" si="21"/>
        <v>1.7379676295902473</v>
      </c>
      <c r="P65" s="62">
        <f t="shared" si="21"/>
        <v>2.0340322854917678</v>
      </c>
      <c r="Q65" s="62">
        <f t="shared" si="21"/>
        <v>1.7443172634868584</v>
      </c>
      <c r="R65" s="62">
        <f t="shared" si="21"/>
        <v>1.7100351996304699</v>
      </c>
      <c r="S65" s="62">
        <f t="shared" si="21"/>
        <v>1.6154159102445578</v>
      </c>
      <c r="T65" s="62">
        <f t="shared" si="21"/>
        <v>1.3949314616703226</v>
      </c>
      <c r="U65" s="62">
        <f t="shared" si="21"/>
        <v>1.4729840551614499</v>
      </c>
      <c r="V65" s="62">
        <f t="shared" si="21"/>
        <v>1.6735152526475674</v>
      </c>
      <c r="W65" s="62">
        <f t="shared" si="21"/>
        <v>1.7126921340571082</v>
      </c>
      <c r="X65" s="62">
        <f t="shared" si="21"/>
        <v>1.7134057508585943</v>
      </c>
      <c r="Y65" s="62">
        <f t="shared" si="21"/>
        <v>1.7134057508585943</v>
      </c>
      <c r="Z65" s="62">
        <f t="shared" si="21"/>
        <v>1.7134057508585943</v>
      </c>
      <c r="AA65" s="62">
        <f t="shared" si="21"/>
        <v>1.7134057508585943</v>
      </c>
      <c r="AB65" s="62">
        <f t="shared" si="21"/>
        <v>1.7134057508585943</v>
      </c>
      <c r="AC65" s="57">
        <f t="shared" si="17"/>
        <v>1.6867752894117272</v>
      </c>
    </row>
    <row r="66" spans="1:29" x14ac:dyDescent="0.2"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</row>
  </sheetData>
  <mergeCells count="32">
    <mergeCell ref="E28:AB28"/>
    <mergeCell ref="A1:AB1"/>
    <mergeCell ref="A3:D3"/>
    <mergeCell ref="E3:AB9"/>
    <mergeCell ref="A10:A11"/>
    <mergeCell ref="B10:B11"/>
    <mergeCell ref="C10:C11"/>
    <mergeCell ref="D10:D11"/>
    <mergeCell ref="E10:AB10"/>
    <mergeCell ref="A2:AB2"/>
    <mergeCell ref="A4:D4"/>
    <mergeCell ref="A5:D5"/>
    <mergeCell ref="A6:D6"/>
    <mergeCell ref="A7:D7"/>
    <mergeCell ref="A8:D8"/>
    <mergeCell ref="A9:D9"/>
    <mergeCell ref="A34:AB34"/>
    <mergeCell ref="A35:AB35"/>
    <mergeCell ref="A36:D36"/>
    <mergeCell ref="E36:AB42"/>
    <mergeCell ref="A37:D37"/>
    <mergeCell ref="A38:D38"/>
    <mergeCell ref="A39:D39"/>
    <mergeCell ref="A40:D40"/>
    <mergeCell ref="A41:D41"/>
    <mergeCell ref="A42:D42"/>
    <mergeCell ref="E61:AB61"/>
    <mergeCell ref="A43:A44"/>
    <mergeCell ref="B43:B44"/>
    <mergeCell ref="C43:C44"/>
    <mergeCell ref="D43:D44"/>
    <mergeCell ref="E43:AB43"/>
  </mergeCells>
  <conditionalFormatting sqref="E59:AB59">
    <cfRule type="cellIs" dxfId="71" priority="4" operator="greaterThan">
      <formula>90</formula>
    </cfRule>
  </conditionalFormatting>
  <conditionalFormatting sqref="T26:AB26">
    <cfRule type="cellIs" dxfId="70" priority="3" operator="greaterThan">
      <formula>90</formula>
    </cfRule>
  </conditionalFormatting>
  <conditionalFormatting sqref="E26:S26">
    <cfRule type="cellIs" dxfId="69" priority="2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C39"/>
  <sheetViews>
    <sheetView zoomScale="70" zoomScaleNormal="70" workbookViewId="0">
      <selection activeCell="AC47" sqref="AC47:AC48"/>
    </sheetView>
  </sheetViews>
  <sheetFormatPr defaultColWidth="8.85546875" defaultRowHeight="12.75" x14ac:dyDescent="0.2"/>
  <cols>
    <col min="1" max="1" width="6.5703125" style="16" customWidth="1"/>
    <col min="2" max="2" width="39.140625" style="16" customWidth="1"/>
    <col min="3" max="3" width="11.42578125" style="16" customWidth="1"/>
    <col min="4" max="4" width="11.85546875" style="16" customWidth="1"/>
    <col min="5" max="18" width="8.7109375" style="16" customWidth="1"/>
    <col min="19" max="19" width="10" style="16" customWidth="1"/>
    <col min="20" max="28" width="8.7109375" style="16" customWidth="1"/>
    <col min="29" max="29" width="12.42578125" style="16" customWidth="1"/>
    <col min="30" max="30" width="8.28515625" style="16" bestFit="1" customWidth="1"/>
    <col min="31" max="16384" width="8.85546875" style="16"/>
  </cols>
  <sheetData>
    <row r="1" spans="1:29" ht="15" x14ac:dyDescent="0.2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</row>
    <row r="2" spans="1:29" ht="23.25" x14ac:dyDescent="0.25">
      <c r="A2" s="332" t="s">
        <v>39</v>
      </c>
      <c r="B2" s="333"/>
      <c r="C2" s="333"/>
      <c r="D2" s="333"/>
      <c r="E2" s="333"/>
      <c r="F2" s="333"/>
      <c r="G2" s="333"/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  <c r="Y2" s="333"/>
      <c r="Z2" s="333"/>
      <c r="AA2" s="333"/>
      <c r="AB2" s="334"/>
      <c r="AC2"/>
    </row>
    <row r="3" spans="1:29" ht="18.75" x14ac:dyDescent="0.25">
      <c r="A3" s="353" t="s">
        <v>102</v>
      </c>
      <c r="B3" s="354"/>
      <c r="C3" s="354"/>
      <c r="D3" s="354"/>
      <c r="E3" s="354"/>
      <c r="F3" s="354"/>
      <c r="G3" s="354"/>
      <c r="H3" s="354"/>
      <c r="I3" s="354"/>
      <c r="J3" s="354"/>
      <c r="K3" s="354"/>
      <c r="L3" s="354"/>
      <c r="M3" s="354"/>
      <c r="N3" s="354"/>
      <c r="O3" s="354"/>
      <c r="P3" s="354"/>
      <c r="Q3" s="354"/>
      <c r="R3" s="354"/>
      <c r="S3" s="354"/>
      <c r="T3" s="354"/>
      <c r="U3" s="354"/>
      <c r="V3" s="354"/>
      <c r="W3" s="354"/>
      <c r="X3" s="354"/>
      <c r="Y3" s="354"/>
      <c r="Z3" s="354"/>
      <c r="AA3" s="354"/>
      <c r="AB3" s="355"/>
      <c r="AC3"/>
    </row>
    <row r="4" spans="1:29" ht="21" customHeight="1" x14ac:dyDescent="0.35">
      <c r="A4" s="335"/>
      <c r="B4" s="336"/>
      <c r="C4" s="336"/>
      <c r="D4" s="337"/>
      <c r="E4" s="338" t="s">
        <v>75</v>
      </c>
      <c r="F4" s="339"/>
      <c r="G4" s="339"/>
      <c r="H4" s="339"/>
      <c r="I4" s="339"/>
      <c r="J4" s="339"/>
      <c r="K4" s="339"/>
      <c r="L4" s="339"/>
      <c r="M4" s="339"/>
      <c r="N4" s="339"/>
      <c r="O4" s="339"/>
      <c r="P4" s="339"/>
      <c r="Q4" s="339"/>
      <c r="R4" s="339"/>
      <c r="S4" s="339"/>
      <c r="T4" s="339"/>
      <c r="U4" s="339"/>
      <c r="V4" s="339"/>
      <c r="W4" s="339"/>
      <c r="X4" s="339"/>
      <c r="Y4" s="339"/>
      <c r="Z4" s="339"/>
      <c r="AA4" s="339"/>
      <c r="AB4" s="340"/>
      <c r="AC4"/>
    </row>
    <row r="5" spans="1:29" ht="18.75" customHeight="1" x14ac:dyDescent="0.25">
      <c r="A5" s="350" t="s">
        <v>38</v>
      </c>
      <c r="B5" s="351"/>
      <c r="C5" s="351"/>
      <c r="D5" s="352"/>
      <c r="E5" s="341"/>
      <c r="F5" s="342"/>
      <c r="G5" s="342"/>
      <c r="H5" s="342"/>
      <c r="I5" s="342"/>
      <c r="J5" s="342"/>
      <c r="K5" s="342"/>
      <c r="L5" s="342"/>
      <c r="M5" s="342"/>
      <c r="N5" s="342"/>
      <c r="O5" s="342"/>
      <c r="P5" s="342"/>
      <c r="Q5" s="342"/>
      <c r="R5" s="342"/>
      <c r="S5" s="342"/>
      <c r="T5" s="342"/>
      <c r="U5" s="342"/>
      <c r="V5" s="342"/>
      <c r="W5" s="342"/>
      <c r="X5" s="342"/>
      <c r="Y5" s="342"/>
      <c r="Z5" s="342"/>
      <c r="AA5" s="342"/>
      <c r="AB5" s="343"/>
      <c r="AC5"/>
    </row>
    <row r="6" spans="1:29" ht="18.75" customHeight="1" x14ac:dyDescent="0.25">
      <c r="A6" s="350" t="s">
        <v>37</v>
      </c>
      <c r="B6" s="351"/>
      <c r="C6" s="351"/>
      <c r="D6" s="352"/>
      <c r="E6" s="341"/>
      <c r="F6" s="342"/>
      <c r="G6" s="342"/>
      <c r="H6" s="342"/>
      <c r="I6" s="342"/>
      <c r="J6" s="342"/>
      <c r="K6" s="342"/>
      <c r="L6" s="342"/>
      <c r="M6" s="342"/>
      <c r="N6" s="342"/>
      <c r="O6" s="342"/>
      <c r="P6" s="342"/>
      <c r="Q6" s="342"/>
      <c r="R6" s="342"/>
      <c r="S6" s="342"/>
      <c r="T6" s="342"/>
      <c r="U6" s="342"/>
      <c r="V6" s="342"/>
      <c r="W6" s="342"/>
      <c r="X6" s="342"/>
      <c r="Y6" s="342"/>
      <c r="Z6" s="342"/>
      <c r="AA6" s="342"/>
      <c r="AB6" s="343"/>
      <c r="AC6"/>
    </row>
    <row r="7" spans="1:29" ht="18.75" customHeight="1" x14ac:dyDescent="0.25">
      <c r="A7" s="350" t="s">
        <v>36</v>
      </c>
      <c r="B7" s="351"/>
      <c r="C7" s="351"/>
      <c r="D7" s="352"/>
      <c r="E7" s="341"/>
      <c r="F7" s="342"/>
      <c r="G7" s="342"/>
      <c r="H7" s="342"/>
      <c r="I7" s="342"/>
      <c r="J7" s="342"/>
      <c r="K7" s="342"/>
      <c r="L7" s="342"/>
      <c r="M7" s="342"/>
      <c r="N7" s="342"/>
      <c r="O7" s="342"/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3"/>
      <c r="AC7"/>
    </row>
    <row r="8" spans="1:29" ht="18.75" customHeight="1" x14ac:dyDescent="0.25">
      <c r="A8" s="350" t="s">
        <v>35</v>
      </c>
      <c r="B8" s="351"/>
      <c r="C8" s="351"/>
      <c r="D8" s="352"/>
      <c r="E8" s="341"/>
      <c r="F8" s="342"/>
      <c r="G8" s="342"/>
      <c r="H8" s="342"/>
      <c r="I8" s="342"/>
      <c r="J8" s="342"/>
      <c r="K8" s="342"/>
      <c r="L8" s="342"/>
      <c r="M8" s="342"/>
      <c r="N8" s="342"/>
      <c r="O8" s="342"/>
      <c r="P8" s="342"/>
      <c r="Q8" s="342"/>
      <c r="R8" s="342"/>
      <c r="S8" s="342"/>
      <c r="T8" s="342"/>
      <c r="U8" s="342"/>
      <c r="V8" s="342"/>
      <c r="W8" s="342"/>
      <c r="X8" s="342"/>
      <c r="Y8" s="342"/>
      <c r="Z8" s="342"/>
      <c r="AA8" s="342"/>
      <c r="AB8" s="343"/>
      <c r="AC8"/>
    </row>
    <row r="9" spans="1:29" ht="19.5" customHeight="1" x14ac:dyDescent="0.35">
      <c r="A9" s="347" t="s">
        <v>34</v>
      </c>
      <c r="B9" s="348"/>
      <c r="C9" s="348"/>
      <c r="D9" s="349"/>
      <c r="E9" s="341"/>
      <c r="F9" s="342"/>
      <c r="G9" s="342"/>
      <c r="H9" s="342"/>
      <c r="I9" s="342"/>
      <c r="J9" s="342"/>
      <c r="K9" s="342"/>
      <c r="L9" s="342"/>
      <c r="M9" s="342"/>
      <c r="N9" s="342"/>
      <c r="O9" s="342"/>
      <c r="P9" s="342"/>
      <c r="Q9" s="342"/>
      <c r="R9" s="342"/>
      <c r="S9" s="342"/>
      <c r="T9" s="342"/>
      <c r="U9" s="342"/>
      <c r="V9" s="342"/>
      <c r="W9" s="342"/>
      <c r="X9" s="342"/>
      <c r="Y9" s="342"/>
      <c r="Z9" s="342"/>
      <c r="AA9" s="342"/>
      <c r="AB9" s="343"/>
      <c r="AC9"/>
    </row>
    <row r="10" spans="1:29" ht="18.75" customHeight="1" x14ac:dyDescent="0.35">
      <c r="A10" s="347" t="s">
        <v>33</v>
      </c>
      <c r="B10" s="348"/>
      <c r="C10" s="348"/>
      <c r="D10" s="349"/>
      <c r="E10" s="344"/>
      <c r="F10" s="345"/>
      <c r="G10" s="345"/>
      <c r="H10" s="345"/>
      <c r="I10" s="345"/>
      <c r="J10" s="345"/>
      <c r="K10" s="345"/>
      <c r="L10" s="345"/>
      <c r="M10" s="345"/>
      <c r="N10" s="345"/>
      <c r="O10" s="345"/>
      <c r="P10" s="345"/>
      <c r="Q10" s="345"/>
      <c r="R10" s="345"/>
      <c r="S10" s="345"/>
      <c r="T10" s="345"/>
      <c r="U10" s="345"/>
      <c r="V10" s="345"/>
      <c r="W10" s="345"/>
      <c r="X10" s="345"/>
      <c r="Y10" s="345"/>
      <c r="Z10" s="345"/>
      <c r="AA10" s="345"/>
      <c r="AB10" s="346"/>
      <c r="AC10"/>
    </row>
    <row r="11" spans="1:29" ht="15.75" customHeight="1" x14ac:dyDescent="0.25">
      <c r="A11" s="364" t="s">
        <v>32</v>
      </c>
      <c r="B11" s="364" t="s">
        <v>31</v>
      </c>
      <c r="C11" s="366" t="s">
        <v>30</v>
      </c>
      <c r="D11" s="364" t="s">
        <v>29</v>
      </c>
      <c r="E11" s="314" t="s">
        <v>28</v>
      </c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315"/>
      <c r="W11" s="315"/>
      <c r="X11" s="315"/>
      <c r="Y11" s="315"/>
      <c r="Z11" s="315"/>
      <c r="AA11" s="315"/>
      <c r="AB11" s="316"/>
      <c r="AC11" s="10" t="s">
        <v>40</v>
      </c>
    </row>
    <row r="12" spans="1:29" ht="15.75" x14ac:dyDescent="0.25">
      <c r="A12" s="365"/>
      <c r="B12" s="365"/>
      <c r="C12" s="367"/>
      <c r="D12" s="365"/>
      <c r="E12" s="8">
        <v>7</v>
      </c>
      <c r="F12" s="8">
        <v>8</v>
      </c>
      <c r="G12" s="8">
        <v>9</v>
      </c>
      <c r="H12" s="8">
        <v>10</v>
      </c>
      <c r="I12" s="9">
        <v>11</v>
      </c>
      <c r="J12" s="8">
        <v>12</v>
      </c>
      <c r="K12" s="8">
        <v>13</v>
      </c>
      <c r="L12" s="8">
        <v>14</v>
      </c>
      <c r="M12" s="8">
        <v>15</v>
      </c>
      <c r="N12" s="8">
        <v>16</v>
      </c>
      <c r="O12" s="8">
        <v>17</v>
      </c>
      <c r="P12" s="8">
        <v>18</v>
      </c>
      <c r="Q12" s="8">
        <v>19</v>
      </c>
      <c r="R12" s="8">
        <v>20</v>
      </c>
      <c r="S12" s="8">
        <v>21</v>
      </c>
      <c r="T12" s="8">
        <v>22</v>
      </c>
      <c r="U12" s="8">
        <v>23</v>
      </c>
      <c r="V12" s="8">
        <v>0</v>
      </c>
      <c r="W12" s="8">
        <v>1</v>
      </c>
      <c r="X12" s="8">
        <v>2</v>
      </c>
      <c r="Y12" s="8">
        <v>3</v>
      </c>
      <c r="Z12" s="8">
        <v>4</v>
      </c>
      <c r="AA12" s="8">
        <v>5</v>
      </c>
      <c r="AB12" s="8">
        <v>6</v>
      </c>
      <c r="AC12" s="1"/>
    </row>
    <row r="13" spans="1:29" ht="31.5" x14ac:dyDescent="0.2">
      <c r="A13" s="4">
        <v>1</v>
      </c>
      <c r="B13" s="3" t="s">
        <v>27</v>
      </c>
      <c r="C13" s="2" t="s">
        <v>0</v>
      </c>
      <c r="D13" s="31"/>
      <c r="E13" s="7">
        <v>2</v>
      </c>
      <c r="F13" s="7">
        <v>1.9</v>
      </c>
      <c r="G13" s="7">
        <v>2</v>
      </c>
      <c r="H13" s="7">
        <v>2.1</v>
      </c>
      <c r="I13" s="7">
        <v>2.1</v>
      </c>
      <c r="J13" s="7">
        <v>2</v>
      </c>
      <c r="K13" s="7">
        <v>2</v>
      </c>
      <c r="L13" s="7">
        <v>1.9</v>
      </c>
      <c r="M13" s="7">
        <v>1.8</v>
      </c>
      <c r="N13" s="7">
        <v>1.8</v>
      </c>
      <c r="O13" s="7">
        <v>1.9</v>
      </c>
      <c r="P13" s="7">
        <v>1.9</v>
      </c>
      <c r="Q13" s="7">
        <v>1.9</v>
      </c>
      <c r="R13" s="7">
        <v>1.9</v>
      </c>
      <c r="S13" s="7">
        <v>1.8</v>
      </c>
      <c r="T13" s="7">
        <v>1.8</v>
      </c>
      <c r="U13" s="7">
        <v>1.8</v>
      </c>
      <c r="V13" s="7">
        <v>1.9</v>
      </c>
      <c r="W13" s="7">
        <v>1.9</v>
      </c>
      <c r="X13" s="7">
        <v>1.8</v>
      </c>
      <c r="Y13" s="7">
        <v>1.9</v>
      </c>
      <c r="Z13" s="7">
        <v>1.9</v>
      </c>
      <c r="AA13" s="7">
        <v>1.8</v>
      </c>
      <c r="AB13" s="7">
        <v>1.7</v>
      </c>
      <c r="AC13" s="12">
        <f>AVERAGE(E13:AB13)</f>
        <v>1.8958333333333328</v>
      </c>
    </row>
    <row r="14" spans="1:29" ht="31.5" x14ac:dyDescent="0.2">
      <c r="A14" s="4">
        <v>2</v>
      </c>
      <c r="B14" s="3" t="s">
        <v>26</v>
      </c>
      <c r="C14" s="2" t="s">
        <v>0</v>
      </c>
      <c r="D14" s="31"/>
      <c r="E14" s="7">
        <v>0.4</v>
      </c>
      <c r="F14" s="7">
        <v>0.4</v>
      </c>
      <c r="G14" s="7">
        <v>0.4</v>
      </c>
      <c r="H14" s="7">
        <v>0.5</v>
      </c>
      <c r="I14" s="7">
        <v>0.5</v>
      </c>
      <c r="J14" s="7">
        <v>0.4</v>
      </c>
      <c r="K14" s="7">
        <v>0.4</v>
      </c>
      <c r="L14" s="7">
        <v>0.4</v>
      </c>
      <c r="M14" s="7">
        <v>0.4</v>
      </c>
      <c r="N14" s="7">
        <v>0.5</v>
      </c>
      <c r="O14" s="7">
        <v>0.5</v>
      </c>
      <c r="P14" s="7">
        <v>0.5</v>
      </c>
      <c r="Q14" s="7">
        <v>0.4</v>
      </c>
      <c r="R14" s="7">
        <v>0.4</v>
      </c>
      <c r="S14" s="7">
        <v>0.4</v>
      </c>
      <c r="T14" s="7">
        <v>0.5</v>
      </c>
      <c r="U14" s="7">
        <v>0.4</v>
      </c>
      <c r="V14" s="7">
        <v>0.4</v>
      </c>
      <c r="W14" s="7">
        <v>0.4</v>
      </c>
      <c r="X14" s="7">
        <v>0.5</v>
      </c>
      <c r="Y14" s="7">
        <v>0.4</v>
      </c>
      <c r="Z14" s="7">
        <v>0.4</v>
      </c>
      <c r="AA14" s="7">
        <v>0.3</v>
      </c>
      <c r="AB14" s="7">
        <v>0.3</v>
      </c>
      <c r="AC14" s="12">
        <f t="shared" ref="AC14:AC25" si="0">AVERAGE(E14:AB14)</f>
        <v>0.42083333333333345</v>
      </c>
    </row>
    <row r="15" spans="1:29" ht="33" customHeight="1" x14ac:dyDescent="0.2">
      <c r="A15" s="4">
        <v>3</v>
      </c>
      <c r="B15" s="3" t="s">
        <v>25</v>
      </c>
      <c r="C15" s="2" t="s">
        <v>0</v>
      </c>
      <c r="D15" s="2"/>
      <c r="E15" s="36">
        <v>14.00956</v>
      </c>
      <c r="F15" s="36">
        <v>14.00956</v>
      </c>
      <c r="G15" s="36">
        <v>14.462809999999999</v>
      </c>
      <c r="H15" s="36">
        <v>14.61134</v>
      </c>
      <c r="I15" s="36">
        <v>14.759449999999999</v>
      </c>
      <c r="J15" s="36">
        <v>14.448600000000001</v>
      </c>
      <c r="K15" s="36">
        <v>14.14181</v>
      </c>
      <c r="L15" s="36">
        <v>13.833640000000001</v>
      </c>
      <c r="M15" s="36">
        <v>13.6815</v>
      </c>
      <c r="N15" s="36">
        <v>13.9903</v>
      </c>
      <c r="O15" s="36">
        <v>14.6091</v>
      </c>
      <c r="P15" s="36">
        <v>15.22227</v>
      </c>
      <c r="Q15" s="36">
        <v>15.68207</v>
      </c>
      <c r="R15" s="36">
        <v>15.68207</v>
      </c>
      <c r="S15" s="36">
        <v>15.83067</v>
      </c>
      <c r="T15" s="36">
        <v>15.83067</v>
      </c>
      <c r="U15" s="36">
        <v>15.67252</v>
      </c>
      <c r="V15" s="36">
        <v>15.367000000000001</v>
      </c>
      <c r="W15" s="36">
        <v>15.068379999999999</v>
      </c>
      <c r="X15" s="36">
        <v>14.765510000000001</v>
      </c>
      <c r="Y15" s="36">
        <v>14.461029999999999</v>
      </c>
      <c r="Z15" s="36">
        <v>14.153370000000001</v>
      </c>
      <c r="AA15" s="36">
        <v>13.853160000000001</v>
      </c>
      <c r="AB15" s="36">
        <v>13.70246</v>
      </c>
      <c r="AC15" s="12">
        <f t="shared" si="0"/>
        <v>14.660368749999998</v>
      </c>
    </row>
    <row r="16" spans="1:29" ht="31.5" customHeight="1" x14ac:dyDescent="0.2">
      <c r="A16" s="4">
        <v>4</v>
      </c>
      <c r="B16" s="3" t="s">
        <v>24</v>
      </c>
      <c r="C16" s="2" t="s">
        <v>0</v>
      </c>
      <c r="D16" s="2"/>
      <c r="E16" s="36">
        <v>9.8339300000000005</v>
      </c>
      <c r="F16" s="36">
        <v>9.8339300000000005</v>
      </c>
      <c r="G16" s="36">
        <v>10.138540000000001</v>
      </c>
      <c r="H16" s="36">
        <v>10.28726</v>
      </c>
      <c r="I16" s="36">
        <v>10.43623</v>
      </c>
      <c r="J16" s="36">
        <v>10.28472</v>
      </c>
      <c r="K16" s="36">
        <v>9.9761380000000006</v>
      </c>
      <c r="L16" s="36">
        <v>9.8238459999999996</v>
      </c>
      <c r="M16" s="36">
        <v>9.6746990000000004</v>
      </c>
      <c r="N16" s="36">
        <v>9.8301459999999992</v>
      </c>
      <c r="O16" s="36">
        <v>10.29547</v>
      </c>
      <c r="P16" s="36">
        <v>10.74536</v>
      </c>
      <c r="Q16" s="36">
        <v>11.04406</v>
      </c>
      <c r="R16" s="36">
        <v>11.20196</v>
      </c>
      <c r="S16" s="36">
        <v>11.35483</v>
      </c>
      <c r="T16" s="36">
        <v>11.35483</v>
      </c>
      <c r="U16" s="36">
        <v>11.198460000000001</v>
      </c>
      <c r="V16" s="36">
        <v>10.89226</v>
      </c>
      <c r="W16" s="36">
        <v>10.58671</v>
      </c>
      <c r="X16" s="36">
        <v>10.28274</v>
      </c>
      <c r="Y16" s="36">
        <v>10.13377</v>
      </c>
      <c r="Z16" s="36">
        <v>9.8330970000000004</v>
      </c>
      <c r="AA16" s="36">
        <v>9.6816910000000007</v>
      </c>
      <c r="AB16" s="36">
        <v>9.6816910000000007</v>
      </c>
      <c r="AC16" s="12">
        <f t="shared" si="0"/>
        <v>10.350265333333335</v>
      </c>
    </row>
    <row r="17" spans="1:29" ht="26.25" customHeight="1" x14ac:dyDescent="0.2">
      <c r="A17" s="4">
        <v>5</v>
      </c>
      <c r="B17" s="3" t="s">
        <v>23</v>
      </c>
      <c r="C17" s="2" t="s">
        <v>0</v>
      </c>
      <c r="D17" s="2"/>
      <c r="E17" s="36">
        <v>22.1739</v>
      </c>
      <c r="F17" s="36">
        <v>22.024719999999999</v>
      </c>
      <c r="G17" s="36">
        <v>21.86712</v>
      </c>
      <c r="H17" s="36">
        <v>21.717030000000001</v>
      </c>
      <c r="I17" s="36">
        <v>21.252289999999999</v>
      </c>
      <c r="J17" s="36">
        <v>21.40982</v>
      </c>
      <c r="K17" s="36">
        <v>21.40982</v>
      </c>
      <c r="L17" s="36">
        <v>21.40982</v>
      </c>
      <c r="M17" s="36">
        <v>21.558440000000001</v>
      </c>
      <c r="N17" s="36">
        <v>21.401499999999999</v>
      </c>
      <c r="O17" s="36">
        <v>21.401499999999999</v>
      </c>
      <c r="P17" s="36">
        <v>21.551570000000002</v>
      </c>
      <c r="Q17" s="36">
        <v>21.241389999999999</v>
      </c>
      <c r="R17" s="36">
        <v>21.08399</v>
      </c>
      <c r="S17" s="36">
        <v>21.2332</v>
      </c>
      <c r="T17" s="36">
        <v>21.220040000000001</v>
      </c>
      <c r="U17" s="36">
        <v>20.60942</v>
      </c>
      <c r="V17" s="36">
        <v>20.47287</v>
      </c>
      <c r="W17" s="36">
        <v>19.857040000000001</v>
      </c>
      <c r="X17" s="36">
        <v>19.2453</v>
      </c>
      <c r="Y17" s="36">
        <v>19.395350000000001</v>
      </c>
      <c r="Z17" s="36">
        <v>18.617979999999999</v>
      </c>
      <c r="AA17" s="36">
        <v>19.24165</v>
      </c>
      <c r="AB17" s="36">
        <v>19.3903</v>
      </c>
      <c r="AC17" s="12">
        <f t="shared" si="0"/>
        <v>20.866085833333333</v>
      </c>
    </row>
    <row r="18" spans="1:29" ht="18.75" x14ac:dyDescent="0.2">
      <c r="A18" s="4">
        <v>6</v>
      </c>
      <c r="B18" s="3" t="s">
        <v>22</v>
      </c>
      <c r="C18" s="2" t="s">
        <v>0</v>
      </c>
      <c r="D18" s="2"/>
      <c r="E18" s="36">
        <v>27.516919999999999</v>
      </c>
      <c r="F18" s="36">
        <v>27.216349999999998</v>
      </c>
      <c r="G18" s="36">
        <v>27.216349999999998</v>
      </c>
      <c r="H18" s="36">
        <v>27.36544</v>
      </c>
      <c r="I18" s="36">
        <v>26.90314</v>
      </c>
      <c r="J18" s="36">
        <v>26.901029999999999</v>
      </c>
      <c r="K18" s="36">
        <v>26.901029999999999</v>
      </c>
      <c r="L18" s="36">
        <v>26.588699999999999</v>
      </c>
      <c r="M18" s="36">
        <v>26.73302</v>
      </c>
      <c r="N18" s="36">
        <v>26.420629999999999</v>
      </c>
      <c r="O18" s="36">
        <v>26.87724</v>
      </c>
      <c r="P18" s="36">
        <v>27.028390000000002</v>
      </c>
      <c r="Q18" s="36">
        <v>27.010179999999998</v>
      </c>
      <c r="R18" s="36">
        <v>26.854970000000002</v>
      </c>
      <c r="S18" s="36">
        <v>27.007459999999998</v>
      </c>
      <c r="T18" s="36">
        <v>27.156559999999999</v>
      </c>
      <c r="U18" s="36">
        <v>26.544440000000002</v>
      </c>
      <c r="V18" s="36">
        <v>26.383579999999998</v>
      </c>
      <c r="W18" s="36">
        <v>25.76604</v>
      </c>
      <c r="X18" s="36">
        <v>25.009879999999999</v>
      </c>
      <c r="Y18" s="36">
        <v>24.87133</v>
      </c>
      <c r="Z18" s="36">
        <v>24.080410000000001</v>
      </c>
      <c r="AA18" s="36">
        <v>24.389220000000002</v>
      </c>
      <c r="AB18" s="36">
        <v>24.389220000000002</v>
      </c>
      <c r="AC18" s="12">
        <f t="shared" si="0"/>
        <v>26.380480416666671</v>
      </c>
    </row>
    <row r="19" spans="1:29" ht="30" x14ac:dyDescent="0.2">
      <c r="A19" s="4">
        <v>7</v>
      </c>
      <c r="B19" s="3" t="s">
        <v>21</v>
      </c>
      <c r="C19" s="2" t="s">
        <v>16</v>
      </c>
      <c r="D19" s="2"/>
      <c r="E19" s="5">
        <v>4.3</v>
      </c>
      <c r="F19" s="5">
        <v>4.3</v>
      </c>
      <c r="G19" s="5">
        <v>4.3</v>
      </c>
      <c r="H19" s="5">
        <v>4.3</v>
      </c>
      <c r="I19" s="5">
        <v>4.3</v>
      </c>
      <c r="J19" s="5">
        <v>4.3</v>
      </c>
      <c r="K19" s="5">
        <v>4.3</v>
      </c>
      <c r="L19" s="5">
        <v>4.3</v>
      </c>
      <c r="M19" s="5">
        <v>4.3</v>
      </c>
      <c r="N19" s="5">
        <v>4.3</v>
      </c>
      <c r="O19" s="5">
        <v>4.3</v>
      </c>
      <c r="P19" s="5">
        <v>4.3</v>
      </c>
      <c r="Q19" s="5">
        <v>4.3</v>
      </c>
      <c r="R19" s="5">
        <v>4.3</v>
      </c>
      <c r="S19" s="5">
        <v>4.3</v>
      </c>
      <c r="T19" s="5">
        <v>4.3</v>
      </c>
      <c r="U19" s="5">
        <v>4.3</v>
      </c>
      <c r="V19" s="5">
        <v>4.3</v>
      </c>
      <c r="W19" s="5">
        <v>4.3</v>
      </c>
      <c r="X19" s="5">
        <v>4.3</v>
      </c>
      <c r="Y19" s="5">
        <v>4.3</v>
      </c>
      <c r="Z19" s="5">
        <v>4.3</v>
      </c>
      <c r="AA19" s="5">
        <v>4.3</v>
      </c>
      <c r="AB19" s="5">
        <v>4.3</v>
      </c>
      <c r="AC19" s="12">
        <f t="shared" si="0"/>
        <v>4.299999999999998</v>
      </c>
    </row>
    <row r="20" spans="1:29" ht="30" x14ac:dyDescent="0.2">
      <c r="A20" s="4">
        <v>8</v>
      </c>
      <c r="B20" s="3" t="s">
        <v>20</v>
      </c>
      <c r="C20" s="2" t="s">
        <v>16</v>
      </c>
      <c r="D20" s="2"/>
      <c r="E20" s="59">
        <v>3.8</v>
      </c>
      <c r="F20" s="59">
        <v>3.8</v>
      </c>
      <c r="G20" s="59">
        <v>3.8</v>
      </c>
      <c r="H20" s="59">
        <v>3.8</v>
      </c>
      <c r="I20" s="59">
        <v>3.8</v>
      </c>
      <c r="J20" s="59">
        <v>3.8</v>
      </c>
      <c r="K20" s="59">
        <v>3.8</v>
      </c>
      <c r="L20" s="59">
        <v>3.8</v>
      </c>
      <c r="M20" s="59">
        <v>3.8</v>
      </c>
      <c r="N20" s="59">
        <v>3.8</v>
      </c>
      <c r="O20" s="59">
        <v>3.8</v>
      </c>
      <c r="P20" s="59">
        <v>3.8</v>
      </c>
      <c r="Q20" s="59">
        <v>3.8</v>
      </c>
      <c r="R20" s="59">
        <v>3.8</v>
      </c>
      <c r="S20" s="59">
        <v>3.8</v>
      </c>
      <c r="T20" s="59">
        <v>3.8</v>
      </c>
      <c r="U20" s="59">
        <v>3.8</v>
      </c>
      <c r="V20" s="59">
        <v>3.8</v>
      </c>
      <c r="W20" s="59">
        <v>3.8</v>
      </c>
      <c r="X20" s="59">
        <v>3.8</v>
      </c>
      <c r="Y20" s="59">
        <v>3.8</v>
      </c>
      <c r="Z20" s="59">
        <v>3.8</v>
      </c>
      <c r="AA20" s="59">
        <v>3.8</v>
      </c>
      <c r="AB20" s="59">
        <v>3.8</v>
      </c>
      <c r="AC20" s="57">
        <f t="shared" si="0"/>
        <v>3.7999999999999985</v>
      </c>
    </row>
    <row r="21" spans="1:29" ht="30" x14ac:dyDescent="0.2">
      <c r="A21" s="4">
        <v>9</v>
      </c>
      <c r="B21" s="3" t="s">
        <v>19</v>
      </c>
      <c r="C21" s="2" t="s">
        <v>16</v>
      </c>
      <c r="D21" s="2"/>
      <c r="E21" s="59">
        <v>3.8</v>
      </c>
      <c r="F21" s="59">
        <v>3.8</v>
      </c>
      <c r="G21" s="59">
        <v>3.8</v>
      </c>
      <c r="H21" s="59">
        <v>3.8</v>
      </c>
      <c r="I21" s="59">
        <v>3.8</v>
      </c>
      <c r="J21" s="59">
        <v>3.8</v>
      </c>
      <c r="K21" s="59">
        <v>3.8</v>
      </c>
      <c r="L21" s="59">
        <v>3.8</v>
      </c>
      <c r="M21" s="59">
        <v>3.8</v>
      </c>
      <c r="N21" s="59">
        <v>3.8</v>
      </c>
      <c r="O21" s="59">
        <v>3.8</v>
      </c>
      <c r="P21" s="59">
        <v>3.8</v>
      </c>
      <c r="Q21" s="59">
        <v>3.8</v>
      </c>
      <c r="R21" s="59">
        <v>3.8</v>
      </c>
      <c r="S21" s="59">
        <v>3.8</v>
      </c>
      <c r="T21" s="59">
        <v>3.8</v>
      </c>
      <c r="U21" s="59">
        <v>3.8</v>
      </c>
      <c r="V21" s="59">
        <v>3.8</v>
      </c>
      <c r="W21" s="59">
        <v>3.8</v>
      </c>
      <c r="X21" s="59">
        <v>3.8</v>
      </c>
      <c r="Y21" s="59">
        <v>3.8</v>
      </c>
      <c r="Z21" s="59">
        <v>3.8</v>
      </c>
      <c r="AA21" s="59">
        <v>3.8</v>
      </c>
      <c r="AB21" s="59">
        <v>3.8</v>
      </c>
      <c r="AC21" s="57">
        <f t="shared" si="0"/>
        <v>3.7999999999999985</v>
      </c>
    </row>
    <row r="22" spans="1:29" ht="30" x14ac:dyDescent="0.2">
      <c r="A22" s="4">
        <v>10</v>
      </c>
      <c r="B22" s="3" t="s">
        <v>18</v>
      </c>
      <c r="C22" s="2" t="s">
        <v>16</v>
      </c>
      <c r="D22" s="2"/>
      <c r="E22" s="59">
        <v>3</v>
      </c>
      <c r="F22" s="59">
        <v>3</v>
      </c>
      <c r="G22" s="59">
        <v>3</v>
      </c>
      <c r="H22" s="59">
        <v>3</v>
      </c>
      <c r="I22" s="59">
        <v>3</v>
      </c>
      <c r="J22" s="59">
        <v>3</v>
      </c>
      <c r="K22" s="59">
        <v>3</v>
      </c>
      <c r="L22" s="59">
        <v>3</v>
      </c>
      <c r="M22" s="59">
        <v>3</v>
      </c>
      <c r="N22" s="59">
        <v>3</v>
      </c>
      <c r="O22" s="59">
        <v>3</v>
      </c>
      <c r="P22" s="59">
        <v>3</v>
      </c>
      <c r="Q22" s="59">
        <v>3</v>
      </c>
      <c r="R22" s="59">
        <v>3</v>
      </c>
      <c r="S22" s="59">
        <v>3</v>
      </c>
      <c r="T22" s="59">
        <v>3</v>
      </c>
      <c r="U22" s="59">
        <v>3</v>
      </c>
      <c r="V22" s="59">
        <v>3</v>
      </c>
      <c r="W22" s="59">
        <v>3</v>
      </c>
      <c r="X22" s="59">
        <v>3</v>
      </c>
      <c r="Y22" s="59">
        <v>3</v>
      </c>
      <c r="Z22" s="59">
        <v>3</v>
      </c>
      <c r="AA22" s="59">
        <v>3</v>
      </c>
      <c r="AB22" s="59">
        <v>3</v>
      </c>
      <c r="AC22" s="57">
        <f t="shared" si="0"/>
        <v>3</v>
      </c>
    </row>
    <row r="23" spans="1:29" ht="34.5" x14ac:dyDescent="0.2">
      <c r="A23" s="4">
        <v>11</v>
      </c>
      <c r="B23" s="3" t="s">
        <v>17</v>
      </c>
      <c r="C23" s="2" t="s">
        <v>16</v>
      </c>
      <c r="D23" s="5"/>
      <c r="E23" s="58">
        <f t="shared" ref="E23:R23" si="1">E19-E20</f>
        <v>0.5</v>
      </c>
      <c r="F23" s="58">
        <f t="shared" si="1"/>
        <v>0.5</v>
      </c>
      <c r="G23" s="58">
        <f t="shared" si="1"/>
        <v>0.5</v>
      </c>
      <c r="H23" s="58">
        <f t="shared" si="1"/>
        <v>0.5</v>
      </c>
      <c r="I23" s="58">
        <f t="shared" si="1"/>
        <v>0.5</v>
      </c>
      <c r="J23" s="58">
        <f t="shared" si="1"/>
        <v>0.5</v>
      </c>
      <c r="K23" s="58">
        <f t="shared" si="1"/>
        <v>0.5</v>
      </c>
      <c r="L23" s="58">
        <f t="shared" si="1"/>
        <v>0.5</v>
      </c>
      <c r="M23" s="58">
        <f t="shared" si="1"/>
        <v>0.5</v>
      </c>
      <c r="N23" s="58">
        <f t="shared" si="1"/>
        <v>0.5</v>
      </c>
      <c r="O23" s="58">
        <f t="shared" si="1"/>
        <v>0.5</v>
      </c>
      <c r="P23" s="58">
        <f t="shared" si="1"/>
        <v>0.5</v>
      </c>
      <c r="Q23" s="58">
        <f t="shared" si="1"/>
        <v>0.5</v>
      </c>
      <c r="R23" s="58">
        <f t="shared" si="1"/>
        <v>0.5</v>
      </c>
      <c r="S23" s="58">
        <f t="shared" ref="S23:AB23" si="2">S19-S20</f>
        <v>0.5</v>
      </c>
      <c r="T23" s="58">
        <f t="shared" si="2"/>
        <v>0.5</v>
      </c>
      <c r="U23" s="58">
        <f t="shared" si="2"/>
        <v>0.5</v>
      </c>
      <c r="V23" s="58">
        <f t="shared" si="2"/>
        <v>0.5</v>
      </c>
      <c r="W23" s="58">
        <f t="shared" si="2"/>
        <v>0.5</v>
      </c>
      <c r="X23" s="58">
        <f t="shared" si="2"/>
        <v>0.5</v>
      </c>
      <c r="Y23" s="58">
        <f t="shared" si="2"/>
        <v>0.5</v>
      </c>
      <c r="Z23" s="58">
        <f t="shared" si="2"/>
        <v>0.5</v>
      </c>
      <c r="AA23" s="58">
        <f t="shared" si="2"/>
        <v>0.5</v>
      </c>
      <c r="AB23" s="58">
        <f t="shared" si="2"/>
        <v>0.5</v>
      </c>
      <c r="AC23" s="57">
        <f t="shared" si="0"/>
        <v>0.5</v>
      </c>
    </row>
    <row r="24" spans="1:29" ht="34.5" x14ac:dyDescent="0.2">
      <c r="A24" s="4">
        <v>12</v>
      </c>
      <c r="B24" s="3" t="s">
        <v>15</v>
      </c>
      <c r="C24" s="2" t="s">
        <v>14</v>
      </c>
      <c r="D24" s="5"/>
      <c r="E24" s="58">
        <f t="shared" ref="E24:R24" si="3">E21-E22</f>
        <v>0.79999999999999982</v>
      </c>
      <c r="F24" s="58">
        <f t="shared" si="3"/>
        <v>0.79999999999999982</v>
      </c>
      <c r="G24" s="58">
        <f t="shared" si="3"/>
        <v>0.79999999999999982</v>
      </c>
      <c r="H24" s="58">
        <f t="shared" si="3"/>
        <v>0.79999999999999982</v>
      </c>
      <c r="I24" s="58">
        <f t="shared" si="3"/>
        <v>0.79999999999999982</v>
      </c>
      <c r="J24" s="58">
        <f t="shared" si="3"/>
        <v>0.79999999999999982</v>
      </c>
      <c r="K24" s="58">
        <f t="shared" si="3"/>
        <v>0.79999999999999982</v>
      </c>
      <c r="L24" s="58">
        <f t="shared" si="3"/>
        <v>0.79999999999999982</v>
      </c>
      <c r="M24" s="58">
        <f t="shared" si="3"/>
        <v>0.79999999999999982</v>
      </c>
      <c r="N24" s="58">
        <f t="shared" si="3"/>
        <v>0.79999999999999982</v>
      </c>
      <c r="O24" s="58">
        <f t="shared" si="3"/>
        <v>0.79999999999999982</v>
      </c>
      <c r="P24" s="58">
        <f t="shared" si="3"/>
        <v>0.79999999999999982</v>
      </c>
      <c r="Q24" s="58">
        <f t="shared" si="3"/>
        <v>0.79999999999999982</v>
      </c>
      <c r="R24" s="58">
        <f t="shared" si="3"/>
        <v>0.79999999999999982</v>
      </c>
      <c r="S24" s="58">
        <f t="shared" ref="S24:AB24" si="4">S21-S22</f>
        <v>0.79999999999999982</v>
      </c>
      <c r="T24" s="58">
        <f t="shared" si="4"/>
        <v>0.79999999999999982</v>
      </c>
      <c r="U24" s="58">
        <f t="shared" si="4"/>
        <v>0.79999999999999982</v>
      </c>
      <c r="V24" s="58">
        <f t="shared" si="4"/>
        <v>0.79999999999999982</v>
      </c>
      <c r="W24" s="58">
        <f t="shared" si="4"/>
        <v>0.79999999999999982</v>
      </c>
      <c r="X24" s="58">
        <f t="shared" si="4"/>
        <v>0.79999999999999982</v>
      </c>
      <c r="Y24" s="58">
        <f t="shared" si="4"/>
        <v>0.79999999999999982</v>
      </c>
      <c r="Z24" s="58">
        <f t="shared" si="4"/>
        <v>0.79999999999999982</v>
      </c>
      <c r="AA24" s="58">
        <f t="shared" si="4"/>
        <v>0.79999999999999982</v>
      </c>
      <c r="AB24" s="58">
        <f t="shared" si="4"/>
        <v>0.79999999999999982</v>
      </c>
      <c r="AC24" s="57">
        <f t="shared" si="0"/>
        <v>0.80000000000000027</v>
      </c>
    </row>
    <row r="25" spans="1:29" ht="37.5" x14ac:dyDescent="0.2">
      <c r="A25" s="4">
        <v>13</v>
      </c>
      <c r="B25" s="3" t="s">
        <v>13</v>
      </c>
      <c r="C25" s="2" t="s">
        <v>12</v>
      </c>
      <c r="D25" s="5"/>
      <c r="E25" s="60">
        <f t="shared" ref="E25:R25" si="5">SQRT(E23/0.5)*971</f>
        <v>971</v>
      </c>
      <c r="F25" s="60">
        <f t="shared" si="5"/>
        <v>971</v>
      </c>
      <c r="G25" s="60">
        <f t="shared" si="5"/>
        <v>971</v>
      </c>
      <c r="H25" s="60">
        <f t="shared" si="5"/>
        <v>971</v>
      </c>
      <c r="I25" s="60">
        <f t="shared" si="5"/>
        <v>971</v>
      </c>
      <c r="J25" s="60">
        <f t="shared" si="5"/>
        <v>971</v>
      </c>
      <c r="K25" s="60">
        <f t="shared" si="5"/>
        <v>971</v>
      </c>
      <c r="L25" s="60">
        <f t="shared" si="5"/>
        <v>971</v>
      </c>
      <c r="M25" s="60">
        <f t="shared" si="5"/>
        <v>971</v>
      </c>
      <c r="N25" s="60">
        <f t="shared" si="5"/>
        <v>971</v>
      </c>
      <c r="O25" s="60">
        <f t="shared" si="5"/>
        <v>971</v>
      </c>
      <c r="P25" s="60">
        <f t="shared" si="5"/>
        <v>971</v>
      </c>
      <c r="Q25" s="60">
        <f t="shared" si="5"/>
        <v>971</v>
      </c>
      <c r="R25" s="60">
        <f t="shared" si="5"/>
        <v>971</v>
      </c>
      <c r="S25" s="60">
        <f t="shared" ref="S25:AB25" si="6">SQRT(S23/0.5)*971</f>
        <v>971</v>
      </c>
      <c r="T25" s="60">
        <f t="shared" si="6"/>
        <v>971</v>
      </c>
      <c r="U25" s="60">
        <f t="shared" si="6"/>
        <v>971</v>
      </c>
      <c r="V25" s="60">
        <f t="shared" si="6"/>
        <v>971</v>
      </c>
      <c r="W25" s="60">
        <f t="shared" si="6"/>
        <v>971</v>
      </c>
      <c r="X25" s="60">
        <f t="shared" si="6"/>
        <v>971</v>
      </c>
      <c r="Y25" s="60">
        <f t="shared" si="6"/>
        <v>971</v>
      </c>
      <c r="Z25" s="60">
        <f t="shared" si="6"/>
        <v>971</v>
      </c>
      <c r="AA25" s="60">
        <f t="shared" si="6"/>
        <v>971</v>
      </c>
      <c r="AB25" s="60">
        <f t="shared" si="6"/>
        <v>971</v>
      </c>
      <c r="AC25" s="57">
        <f t="shared" si="0"/>
        <v>971</v>
      </c>
    </row>
    <row r="26" spans="1:29" ht="15.75" x14ac:dyDescent="0.2">
      <c r="A26" s="4">
        <v>14</v>
      </c>
      <c r="B26" s="3" t="s">
        <v>11</v>
      </c>
      <c r="C26" s="2" t="s">
        <v>10</v>
      </c>
      <c r="D26" s="5"/>
      <c r="E26" s="56">
        <v>2704.7950000000001</v>
      </c>
      <c r="F26" s="56">
        <v>2747.326</v>
      </c>
      <c r="G26" s="56">
        <v>2766.03</v>
      </c>
      <c r="H26" s="56">
        <v>2887.04</v>
      </c>
      <c r="I26" s="56">
        <v>2820.556</v>
      </c>
      <c r="J26" s="56">
        <v>2737.6529999999998</v>
      </c>
      <c r="K26" s="56">
        <v>2729.0949999999998</v>
      </c>
      <c r="L26" s="56">
        <v>2614.2620000000002</v>
      </c>
      <c r="M26" s="56">
        <v>2639.5210000000002</v>
      </c>
      <c r="N26" s="56">
        <v>2768.2350000000001</v>
      </c>
      <c r="O26" s="56">
        <v>2842.1689999999999</v>
      </c>
      <c r="P26" s="56">
        <v>3028.0070000000001</v>
      </c>
      <c r="Q26" s="56">
        <v>3096.1689999999999</v>
      </c>
      <c r="R26" s="56">
        <v>2988.2829999999999</v>
      </c>
      <c r="S26" s="56">
        <v>2957.8690000000001</v>
      </c>
      <c r="T26" s="56">
        <v>2947.8249999999998</v>
      </c>
      <c r="U26" s="56">
        <v>2971.645</v>
      </c>
      <c r="V26" s="56">
        <v>2943.6509999999998</v>
      </c>
      <c r="W26" s="56">
        <v>2981.607</v>
      </c>
      <c r="X26" s="56">
        <v>2949.21</v>
      </c>
      <c r="Y26" s="56">
        <v>2801.4690000000001</v>
      </c>
      <c r="Z26" s="56">
        <v>2811.9949999999999</v>
      </c>
      <c r="AA26" s="56">
        <v>2707.8989999999999</v>
      </c>
      <c r="AB26" s="56">
        <v>2631.616</v>
      </c>
      <c r="AC26" s="57">
        <f>SUM(E26:AB26)</f>
        <v>68073.926999999996</v>
      </c>
    </row>
    <row r="27" spans="1:29" ht="21" x14ac:dyDescent="0.35">
      <c r="A27" s="4">
        <v>15</v>
      </c>
      <c r="B27" s="3" t="s">
        <v>9</v>
      </c>
      <c r="C27" s="2" t="s">
        <v>8</v>
      </c>
      <c r="D27" s="5"/>
      <c r="E27" s="69">
        <v>1479.1669999994338</v>
      </c>
      <c r="F27" s="69">
        <v>1479.1669999994338</v>
      </c>
      <c r="G27" s="69">
        <v>1479.1669999994338</v>
      </c>
      <c r="H27" s="69">
        <v>1479.1669999994338</v>
      </c>
      <c r="I27" s="69">
        <v>1479.1669999994338</v>
      </c>
      <c r="J27" s="69">
        <v>1479.1669999994338</v>
      </c>
      <c r="K27" s="69">
        <v>1479.1669999994338</v>
      </c>
      <c r="L27" s="69">
        <v>1479.1669999994338</v>
      </c>
      <c r="M27" s="69">
        <v>1479.1669999994338</v>
      </c>
      <c r="N27" s="69">
        <v>1479.1669999994338</v>
      </c>
      <c r="O27" s="69">
        <v>1479.1669999994338</v>
      </c>
      <c r="P27" s="69">
        <v>1479.1669999994338</v>
      </c>
      <c r="Q27" s="69">
        <v>1479.1669999994338</v>
      </c>
      <c r="R27" s="69">
        <v>1479.1669999994338</v>
      </c>
      <c r="S27" s="103">
        <v>1479.1669999994338</v>
      </c>
      <c r="T27" s="69">
        <v>1479.1669999994338</v>
      </c>
      <c r="U27" s="69">
        <v>1479.1669999994338</v>
      </c>
      <c r="V27" s="69">
        <v>1479.1669999994338</v>
      </c>
      <c r="W27" s="69">
        <v>1479.1669999994338</v>
      </c>
      <c r="X27" s="69">
        <v>1479.1669999994338</v>
      </c>
      <c r="Y27" s="69">
        <v>1479.1669999994338</v>
      </c>
      <c r="Z27" s="69">
        <v>1479.1669999994338</v>
      </c>
      <c r="AA27" s="69">
        <v>1479.1669999994338</v>
      </c>
      <c r="AB27" s="69">
        <v>1479.1590000130236</v>
      </c>
      <c r="AC27" s="57">
        <f>SUM(E27:AB27)</f>
        <v>35500</v>
      </c>
    </row>
    <row r="28" spans="1:29" ht="15.75" x14ac:dyDescent="0.2">
      <c r="A28" s="4">
        <v>16</v>
      </c>
      <c r="B28" s="3" t="s">
        <v>7</v>
      </c>
      <c r="C28" s="2" t="s">
        <v>6</v>
      </c>
      <c r="D28" s="5"/>
      <c r="E28" s="62">
        <f t="shared" ref="E28:R28" si="7">E27/E26</f>
        <v>0.54686843180330991</v>
      </c>
      <c r="F28" s="62">
        <f t="shared" si="7"/>
        <v>0.53840243203734606</v>
      </c>
      <c r="G28" s="62">
        <f t="shared" si="7"/>
        <v>0.53476173432661023</v>
      </c>
      <c r="H28" s="62">
        <f t="shared" si="7"/>
        <v>0.51234724839262147</v>
      </c>
      <c r="I28" s="62">
        <f t="shared" si="7"/>
        <v>0.52442390791015447</v>
      </c>
      <c r="J28" s="62">
        <f t="shared" si="7"/>
        <v>0.54030477931258414</v>
      </c>
      <c r="K28" s="62">
        <f t="shared" si="7"/>
        <v>0.54199908760942139</v>
      </c>
      <c r="L28" s="62">
        <f t="shared" si="7"/>
        <v>0.56580671715361108</v>
      </c>
      <c r="M28" s="62">
        <f t="shared" si="7"/>
        <v>0.56039220752531749</v>
      </c>
      <c r="N28" s="62">
        <f t="shared" si="7"/>
        <v>0.53433577712854352</v>
      </c>
      <c r="O28" s="62">
        <f t="shared" si="7"/>
        <v>0.520435976889282</v>
      </c>
      <c r="P28" s="62">
        <f t="shared" si="7"/>
        <v>0.4884952379566605</v>
      </c>
      <c r="Q28" s="62">
        <f t="shared" si="7"/>
        <v>0.47774104062130773</v>
      </c>
      <c r="R28" s="62">
        <f t="shared" si="7"/>
        <v>0.49498892842459491</v>
      </c>
      <c r="S28" s="62">
        <f t="shared" ref="S28:AB28" si="8">S27/S26</f>
        <v>0.5000786038865932</v>
      </c>
      <c r="T28" s="62">
        <f t="shared" si="8"/>
        <v>0.50178250065707219</v>
      </c>
      <c r="U28" s="62">
        <f t="shared" si="8"/>
        <v>0.49776033139874842</v>
      </c>
      <c r="V28" s="62">
        <f t="shared" si="8"/>
        <v>0.50249401168801389</v>
      </c>
      <c r="W28" s="62">
        <f t="shared" si="8"/>
        <v>0.49609723883779244</v>
      </c>
      <c r="X28" s="62">
        <f t="shared" si="8"/>
        <v>0.50154685492027817</v>
      </c>
      <c r="Y28" s="62">
        <f t="shared" si="8"/>
        <v>0.52799691875920585</v>
      </c>
      <c r="Z28" s="62">
        <f t="shared" si="8"/>
        <v>0.52602049434633913</v>
      </c>
      <c r="AA28" s="62">
        <f t="shared" si="8"/>
        <v>0.54624156957088643</v>
      </c>
      <c r="AB28" s="62">
        <f t="shared" si="8"/>
        <v>0.56207250602406411</v>
      </c>
      <c r="AC28" s="57">
        <f t="shared" ref="AC28:AC33" si="9">AVERAGE(E28:AB28)</f>
        <v>0.5226414390491817</v>
      </c>
    </row>
    <row r="29" spans="1:29" ht="15.75" x14ac:dyDescent="0.2">
      <c r="A29" s="4">
        <v>17</v>
      </c>
      <c r="B29" s="3" t="s">
        <v>5</v>
      </c>
      <c r="C29" s="5"/>
      <c r="D29" s="5"/>
      <c r="E29" s="326">
        <f>AVERAGE(E28:AB28)</f>
        <v>0.5226414390491817</v>
      </c>
      <c r="F29" s="327"/>
      <c r="G29" s="327"/>
      <c r="H29" s="327"/>
      <c r="I29" s="327"/>
      <c r="J29" s="327"/>
      <c r="K29" s="327"/>
      <c r="L29" s="327"/>
      <c r="M29" s="327"/>
      <c r="N29" s="327"/>
      <c r="O29" s="327"/>
      <c r="P29" s="327"/>
      <c r="Q29" s="327"/>
      <c r="R29" s="327"/>
      <c r="S29" s="327"/>
      <c r="T29" s="327"/>
      <c r="U29" s="327"/>
      <c r="V29" s="327"/>
      <c r="W29" s="327"/>
      <c r="X29" s="327"/>
      <c r="Y29" s="327"/>
      <c r="Z29" s="327"/>
      <c r="AA29" s="327"/>
      <c r="AB29" s="328"/>
      <c r="AC29" s="57">
        <f t="shared" si="9"/>
        <v>0.5226414390491817</v>
      </c>
    </row>
    <row r="30" spans="1:29" ht="15.75" x14ac:dyDescent="0.2">
      <c r="A30" s="4">
        <v>18</v>
      </c>
      <c r="B30" s="3" t="s">
        <v>4</v>
      </c>
      <c r="C30" s="5"/>
      <c r="D30" s="5"/>
      <c r="E30" s="62">
        <f t="shared" ref="E30:S30" si="10">3.516/E28</f>
        <v>6.4293343618426055</v>
      </c>
      <c r="F30" s="62">
        <f t="shared" si="10"/>
        <v>6.5304311250884437</v>
      </c>
      <c r="G30" s="62">
        <f t="shared" si="10"/>
        <v>6.5748907865060024</v>
      </c>
      <c r="H30" s="62">
        <f t="shared" si="10"/>
        <v>6.8625331960514835</v>
      </c>
      <c r="I30" s="62">
        <f t="shared" si="10"/>
        <v>6.7044998272702117</v>
      </c>
      <c r="J30" s="62">
        <f t="shared" si="10"/>
        <v>6.5074382730304849</v>
      </c>
      <c r="K30" s="62">
        <f t="shared" si="10"/>
        <v>6.4870957910794873</v>
      </c>
      <c r="L30" s="62">
        <f t="shared" si="10"/>
        <v>6.2141361942252091</v>
      </c>
      <c r="M30" s="62">
        <f t="shared" si="10"/>
        <v>6.2741771794554326</v>
      </c>
      <c r="N30" s="62">
        <f t="shared" si="10"/>
        <v>6.5801321013812011</v>
      </c>
      <c r="O30" s="62">
        <f t="shared" si="10"/>
        <v>6.7558742211013536</v>
      </c>
      <c r="P30" s="62">
        <f t="shared" si="10"/>
        <v>7.1976136649912252</v>
      </c>
      <c r="Q30" s="62">
        <f t="shared" si="10"/>
        <v>7.3596356625074568</v>
      </c>
      <c r="R30" s="62">
        <f t="shared" si="10"/>
        <v>7.1031891787769892</v>
      </c>
      <c r="S30" s="62">
        <f t="shared" si="10"/>
        <v>7.0308946887024808</v>
      </c>
      <c r="T30" s="62">
        <f t="shared" ref="T30:AB30" si="11">3.516/T28</f>
        <v>7.0070199646179017</v>
      </c>
      <c r="U30" s="62">
        <f t="shared" si="11"/>
        <v>7.0636404273513405</v>
      </c>
      <c r="V30" s="62">
        <f t="shared" si="11"/>
        <v>6.9970983100650308</v>
      </c>
      <c r="W30" s="62">
        <f t="shared" si="11"/>
        <v>7.0873202363249135</v>
      </c>
      <c r="X30" s="62">
        <f t="shared" si="11"/>
        <v>7.0103121283830498</v>
      </c>
      <c r="Y30" s="62">
        <f t="shared" si="11"/>
        <v>6.6591297696634468</v>
      </c>
      <c r="Z30" s="62">
        <f t="shared" si="11"/>
        <v>6.6841502142785663</v>
      </c>
      <c r="AA30" s="62">
        <f t="shared" si="11"/>
        <v>6.436712611898213</v>
      </c>
      <c r="AB30" s="62">
        <f t="shared" si="11"/>
        <v>6.2554207194213287</v>
      </c>
      <c r="AC30" s="57">
        <f t="shared" si="9"/>
        <v>6.7421950264172423</v>
      </c>
    </row>
    <row r="31" spans="1:29" ht="15.75" x14ac:dyDescent="0.2">
      <c r="A31" s="4">
        <v>19</v>
      </c>
      <c r="B31" s="3" t="s">
        <v>3</v>
      </c>
      <c r="C31" s="5"/>
      <c r="D31" s="5"/>
      <c r="E31" s="62">
        <f t="shared" ref="E31:S31" si="12">3.413*E30</f>
        <v>21.943318176968813</v>
      </c>
      <c r="F31" s="62">
        <f t="shared" si="12"/>
        <v>22.288361429926859</v>
      </c>
      <c r="G31" s="62">
        <f t="shared" si="12"/>
        <v>22.440102254344986</v>
      </c>
      <c r="H31" s="62">
        <f t="shared" si="12"/>
        <v>23.421825798123713</v>
      </c>
      <c r="I31" s="62">
        <f t="shared" si="12"/>
        <v>22.882457910473232</v>
      </c>
      <c r="J31" s="62">
        <f t="shared" si="12"/>
        <v>22.209886825853044</v>
      </c>
      <c r="K31" s="62">
        <f t="shared" si="12"/>
        <v>22.140457934954288</v>
      </c>
      <c r="L31" s="62">
        <f t="shared" si="12"/>
        <v>21.208846830890639</v>
      </c>
      <c r="M31" s="62">
        <f t="shared" si="12"/>
        <v>21.41376671348139</v>
      </c>
      <c r="N31" s="62">
        <f t="shared" si="12"/>
        <v>22.457990862014039</v>
      </c>
      <c r="O31" s="62">
        <f t="shared" si="12"/>
        <v>23.057798716618919</v>
      </c>
      <c r="P31" s="62">
        <f t="shared" si="12"/>
        <v>24.56545543861505</v>
      </c>
      <c r="Q31" s="62">
        <f t="shared" si="12"/>
        <v>25.118436516137947</v>
      </c>
      <c r="R31" s="62">
        <f t="shared" si="12"/>
        <v>24.243184667165863</v>
      </c>
      <c r="S31" s="62">
        <f t="shared" si="12"/>
        <v>23.996443572541565</v>
      </c>
      <c r="T31" s="62">
        <f t="shared" ref="T31:AB31" si="13">3.413*T30</f>
        <v>23.914959139240896</v>
      </c>
      <c r="U31" s="62">
        <f t="shared" si="13"/>
        <v>24.108204778550125</v>
      </c>
      <c r="V31" s="62">
        <f t="shared" si="13"/>
        <v>23.881096532251949</v>
      </c>
      <c r="W31" s="62">
        <f t="shared" si="13"/>
        <v>24.189023966576929</v>
      </c>
      <c r="X31" s="62">
        <f t="shared" si="13"/>
        <v>23.926195294171347</v>
      </c>
      <c r="Y31" s="62">
        <f t="shared" si="13"/>
        <v>22.727609903861342</v>
      </c>
      <c r="Z31" s="62">
        <f t="shared" si="13"/>
        <v>22.813004681332746</v>
      </c>
      <c r="AA31" s="62">
        <f t="shared" si="13"/>
        <v>21.968500144408601</v>
      </c>
      <c r="AB31" s="62">
        <f t="shared" si="13"/>
        <v>21.349750915384995</v>
      </c>
      <c r="AC31" s="57">
        <f t="shared" si="9"/>
        <v>23.011111625162055</v>
      </c>
    </row>
    <row r="32" spans="1:29" ht="15.75" x14ac:dyDescent="0.2">
      <c r="A32" s="4">
        <v>20</v>
      </c>
      <c r="B32" s="3" t="s">
        <v>2</v>
      </c>
      <c r="C32" s="2" t="s">
        <v>0</v>
      </c>
      <c r="D32" s="5"/>
      <c r="E32" s="62">
        <f t="shared" ref="E32:S32" si="14">(E18-E17)/LN(1+(E18-E17)/E13)</f>
        <v>4.1081097854711626</v>
      </c>
      <c r="F32" s="62">
        <f t="shared" si="14"/>
        <v>3.9418285882581845</v>
      </c>
      <c r="G32" s="62">
        <f t="shared" si="14"/>
        <v>4.1102130078602865</v>
      </c>
      <c r="H32" s="62">
        <f t="shared" si="14"/>
        <v>4.3264590644200123</v>
      </c>
      <c r="I32" s="62">
        <f t="shared" si="14"/>
        <v>4.3272844162174326</v>
      </c>
      <c r="J32" s="62">
        <f t="shared" si="14"/>
        <v>4.1581705695452804</v>
      </c>
      <c r="K32" s="62">
        <f t="shared" si="14"/>
        <v>4.1581705695452804</v>
      </c>
      <c r="L32" s="62">
        <f t="shared" si="14"/>
        <v>3.9375278239974745</v>
      </c>
      <c r="M32" s="62">
        <f t="shared" si="14"/>
        <v>3.8203289784442376</v>
      </c>
      <c r="N32" s="62">
        <f t="shared" si="14"/>
        <v>3.7682705536789767</v>
      </c>
      <c r="O32" s="62">
        <f t="shared" si="14"/>
        <v>4.0371370841500376</v>
      </c>
      <c r="P32" s="62">
        <f t="shared" si="14"/>
        <v>4.0374975010664702</v>
      </c>
      <c r="Q32" s="62">
        <f t="shared" si="14"/>
        <v>4.1344295106918976</v>
      </c>
      <c r="R32" s="62">
        <f t="shared" si="14"/>
        <v>4.1351528509406101</v>
      </c>
      <c r="S32" s="62">
        <f t="shared" si="14"/>
        <v>4.0183608918064602</v>
      </c>
      <c r="T32" s="62">
        <f t="shared" ref="T32:AB32" si="15">(T18-T17)/LN(1+(T18-T17)/T13)</f>
        <v>4.071225644022384</v>
      </c>
      <c r="U32" s="62">
        <f t="shared" si="15"/>
        <v>4.0707382741429532</v>
      </c>
      <c r="V32" s="62">
        <f t="shared" si="15"/>
        <v>4.1811930266597468</v>
      </c>
      <c r="W32" s="62">
        <f t="shared" si="15"/>
        <v>4.1806309086649751</v>
      </c>
      <c r="X32" s="62">
        <f t="shared" si="15"/>
        <v>4.015197814080798</v>
      </c>
      <c r="Y32" s="62">
        <f t="shared" si="15"/>
        <v>4.0372171780081318</v>
      </c>
      <c r="Z32" s="62">
        <f t="shared" si="15"/>
        <v>4.0326941288000517</v>
      </c>
      <c r="AA32" s="62">
        <f t="shared" si="15"/>
        <v>3.8113059572122459</v>
      </c>
      <c r="AB32" s="62">
        <f t="shared" si="15"/>
        <v>3.6453395572584135</v>
      </c>
      <c r="AC32" s="57">
        <f t="shared" si="9"/>
        <v>4.0443534868726454</v>
      </c>
    </row>
    <row r="33" spans="1:29" ht="15.75" x14ac:dyDescent="0.25">
      <c r="A33" s="4">
        <v>21</v>
      </c>
      <c r="B33" s="3" t="s">
        <v>1</v>
      </c>
      <c r="C33" s="2" t="s">
        <v>0</v>
      </c>
      <c r="D33" s="1"/>
      <c r="E33" s="62">
        <f t="shared" ref="E33:S33" si="16">(E15-E16)/LN(1+(E15-E16)/E14)</f>
        <v>1.7134057508585943</v>
      </c>
      <c r="F33" s="62">
        <f t="shared" si="16"/>
        <v>1.7134057508585943</v>
      </c>
      <c r="G33" s="62">
        <f t="shared" si="16"/>
        <v>1.7514229945077262</v>
      </c>
      <c r="H33" s="62">
        <f t="shared" si="16"/>
        <v>1.9075977255140093</v>
      </c>
      <c r="I33" s="62">
        <f t="shared" si="16"/>
        <v>1.9073683509780641</v>
      </c>
      <c r="J33" s="62">
        <f t="shared" si="16"/>
        <v>1.7103889073642999</v>
      </c>
      <c r="K33" s="62">
        <f t="shared" si="16"/>
        <v>1.7108491194709836</v>
      </c>
      <c r="L33" s="62">
        <f t="shared" si="16"/>
        <v>1.6706648659755479</v>
      </c>
      <c r="M33" s="62">
        <f t="shared" si="16"/>
        <v>1.6698902238173523</v>
      </c>
      <c r="N33" s="62">
        <f t="shared" si="16"/>
        <v>1.8637048919673225</v>
      </c>
      <c r="O33" s="62">
        <f t="shared" si="16"/>
        <v>1.9048099252071091</v>
      </c>
      <c r="P33" s="62">
        <f t="shared" si="16"/>
        <v>1.9482136413331752</v>
      </c>
      <c r="Q33" s="62">
        <f t="shared" si="16"/>
        <v>1.8308161414443891</v>
      </c>
      <c r="R33" s="62">
        <f t="shared" si="16"/>
        <v>1.7909991364991344</v>
      </c>
      <c r="S33" s="62">
        <f t="shared" si="16"/>
        <v>1.7899184985224821</v>
      </c>
      <c r="T33" s="62">
        <f t="shared" ref="T33:AB33" si="17">(T15-T16)/LN(1+(T15-T16)/T14)</f>
        <v>1.9479302748080629</v>
      </c>
      <c r="U33" s="62">
        <f t="shared" si="17"/>
        <v>1.7894679603845447</v>
      </c>
      <c r="V33" s="62">
        <f t="shared" si="17"/>
        <v>1.7896400803457913</v>
      </c>
      <c r="W33" s="62">
        <f t="shared" si="17"/>
        <v>1.7913938844903883</v>
      </c>
      <c r="X33" s="62">
        <f t="shared" si="17"/>
        <v>1.9497652912665624</v>
      </c>
      <c r="Y33" s="62">
        <f t="shared" si="17"/>
        <v>1.7521849979447186</v>
      </c>
      <c r="Z33" s="62">
        <f t="shared" si="17"/>
        <v>1.7504041900423417</v>
      </c>
      <c r="AA33" s="62">
        <f t="shared" si="17"/>
        <v>1.5440221926241899</v>
      </c>
      <c r="AB33" s="62">
        <f t="shared" si="17"/>
        <v>1.5073703435197963</v>
      </c>
      <c r="AC33" s="57">
        <f t="shared" si="9"/>
        <v>1.7794014641560494</v>
      </c>
    </row>
    <row r="36" spans="1:29" ht="18.75" x14ac:dyDescent="0.25">
      <c r="A36" s="370"/>
      <c r="B36" s="370"/>
      <c r="C36" s="370"/>
      <c r="D36" s="370"/>
      <c r="E36" s="370"/>
      <c r="F36" s="370"/>
      <c r="G36" s="370"/>
      <c r="H36" s="370"/>
      <c r="I36" s="370"/>
      <c r="J36" s="370"/>
      <c r="K36" s="370"/>
      <c r="L36" s="370"/>
      <c r="M36" s="370"/>
      <c r="N36" s="370"/>
      <c r="O36" s="370"/>
      <c r="P36" s="370"/>
      <c r="Q36" s="370"/>
      <c r="R36" s="370"/>
      <c r="S36" s="370"/>
      <c r="T36" s="370"/>
      <c r="U36" s="370"/>
      <c r="V36" s="370"/>
      <c r="W36" s="370"/>
      <c r="X36" s="370"/>
      <c r="Y36" s="370"/>
      <c r="Z36" s="370"/>
      <c r="AA36" s="370"/>
      <c r="AB36" s="370"/>
      <c r="AC36"/>
    </row>
    <row r="37" spans="1:29" ht="21" x14ac:dyDescent="0.35">
      <c r="A37" s="361"/>
      <c r="B37" s="361"/>
      <c r="C37" s="361"/>
      <c r="D37" s="361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/>
    </row>
    <row r="38" spans="1:29" ht="15.75" x14ac:dyDescent="0.25">
      <c r="A38" s="371"/>
      <c r="B38" s="371"/>
      <c r="C38" s="371"/>
      <c r="D38" s="371"/>
      <c r="E38" s="342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2"/>
      <c r="AC38"/>
    </row>
    <row r="39" spans="1:29" ht="15.75" x14ac:dyDescent="0.25">
      <c r="A39" s="371"/>
      <c r="B39" s="371"/>
      <c r="C39" s="371"/>
      <c r="D39" s="371"/>
      <c r="E39" s="342"/>
      <c r="F39" s="342"/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2"/>
      <c r="AC39"/>
    </row>
  </sheetData>
  <mergeCells count="21">
    <mergeCell ref="A36:AB36"/>
    <mergeCell ref="A37:D37"/>
    <mergeCell ref="E37:AB39"/>
    <mergeCell ref="A38:D38"/>
    <mergeCell ref="A39:D39"/>
    <mergeCell ref="E29:AB29"/>
    <mergeCell ref="A6:D6"/>
    <mergeCell ref="A7:D7"/>
    <mergeCell ref="A11:A12"/>
    <mergeCell ref="B11:B12"/>
    <mergeCell ref="C11:C12"/>
    <mergeCell ref="D11:D12"/>
    <mergeCell ref="E11:AB11"/>
    <mergeCell ref="A2:AB2"/>
    <mergeCell ref="A3:AB3"/>
    <mergeCell ref="A4:D4"/>
    <mergeCell ref="E4:AB10"/>
    <mergeCell ref="A5:D5"/>
    <mergeCell ref="A8:D8"/>
    <mergeCell ref="A9:D9"/>
    <mergeCell ref="A10:D10"/>
  </mergeCells>
  <conditionalFormatting sqref="E27:AB27">
    <cfRule type="cellIs" dxfId="68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3:AE68"/>
  <sheetViews>
    <sheetView topLeftCell="A16" zoomScale="77" zoomScaleNormal="77" workbookViewId="0">
      <selection activeCell="AC47" sqref="AC47:AC48"/>
    </sheetView>
  </sheetViews>
  <sheetFormatPr defaultColWidth="8.85546875" defaultRowHeight="12.75" x14ac:dyDescent="0.2"/>
  <cols>
    <col min="1" max="1" width="6.5703125" style="16" customWidth="1"/>
    <col min="2" max="2" width="39.140625" style="16" customWidth="1"/>
    <col min="3" max="3" width="11.42578125" style="16" customWidth="1"/>
    <col min="4" max="4" width="11.85546875" style="16" customWidth="1"/>
    <col min="5" max="18" width="8.7109375" style="16" customWidth="1"/>
    <col min="19" max="19" width="10" style="16" customWidth="1"/>
    <col min="20" max="28" width="8.7109375" style="16" customWidth="1"/>
    <col min="29" max="29" width="12.42578125" style="16" customWidth="1"/>
    <col min="30" max="30" width="8.28515625" style="16" bestFit="1" customWidth="1"/>
    <col min="31" max="16384" width="8.85546875" style="16"/>
  </cols>
  <sheetData>
    <row r="3" spans="1:29" ht="23.25" x14ac:dyDescent="0.25">
      <c r="A3" s="332" t="s">
        <v>39</v>
      </c>
      <c r="B3" s="333"/>
      <c r="C3" s="333"/>
      <c r="D3" s="333"/>
      <c r="E3" s="333"/>
      <c r="F3" s="333"/>
      <c r="G3" s="333"/>
      <c r="H3" s="333"/>
      <c r="I3" s="333"/>
      <c r="J3" s="333"/>
      <c r="K3" s="333"/>
      <c r="L3" s="333"/>
      <c r="M3" s="333"/>
      <c r="N3" s="333"/>
      <c r="O3" s="333"/>
      <c r="P3" s="333"/>
      <c r="Q3" s="333"/>
      <c r="R3" s="333"/>
      <c r="S3" s="333"/>
      <c r="T3" s="333"/>
      <c r="U3" s="333"/>
      <c r="V3" s="333"/>
      <c r="W3" s="333"/>
      <c r="X3" s="333"/>
      <c r="Y3" s="333"/>
      <c r="Z3" s="333"/>
      <c r="AA3" s="333"/>
      <c r="AB3" s="334"/>
      <c r="AC3"/>
    </row>
    <row r="4" spans="1:29" ht="21" customHeight="1" x14ac:dyDescent="0.25">
      <c r="A4" s="353" t="s">
        <v>104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5"/>
      <c r="AC4"/>
    </row>
    <row r="5" spans="1:29" ht="18.75" customHeight="1" x14ac:dyDescent="0.35">
      <c r="A5" s="335"/>
      <c r="B5" s="336"/>
      <c r="C5" s="336"/>
      <c r="D5" s="337"/>
      <c r="E5" s="338" t="s">
        <v>103</v>
      </c>
      <c r="F5" s="339"/>
      <c r="G5" s="339"/>
      <c r="H5" s="339"/>
      <c r="I5" s="339"/>
      <c r="J5" s="339"/>
      <c r="K5" s="339"/>
      <c r="L5" s="339"/>
      <c r="M5" s="339"/>
      <c r="N5" s="339"/>
      <c r="O5" s="339"/>
      <c r="P5" s="339"/>
      <c r="Q5" s="339"/>
      <c r="R5" s="339"/>
      <c r="S5" s="339"/>
      <c r="T5" s="339"/>
      <c r="U5" s="339"/>
      <c r="V5" s="339"/>
      <c r="W5" s="339"/>
      <c r="X5" s="339"/>
      <c r="Y5" s="339"/>
      <c r="Z5" s="339"/>
      <c r="AA5" s="339"/>
      <c r="AB5" s="340"/>
      <c r="AC5"/>
    </row>
    <row r="6" spans="1:29" ht="18.75" customHeight="1" x14ac:dyDescent="0.25">
      <c r="A6" s="350" t="s">
        <v>38</v>
      </c>
      <c r="B6" s="351"/>
      <c r="C6" s="351"/>
      <c r="D6" s="352"/>
      <c r="E6" s="341"/>
      <c r="F6" s="342"/>
      <c r="G6" s="342"/>
      <c r="H6" s="342"/>
      <c r="I6" s="342"/>
      <c r="J6" s="342"/>
      <c r="K6" s="342"/>
      <c r="L6" s="342"/>
      <c r="M6" s="342"/>
      <c r="N6" s="342"/>
      <c r="O6" s="342"/>
      <c r="P6" s="342"/>
      <c r="Q6" s="342"/>
      <c r="R6" s="342"/>
      <c r="S6" s="342"/>
      <c r="T6" s="342"/>
      <c r="U6" s="342"/>
      <c r="V6" s="342"/>
      <c r="W6" s="342"/>
      <c r="X6" s="342"/>
      <c r="Y6" s="342"/>
      <c r="Z6" s="342"/>
      <c r="AA6" s="342"/>
      <c r="AB6" s="343"/>
      <c r="AC6"/>
    </row>
    <row r="7" spans="1:29" ht="18.75" customHeight="1" x14ac:dyDescent="0.25">
      <c r="A7" s="350" t="s">
        <v>37</v>
      </c>
      <c r="B7" s="351"/>
      <c r="C7" s="351"/>
      <c r="D7" s="352"/>
      <c r="E7" s="341"/>
      <c r="F7" s="342"/>
      <c r="G7" s="342"/>
      <c r="H7" s="342"/>
      <c r="I7" s="342"/>
      <c r="J7" s="342"/>
      <c r="K7" s="342"/>
      <c r="L7" s="342"/>
      <c r="M7" s="342"/>
      <c r="N7" s="342"/>
      <c r="O7" s="342"/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3"/>
      <c r="AC7"/>
    </row>
    <row r="8" spans="1:29" ht="18.75" customHeight="1" x14ac:dyDescent="0.25">
      <c r="A8" s="350" t="s">
        <v>36</v>
      </c>
      <c r="B8" s="351"/>
      <c r="C8" s="351"/>
      <c r="D8" s="352"/>
      <c r="E8" s="341"/>
      <c r="F8" s="342"/>
      <c r="G8" s="342"/>
      <c r="H8" s="342"/>
      <c r="I8" s="342"/>
      <c r="J8" s="342"/>
      <c r="K8" s="342"/>
      <c r="L8" s="342"/>
      <c r="M8" s="342"/>
      <c r="N8" s="342"/>
      <c r="O8" s="342"/>
      <c r="P8" s="342"/>
      <c r="Q8" s="342"/>
      <c r="R8" s="342"/>
      <c r="S8" s="342"/>
      <c r="T8" s="342"/>
      <c r="U8" s="342"/>
      <c r="V8" s="342"/>
      <c r="W8" s="342"/>
      <c r="X8" s="342"/>
      <c r="Y8" s="342"/>
      <c r="Z8" s="342"/>
      <c r="AA8" s="342"/>
      <c r="AB8" s="343"/>
      <c r="AC8"/>
    </row>
    <row r="9" spans="1:29" ht="19.5" customHeight="1" x14ac:dyDescent="0.25">
      <c r="A9" s="350" t="s">
        <v>35</v>
      </c>
      <c r="B9" s="351"/>
      <c r="C9" s="351"/>
      <c r="D9" s="352"/>
      <c r="E9" s="341"/>
      <c r="F9" s="342"/>
      <c r="G9" s="342"/>
      <c r="H9" s="342"/>
      <c r="I9" s="342"/>
      <c r="J9" s="342"/>
      <c r="K9" s="342"/>
      <c r="L9" s="342"/>
      <c r="M9" s="342"/>
      <c r="N9" s="342"/>
      <c r="O9" s="342"/>
      <c r="P9" s="342"/>
      <c r="Q9" s="342"/>
      <c r="R9" s="342"/>
      <c r="S9" s="342"/>
      <c r="T9" s="342"/>
      <c r="U9" s="342"/>
      <c r="V9" s="342"/>
      <c r="W9" s="342"/>
      <c r="X9" s="342"/>
      <c r="Y9" s="342"/>
      <c r="Z9" s="342"/>
      <c r="AA9" s="342"/>
      <c r="AB9" s="343"/>
      <c r="AC9"/>
    </row>
    <row r="10" spans="1:29" ht="18.75" customHeight="1" x14ac:dyDescent="0.35">
      <c r="A10" s="347" t="s">
        <v>34</v>
      </c>
      <c r="B10" s="348"/>
      <c r="C10" s="348"/>
      <c r="D10" s="349"/>
      <c r="E10" s="341"/>
      <c r="F10" s="342"/>
      <c r="G10" s="342"/>
      <c r="H10" s="342"/>
      <c r="I10" s="342"/>
      <c r="J10" s="342"/>
      <c r="K10" s="342"/>
      <c r="L10" s="342"/>
      <c r="M10" s="342"/>
      <c r="N10" s="342"/>
      <c r="O10" s="342"/>
      <c r="P10" s="342"/>
      <c r="Q10" s="342"/>
      <c r="R10" s="342"/>
      <c r="S10" s="342"/>
      <c r="T10" s="342"/>
      <c r="U10" s="342"/>
      <c r="V10" s="342"/>
      <c r="W10" s="342"/>
      <c r="X10" s="342"/>
      <c r="Y10" s="342"/>
      <c r="Z10" s="342"/>
      <c r="AA10" s="342"/>
      <c r="AB10" s="343"/>
      <c r="AC10"/>
    </row>
    <row r="11" spans="1:29" ht="15.75" customHeight="1" x14ac:dyDescent="0.35">
      <c r="A11" s="347" t="s">
        <v>33</v>
      </c>
      <c r="B11" s="348"/>
      <c r="C11" s="348"/>
      <c r="D11" s="349"/>
      <c r="E11" s="344"/>
      <c r="F11" s="345"/>
      <c r="G11" s="345"/>
      <c r="H11" s="345"/>
      <c r="I11" s="345"/>
      <c r="J11" s="345"/>
      <c r="K11" s="345"/>
      <c r="L11" s="345"/>
      <c r="M11" s="345"/>
      <c r="N11" s="345"/>
      <c r="O11" s="345"/>
      <c r="P11" s="345"/>
      <c r="Q11" s="345"/>
      <c r="R11" s="345"/>
      <c r="S11" s="345"/>
      <c r="T11" s="345"/>
      <c r="U11" s="345"/>
      <c r="V11" s="345"/>
      <c r="W11" s="345"/>
      <c r="X11" s="345"/>
      <c r="Y11" s="345"/>
      <c r="Z11" s="345"/>
      <c r="AA11" s="345"/>
      <c r="AB11" s="346"/>
      <c r="AC11"/>
    </row>
    <row r="12" spans="1:29" ht="15.75" x14ac:dyDescent="0.25">
      <c r="A12" s="364" t="s">
        <v>32</v>
      </c>
      <c r="B12" s="364" t="s">
        <v>31</v>
      </c>
      <c r="C12" s="366" t="s">
        <v>30</v>
      </c>
      <c r="D12" s="364" t="s">
        <v>29</v>
      </c>
      <c r="E12" s="314" t="s">
        <v>28</v>
      </c>
      <c r="F12" s="315"/>
      <c r="G12" s="315"/>
      <c r="H12" s="315"/>
      <c r="I12" s="315"/>
      <c r="J12" s="315"/>
      <c r="K12" s="315"/>
      <c r="L12" s="315"/>
      <c r="M12" s="315"/>
      <c r="N12" s="315"/>
      <c r="O12" s="315"/>
      <c r="P12" s="315"/>
      <c r="Q12" s="315"/>
      <c r="R12" s="315"/>
      <c r="S12" s="315"/>
      <c r="T12" s="315"/>
      <c r="U12" s="315"/>
      <c r="V12" s="315"/>
      <c r="W12" s="315"/>
      <c r="X12" s="315"/>
      <c r="Y12" s="315"/>
      <c r="Z12" s="315"/>
      <c r="AA12" s="315"/>
      <c r="AB12" s="316"/>
      <c r="AC12" s="10" t="s">
        <v>40</v>
      </c>
    </row>
    <row r="13" spans="1:29" ht="27" customHeight="1" x14ac:dyDescent="0.25">
      <c r="A13" s="365"/>
      <c r="B13" s="365"/>
      <c r="C13" s="367"/>
      <c r="D13" s="365"/>
      <c r="E13" s="52">
        <v>0.29166666666666669</v>
      </c>
      <c r="F13" s="52">
        <v>0.33333333333333298</v>
      </c>
      <c r="G13" s="52">
        <v>0.375</v>
      </c>
      <c r="H13" s="52">
        <v>0.41666666666666702</v>
      </c>
      <c r="I13" s="52">
        <v>0.45833333333333298</v>
      </c>
      <c r="J13" s="52">
        <v>0.5</v>
      </c>
      <c r="K13" s="52">
        <v>0.54166666666666696</v>
      </c>
      <c r="L13" s="52">
        <v>0.58333333333333304</v>
      </c>
      <c r="M13" s="52">
        <v>0.625</v>
      </c>
      <c r="N13" s="52">
        <v>0.66666666666666696</v>
      </c>
      <c r="O13" s="52">
        <v>0.70833333333333304</v>
      </c>
      <c r="P13" s="52">
        <v>0.75</v>
      </c>
      <c r="Q13" s="52">
        <v>0.79166666666666696</v>
      </c>
      <c r="R13" s="52">
        <v>0.83333333333333304</v>
      </c>
      <c r="S13" s="52">
        <v>0.875</v>
      </c>
      <c r="T13" s="52">
        <v>0.91666666666666696</v>
      </c>
      <c r="U13" s="52">
        <v>0.95833333333333304</v>
      </c>
      <c r="V13" s="52">
        <v>1</v>
      </c>
      <c r="W13" s="52">
        <v>1.0416666666666701</v>
      </c>
      <c r="X13" s="52">
        <v>1.0833333333333299</v>
      </c>
      <c r="Y13" s="52">
        <v>1.125</v>
      </c>
      <c r="Z13" s="52">
        <v>1.1666666666666701</v>
      </c>
      <c r="AA13" s="52">
        <v>1.2083333333333299</v>
      </c>
      <c r="AB13" s="52">
        <v>1.25</v>
      </c>
      <c r="AC13" s="1"/>
    </row>
    <row r="14" spans="1:29" ht="31.5" x14ac:dyDescent="0.2">
      <c r="A14" s="4">
        <v>1</v>
      </c>
      <c r="B14" s="3" t="s">
        <v>27</v>
      </c>
      <c r="C14" s="2" t="s">
        <v>0</v>
      </c>
      <c r="D14" s="31"/>
      <c r="E14" s="12"/>
      <c r="F14" s="12"/>
      <c r="G14" s="12"/>
      <c r="H14" s="12"/>
      <c r="I14" s="12"/>
      <c r="J14" s="12">
        <v>1.1000000000000001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>
        <f>AVERAGE(E14:AB14)</f>
        <v>1.1000000000000001</v>
      </c>
    </row>
    <row r="15" spans="1:29" ht="31.5" x14ac:dyDescent="0.2">
      <c r="A15" s="4">
        <v>2</v>
      </c>
      <c r="B15" s="3" t="s">
        <v>26</v>
      </c>
      <c r="C15" s="2" t="s">
        <v>0</v>
      </c>
      <c r="D15" s="31"/>
      <c r="E15" s="57"/>
      <c r="F15" s="57"/>
      <c r="G15" s="57"/>
      <c r="H15" s="57"/>
      <c r="I15" s="57"/>
      <c r="J15" s="12">
        <v>0.2</v>
      </c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>
        <f>AVERAGE(E15:AB15)</f>
        <v>0.2</v>
      </c>
    </row>
    <row r="16" spans="1:29" ht="18.75" x14ac:dyDescent="0.2">
      <c r="A16" s="4">
        <v>3</v>
      </c>
      <c r="B16" s="3" t="s">
        <v>25</v>
      </c>
      <c r="C16" s="2" t="s">
        <v>0</v>
      </c>
      <c r="D16" s="2"/>
      <c r="E16" s="58"/>
      <c r="F16" s="58"/>
      <c r="G16" s="58"/>
      <c r="H16" s="58"/>
      <c r="I16" s="58"/>
      <c r="J16" s="5">
        <v>13.6</v>
      </c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7">
        <f t="shared" ref="AC16:AC26" si="0">AVERAGE(E16:AB16)</f>
        <v>13.6</v>
      </c>
    </row>
    <row r="17" spans="1:29" ht="18.75" x14ac:dyDescent="0.2">
      <c r="A17" s="4">
        <v>4</v>
      </c>
      <c r="B17" s="3" t="s">
        <v>24</v>
      </c>
      <c r="C17" s="2" t="s">
        <v>0</v>
      </c>
      <c r="D17" s="2"/>
      <c r="E17" s="58"/>
      <c r="F17" s="58"/>
      <c r="G17" s="58"/>
      <c r="H17" s="58"/>
      <c r="I17" s="58"/>
      <c r="J17" s="5">
        <v>5.5</v>
      </c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7">
        <f t="shared" si="0"/>
        <v>5.5</v>
      </c>
    </row>
    <row r="18" spans="1:29" ht="34.5" x14ac:dyDescent="0.2">
      <c r="A18" s="4">
        <v>5</v>
      </c>
      <c r="B18" s="3" t="s">
        <v>23</v>
      </c>
      <c r="C18" s="2" t="s">
        <v>0</v>
      </c>
      <c r="D18" s="2"/>
      <c r="E18" s="58"/>
      <c r="F18" s="58"/>
      <c r="G18" s="58"/>
      <c r="H18" s="58"/>
      <c r="I18" s="58"/>
      <c r="J18" s="5">
        <v>19.3</v>
      </c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7">
        <f t="shared" si="0"/>
        <v>19.3</v>
      </c>
    </row>
    <row r="19" spans="1:29" ht="18.75" x14ac:dyDescent="0.2">
      <c r="A19" s="4">
        <v>6</v>
      </c>
      <c r="B19" s="3" t="s">
        <v>22</v>
      </c>
      <c r="C19" s="2" t="s">
        <v>0</v>
      </c>
      <c r="D19" s="2"/>
      <c r="E19" s="58"/>
      <c r="F19" s="58"/>
      <c r="G19" s="58"/>
      <c r="H19" s="58"/>
      <c r="I19" s="58"/>
      <c r="J19" s="5">
        <v>24.6</v>
      </c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7">
        <f t="shared" si="0"/>
        <v>24.6</v>
      </c>
    </row>
    <row r="20" spans="1:29" ht="30" x14ac:dyDescent="0.2">
      <c r="A20" s="4">
        <v>7</v>
      </c>
      <c r="B20" s="3" t="s">
        <v>21</v>
      </c>
      <c r="C20" s="2" t="s">
        <v>16</v>
      </c>
      <c r="D20" s="2"/>
      <c r="E20" s="58"/>
      <c r="F20" s="58"/>
      <c r="G20" s="58"/>
      <c r="H20" s="58"/>
      <c r="I20" s="58"/>
      <c r="J20" s="58">
        <v>4.3</v>
      </c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7">
        <f t="shared" si="0"/>
        <v>4.3</v>
      </c>
    </row>
    <row r="21" spans="1:29" ht="30" x14ac:dyDescent="0.2">
      <c r="A21" s="4">
        <v>8</v>
      </c>
      <c r="B21" s="3" t="s">
        <v>20</v>
      </c>
      <c r="C21" s="2" t="s">
        <v>16</v>
      </c>
      <c r="D21" s="2"/>
      <c r="E21" s="59"/>
      <c r="F21" s="59"/>
      <c r="G21" s="59"/>
      <c r="H21" s="59"/>
      <c r="I21" s="59"/>
      <c r="J21" s="59">
        <v>3.8</v>
      </c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7">
        <f t="shared" si="0"/>
        <v>3.8</v>
      </c>
    </row>
    <row r="22" spans="1:29" ht="30" x14ac:dyDescent="0.2">
      <c r="A22" s="4">
        <v>9</v>
      </c>
      <c r="B22" s="3" t="s">
        <v>19</v>
      </c>
      <c r="C22" s="2" t="s">
        <v>16</v>
      </c>
      <c r="D22" s="2"/>
      <c r="E22" s="59"/>
      <c r="F22" s="59"/>
      <c r="G22" s="59"/>
      <c r="H22" s="59"/>
      <c r="I22" s="59"/>
      <c r="J22" s="59">
        <v>3.8</v>
      </c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7">
        <f t="shared" si="0"/>
        <v>3.8</v>
      </c>
    </row>
    <row r="23" spans="1:29" ht="30" x14ac:dyDescent="0.2">
      <c r="A23" s="4">
        <v>10</v>
      </c>
      <c r="B23" s="3" t="s">
        <v>18</v>
      </c>
      <c r="C23" s="2" t="s">
        <v>16</v>
      </c>
      <c r="D23" s="2"/>
      <c r="E23" s="59"/>
      <c r="F23" s="59"/>
      <c r="G23" s="59"/>
      <c r="H23" s="59"/>
      <c r="I23" s="59"/>
      <c r="J23" s="59">
        <v>3</v>
      </c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7">
        <f t="shared" si="0"/>
        <v>3</v>
      </c>
    </row>
    <row r="24" spans="1:29" ht="34.5" x14ac:dyDescent="0.2">
      <c r="A24" s="4">
        <v>11</v>
      </c>
      <c r="B24" s="3" t="s">
        <v>17</v>
      </c>
      <c r="C24" s="2" t="s">
        <v>16</v>
      </c>
      <c r="D24" s="5"/>
      <c r="E24" s="58"/>
      <c r="F24" s="58"/>
      <c r="G24" s="58"/>
      <c r="H24" s="58"/>
      <c r="I24" s="58"/>
      <c r="J24" s="58">
        <f>J20-J21</f>
        <v>0.5</v>
      </c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7">
        <f t="shared" si="0"/>
        <v>0.5</v>
      </c>
    </row>
    <row r="25" spans="1:29" ht="34.5" x14ac:dyDescent="0.2">
      <c r="A25" s="4">
        <v>12</v>
      </c>
      <c r="B25" s="3" t="s">
        <v>15</v>
      </c>
      <c r="C25" s="2" t="s">
        <v>14</v>
      </c>
      <c r="D25" s="5"/>
      <c r="E25" s="58"/>
      <c r="F25" s="58"/>
      <c r="G25" s="58"/>
      <c r="H25" s="58"/>
      <c r="I25" s="58"/>
      <c r="J25" s="58">
        <f>J22-J23</f>
        <v>0.79999999999999982</v>
      </c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7">
        <f t="shared" si="0"/>
        <v>0.79999999999999982</v>
      </c>
    </row>
    <row r="26" spans="1:29" ht="37.5" x14ac:dyDescent="0.2">
      <c r="A26" s="4">
        <v>13</v>
      </c>
      <c r="B26" s="3" t="s">
        <v>13</v>
      </c>
      <c r="C26" s="2" t="s">
        <v>12</v>
      </c>
      <c r="D26" s="5"/>
      <c r="E26" s="60"/>
      <c r="F26" s="60"/>
      <c r="G26" s="60"/>
      <c r="H26" s="60"/>
      <c r="I26" s="60"/>
      <c r="J26" s="60">
        <f>SQRT(J24/0.5)*971</f>
        <v>971</v>
      </c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57">
        <f t="shared" si="0"/>
        <v>971</v>
      </c>
    </row>
    <row r="27" spans="1:29" ht="15.75" x14ac:dyDescent="0.2">
      <c r="A27" s="4">
        <v>14</v>
      </c>
      <c r="B27" s="3" t="s">
        <v>11</v>
      </c>
      <c r="C27" s="2" t="s">
        <v>10</v>
      </c>
      <c r="D27" s="5"/>
      <c r="E27" s="56"/>
      <c r="F27" s="56"/>
      <c r="G27" s="56"/>
      <c r="H27" s="56"/>
      <c r="I27" s="56"/>
      <c r="J27" s="56">
        <v>1300</v>
      </c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>
        <f>SUM(E27:AB27)</f>
        <v>1300</v>
      </c>
    </row>
    <row r="28" spans="1:29" ht="15.75" x14ac:dyDescent="0.2">
      <c r="A28" s="4">
        <v>15</v>
      </c>
      <c r="B28" s="3" t="s">
        <v>9</v>
      </c>
      <c r="C28" s="2" t="s">
        <v>8</v>
      </c>
      <c r="D28" s="5"/>
      <c r="E28" s="58"/>
      <c r="F28" s="58"/>
      <c r="G28" s="58"/>
      <c r="H28" s="58"/>
      <c r="I28" s="58"/>
      <c r="J28" s="58">
        <v>700</v>
      </c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7">
        <f>SUM(E28:AB28)</f>
        <v>700</v>
      </c>
    </row>
    <row r="29" spans="1:29" ht="15.75" x14ac:dyDescent="0.2">
      <c r="A29" s="4">
        <v>16</v>
      </c>
      <c r="B29" s="3" t="s">
        <v>7</v>
      </c>
      <c r="C29" s="2" t="s">
        <v>6</v>
      </c>
      <c r="D29" s="5"/>
      <c r="E29" s="62"/>
      <c r="F29" s="62"/>
      <c r="G29" s="62"/>
      <c r="H29" s="62"/>
      <c r="I29" s="62"/>
      <c r="J29" s="62">
        <f>J28/J27</f>
        <v>0.53846153846153844</v>
      </c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57">
        <f t="shared" ref="AC29:AC34" si="1">AVERAGE(E29:AB29)</f>
        <v>0.53846153846153844</v>
      </c>
    </row>
    <row r="30" spans="1:29" ht="15.75" x14ac:dyDescent="0.2">
      <c r="A30" s="4">
        <v>17</v>
      </c>
      <c r="B30" s="3" t="s">
        <v>5</v>
      </c>
      <c r="C30" s="5"/>
      <c r="D30" s="5"/>
      <c r="E30" s="326">
        <f>AVERAGE(E29:AB29)</f>
        <v>0.53846153846153844</v>
      </c>
      <c r="F30" s="327"/>
      <c r="G30" s="327"/>
      <c r="H30" s="327"/>
      <c r="I30" s="327"/>
      <c r="J30" s="327"/>
      <c r="K30" s="327"/>
      <c r="L30" s="327"/>
      <c r="M30" s="327"/>
      <c r="N30" s="327"/>
      <c r="O30" s="327"/>
      <c r="P30" s="327"/>
      <c r="Q30" s="327"/>
      <c r="R30" s="327"/>
      <c r="S30" s="327"/>
      <c r="T30" s="327"/>
      <c r="U30" s="327"/>
      <c r="V30" s="327"/>
      <c r="W30" s="327"/>
      <c r="X30" s="327"/>
      <c r="Y30" s="327"/>
      <c r="Z30" s="327"/>
      <c r="AA30" s="327"/>
      <c r="AB30" s="328"/>
      <c r="AC30" s="57">
        <f t="shared" si="1"/>
        <v>0.53846153846153844</v>
      </c>
    </row>
    <row r="31" spans="1:29" ht="15.75" x14ac:dyDescent="0.2">
      <c r="A31" s="4">
        <v>18</v>
      </c>
      <c r="B31" s="3" t="s">
        <v>4</v>
      </c>
      <c r="C31" s="5"/>
      <c r="D31" s="5"/>
      <c r="E31" s="62"/>
      <c r="F31" s="62"/>
      <c r="G31" s="62"/>
      <c r="H31" s="62"/>
      <c r="I31" s="62"/>
      <c r="J31" s="62">
        <f>3.516/J29</f>
        <v>6.5297142857142862</v>
      </c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57">
        <f t="shared" si="1"/>
        <v>6.5297142857142862</v>
      </c>
    </row>
    <row r="32" spans="1:29" ht="15.75" x14ac:dyDescent="0.2">
      <c r="A32" s="4">
        <v>19</v>
      </c>
      <c r="B32" s="3" t="s">
        <v>3</v>
      </c>
      <c r="C32" s="5"/>
      <c r="D32" s="5"/>
      <c r="E32" s="62"/>
      <c r="F32" s="62"/>
      <c r="G32" s="62"/>
      <c r="H32" s="62"/>
      <c r="I32" s="62"/>
      <c r="J32" s="62">
        <f>3.413*J31</f>
        <v>22.285914857142856</v>
      </c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57">
        <f t="shared" si="1"/>
        <v>22.285914857142856</v>
      </c>
    </row>
    <row r="33" spans="1:29" ht="15.75" x14ac:dyDescent="0.2">
      <c r="A33" s="4">
        <v>20</v>
      </c>
      <c r="B33" s="3" t="s">
        <v>2</v>
      </c>
      <c r="C33" s="2" t="s">
        <v>0</v>
      </c>
      <c r="D33" s="5"/>
      <c r="E33" s="62"/>
      <c r="F33" s="62"/>
      <c r="G33" s="62"/>
      <c r="H33" s="62"/>
      <c r="I33" s="62"/>
      <c r="J33" s="62">
        <f>(J19-J18)/LN(1+(J19-J18)/J14)</f>
        <v>3.0096744385247427</v>
      </c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57">
        <f t="shared" si="1"/>
        <v>3.0096744385247427</v>
      </c>
    </row>
    <row r="34" spans="1:29" ht="15.75" x14ac:dyDescent="0.25">
      <c r="A34" s="4">
        <v>21</v>
      </c>
      <c r="B34" s="3" t="s">
        <v>1</v>
      </c>
      <c r="C34" s="2" t="s">
        <v>0</v>
      </c>
      <c r="D34" s="1"/>
      <c r="E34" s="62"/>
      <c r="F34" s="62"/>
      <c r="G34" s="62"/>
      <c r="H34" s="62"/>
      <c r="I34" s="62"/>
      <c r="J34" s="62">
        <f>(J16-J17)/LN(1+(J16-J17)/J15)</f>
        <v>2.1740919262935092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57">
        <f t="shared" si="1"/>
        <v>2.1740919262935092</v>
      </c>
    </row>
    <row r="37" spans="1:29" ht="23.25" x14ac:dyDescent="0.25">
      <c r="A37" s="332" t="s">
        <v>39</v>
      </c>
      <c r="B37" s="333"/>
      <c r="C37" s="333"/>
      <c r="D37" s="333"/>
      <c r="E37" s="333"/>
      <c r="F37" s="333"/>
      <c r="G37" s="333"/>
      <c r="H37" s="333"/>
      <c r="I37" s="333"/>
      <c r="J37" s="333"/>
      <c r="K37" s="333"/>
      <c r="L37" s="333"/>
      <c r="M37" s="333"/>
      <c r="N37" s="333"/>
      <c r="O37" s="333"/>
      <c r="P37" s="333"/>
      <c r="Q37" s="333"/>
      <c r="R37" s="333"/>
      <c r="S37" s="333"/>
      <c r="T37" s="333"/>
      <c r="U37" s="333"/>
      <c r="V37" s="333"/>
      <c r="W37" s="333"/>
      <c r="X37" s="333"/>
      <c r="Y37" s="333"/>
      <c r="Z37" s="333"/>
      <c r="AA37" s="333"/>
      <c r="AB37" s="334"/>
      <c r="AC37"/>
    </row>
    <row r="38" spans="1:29" ht="21" customHeight="1" x14ac:dyDescent="0.25">
      <c r="A38" s="353" t="s">
        <v>104</v>
      </c>
      <c r="B38" s="354"/>
      <c r="C38" s="354"/>
      <c r="D38" s="354"/>
      <c r="E38" s="354"/>
      <c r="F38" s="354"/>
      <c r="G38" s="354"/>
      <c r="H38" s="354"/>
      <c r="I38" s="354"/>
      <c r="J38" s="354"/>
      <c r="K38" s="354"/>
      <c r="L38" s="354"/>
      <c r="M38" s="354"/>
      <c r="N38" s="354"/>
      <c r="O38" s="354"/>
      <c r="P38" s="354"/>
      <c r="Q38" s="354"/>
      <c r="R38" s="354"/>
      <c r="S38" s="354"/>
      <c r="T38" s="354"/>
      <c r="U38" s="354"/>
      <c r="V38" s="354"/>
      <c r="W38" s="354"/>
      <c r="X38" s="354"/>
      <c r="Y38" s="354"/>
      <c r="Z38" s="354"/>
      <c r="AA38" s="354"/>
      <c r="AB38" s="355"/>
      <c r="AC38"/>
    </row>
    <row r="39" spans="1:29" ht="18.75" customHeight="1" x14ac:dyDescent="0.35">
      <c r="A39" s="335"/>
      <c r="B39" s="336"/>
      <c r="C39" s="336"/>
      <c r="D39" s="337"/>
      <c r="E39" s="338" t="s">
        <v>75</v>
      </c>
      <c r="F39" s="339"/>
      <c r="G39" s="339"/>
      <c r="H39" s="339"/>
      <c r="I39" s="339"/>
      <c r="J39" s="339"/>
      <c r="K39" s="339"/>
      <c r="L39" s="339"/>
      <c r="M39" s="339"/>
      <c r="N39" s="339"/>
      <c r="O39" s="339"/>
      <c r="P39" s="339"/>
      <c r="Q39" s="339"/>
      <c r="R39" s="339"/>
      <c r="S39" s="339"/>
      <c r="T39" s="339"/>
      <c r="U39" s="339"/>
      <c r="V39" s="339"/>
      <c r="W39" s="339"/>
      <c r="X39" s="339"/>
      <c r="Y39" s="339"/>
      <c r="Z39" s="339"/>
      <c r="AA39" s="339"/>
      <c r="AB39" s="340"/>
      <c r="AC39"/>
    </row>
    <row r="40" spans="1:29" ht="18.75" customHeight="1" x14ac:dyDescent="0.25">
      <c r="A40" s="350" t="s">
        <v>38</v>
      </c>
      <c r="B40" s="351"/>
      <c r="C40" s="351"/>
      <c r="D40" s="352"/>
      <c r="E40" s="341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3"/>
      <c r="AC40"/>
    </row>
    <row r="41" spans="1:29" ht="18.75" customHeight="1" x14ac:dyDescent="0.25">
      <c r="A41" s="350" t="s">
        <v>37</v>
      </c>
      <c r="B41" s="351"/>
      <c r="C41" s="351"/>
      <c r="D41" s="352"/>
      <c r="E41" s="341"/>
      <c r="F41" s="342"/>
      <c r="G41" s="342"/>
      <c r="H41" s="342"/>
      <c r="I41" s="342"/>
      <c r="J41" s="342"/>
      <c r="K41" s="342"/>
      <c r="L41" s="342"/>
      <c r="M41" s="342"/>
      <c r="N41" s="342"/>
      <c r="O41" s="342"/>
      <c r="P41" s="342"/>
      <c r="Q41" s="342"/>
      <c r="R41" s="342"/>
      <c r="S41" s="342"/>
      <c r="T41" s="342"/>
      <c r="U41" s="342"/>
      <c r="V41" s="342"/>
      <c r="W41" s="342"/>
      <c r="X41" s="342"/>
      <c r="Y41" s="342"/>
      <c r="Z41" s="342"/>
      <c r="AA41" s="342"/>
      <c r="AB41" s="343"/>
      <c r="AC41"/>
    </row>
    <row r="42" spans="1:29" ht="18.75" customHeight="1" x14ac:dyDescent="0.25">
      <c r="A42" s="350" t="s">
        <v>36</v>
      </c>
      <c r="B42" s="351"/>
      <c r="C42" s="351"/>
      <c r="D42" s="352"/>
      <c r="E42" s="341"/>
      <c r="F42" s="342"/>
      <c r="G42" s="342"/>
      <c r="H42" s="342"/>
      <c r="I42" s="342"/>
      <c r="J42" s="342"/>
      <c r="K42" s="342"/>
      <c r="L42" s="342"/>
      <c r="M42" s="342"/>
      <c r="N42" s="342"/>
      <c r="O42" s="342"/>
      <c r="P42" s="342"/>
      <c r="Q42" s="342"/>
      <c r="R42" s="342"/>
      <c r="S42" s="342"/>
      <c r="T42" s="342"/>
      <c r="U42" s="342"/>
      <c r="V42" s="342"/>
      <c r="W42" s="342"/>
      <c r="X42" s="342"/>
      <c r="Y42" s="342"/>
      <c r="Z42" s="342"/>
      <c r="AA42" s="342"/>
      <c r="AB42" s="343"/>
      <c r="AC42"/>
    </row>
    <row r="43" spans="1:29" ht="19.5" customHeight="1" x14ac:dyDescent="0.25">
      <c r="A43" s="350" t="s">
        <v>35</v>
      </c>
      <c r="B43" s="351"/>
      <c r="C43" s="351"/>
      <c r="D43" s="352"/>
      <c r="E43" s="341"/>
      <c r="F43" s="342"/>
      <c r="G43" s="342"/>
      <c r="H43" s="342"/>
      <c r="I43" s="342"/>
      <c r="J43" s="342"/>
      <c r="K43" s="342"/>
      <c r="L43" s="342"/>
      <c r="M43" s="342"/>
      <c r="N43" s="342"/>
      <c r="O43" s="342"/>
      <c r="P43" s="342"/>
      <c r="Q43" s="342"/>
      <c r="R43" s="342"/>
      <c r="S43" s="342"/>
      <c r="T43" s="342"/>
      <c r="U43" s="342"/>
      <c r="V43" s="342"/>
      <c r="W43" s="342"/>
      <c r="X43" s="342"/>
      <c r="Y43" s="342"/>
      <c r="Z43" s="342"/>
      <c r="AA43" s="342"/>
      <c r="AB43" s="343"/>
      <c r="AC43"/>
    </row>
    <row r="44" spans="1:29" ht="18.75" customHeight="1" x14ac:dyDescent="0.35">
      <c r="A44" s="347" t="s">
        <v>34</v>
      </c>
      <c r="B44" s="348"/>
      <c r="C44" s="348"/>
      <c r="D44" s="349"/>
      <c r="E44" s="341"/>
      <c r="F44" s="342"/>
      <c r="G44" s="342"/>
      <c r="H44" s="342"/>
      <c r="I44" s="342"/>
      <c r="J44" s="342"/>
      <c r="K44" s="342"/>
      <c r="L44" s="342"/>
      <c r="M44" s="342"/>
      <c r="N44" s="342"/>
      <c r="O44" s="342"/>
      <c r="P44" s="342"/>
      <c r="Q44" s="342"/>
      <c r="R44" s="342"/>
      <c r="S44" s="342"/>
      <c r="T44" s="342"/>
      <c r="U44" s="342"/>
      <c r="V44" s="342"/>
      <c r="W44" s="342"/>
      <c r="X44" s="342"/>
      <c r="Y44" s="342"/>
      <c r="Z44" s="342"/>
      <c r="AA44" s="342"/>
      <c r="AB44" s="343"/>
      <c r="AC44"/>
    </row>
    <row r="45" spans="1:29" ht="15.75" customHeight="1" x14ac:dyDescent="0.35">
      <c r="A45" s="347" t="s">
        <v>33</v>
      </c>
      <c r="B45" s="348"/>
      <c r="C45" s="348"/>
      <c r="D45" s="349"/>
      <c r="E45" s="344"/>
      <c r="F45" s="345"/>
      <c r="G45" s="345"/>
      <c r="H45" s="345"/>
      <c r="I45" s="345"/>
      <c r="J45" s="345"/>
      <c r="K45" s="345"/>
      <c r="L45" s="345"/>
      <c r="M45" s="345"/>
      <c r="N45" s="345"/>
      <c r="O45" s="345"/>
      <c r="P45" s="345"/>
      <c r="Q45" s="345"/>
      <c r="R45" s="345"/>
      <c r="S45" s="345"/>
      <c r="T45" s="345"/>
      <c r="U45" s="345"/>
      <c r="V45" s="345"/>
      <c r="W45" s="345"/>
      <c r="X45" s="345"/>
      <c r="Y45" s="345"/>
      <c r="Z45" s="345"/>
      <c r="AA45" s="345"/>
      <c r="AB45" s="346"/>
      <c r="AC45"/>
    </row>
    <row r="46" spans="1:29" ht="15.75" x14ac:dyDescent="0.25">
      <c r="A46" s="364" t="s">
        <v>32</v>
      </c>
      <c r="B46" s="364" t="s">
        <v>31</v>
      </c>
      <c r="C46" s="366" t="s">
        <v>30</v>
      </c>
      <c r="D46" s="364" t="s">
        <v>29</v>
      </c>
      <c r="E46" s="314" t="s">
        <v>28</v>
      </c>
      <c r="F46" s="315"/>
      <c r="G46" s="315"/>
      <c r="H46" s="315"/>
      <c r="I46" s="315"/>
      <c r="J46" s="315"/>
      <c r="K46" s="315"/>
      <c r="L46" s="315"/>
      <c r="M46" s="315"/>
      <c r="N46" s="315"/>
      <c r="O46" s="315"/>
      <c r="P46" s="315"/>
      <c r="Q46" s="315"/>
      <c r="R46" s="315"/>
      <c r="S46" s="315"/>
      <c r="T46" s="315"/>
      <c r="U46" s="315"/>
      <c r="V46" s="315"/>
      <c r="W46" s="315"/>
      <c r="X46" s="315"/>
      <c r="Y46" s="315"/>
      <c r="Z46" s="315"/>
      <c r="AA46" s="315"/>
      <c r="AB46" s="316"/>
      <c r="AC46" s="10" t="s">
        <v>40</v>
      </c>
    </row>
    <row r="47" spans="1:29" ht="33" customHeight="1" x14ac:dyDescent="0.25">
      <c r="A47" s="365"/>
      <c r="B47" s="365"/>
      <c r="C47" s="367"/>
      <c r="D47" s="365"/>
      <c r="E47" s="52">
        <v>0.29166666666666669</v>
      </c>
      <c r="F47" s="52">
        <v>0.33333333333333298</v>
      </c>
      <c r="G47" s="52">
        <v>0.375</v>
      </c>
      <c r="H47" s="52">
        <v>0.41666666666666702</v>
      </c>
      <c r="I47" s="52">
        <v>0.45833333333333298</v>
      </c>
      <c r="J47" s="52">
        <v>0.5</v>
      </c>
      <c r="K47" s="52">
        <v>0.54166666666666696</v>
      </c>
      <c r="L47" s="52">
        <v>0.58333333333333304</v>
      </c>
      <c r="M47" s="52">
        <v>0.625</v>
      </c>
      <c r="N47" s="52">
        <v>0.66666666666666696</v>
      </c>
      <c r="O47" s="52">
        <v>0.70833333333333304</v>
      </c>
      <c r="P47" s="52">
        <v>0.75</v>
      </c>
      <c r="Q47" s="52">
        <v>0.79166666666666696</v>
      </c>
      <c r="R47" s="52">
        <v>0.83333333333333304</v>
      </c>
      <c r="S47" s="52">
        <v>0.875</v>
      </c>
      <c r="T47" s="52">
        <v>0.91666666666666696</v>
      </c>
      <c r="U47" s="52">
        <v>0.95833333333333304</v>
      </c>
      <c r="V47" s="52">
        <v>1</v>
      </c>
      <c r="W47" s="52">
        <v>1.0416666666666701</v>
      </c>
      <c r="X47" s="52">
        <v>1.0833333333333299</v>
      </c>
      <c r="Y47" s="52">
        <v>1.125</v>
      </c>
      <c r="Z47" s="52">
        <v>1.1666666666666701</v>
      </c>
      <c r="AA47" s="52">
        <v>1.2083333333333299</v>
      </c>
      <c r="AB47" s="52">
        <v>1.25</v>
      </c>
      <c r="AC47" s="1"/>
    </row>
    <row r="48" spans="1:29" ht="31.5" x14ac:dyDescent="0.2">
      <c r="A48" s="4">
        <v>1</v>
      </c>
      <c r="B48" s="3" t="s">
        <v>27</v>
      </c>
      <c r="C48" s="2" t="s">
        <v>0</v>
      </c>
      <c r="D48" s="31"/>
      <c r="E48" s="12">
        <v>1.8</v>
      </c>
      <c r="F48" s="12">
        <v>1.7</v>
      </c>
      <c r="G48" s="12">
        <v>1.7</v>
      </c>
      <c r="H48" s="12">
        <v>1.8</v>
      </c>
      <c r="I48" s="12">
        <v>2</v>
      </c>
      <c r="J48" s="12">
        <v>1.1000000000000001</v>
      </c>
      <c r="K48" s="12">
        <v>1.7</v>
      </c>
      <c r="L48" s="12">
        <v>1.7</v>
      </c>
      <c r="M48" s="12">
        <v>1</v>
      </c>
      <c r="N48" s="12">
        <v>1.8</v>
      </c>
      <c r="O48" s="12">
        <v>1.8</v>
      </c>
      <c r="P48" s="12">
        <v>1.9</v>
      </c>
      <c r="Q48" s="12">
        <v>1.9</v>
      </c>
      <c r="R48" s="12">
        <v>1.8</v>
      </c>
      <c r="S48" s="12">
        <v>1.8</v>
      </c>
      <c r="T48" s="12">
        <v>1.9</v>
      </c>
      <c r="U48" s="12">
        <v>1.8</v>
      </c>
      <c r="V48" s="12">
        <v>1.9</v>
      </c>
      <c r="W48" s="12">
        <v>1.9</v>
      </c>
      <c r="X48" s="12">
        <v>1.8</v>
      </c>
      <c r="Y48" s="12">
        <v>1.8</v>
      </c>
      <c r="Z48" s="12">
        <v>1.8</v>
      </c>
      <c r="AA48" s="12">
        <v>1.8</v>
      </c>
      <c r="AB48" s="12">
        <v>1.7</v>
      </c>
      <c r="AC48" s="12">
        <f>AVERAGE(E48:AB48)</f>
        <v>1.7458333333333327</v>
      </c>
    </row>
    <row r="49" spans="1:31" ht="31.5" x14ac:dyDescent="0.2">
      <c r="A49" s="4">
        <v>2</v>
      </c>
      <c r="B49" s="3" t="s">
        <v>26</v>
      </c>
      <c r="C49" s="2" t="s">
        <v>0</v>
      </c>
      <c r="D49" s="31"/>
      <c r="E49" s="12">
        <v>0.4</v>
      </c>
      <c r="F49" s="12">
        <v>0.3</v>
      </c>
      <c r="G49" s="12">
        <v>0.4</v>
      </c>
      <c r="H49" s="12">
        <v>0.3</v>
      </c>
      <c r="I49" s="12">
        <v>0.4</v>
      </c>
      <c r="J49" s="12">
        <v>0.2</v>
      </c>
      <c r="K49" s="12">
        <v>0.3</v>
      </c>
      <c r="L49" s="12">
        <v>0.4</v>
      </c>
      <c r="M49" s="12">
        <v>0.4</v>
      </c>
      <c r="N49" s="12">
        <v>0.4</v>
      </c>
      <c r="O49" s="12">
        <v>0.6</v>
      </c>
      <c r="P49" s="12">
        <v>0.6</v>
      </c>
      <c r="Q49" s="12">
        <v>0.5</v>
      </c>
      <c r="R49" s="12">
        <v>0.5</v>
      </c>
      <c r="S49" s="12">
        <v>0.4</v>
      </c>
      <c r="T49" s="12">
        <v>0.5</v>
      </c>
      <c r="U49" s="12">
        <v>0.5</v>
      </c>
      <c r="V49" s="12">
        <v>0.4</v>
      </c>
      <c r="W49" s="12">
        <v>0.4</v>
      </c>
      <c r="X49" s="12">
        <v>0.4</v>
      </c>
      <c r="Y49" s="12">
        <v>0.3</v>
      </c>
      <c r="Z49" s="12">
        <v>0.4</v>
      </c>
      <c r="AA49" s="12">
        <v>0.3</v>
      </c>
      <c r="AB49" s="12">
        <v>0.3</v>
      </c>
      <c r="AC49" s="12">
        <f>AVERAGE(E49:AB49)</f>
        <v>0.40000000000000013</v>
      </c>
    </row>
    <row r="50" spans="1:31" ht="18.75" x14ac:dyDescent="0.2">
      <c r="A50" s="4">
        <v>3</v>
      </c>
      <c r="B50" s="3" t="s">
        <v>25</v>
      </c>
      <c r="C50" s="2" t="s">
        <v>0</v>
      </c>
      <c r="D50" s="2"/>
      <c r="E50" s="5">
        <v>13.5</v>
      </c>
      <c r="F50" s="5">
        <v>13.4</v>
      </c>
      <c r="G50" s="5">
        <v>13.6</v>
      </c>
      <c r="H50" s="5">
        <v>13.5</v>
      </c>
      <c r="I50" s="5">
        <v>13.5</v>
      </c>
      <c r="J50" s="5">
        <v>13.6</v>
      </c>
      <c r="K50" s="5">
        <v>13.8</v>
      </c>
      <c r="L50" s="5">
        <v>13.3</v>
      </c>
      <c r="M50" s="5">
        <v>13.9</v>
      </c>
      <c r="N50" s="5">
        <v>14.2</v>
      </c>
      <c r="O50" s="5">
        <v>14.5</v>
      </c>
      <c r="P50" s="5">
        <v>14.3</v>
      </c>
      <c r="Q50" s="5">
        <v>14.3</v>
      </c>
      <c r="R50" s="5">
        <v>14.4</v>
      </c>
      <c r="S50" s="5">
        <v>14.2</v>
      </c>
      <c r="T50" s="5">
        <v>13.8</v>
      </c>
      <c r="U50" s="5">
        <v>13.6</v>
      </c>
      <c r="V50" s="5">
        <v>13.5</v>
      </c>
      <c r="W50" s="5">
        <v>13</v>
      </c>
      <c r="X50" s="5">
        <v>12.6</v>
      </c>
      <c r="Y50" s="5">
        <v>12.5</v>
      </c>
      <c r="Z50" s="5">
        <v>12.3</v>
      </c>
      <c r="AA50" s="5">
        <v>12.1</v>
      </c>
      <c r="AB50" s="5">
        <v>11.8</v>
      </c>
      <c r="AC50" s="12">
        <f t="shared" ref="AC50:AC60" si="2">AVERAGE(E50:AB50)</f>
        <v>13.466666666666669</v>
      </c>
    </row>
    <row r="51" spans="1:31" ht="18.75" x14ac:dyDescent="0.2">
      <c r="A51" s="4">
        <v>4</v>
      </c>
      <c r="B51" s="3" t="s">
        <v>24</v>
      </c>
      <c r="C51" s="2" t="s">
        <v>0</v>
      </c>
      <c r="D51" s="2"/>
      <c r="E51" s="5">
        <v>5.4</v>
      </c>
      <c r="F51" s="5">
        <v>5.3</v>
      </c>
      <c r="G51" s="5">
        <v>5.5</v>
      </c>
      <c r="H51" s="5">
        <v>5.5</v>
      </c>
      <c r="I51" s="5">
        <v>5.6</v>
      </c>
      <c r="J51" s="5">
        <v>5.5</v>
      </c>
      <c r="K51" s="5">
        <v>6.9</v>
      </c>
      <c r="L51" s="5">
        <v>5.6</v>
      </c>
      <c r="M51" s="5">
        <v>5.6</v>
      </c>
      <c r="N51" s="5">
        <v>5.5</v>
      </c>
      <c r="O51" s="5">
        <v>5.5</v>
      </c>
      <c r="P51" s="5">
        <v>5.5</v>
      </c>
      <c r="Q51" s="5">
        <v>5.6</v>
      </c>
      <c r="R51" s="5">
        <v>5.4</v>
      </c>
      <c r="S51" s="5">
        <v>5.6</v>
      </c>
      <c r="T51" s="5">
        <v>5.4</v>
      </c>
      <c r="U51" s="5">
        <v>5.4</v>
      </c>
      <c r="V51" s="5">
        <v>5.5</v>
      </c>
      <c r="W51" s="5">
        <v>5.5</v>
      </c>
      <c r="X51" s="5">
        <v>5.5</v>
      </c>
      <c r="Y51" s="5">
        <v>5.6</v>
      </c>
      <c r="Z51" s="5">
        <v>5.5</v>
      </c>
      <c r="AA51" s="5">
        <v>5.5</v>
      </c>
      <c r="AB51" s="5">
        <v>5.4</v>
      </c>
      <c r="AC51" s="12">
        <f t="shared" si="2"/>
        <v>5.5541666666666671</v>
      </c>
    </row>
    <row r="52" spans="1:31" ht="34.5" x14ac:dyDescent="0.2">
      <c r="A52" s="4">
        <v>5</v>
      </c>
      <c r="B52" s="3" t="s">
        <v>23</v>
      </c>
      <c r="C52" s="2" t="s">
        <v>0</v>
      </c>
      <c r="D52" s="2"/>
      <c r="E52" s="5">
        <v>19.7</v>
      </c>
      <c r="F52" s="5">
        <v>20.2</v>
      </c>
      <c r="G52" s="5">
        <v>19</v>
      </c>
      <c r="H52" s="5">
        <v>19</v>
      </c>
      <c r="I52" s="5">
        <v>18.600000000000001</v>
      </c>
      <c r="J52" s="5">
        <v>19.3</v>
      </c>
      <c r="K52" s="5">
        <v>20</v>
      </c>
      <c r="L52" s="5">
        <v>19.600000000000001</v>
      </c>
      <c r="M52" s="5">
        <v>20</v>
      </c>
      <c r="N52" s="5">
        <v>19.600000000000001</v>
      </c>
      <c r="O52" s="5">
        <v>19.2</v>
      </c>
      <c r="P52" s="5">
        <v>18.5</v>
      </c>
      <c r="Q52" s="5">
        <v>18.5</v>
      </c>
      <c r="R52" s="5">
        <v>18.5</v>
      </c>
      <c r="S52" s="5">
        <v>18.399999999999999</v>
      </c>
      <c r="T52" s="5">
        <v>18.399999999999999</v>
      </c>
      <c r="U52" s="5">
        <v>17</v>
      </c>
      <c r="V52" s="5">
        <v>16.100000000000001</v>
      </c>
      <c r="W52" s="5">
        <v>16.399999999999999</v>
      </c>
      <c r="X52" s="5">
        <v>15.1</v>
      </c>
      <c r="Y52" s="5">
        <v>14.8</v>
      </c>
      <c r="Z52" s="5">
        <v>14.7</v>
      </c>
      <c r="AA52" s="5">
        <v>15</v>
      </c>
      <c r="AB52" s="5">
        <v>14.7</v>
      </c>
      <c r="AC52" s="12">
        <f t="shared" si="2"/>
        <v>17.929166666666664</v>
      </c>
    </row>
    <row r="53" spans="1:31" ht="18.75" x14ac:dyDescent="0.2">
      <c r="A53" s="4">
        <v>6</v>
      </c>
      <c r="B53" s="3" t="s">
        <v>22</v>
      </c>
      <c r="C53" s="2" t="s">
        <v>0</v>
      </c>
      <c r="D53" s="2"/>
      <c r="E53" s="5">
        <v>25.1</v>
      </c>
      <c r="F53" s="5">
        <v>25.6</v>
      </c>
      <c r="G53" s="5">
        <v>24.3</v>
      </c>
      <c r="H53" s="5">
        <v>24</v>
      </c>
      <c r="I53" s="5">
        <v>23.9</v>
      </c>
      <c r="J53" s="5">
        <v>24.6</v>
      </c>
      <c r="K53" s="5">
        <v>24.7</v>
      </c>
      <c r="L53" s="5">
        <v>24.6</v>
      </c>
      <c r="M53" s="5">
        <v>25.6</v>
      </c>
      <c r="N53" s="5">
        <v>25.3</v>
      </c>
      <c r="O53" s="5">
        <v>24.8</v>
      </c>
      <c r="P53" s="5">
        <v>24.3</v>
      </c>
      <c r="Q53" s="5">
        <v>24.3</v>
      </c>
      <c r="R53" s="5">
        <v>24.4</v>
      </c>
      <c r="S53" s="5">
        <v>23.9</v>
      </c>
      <c r="T53" s="5">
        <v>24</v>
      </c>
      <c r="U53" s="5">
        <v>22.3</v>
      </c>
      <c r="V53" s="5">
        <v>21.2</v>
      </c>
      <c r="W53" s="5">
        <v>21.2</v>
      </c>
      <c r="X53" s="5">
        <v>19.8</v>
      </c>
      <c r="Y53" s="5">
        <v>19.100000000000001</v>
      </c>
      <c r="Z53" s="5">
        <v>19.100000000000001</v>
      </c>
      <c r="AA53" s="5">
        <v>19.399999999999999</v>
      </c>
      <c r="AB53" s="5">
        <v>18.899999999999999</v>
      </c>
      <c r="AC53" s="12">
        <f t="shared" si="2"/>
        <v>23.099999999999998</v>
      </c>
    </row>
    <row r="54" spans="1:31" ht="30" x14ac:dyDescent="0.2">
      <c r="A54" s="4">
        <v>7</v>
      </c>
      <c r="B54" s="3" t="s">
        <v>21</v>
      </c>
      <c r="C54" s="2" t="s">
        <v>16</v>
      </c>
      <c r="D54" s="2"/>
      <c r="E54" s="5">
        <v>4.3</v>
      </c>
      <c r="F54" s="5">
        <v>4.3</v>
      </c>
      <c r="G54" s="5">
        <v>4.3</v>
      </c>
      <c r="H54" s="5">
        <v>4.3</v>
      </c>
      <c r="I54" s="5">
        <v>4.3</v>
      </c>
      <c r="J54" s="5">
        <v>4.3</v>
      </c>
      <c r="K54" s="5">
        <v>4.3</v>
      </c>
      <c r="L54" s="5">
        <v>4.3</v>
      </c>
      <c r="M54" s="5">
        <v>4.3</v>
      </c>
      <c r="N54" s="5">
        <v>4.3</v>
      </c>
      <c r="O54" s="5">
        <v>4.3</v>
      </c>
      <c r="P54" s="5">
        <v>4.3</v>
      </c>
      <c r="Q54" s="5">
        <v>4.3</v>
      </c>
      <c r="R54" s="5">
        <v>4.3</v>
      </c>
      <c r="S54" s="5">
        <v>4.3</v>
      </c>
      <c r="T54" s="5">
        <v>4.3</v>
      </c>
      <c r="U54" s="5">
        <v>4.3</v>
      </c>
      <c r="V54" s="5">
        <v>4.3</v>
      </c>
      <c r="W54" s="5">
        <v>4.3</v>
      </c>
      <c r="X54" s="5">
        <v>4.3</v>
      </c>
      <c r="Y54" s="5">
        <v>4.3</v>
      </c>
      <c r="Z54" s="5">
        <v>4.3</v>
      </c>
      <c r="AA54" s="5">
        <v>4.3</v>
      </c>
      <c r="AB54" s="5">
        <v>4.3</v>
      </c>
      <c r="AC54" s="12">
        <f t="shared" si="2"/>
        <v>4.299999999999998</v>
      </c>
    </row>
    <row r="55" spans="1:31" ht="30" x14ac:dyDescent="0.2">
      <c r="A55" s="4">
        <v>8</v>
      </c>
      <c r="B55" s="3" t="s">
        <v>20</v>
      </c>
      <c r="C55" s="2" t="s">
        <v>16</v>
      </c>
      <c r="D55" s="2"/>
      <c r="E55" s="11">
        <v>3.8</v>
      </c>
      <c r="F55" s="11">
        <v>3.8</v>
      </c>
      <c r="G55" s="11">
        <v>3.8</v>
      </c>
      <c r="H55" s="11">
        <v>3.8</v>
      </c>
      <c r="I55" s="11">
        <v>3.8</v>
      </c>
      <c r="J55" s="11">
        <v>3.8</v>
      </c>
      <c r="K55" s="11">
        <v>3.8</v>
      </c>
      <c r="L55" s="11">
        <v>3.8</v>
      </c>
      <c r="M55" s="11">
        <v>3.8</v>
      </c>
      <c r="N55" s="11">
        <v>3.8</v>
      </c>
      <c r="O55" s="11">
        <v>3.8</v>
      </c>
      <c r="P55" s="11">
        <v>3.8</v>
      </c>
      <c r="Q55" s="11">
        <v>3.8</v>
      </c>
      <c r="R55" s="11">
        <v>3.8</v>
      </c>
      <c r="S55" s="11">
        <v>3.8</v>
      </c>
      <c r="T55" s="11">
        <v>3.8</v>
      </c>
      <c r="U55" s="11">
        <v>3.8</v>
      </c>
      <c r="V55" s="11">
        <v>3.8</v>
      </c>
      <c r="W55" s="11">
        <v>3.8</v>
      </c>
      <c r="X55" s="11">
        <v>3.8</v>
      </c>
      <c r="Y55" s="11">
        <v>3.8</v>
      </c>
      <c r="Z55" s="11">
        <v>3.8</v>
      </c>
      <c r="AA55" s="11">
        <v>3.8</v>
      </c>
      <c r="AB55" s="11">
        <v>3.8</v>
      </c>
      <c r="AC55" s="12">
        <f t="shared" si="2"/>
        <v>3.7999999999999985</v>
      </c>
    </row>
    <row r="56" spans="1:31" ht="30" x14ac:dyDescent="0.2">
      <c r="A56" s="4">
        <v>9</v>
      </c>
      <c r="B56" s="3" t="s">
        <v>19</v>
      </c>
      <c r="C56" s="2" t="s">
        <v>16</v>
      </c>
      <c r="D56" s="2"/>
      <c r="E56" s="11">
        <v>3.8</v>
      </c>
      <c r="F56" s="11">
        <v>3.8</v>
      </c>
      <c r="G56" s="11">
        <v>3.8</v>
      </c>
      <c r="H56" s="11">
        <v>3.8</v>
      </c>
      <c r="I56" s="11">
        <v>3.8</v>
      </c>
      <c r="J56" s="11">
        <v>3.8</v>
      </c>
      <c r="K56" s="11">
        <v>3.8</v>
      </c>
      <c r="L56" s="11">
        <v>3.8</v>
      </c>
      <c r="M56" s="11">
        <v>3.8</v>
      </c>
      <c r="N56" s="11">
        <v>3.8</v>
      </c>
      <c r="O56" s="11">
        <v>3.8</v>
      </c>
      <c r="P56" s="11">
        <v>3.8</v>
      </c>
      <c r="Q56" s="11">
        <v>3.8</v>
      </c>
      <c r="R56" s="11">
        <v>3.8</v>
      </c>
      <c r="S56" s="11">
        <v>3.8</v>
      </c>
      <c r="T56" s="11">
        <v>3.8</v>
      </c>
      <c r="U56" s="11">
        <v>3.8</v>
      </c>
      <c r="V56" s="11">
        <v>3.8</v>
      </c>
      <c r="W56" s="11">
        <v>3.8</v>
      </c>
      <c r="X56" s="11">
        <v>3.8</v>
      </c>
      <c r="Y56" s="11">
        <v>3.8</v>
      </c>
      <c r="Z56" s="11">
        <v>3.8</v>
      </c>
      <c r="AA56" s="11">
        <v>3.8</v>
      </c>
      <c r="AB56" s="11">
        <v>3.8</v>
      </c>
      <c r="AC56" s="12">
        <f t="shared" si="2"/>
        <v>3.7999999999999985</v>
      </c>
    </row>
    <row r="57" spans="1:31" ht="30" x14ac:dyDescent="0.2">
      <c r="A57" s="4">
        <v>10</v>
      </c>
      <c r="B57" s="3" t="s">
        <v>18</v>
      </c>
      <c r="C57" s="2" t="s">
        <v>16</v>
      </c>
      <c r="D57" s="2"/>
      <c r="E57" s="11">
        <v>3</v>
      </c>
      <c r="F57" s="11">
        <v>3</v>
      </c>
      <c r="G57" s="11">
        <v>3</v>
      </c>
      <c r="H57" s="11">
        <v>3</v>
      </c>
      <c r="I57" s="11">
        <v>3</v>
      </c>
      <c r="J57" s="11">
        <v>3</v>
      </c>
      <c r="K57" s="11">
        <v>3</v>
      </c>
      <c r="L57" s="11">
        <v>3</v>
      </c>
      <c r="M57" s="11">
        <v>3</v>
      </c>
      <c r="N57" s="11">
        <v>3</v>
      </c>
      <c r="O57" s="11">
        <v>3</v>
      </c>
      <c r="P57" s="11">
        <v>3</v>
      </c>
      <c r="Q57" s="11">
        <v>3</v>
      </c>
      <c r="R57" s="11">
        <v>3</v>
      </c>
      <c r="S57" s="11">
        <v>3</v>
      </c>
      <c r="T57" s="11">
        <v>3</v>
      </c>
      <c r="U57" s="11">
        <v>3</v>
      </c>
      <c r="V57" s="11">
        <v>3</v>
      </c>
      <c r="W57" s="11">
        <v>3</v>
      </c>
      <c r="X57" s="11">
        <v>3</v>
      </c>
      <c r="Y57" s="11">
        <v>3</v>
      </c>
      <c r="Z57" s="11">
        <v>3</v>
      </c>
      <c r="AA57" s="11">
        <v>3</v>
      </c>
      <c r="AB57" s="11">
        <v>3</v>
      </c>
      <c r="AC57" s="12">
        <f t="shared" si="2"/>
        <v>3</v>
      </c>
    </row>
    <row r="58" spans="1:31" ht="34.5" x14ac:dyDescent="0.2">
      <c r="A58" s="4">
        <v>11</v>
      </c>
      <c r="B58" s="3" t="s">
        <v>17</v>
      </c>
      <c r="C58" s="2" t="s">
        <v>16</v>
      </c>
      <c r="D58" s="5"/>
      <c r="E58" s="13">
        <f t="shared" ref="E58:O58" si="3">E54-E55</f>
        <v>0.5</v>
      </c>
      <c r="F58" s="13">
        <f t="shared" si="3"/>
        <v>0.5</v>
      </c>
      <c r="G58" s="13">
        <f t="shared" si="3"/>
        <v>0.5</v>
      </c>
      <c r="H58" s="13">
        <f t="shared" si="3"/>
        <v>0.5</v>
      </c>
      <c r="I58" s="13">
        <f t="shared" si="3"/>
        <v>0.5</v>
      </c>
      <c r="J58" s="13">
        <f t="shared" si="3"/>
        <v>0.5</v>
      </c>
      <c r="K58" s="13">
        <f t="shared" si="3"/>
        <v>0.5</v>
      </c>
      <c r="L58" s="13">
        <f t="shared" si="3"/>
        <v>0.5</v>
      </c>
      <c r="M58" s="13">
        <f t="shared" si="3"/>
        <v>0.5</v>
      </c>
      <c r="N58" s="13">
        <f t="shared" si="3"/>
        <v>0.5</v>
      </c>
      <c r="O58" s="13">
        <f t="shared" si="3"/>
        <v>0.5</v>
      </c>
      <c r="P58" s="13">
        <f>P54-P55</f>
        <v>0.5</v>
      </c>
      <c r="Q58" s="13">
        <f>Q54-Q55</f>
        <v>0.5</v>
      </c>
      <c r="R58" s="13">
        <f t="shared" ref="R58:AB58" si="4">R54-R55</f>
        <v>0.5</v>
      </c>
      <c r="S58" s="13">
        <f t="shared" si="4"/>
        <v>0.5</v>
      </c>
      <c r="T58" s="13">
        <f t="shared" si="4"/>
        <v>0.5</v>
      </c>
      <c r="U58" s="13">
        <f t="shared" si="4"/>
        <v>0.5</v>
      </c>
      <c r="V58" s="13">
        <f t="shared" si="4"/>
        <v>0.5</v>
      </c>
      <c r="W58" s="13">
        <f t="shared" si="4"/>
        <v>0.5</v>
      </c>
      <c r="X58" s="13">
        <f t="shared" si="4"/>
        <v>0.5</v>
      </c>
      <c r="Y58" s="13">
        <f t="shared" si="4"/>
        <v>0.5</v>
      </c>
      <c r="Z58" s="13">
        <f t="shared" si="4"/>
        <v>0.5</v>
      </c>
      <c r="AA58" s="13">
        <f t="shared" si="4"/>
        <v>0.5</v>
      </c>
      <c r="AB58" s="13">
        <f t="shared" si="4"/>
        <v>0.5</v>
      </c>
      <c r="AC58" s="12">
        <f t="shared" si="2"/>
        <v>0.5</v>
      </c>
    </row>
    <row r="59" spans="1:31" ht="34.5" x14ac:dyDescent="0.2">
      <c r="A59" s="4">
        <v>12</v>
      </c>
      <c r="B59" s="3" t="s">
        <v>15</v>
      </c>
      <c r="C59" s="2" t="s">
        <v>14</v>
      </c>
      <c r="D59" s="5"/>
      <c r="E59" s="13">
        <f t="shared" ref="E59:O59" si="5">E56-E57</f>
        <v>0.79999999999999982</v>
      </c>
      <c r="F59" s="13">
        <f t="shared" si="5"/>
        <v>0.79999999999999982</v>
      </c>
      <c r="G59" s="13">
        <f t="shared" si="5"/>
        <v>0.79999999999999982</v>
      </c>
      <c r="H59" s="13">
        <f t="shared" si="5"/>
        <v>0.79999999999999982</v>
      </c>
      <c r="I59" s="13">
        <f t="shared" si="5"/>
        <v>0.79999999999999982</v>
      </c>
      <c r="J59" s="13">
        <f t="shared" si="5"/>
        <v>0.79999999999999982</v>
      </c>
      <c r="K59" s="13">
        <f t="shared" si="5"/>
        <v>0.79999999999999982</v>
      </c>
      <c r="L59" s="13">
        <f t="shared" si="5"/>
        <v>0.79999999999999982</v>
      </c>
      <c r="M59" s="13">
        <f t="shared" si="5"/>
        <v>0.79999999999999982</v>
      </c>
      <c r="N59" s="13">
        <f t="shared" si="5"/>
        <v>0.79999999999999982</v>
      </c>
      <c r="O59" s="13">
        <f t="shared" si="5"/>
        <v>0.79999999999999982</v>
      </c>
      <c r="P59" s="13">
        <f>P56-P57</f>
        <v>0.79999999999999982</v>
      </c>
      <c r="Q59" s="13">
        <f>Q56-Q57</f>
        <v>0.79999999999999982</v>
      </c>
      <c r="R59" s="13">
        <f t="shared" ref="R59:AB59" si="6">R56-R57</f>
        <v>0.79999999999999982</v>
      </c>
      <c r="S59" s="13">
        <f t="shared" si="6"/>
        <v>0.79999999999999982</v>
      </c>
      <c r="T59" s="13">
        <f t="shared" si="6"/>
        <v>0.79999999999999982</v>
      </c>
      <c r="U59" s="13">
        <f t="shared" si="6"/>
        <v>0.79999999999999982</v>
      </c>
      <c r="V59" s="13">
        <f t="shared" si="6"/>
        <v>0.79999999999999982</v>
      </c>
      <c r="W59" s="13">
        <f t="shared" si="6"/>
        <v>0.79999999999999982</v>
      </c>
      <c r="X59" s="13">
        <f t="shared" si="6"/>
        <v>0.79999999999999982</v>
      </c>
      <c r="Y59" s="13">
        <f t="shared" si="6"/>
        <v>0.79999999999999982</v>
      </c>
      <c r="Z59" s="13">
        <f t="shared" si="6"/>
        <v>0.79999999999999982</v>
      </c>
      <c r="AA59" s="13">
        <f t="shared" si="6"/>
        <v>0.79999999999999982</v>
      </c>
      <c r="AB59" s="13">
        <f t="shared" si="6"/>
        <v>0.79999999999999982</v>
      </c>
      <c r="AC59" s="12">
        <f t="shared" si="2"/>
        <v>0.80000000000000027</v>
      </c>
    </row>
    <row r="60" spans="1:31" ht="37.5" x14ac:dyDescent="0.2">
      <c r="A60" s="4">
        <v>13</v>
      </c>
      <c r="B60" s="3" t="s">
        <v>13</v>
      </c>
      <c r="C60" s="2" t="s">
        <v>12</v>
      </c>
      <c r="D60" s="5"/>
      <c r="E60" s="6">
        <f t="shared" ref="E60:O60" si="7">SQRT(E58/0.5)*971</f>
        <v>971</v>
      </c>
      <c r="F60" s="6">
        <f t="shared" si="7"/>
        <v>971</v>
      </c>
      <c r="G60" s="6">
        <f t="shared" si="7"/>
        <v>971</v>
      </c>
      <c r="H60" s="6">
        <f t="shared" si="7"/>
        <v>971</v>
      </c>
      <c r="I60" s="6">
        <f t="shared" si="7"/>
        <v>971</v>
      </c>
      <c r="J60" s="6">
        <f t="shared" si="7"/>
        <v>971</v>
      </c>
      <c r="K60" s="6">
        <f t="shared" si="7"/>
        <v>971</v>
      </c>
      <c r="L60" s="6">
        <f t="shared" si="7"/>
        <v>971</v>
      </c>
      <c r="M60" s="6">
        <f t="shared" si="7"/>
        <v>971</v>
      </c>
      <c r="N60" s="6">
        <f t="shared" si="7"/>
        <v>971</v>
      </c>
      <c r="O60" s="6">
        <f t="shared" si="7"/>
        <v>971</v>
      </c>
      <c r="P60" s="6">
        <f>SQRT(P58/0.5)*971</f>
        <v>971</v>
      </c>
      <c r="Q60" s="6">
        <f>SQRT(Q58/0.5)*971</f>
        <v>971</v>
      </c>
      <c r="R60" s="6">
        <f t="shared" ref="R60:AB60" si="8">SQRT(R58/0.5)*971</f>
        <v>971</v>
      </c>
      <c r="S60" s="6">
        <f t="shared" si="8"/>
        <v>971</v>
      </c>
      <c r="T60" s="6">
        <f t="shared" si="8"/>
        <v>971</v>
      </c>
      <c r="U60" s="6">
        <f t="shared" si="8"/>
        <v>971</v>
      </c>
      <c r="V60" s="6">
        <f t="shared" si="8"/>
        <v>971</v>
      </c>
      <c r="W60" s="6">
        <f t="shared" si="8"/>
        <v>971</v>
      </c>
      <c r="X60" s="6">
        <f t="shared" si="8"/>
        <v>971</v>
      </c>
      <c r="Y60" s="6">
        <f t="shared" si="8"/>
        <v>971</v>
      </c>
      <c r="Z60" s="6">
        <f t="shared" si="8"/>
        <v>971</v>
      </c>
      <c r="AA60" s="6">
        <f t="shared" si="8"/>
        <v>971</v>
      </c>
      <c r="AB60" s="6">
        <f t="shared" si="8"/>
        <v>971</v>
      </c>
      <c r="AC60" s="12">
        <f t="shared" si="2"/>
        <v>971</v>
      </c>
    </row>
    <row r="61" spans="1:31" ht="15.75" x14ac:dyDescent="0.2">
      <c r="A61" s="4">
        <v>14</v>
      </c>
      <c r="B61" s="3" t="s">
        <v>11</v>
      </c>
      <c r="C61" s="2" t="s">
        <v>10</v>
      </c>
      <c r="D61" s="5"/>
      <c r="E61" s="32">
        <v>2615.9850000000001</v>
      </c>
      <c r="F61" s="32">
        <v>2681.7249999999999</v>
      </c>
      <c r="G61" s="32">
        <v>2717.21</v>
      </c>
      <c r="H61" s="32">
        <v>2567.6039999999998</v>
      </c>
      <c r="I61" s="32">
        <v>2674.9349999999999</v>
      </c>
      <c r="J61" s="32">
        <v>4643.9440000000004</v>
      </c>
      <c r="K61" s="32">
        <v>2389.636</v>
      </c>
      <c r="L61" s="32">
        <v>2787.846</v>
      </c>
      <c r="M61" s="32">
        <v>2843.38</v>
      </c>
      <c r="N61" s="32">
        <v>2809.6729999999998</v>
      </c>
      <c r="O61" s="32">
        <v>2892.8380000000002</v>
      </c>
      <c r="P61" s="32">
        <v>2930.5239999999999</v>
      </c>
      <c r="Q61" s="32">
        <v>2926.163</v>
      </c>
      <c r="R61" s="32">
        <v>2923.3009999999999</v>
      </c>
      <c r="S61" s="32">
        <v>2820.71</v>
      </c>
      <c r="T61" s="32">
        <v>2678.7359999999999</v>
      </c>
      <c r="U61" s="32">
        <v>2671.518</v>
      </c>
      <c r="V61" s="32">
        <v>2513.723</v>
      </c>
      <c r="W61" s="32">
        <v>2284.683</v>
      </c>
      <c r="X61" s="32">
        <v>2320.1019999999999</v>
      </c>
      <c r="Y61" s="32">
        <v>2206.9340000000002</v>
      </c>
      <c r="Z61" s="32">
        <v>2164.4189999999999</v>
      </c>
      <c r="AA61" s="32">
        <v>2220.9540000000002</v>
      </c>
      <c r="AB61" s="32">
        <v>2085.0030000000002</v>
      </c>
      <c r="AC61" s="18">
        <f>SUM(E61:AB61)</f>
        <v>64371.54599999998</v>
      </c>
    </row>
    <row r="62" spans="1:31" ht="15.75" x14ac:dyDescent="0.2">
      <c r="A62" s="4">
        <v>15</v>
      </c>
      <c r="B62" s="3" t="s">
        <v>9</v>
      </c>
      <c r="C62" s="2" t="s">
        <v>8</v>
      </c>
      <c r="D62" s="5"/>
      <c r="E62" s="5">
        <v>1220.8299999982119</v>
      </c>
      <c r="F62" s="5">
        <v>1220.8299999982119</v>
      </c>
      <c r="G62" s="5">
        <v>1220.8299999982119</v>
      </c>
      <c r="H62" s="5">
        <v>1220.8299999982119</v>
      </c>
      <c r="I62" s="5">
        <v>1220.8299999982119</v>
      </c>
      <c r="J62" s="5">
        <v>1220.8299999982119</v>
      </c>
      <c r="K62" s="5">
        <v>1220.8299999982119</v>
      </c>
      <c r="L62" s="5">
        <v>1220.8299999982119</v>
      </c>
      <c r="M62" s="5">
        <v>1220.8299999982119</v>
      </c>
      <c r="N62" s="5">
        <v>1220.8299999982119</v>
      </c>
      <c r="O62" s="5">
        <v>1220.8299999982119</v>
      </c>
      <c r="P62" s="5">
        <v>1220.8299999982119</v>
      </c>
      <c r="Q62" s="5">
        <v>1220.8299999982119</v>
      </c>
      <c r="R62" s="5">
        <v>1220.8299999982119</v>
      </c>
      <c r="S62" s="5">
        <v>1220.8299999982119</v>
      </c>
      <c r="T62" s="5">
        <v>1220.8299999982119</v>
      </c>
      <c r="U62" s="5">
        <v>1220.8299999982119</v>
      </c>
      <c r="V62" s="5">
        <v>1220.8299999982119</v>
      </c>
      <c r="W62" s="5">
        <v>1220.8299999982119</v>
      </c>
      <c r="X62" s="5">
        <v>1220.8299999982119</v>
      </c>
      <c r="Y62" s="5">
        <v>1220.8299999982119</v>
      </c>
      <c r="Z62" s="5">
        <v>1220.8299999982119</v>
      </c>
      <c r="AA62" s="5">
        <v>1220.8299999982119</v>
      </c>
      <c r="AB62" s="5">
        <v>1220.9100000411272</v>
      </c>
      <c r="AC62" s="18">
        <f>SUM(E62:AB62)</f>
        <v>29300</v>
      </c>
      <c r="AE62" s="16" t="s">
        <v>74</v>
      </c>
    </row>
    <row r="63" spans="1:31" ht="15.75" x14ac:dyDescent="0.2">
      <c r="A63" s="4">
        <v>16</v>
      </c>
      <c r="B63" s="3" t="s">
        <v>7</v>
      </c>
      <c r="C63" s="2" t="s">
        <v>6</v>
      </c>
      <c r="D63" s="5"/>
      <c r="E63" s="50">
        <f t="shared" ref="E63:Q63" si="9">E62/E61</f>
        <v>0.46668081047796978</v>
      </c>
      <c r="F63" s="50">
        <f t="shared" si="9"/>
        <v>0.4552405634426393</v>
      </c>
      <c r="G63" s="50">
        <f t="shared" si="9"/>
        <v>0.44929541698956349</v>
      </c>
      <c r="H63" s="50">
        <f t="shared" si="9"/>
        <v>0.47547441116239575</v>
      </c>
      <c r="I63" s="50">
        <f t="shared" si="9"/>
        <v>0.45639613672788754</v>
      </c>
      <c r="J63" s="50">
        <f t="shared" si="9"/>
        <v>0.26288646030146179</v>
      </c>
      <c r="K63" s="50">
        <f t="shared" si="9"/>
        <v>0.51088533985854412</v>
      </c>
      <c r="L63" s="50">
        <f t="shared" si="9"/>
        <v>0.43791156326361352</v>
      </c>
      <c r="M63" s="50">
        <f t="shared" si="9"/>
        <v>0.42935872095822991</v>
      </c>
      <c r="N63" s="50">
        <f t="shared" si="9"/>
        <v>0.43450963866550019</v>
      </c>
      <c r="O63" s="50">
        <f t="shared" si="9"/>
        <v>0.42201810125496547</v>
      </c>
      <c r="P63" s="50">
        <f t="shared" si="9"/>
        <v>0.41659102604114895</v>
      </c>
      <c r="Q63" s="50">
        <f t="shared" si="9"/>
        <v>0.41721189147638454</v>
      </c>
      <c r="R63" s="50">
        <f t="shared" ref="R63:AB63" si="10">R62/R61</f>
        <v>0.4176203545232639</v>
      </c>
      <c r="S63" s="50">
        <f t="shared" si="10"/>
        <v>0.43280946995551184</v>
      </c>
      <c r="T63" s="50">
        <f t="shared" si="10"/>
        <v>0.45574853214285094</v>
      </c>
      <c r="U63" s="50">
        <f t="shared" si="10"/>
        <v>0.45697988933565553</v>
      </c>
      <c r="V63" s="50">
        <f t="shared" si="10"/>
        <v>0.485666081743379</v>
      </c>
      <c r="W63" s="50">
        <f t="shared" si="10"/>
        <v>0.5343542189433772</v>
      </c>
      <c r="X63" s="50">
        <f t="shared" si="10"/>
        <v>0.52619669307565442</v>
      </c>
      <c r="Y63" s="50">
        <f t="shared" si="10"/>
        <v>0.55317920698952106</v>
      </c>
      <c r="Z63" s="50">
        <f t="shared" si="10"/>
        <v>0.56404513174122572</v>
      </c>
      <c r="AA63" s="50">
        <f t="shared" si="10"/>
        <v>0.54968720648793801</v>
      </c>
      <c r="AB63" s="50">
        <f t="shared" si="10"/>
        <v>0.58556750280029679</v>
      </c>
      <c r="AC63" s="12">
        <f t="shared" ref="AC63:AC68" si="11">AVERAGE(E63:AB63)</f>
        <v>0.46651309868162416</v>
      </c>
    </row>
    <row r="64" spans="1:31" ht="15.75" x14ac:dyDescent="0.2">
      <c r="A64" s="4">
        <v>17</v>
      </c>
      <c r="B64" s="3" t="s">
        <v>5</v>
      </c>
      <c r="C64" s="5"/>
      <c r="D64" s="5"/>
      <c r="E64" s="372">
        <f>AVERAGE(E63:AB63)</f>
        <v>0.46651309868162416</v>
      </c>
      <c r="F64" s="373"/>
      <c r="G64" s="373"/>
      <c r="H64" s="373"/>
      <c r="I64" s="373"/>
      <c r="J64" s="373"/>
      <c r="K64" s="373"/>
      <c r="L64" s="373"/>
      <c r="M64" s="373"/>
      <c r="N64" s="373"/>
      <c r="O64" s="373"/>
      <c r="P64" s="373"/>
      <c r="Q64" s="373"/>
      <c r="R64" s="373"/>
      <c r="S64" s="373"/>
      <c r="T64" s="373"/>
      <c r="U64" s="373"/>
      <c r="V64" s="373"/>
      <c r="W64" s="373"/>
      <c r="X64" s="373"/>
      <c r="Y64" s="373"/>
      <c r="Z64" s="373"/>
      <c r="AA64" s="373"/>
      <c r="AB64" s="374"/>
      <c r="AC64" s="12">
        <f t="shared" si="11"/>
        <v>0.46651309868162416</v>
      </c>
    </row>
    <row r="65" spans="1:29" ht="15.75" x14ac:dyDescent="0.2">
      <c r="A65" s="4">
        <v>18</v>
      </c>
      <c r="B65" s="3" t="s">
        <v>4</v>
      </c>
      <c r="C65" s="5"/>
      <c r="D65" s="5"/>
      <c r="E65" s="50">
        <f t="shared" ref="E65:Q65" si="12">3.516/E63</f>
        <v>7.5340573708161438</v>
      </c>
      <c r="F65" s="50">
        <f t="shared" si="12"/>
        <v>7.7233890877630875</v>
      </c>
      <c r="G65" s="50">
        <f t="shared" si="12"/>
        <v>7.8255861667996314</v>
      </c>
      <c r="H65" s="50">
        <f t="shared" si="12"/>
        <v>7.3947197103718141</v>
      </c>
      <c r="I65" s="50">
        <f t="shared" si="12"/>
        <v>7.7038338343698758</v>
      </c>
      <c r="J65" s="50">
        <f t="shared" si="12"/>
        <v>13.374595237685769</v>
      </c>
      <c r="K65" s="50">
        <f t="shared" si="12"/>
        <v>6.8821704709192151</v>
      </c>
      <c r="L65" s="50">
        <f t="shared" si="12"/>
        <v>8.0290184022463045</v>
      </c>
      <c r="M65" s="50">
        <f t="shared" si="12"/>
        <v>8.1889567589382999</v>
      </c>
      <c r="N65" s="50">
        <f t="shared" si="12"/>
        <v>8.0918803338830703</v>
      </c>
      <c r="O65" s="50">
        <f t="shared" si="12"/>
        <v>8.3313961878516238</v>
      </c>
      <c r="P65" s="50">
        <f t="shared" si="12"/>
        <v>8.4399321641957439</v>
      </c>
      <c r="Q65" s="50">
        <f t="shared" si="12"/>
        <v>8.4273724499029914</v>
      </c>
      <c r="R65" s="50">
        <f t="shared" ref="R65:AB65" si="13">3.516/R63</f>
        <v>8.4191298673976345</v>
      </c>
      <c r="S65" s="50">
        <f t="shared" si="13"/>
        <v>8.1236669806725974</v>
      </c>
      <c r="T65" s="50">
        <f t="shared" si="13"/>
        <v>7.7147807442590652</v>
      </c>
      <c r="U65" s="50">
        <f t="shared" si="13"/>
        <v>7.6939928475002732</v>
      </c>
      <c r="V65" s="50">
        <f t="shared" si="13"/>
        <v>7.2395420066781986</v>
      </c>
      <c r="W65" s="50">
        <f t="shared" si="13"/>
        <v>6.5799050056205743</v>
      </c>
      <c r="X65" s="50">
        <f t="shared" si="13"/>
        <v>6.681912004138125</v>
      </c>
      <c r="Y65" s="50">
        <f t="shared" si="13"/>
        <v>6.3559872742407757</v>
      </c>
      <c r="Z65" s="50">
        <f t="shared" si="13"/>
        <v>6.2335437399237774</v>
      </c>
      <c r="AA65" s="50">
        <f t="shared" si="13"/>
        <v>6.3963649844871417</v>
      </c>
      <c r="AB65" s="50">
        <f t="shared" si="13"/>
        <v>6.0044315696923229</v>
      </c>
      <c r="AC65" s="12">
        <f t="shared" si="11"/>
        <v>7.7245902166814204</v>
      </c>
    </row>
    <row r="66" spans="1:29" ht="15.75" x14ac:dyDescent="0.2">
      <c r="A66" s="4">
        <v>19</v>
      </c>
      <c r="B66" s="3" t="s">
        <v>3</v>
      </c>
      <c r="C66" s="5"/>
      <c r="D66" s="5"/>
      <c r="E66" s="50">
        <f t="shared" ref="E66:Q66" si="14">3.413*E65</f>
        <v>25.713737806595496</v>
      </c>
      <c r="F66" s="50">
        <f t="shared" si="14"/>
        <v>26.359926956535418</v>
      </c>
      <c r="G66" s="50">
        <f t="shared" si="14"/>
        <v>26.708725587287141</v>
      </c>
      <c r="H66" s="50">
        <f t="shared" si="14"/>
        <v>25.238178371499</v>
      </c>
      <c r="I66" s="50">
        <f t="shared" si="14"/>
        <v>26.293184876704384</v>
      </c>
      <c r="J66" s="50">
        <f t="shared" si="14"/>
        <v>45.647493546221526</v>
      </c>
      <c r="K66" s="50">
        <f t="shared" si="14"/>
        <v>23.488847817247279</v>
      </c>
      <c r="L66" s="50">
        <f t="shared" si="14"/>
        <v>27.403039806866637</v>
      </c>
      <c r="M66" s="50">
        <f t="shared" si="14"/>
        <v>27.948909418256417</v>
      </c>
      <c r="N66" s="50">
        <f t="shared" si="14"/>
        <v>27.617587579542917</v>
      </c>
      <c r="O66" s="50">
        <f t="shared" si="14"/>
        <v>28.435055189137589</v>
      </c>
      <c r="P66" s="50">
        <f t="shared" si="14"/>
        <v>28.805488476400072</v>
      </c>
      <c r="Q66" s="50">
        <f t="shared" si="14"/>
        <v>28.76262217151891</v>
      </c>
      <c r="R66" s="50">
        <f t="shared" ref="R66:AB66" si="15">3.413*R65</f>
        <v>28.734490237428126</v>
      </c>
      <c r="S66" s="50">
        <f t="shared" si="15"/>
        <v>27.726075405035573</v>
      </c>
      <c r="T66" s="50">
        <f t="shared" si="15"/>
        <v>26.330546680156189</v>
      </c>
      <c r="U66" s="50">
        <f t="shared" si="15"/>
        <v>26.259597588518432</v>
      </c>
      <c r="V66" s="50">
        <f t="shared" si="15"/>
        <v>24.708556868792691</v>
      </c>
      <c r="W66" s="50">
        <f t="shared" si="15"/>
        <v>22.45721578418302</v>
      </c>
      <c r="X66" s="50">
        <f t="shared" si="15"/>
        <v>22.805365670123418</v>
      </c>
      <c r="Y66" s="50">
        <f t="shared" si="15"/>
        <v>21.692984566983768</v>
      </c>
      <c r="Z66" s="50">
        <f t="shared" si="15"/>
        <v>21.275084784359851</v>
      </c>
      <c r="AA66" s="50">
        <f t="shared" si="15"/>
        <v>21.830793692054613</v>
      </c>
      <c r="AB66" s="50">
        <f t="shared" si="15"/>
        <v>20.493124947359895</v>
      </c>
      <c r="AC66" s="12">
        <f t="shared" si="11"/>
        <v>26.364026409533682</v>
      </c>
    </row>
    <row r="67" spans="1:29" ht="15.75" x14ac:dyDescent="0.2">
      <c r="A67" s="4">
        <v>20</v>
      </c>
      <c r="B67" s="3" t="s">
        <v>2</v>
      </c>
      <c r="C67" s="2" t="s">
        <v>0</v>
      </c>
      <c r="D67" s="5"/>
      <c r="E67" s="50">
        <f t="shared" ref="E67:Q67" si="16">(E53-E52)/LN(1+(E53-E52)/E48)</f>
        <v>3.8952766104002023</v>
      </c>
      <c r="F67" s="50">
        <f t="shared" si="16"/>
        <v>3.7776330367968751</v>
      </c>
      <c r="G67" s="50">
        <f t="shared" si="16"/>
        <v>3.7448369879635663</v>
      </c>
      <c r="H67" s="50">
        <f t="shared" si="16"/>
        <v>3.7618424287089893</v>
      </c>
      <c r="I67" s="50">
        <f t="shared" si="16"/>
        <v>4.0935265225394053</v>
      </c>
      <c r="J67" s="50">
        <f t="shared" si="16"/>
        <v>3.0096744385247427</v>
      </c>
      <c r="K67" s="50">
        <f t="shared" si="16"/>
        <v>3.5453777518294358</v>
      </c>
      <c r="L67" s="50">
        <f t="shared" si="16"/>
        <v>3.6456985460313298</v>
      </c>
      <c r="M67" s="50">
        <f t="shared" si="16"/>
        <v>2.9675640233371752</v>
      </c>
      <c r="N67" s="50">
        <f t="shared" si="16"/>
        <v>3.9940681623280914</v>
      </c>
      <c r="O67" s="50">
        <f t="shared" si="16"/>
        <v>3.9612551464564372</v>
      </c>
      <c r="P67" s="50">
        <f t="shared" si="16"/>
        <v>4.144732804126769</v>
      </c>
      <c r="Q67" s="50">
        <f t="shared" si="16"/>
        <v>4.144732804126769</v>
      </c>
      <c r="R67" s="50">
        <f t="shared" ref="R67:AB67" si="17">(R53-R52)/LN(1+(R53-R52)/R48)</f>
        <v>4.0593527907803049</v>
      </c>
      <c r="S67" s="50">
        <f t="shared" si="17"/>
        <v>3.9283253940383194</v>
      </c>
      <c r="T67" s="50">
        <f t="shared" si="17"/>
        <v>4.0785139146313183</v>
      </c>
      <c r="U67" s="50">
        <f t="shared" si="17"/>
        <v>3.8621064220632313</v>
      </c>
      <c r="V67" s="50">
        <f t="shared" si="17"/>
        <v>3.9108742047105141</v>
      </c>
      <c r="W67" s="50">
        <f t="shared" si="17"/>
        <v>3.8087570999952334</v>
      </c>
      <c r="X67" s="50">
        <f t="shared" si="17"/>
        <v>3.6603919158898228</v>
      </c>
      <c r="Y67" s="50">
        <f t="shared" si="17"/>
        <v>3.5231401714792079</v>
      </c>
      <c r="Z67" s="50">
        <f t="shared" si="17"/>
        <v>3.5576754208228252</v>
      </c>
      <c r="AA67" s="50">
        <f t="shared" si="17"/>
        <v>3.5576754208228234</v>
      </c>
      <c r="AB67" s="50">
        <f t="shared" si="17"/>
        <v>3.3753264125543936</v>
      </c>
      <c r="AC67" s="12">
        <f t="shared" si="11"/>
        <v>3.7503482679565736</v>
      </c>
    </row>
    <row r="68" spans="1:29" ht="15.75" x14ac:dyDescent="0.25">
      <c r="A68" s="4">
        <v>21</v>
      </c>
      <c r="B68" s="3" t="s">
        <v>1</v>
      </c>
      <c r="C68" s="2" t="s">
        <v>0</v>
      </c>
      <c r="D68" s="1"/>
      <c r="E68" s="50">
        <f t="shared" ref="E68:Q68" si="18">(E50-E51)/LN(1+(E50-E51)/E49)</f>
        <v>2.6502140546051289</v>
      </c>
      <c r="F68" s="50">
        <f t="shared" si="18"/>
        <v>2.4308231908533462</v>
      </c>
      <c r="G68" s="50">
        <f t="shared" si="18"/>
        <v>2.6502140546051289</v>
      </c>
      <c r="H68" s="50">
        <f t="shared" si="18"/>
        <v>2.4094728527885949</v>
      </c>
      <c r="I68" s="50">
        <f t="shared" si="18"/>
        <v>2.6050715660667714</v>
      </c>
      <c r="J68" s="50">
        <f t="shared" si="18"/>
        <v>2.1740919262935092</v>
      </c>
      <c r="K68" s="50">
        <f t="shared" si="18"/>
        <v>2.1711400650644617</v>
      </c>
      <c r="L68" s="50">
        <f t="shared" si="18"/>
        <v>2.5597087013286681</v>
      </c>
      <c r="M68" s="50">
        <f t="shared" si="18"/>
        <v>2.6951431749169599</v>
      </c>
      <c r="N68" s="50">
        <f t="shared" si="18"/>
        <v>2.7843874571847693</v>
      </c>
      <c r="O68" s="50">
        <f t="shared" si="18"/>
        <v>3.2460638420001677</v>
      </c>
      <c r="P68" s="50">
        <f t="shared" si="18"/>
        <v>3.1982144507791892</v>
      </c>
      <c r="Q68" s="50">
        <f t="shared" si="18"/>
        <v>2.9872776330491377</v>
      </c>
      <c r="R68" s="50">
        <f t="shared" ref="R68:AB68" si="19">(R50-R51)/LN(1+(R50-R51)/R49)</f>
        <v>3.0566094470559775</v>
      </c>
      <c r="S68" s="50">
        <f t="shared" si="19"/>
        <v>2.7621511847266507</v>
      </c>
      <c r="T68" s="50">
        <f t="shared" si="19"/>
        <v>2.9174786401778334</v>
      </c>
      <c r="U68" s="50">
        <f t="shared" si="19"/>
        <v>2.8706758369623491</v>
      </c>
      <c r="V68" s="50">
        <f t="shared" si="19"/>
        <v>2.6276699100244088</v>
      </c>
      <c r="W68" s="50">
        <f t="shared" si="19"/>
        <v>2.5141180370887164</v>
      </c>
      <c r="X68" s="50">
        <f t="shared" si="19"/>
        <v>2.4222213199475116</v>
      </c>
      <c r="Y68" s="50">
        <f t="shared" si="19"/>
        <v>2.1711400650644617</v>
      </c>
      <c r="Z68" s="50">
        <f t="shared" si="19"/>
        <v>2.3526385425761167</v>
      </c>
      <c r="AA68" s="50">
        <f t="shared" si="19"/>
        <v>2.1049313267650867</v>
      </c>
      <c r="AB68" s="50">
        <f t="shared" si="19"/>
        <v>2.0604747200825204</v>
      </c>
      <c r="AC68" s="12">
        <f t="shared" si="11"/>
        <v>2.6009138333336437</v>
      </c>
    </row>
  </sheetData>
  <mergeCells count="32">
    <mergeCell ref="A5:D5"/>
    <mergeCell ref="E5:AB11"/>
    <mergeCell ref="A6:D6"/>
    <mergeCell ref="A3:AB3"/>
    <mergeCell ref="A4:AB4"/>
    <mergeCell ref="A7:D7"/>
    <mergeCell ref="A8:D8"/>
    <mergeCell ref="A9:D9"/>
    <mergeCell ref="A10:D10"/>
    <mergeCell ref="A11:D11"/>
    <mergeCell ref="E30:AB30"/>
    <mergeCell ref="A12:A13"/>
    <mergeCell ref="B12:B13"/>
    <mergeCell ref="C12:C13"/>
    <mergeCell ref="D12:D13"/>
    <mergeCell ref="E12:AB12"/>
    <mergeCell ref="A37:AB37"/>
    <mergeCell ref="A38:AB38"/>
    <mergeCell ref="A39:D39"/>
    <mergeCell ref="E39:AB45"/>
    <mergeCell ref="A40:D40"/>
    <mergeCell ref="A41:D41"/>
    <mergeCell ref="A42:D42"/>
    <mergeCell ref="A43:D43"/>
    <mergeCell ref="A44:D44"/>
    <mergeCell ref="A45:D45"/>
    <mergeCell ref="E64:AB64"/>
    <mergeCell ref="A46:A47"/>
    <mergeCell ref="B46:B47"/>
    <mergeCell ref="C46:C47"/>
    <mergeCell ref="D46:D47"/>
    <mergeCell ref="E46:AB46"/>
  </mergeCells>
  <conditionalFormatting sqref="R28:AB28">
    <cfRule type="cellIs" dxfId="67" priority="6" operator="greaterThan">
      <formula>90</formula>
    </cfRule>
  </conditionalFormatting>
  <conditionalFormatting sqref="E28:Q28">
    <cfRule type="cellIs" dxfId="66" priority="5" operator="greaterThan">
      <formula>90</formula>
    </cfRule>
  </conditionalFormatting>
  <conditionalFormatting sqref="R62:AB62">
    <cfRule type="cellIs" dxfId="65" priority="2" operator="greaterThan">
      <formula>90</formula>
    </cfRule>
  </conditionalFormatting>
  <conditionalFormatting sqref="E62:Q62">
    <cfRule type="cellIs" dxfId="64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E83"/>
  <sheetViews>
    <sheetView zoomScale="70" zoomScaleNormal="70" workbookViewId="0">
      <selection activeCell="AC47" sqref="AC47:AC48"/>
    </sheetView>
  </sheetViews>
  <sheetFormatPr defaultColWidth="8.85546875" defaultRowHeight="12.75" x14ac:dyDescent="0.2"/>
  <cols>
    <col min="1" max="1" width="6.5703125" style="16" customWidth="1"/>
    <col min="2" max="2" width="39.140625" style="16" customWidth="1"/>
    <col min="3" max="3" width="11.42578125" style="16" customWidth="1"/>
    <col min="4" max="4" width="11.85546875" style="16" customWidth="1"/>
    <col min="5" max="28" width="8.7109375" style="16" customWidth="1"/>
    <col min="29" max="29" width="12.42578125" style="16" customWidth="1"/>
    <col min="30" max="30" width="8.28515625" style="16" bestFit="1" customWidth="1"/>
    <col min="31" max="16384" width="8.85546875" style="16"/>
  </cols>
  <sheetData>
    <row r="1" spans="1:29" ht="23.25" x14ac:dyDescent="0.25">
      <c r="A1" s="332" t="s">
        <v>39</v>
      </c>
      <c r="B1" s="333"/>
      <c r="C1" s="333"/>
      <c r="D1" s="333"/>
      <c r="E1" s="333"/>
      <c r="F1" s="333"/>
      <c r="G1" s="333"/>
      <c r="H1" s="333"/>
      <c r="I1" s="333"/>
      <c r="J1" s="333"/>
      <c r="K1" s="333"/>
      <c r="L1" s="333"/>
      <c r="M1" s="333"/>
      <c r="N1" s="333"/>
      <c r="O1" s="333"/>
      <c r="P1" s="333"/>
      <c r="Q1" s="333"/>
      <c r="R1" s="333"/>
      <c r="S1" s="333"/>
      <c r="T1" s="333"/>
      <c r="U1" s="333"/>
      <c r="V1" s="333"/>
      <c r="W1" s="333"/>
      <c r="X1" s="333"/>
      <c r="Y1" s="333"/>
      <c r="Z1" s="333"/>
      <c r="AA1" s="333"/>
      <c r="AB1" s="334"/>
      <c r="AC1"/>
    </row>
    <row r="2" spans="1:29" ht="18.75" x14ac:dyDescent="0.25">
      <c r="A2" s="353" t="s">
        <v>105</v>
      </c>
      <c r="B2" s="354"/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T2" s="354"/>
      <c r="U2" s="354"/>
      <c r="V2" s="354"/>
      <c r="W2" s="354"/>
      <c r="X2" s="354"/>
      <c r="Y2" s="354"/>
      <c r="Z2" s="354"/>
      <c r="AA2" s="354"/>
      <c r="AB2" s="355"/>
      <c r="AC2"/>
    </row>
    <row r="3" spans="1:29" ht="21" x14ac:dyDescent="0.35">
      <c r="A3" s="335"/>
      <c r="B3" s="336"/>
      <c r="C3" s="336"/>
      <c r="D3" s="337"/>
      <c r="E3" s="338" t="s">
        <v>75</v>
      </c>
      <c r="F3" s="339"/>
      <c r="G3" s="339"/>
      <c r="H3" s="339"/>
      <c r="I3" s="339"/>
      <c r="J3" s="339"/>
      <c r="K3" s="339"/>
      <c r="L3" s="339"/>
      <c r="M3" s="339"/>
      <c r="N3" s="339"/>
      <c r="O3" s="339"/>
      <c r="P3" s="339"/>
      <c r="Q3" s="339"/>
      <c r="R3" s="339"/>
      <c r="S3" s="339"/>
      <c r="T3" s="339"/>
      <c r="U3" s="339"/>
      <c r="V3" s="339"/>
      <c r="W3" s="339"/>
      <c r="X3" s="339"/>
      <c r="Y3" s="339"/>
      <c r="Z3" s="339"/>
      <c r="AA3" s="339"/>
      <c r="AB3" s="340"/>
      <c r="AC3"/>
    </row>
    <row r="4" spans="1:29" ht="21" customHeight="1" x14ac:dyDescent="0.25">
      <c r="A4" s="350" t="s">
        <v>38</v>
      </c>
      <c r="B4" s="351"/>
      <c r="C4" s="351"/>
      <c r="D4" s="352"/>
      <c r="E4" s="341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3"/>
      <c r="AC4"/>
    </row>
    <row r="5" spans="1:29" ht="18.75" customHeight="1" x14ac:dyDescent="0.25">
      <c r="A5" s="350" t="s">
        <v>37</v>
      </c>
      <c r="B5" s="351"/>
      <c r="C5" s="351"/>
      <c r="D5" s="352"/>
      <c r="E5" s="341"/>
      <c r="F5" s="342"/>
      <c r="G5" s="342"/>
      <c r="H5" s="342"/>
      <c r="I5" s="342"/>
      <c r="J5" s="342"/>
      <c r="K5" s="342"/>
      <c r="L5" s="342"/>
      <c r="M5" s="342"/>
      <c r="N5" s="342"/>
      <c r="O5" s="342"/>
      <c r="P5" s="342"/>
      <c r="Q5" s="342"/>
      <c r="R5" s="342"/>
      <c r="S5" s="342"/>
      <c r="T5" s="342"/>
      <c r="U5" s="342"/>
      <c r="V5" s="342"/>
      <c r="W5" s="342"/>
      <c r="X5" s="342"/>
      <c r="Y5" s="342"/>
      <c r="Z5" s="342"/>
      <c r="AA5" s="342"/>
      <c r="AB5" s="343"/>
      <c r="AC5"/>
    </row>
    <row r="6" spans="1:29" ht="18.75" customHeight="1" x14ac:dyDescent="0.25">
      <c r="A6" s="350" t="s">
        <v>36</v>
      </c>
      <c r="B6" s="351"/>
      <c r="C6" s="351"/>
      <c r="D6" s="352"/>
      <c r="E6" s="341"/>
      <c r="F6" s="342"/>
      <c r="G6" s="342"/>
      <c r="H6" s="342"/>
      <c r="I6" s="342"/>
      <c r="J6" s="342"/>
      <c r="K6" s="342"/>
      <c r="L6" s="342"/>
      <c r="M6" s="342"/>
      <c r="N6" s="342"/>
      <c r="O6" s="342"/>
      <c r="P6" s="342"/>
      <c r="Q6" s="342"/>
      <c r="R6" s="342"/>
      <c r="S6" s="342"/>
      <c r="T6" s="342"/>
      <c r="U6" s="342"/>
      <c r="V6" s="342"/>
      <c r="W6" s="342"/>
      <c r="X6" s="342"/>
      <c r="Y6" s="342"/>
      <c r="Z6" s="342"/>
      <c r="AA6" s="342"/>
      <c r="AB6" s="343"/>
      <c r="AC6"/>
    </row>
    <row r="7" spans="1:29" ht="18.75" customHeight="1" x14ac:dyDescent="0.25">
      <c r="A7" s="350" t="s">
        <v>35</v>
      </c>
      <c r="B7" s="351"/>
      <c r="C7" s="351"/>
      <c r="D7" s="352"/>
      <c r="E7" s="341"/>
      <c r="F7" s="342"/>
      <c r="G7" s="342"/>
      <c r="H7" s="342"/>
      <c r="I7" s="342"/>
      <c r="J7" s="342"/>
      <c r="K7" s="342"/>
      <c r="L7" s="342"/>
      <c r="M7" s="342"/>
      <c r="N7" s="342"/>
      <c r="O7" s="342"/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3"/>
      <c r="AC7"/>
    </row>
    <row r="8" spans="1:29" ht="18.75" customHeight="1" x14ac:dyDescent="0.35">
      <c r="A8" s="347" t="s">
        <v>34</v>
      </c>
      <c r="B8" s="348"/>
      <c r="C8" s="348"/>
      <c r="D8" s="349"/>
      <c r="E8" s="341"/>
      <c r="F8" s="342"/>
      <c r="G8" s="342"/>
      <c r="H8" s="342"/>
      <c r="I8" s="342"/>
      <c r="J8" s="342"/>
      <c r="K8" s="342"/>
      <c r="L8" s="342"/>
      <c r="M8" s="342"/>
      <c r="N8" s="342"/>
      <c r="O8" s="342"/>
      <c r="P8" s="342"/>
      <c r="Q8" s="342"/>
      <c r="R8" s="342"/>
      <c r="S8" s="342"/>
      <c r="T8" s="342"/>
      <c r="U8" s="342"/>
      <c r="V8" s="342"/>
      <c r="W8" s="342"/>
      <c r="X8" s="342"/>
      <c r="Y8" s="342"/>
      <c r="Z8" s="342"/>
      <c r="AA8" s="342"/>
      <c r="AB8" s="343"/>
      <c r="AC8"/>
    </row>
    <row r="9" spans="1:29" ht="19.5" customHeight="1" x14ac:dyDescent="0.35">
      <c r="A9" s="347" t="s">
        <v>33</v>
      </c>
      <c r="B9" s="348"/>
      <c r="C9" s="348"/>
      <c r="D9" s="349"/>
      <c r="E9" s="344"/>
      <c r="F9" s="345"/>
      <c r="G9" s="345"/>
      <c r="H9" s="345"/>
      <c r="I9" s="345"/>
      <c r="J9" s="345"/>
      <c r="K9" s="345"/>
      <c r="L9" s="345"/>
      <c r="M9" s="345"/>
      <c r="N9" s="345"/>
      <c r="O9" s="345"/>
      <c r="P9" s="345"/>
      <c r="Q9" s="345"/>
      <c r="R9" s="345"/>
      <c r="S9" s="345"/>
      <c r="T9" s="345"/>
      <c r="U9" s="345"/>
      <c r="V9" s="345"/>
      <c r="W9" s="345"/>
      <c r="X9" s="345"/>
      <c r="Y9" s="345"/>
      <c r="Z9" s="345"/>
      <c r="AA9" s="345"/>
      <c r="AB9" s="346"/>
      <c r="AC9"/>
    </row>
    <row r="10" spans="1:29" ht="35.25" customHeight="1" x14ac:dyDescent="0.25">
      <c r="A10" s="364" t="s">
        <v>32</v>
      </c>
      <c r="B10" s="364" t="s">
        <v>31</v>
      </c>
      <c r="C10" s="366" t="s">
        <v>30</v>
      </c>
      <c r="D10" s="364" t="s">
        <v>29</v>
      </c>
      <c r="E10" s="314" t="s">
        <v>28</v>
      </c>
      <c r="F10" s="315"/>
      <c r="G10" s="315"/>
      <c r="H10" s="315"/>
      <c r="I10" s="315"/>
      <c r="J10" s="315"/>
      <c r="K10" s="315"/>
      <c r="L10" s="315"/>
      <c r="M10" s="315"/>
      <c r="N10" s="315"/>
      <c r="O10" s="315"/>
      <c r="P10" s="315"/>
      <c r="Q10" s="315"/>
      <c r="R10" s="315"/>
      <c r="S10" s="315"/>
      <c r="T10" s="315"/>
      <c r="U10" s="315"/>
      <c r="V10" s="315"/>
      <c r="W10" s="315"/>
      <c r="X10" s="315"/>
      <c r="Y10" s="315"/>
      <c r="Z10" s="315"/>
      <c r="AA10" s="315"/>
      <c r="AB10" s="316"/>
      <c r="AC10" s="10" t="s">
        <v>40</v>
      </c>
    </row>
    <row r="11" spans="1:29" ht="30" customHeight="1" x14ac:dyDescent="0.25">
      <c r="A11" s="365"/>
      <c r="B11" s="365"/>
      <c r="C11" s="367"/>
      <c r="D11" s="365"/>
      <c r="E11" s="8">
        <v>7</v>
      </c>
      <c r="F11" s="8">
        <v>8</v>
      </c>
      <c r="G11" s="8">
        <v>9</v>
      </c>
      <c r="H11" s="8">
        <v>10</v>
      </c>
      <c r="I11" s="9">
        <v>11</v>
      </c>
      <c r="J11" s="8">
        <v>12</v>
      </c>
      <c r="K11" s="8">
        <v>13</v>
      </c>
      <c r="L11" s="8">
        <v>14</v>
      </c>
      <c r="M11" s="8">
        <v>15</v>
      </c>
      <c r="N11" s="8">
        <v>16</v>
      </c>
      <c r="O11" s="8">
        <v>17</v>
      </c>
      <c r="P11" s="8">
        <v>18</v>
      </c>
      <c r="Q11" s="8">
        <v>19</v>
      </c>
      <c r="R11" s="8">
        <v>20</v>
      </c>
      <c r="S11" s="8">
        <v>21</v>
      </c>
      <c r="T11" s="8">
        <v>22</v>
      </c>
      <c r="U11" s="8">
        <v>23</v>
      </c>
      <c r="V11" s="8">
        <v>0</v>
      </c>
      <c r="W11" s="8">
        <v>1</v>
      </c>
      <c r="X11" s="8">
        <v>2</v>
      </c>
      <c r="Y11" s="8">
        <v>3</v>
      </c>
      <c r="Z11" s="8">
        <v>4</v>
      </c>
      <c r="AA11" s="8">
        <v>5</v>
      </c>
      <c r="AB11" s="8">
        <v>6</v>
      </c>
      <c r="AC11" s="1"/>
    </row>
    <row r="12" spans="1:29" ht="30" customHeight="1" x14ac:dyDescent="0.2">
      <c r="A12" s="4">
        <v>1</v>
      </c>
      <c r="B12" s="3" t="s">
        <v>27</v>
      </c>
      <c r="C12" s="2" t="s">
        <v>0</v>
      </c>
      <c r="D12" s="31"/>
      <c r="E12" s="12">
        <v>1.7</v>
      </c>
      <c r="F12" s="12">
        <v>1.7</v>
      </c>
      <c r="G12" s="12">
        <v>1.6</v>
      </c>
      <c r="H12" s="12">
        <v>1.4</v>
      </c>
      <c r="I12" s="12">
        <v>1.5</v>
      </c>
      <c r="J12" s="12">
        <v>1.6</v>
      </c>
      <c r="K12" s="12">
        <v>1.6</v>
      </c>
      <c r="L12" s="12">
        <v>1.4</v>
      </c>
      <c r="M12" s="12">
        <v>1.4</v>
      </c>
      <c r="N12" s="12">
        <v>1.5</v>
      </c>
      <c r="O12" s="12">
        <v>1.7</v>
      </c>
      <c r="P12" s="12">
        <v>1.8</v>
      </c>
      <c r="Q12" s="12">
        <v>1.8</v>
      </c>
      <c r="R12" s="12">
        <v>1.9</v>
      </c>
      <c r="S12" s="12">
        <v>1.8</v>
      </c>
      <c r="T12" s="12">
        <v>1.8</v>
      </c>
      <c r="U12" s="12">
        <v>1.8</v>
      </c>
      <c r="V12" s="12">
        <v>1.9</v>
      </c>
      <c r="W12" s="12">
        <v>1.9</v>
      </c>
      <c r="X12" s="12">
        <v>1.8</v>
      </c>
      <c r="Y12" s="12">
        <v>1.7</v>
      </c>
      <c r="Z12" s="12">
        <v>1.8</v>
      </c>
      <c r="AA12" s="12">
        <v>1.8</v>
      </c>
      <c r="AB12" s="12">
        <v>1.8</v>
      </c>
      <c r="AC12" s="12">
        <f>AVERAGE(E12:AB12)</f>
        <v>1.6958333333333331</v>
      </c>
    </row>
    <row r="13" spans="1:29" ht="30" customHeight="1" x14ac:dyDescent="0.2">
      <c r="A13" s="4">
        <v>2</v>
      </c>
      <c r="B13" s="3" t="s">
        <v>26</v>
      </c>
      <c r="C13" s="2" t="s">
        <v>0</v>
      </c>
      <c r="D13" s="31"/>
      <c r="E13" s="12">
        <v>0.2</v>
      </c>
      <c r="F13" s="12">
        <v>0.3</v>
      </c>
      <c r="G13" s="12">
        <v>0.2</v>
      </c>
      <c r="H13" s="12">
        <v>0.2</v>
      </c>
      <c r="I13" s="12">
        <v>0.2</v>
      </c>
      <c r="J13" s="12">
        <v>0.3</v>
      </c>
      <c r="K13" s="12">
        <v>0.2</v>
      </c>
      <c r="L13" s="12">
        <v>0.2</v>
      </c>
      <c r="M13" s="12">
        <v>0.2</v>
      </c>
      <c r="N13" s="12">
        <v>0.3</v>
      </c>
      <c r="O13" s="12">
        <v>0.3</v>
      </c>
      <c r="P13" s="12">
        <v>0.3</v>
      </c>
      <c r="Q13" s="12">
        <v>0.3</v>
      </c>
      <c r="R13" s="12">
        <v>0.4</v>
      </c>
      <c r="S13" s="12">
        <v>0.3</v>
      </c>
      <c r="T13" s="12">
        <v>0.3</v>
      </c>
      <c r="U13" s="12">
        <v>0.3</v>
      </c>
      <c r="V13" s="12">
        <v>0.4</v>
      </c>
      <c r="W13" s="12">
        <v>0.4</v>
      </c>
      <c r="X13" s="12">
        <v>0.3</v>
      </c>
      <c r="Y13" s="12">
        <v>0.3</v>
      </c>
      <c r="Z13" s="12">
        <v>0.4</v>
      </c>
      <c r="AA13" s="12">
        <v>0.4</v>
      </c>
      <c r="AB13" s="12">
        <v>0.3</v>
      </c>
      <c r="AC13" s="12">
        <f>AVERAGE(E13:AB13)</f>
        <v>0.29166666666666669</v>
      </c>
    </row>
    <row r="14" spans="1:29" ht="30" customHeight="1" x14ac:dyDescent="0.2">
      <c r="A14" s="4">
        <v>3</v>
      </c>
      <c r="B14" s="3" t="s">
        <v>25</v>
      </c>
      <c r="C14" s="2" t="s">
        <v>0</v>
      </c>
      <c r="D14" s="2"/>
      <c r="E14" s="36">
        <v>11.9</v>
      </c>
      <c r="F14" s="36">
        <v>11.7</v>
      </c>
      <c r="G14" s="36">
        <v>11.8</v>
      </c>
      <c r="H14" s="36">
        <v>11.8</v>
      </c>
      <c r="I14" s="36">
        <v>12.1</v>
      </c>
      <c r="J14" s="36">
        <v>12.2</v>
      </c>
      <c r="K14" s="36">
        <v>11.7</v>
      </c>
      <c r="L14" s="36">
        <v>11.5</v>
      </c>
      <c r="M14" s="36">
        <v>11.3</v>
      </c>
      <c r="N14" s="36">
        <v>11.3</v>
      </c>
      <c r="O14" s="36">
        <v>11.5</v>
      </c>
      <c r="P14" s="36">
        <v>12.3</v>
      </c>
      <c r="Q14" s="36">
        <v>13.3</v>
      </c>
      <c r="R14" s="36">
        <v>13.8</v>
      </c>
      <c r="S14" s="36">
        <v>13.8</v>
      </c>
      <c r="T14" s="36">
        <v>14</v>
      </c>
      <c r="U14" s="36">
        <v>13.5</v>
      </c>
      <c r="V14" s="36">
        <v>13.5</v>
      </c>
      <c r="W14" s="36">
        <v>13.3</v>
      </c>
      <c r="X14" s="36">
        <v>13</v>
      </c>
      <c r="Y14" s="36">
        <v>12.8</v>
      </c>
      <c r="Z14" s="36">
        <v>12.8</v>
      </c>
      <c r="AA14" s="36">
        <v>12.5</v>
      </c>
      <c r="AB14" s="36">
        <v>12.4</v>
      </c>
      <c r="AC14" s="12">
        <f t="shared" ref="AC14:AC24" si="0">AVERAGE(E14:AB14)</f>
        <v>12.491666666666669</v>
      </c>
    </row>
    <row r="15" spans="1:29" ht="30" customHeight="1" x14ac:dyDescent="0.2">
      <c r="A15" s="4">
        <v>4</v>
      </c>
      <c r="B15" s="3" t="s">
        <v>24</v>
      </c>
      <c r="C15" s="2" t="s">
        <v>0</v>
      </c>
      <c r="D15" s="2"/>
      <c r="E15" s="36">
        <v>5.4</v>
      </c>
      <c r="F15" s="36">
        <v>5.5</v>
      </c>
      <c r="G15" s="36">
        <v>5.4</v>
      </c>
      <c r="H15" s="36">
        <v>5.5</v>
      </c>
      <c r="I15" s="36">
        <v>5.4</v>
      </c>
      <c r="J15" s="36">
        <v>5.6</v>
      </c>
      <c r="K15" s="36">
        <v>5.4</v>
      </c>
      <c r="L15" s="36">
        <v>5.5</v>
      </c>
      <c r="M15" s="36">
        <v>5.5</v>
      </c>
      <c r="N15" s="36">
        <v>5.5</v>
      </c>
      <c r="O15" s="36">
        <v>5.5</v>
      </c>
      <c r="P15" s="36">
        <v>5.6</v>
      </c>
      <c r="Q15" s="36">
        <v>5.6</v>
      </c>
      <c r="R15" s="36">
        <v>5.6</v>
      </c>
      <c r="S15" s="36">
        <v>5.5</v>
      </c>
      <c r="T15" s="36">
        <v>5.5</v>
      </c>
      <c r="U15" s="36">
        <v>5.5</v>
      </c>
      <c r="V15" s="36">
        <v>5.4</v>
      </c>
      <c r="W15" s="36">
        <v>5.5</v>
      </c>
      <c r="X15" s="36">
        <v>5.5</v>
      </c>
      <c r="Y15" s="36">
        <v>5.4</v>
      </c>
      <c r="Z15" s="36">
        <v>5.5</v>
      </c>
      <c r="AA15" s="36">
        <v>5.6</v>
      </c>
      <c r="AB15" s="36">
        <v>5.5</v>
      </c>
      <c r="AC15" s="12">
        <f t="shared" si="0"/>
        <v>5.4958333333333327</v>
      </c>
    </row>
    <row r="16" spans="1:29" ht="30" customHeight="1" x14ac:dyDescent="0.2">
      <c r="A16" s="4">
        <v>5</v>
      </c>
      <c r="B16" s="3" t="s">
        <v>23</v>
      </c>
      <c r="C16" s="2" t="s">
        <v>0</v>
      </c>
      <c r="D16" s="2"/>
      <c r="E16" s="36">
        <v>14.7</v>
      </c>
      <c r="F16" s="36">
        <v>14.5</v>
      </c>
      <c r="G16" s="36">
        <v>16</v>
      </c>
      <c r="H16" s="36">
        <v>17.3</v>
      </c>
      <c r="I16" s="36">
        <v>18</v>
      </c>
      <c r="J16" s="36">
        <v>18.600000000000001</v>
      </c>
      <c r="K16" s="36">
        <v>19.2</v>
      </c>
      <c r="L16" s="36">
        <v>19.3</v>
      </c>
      <c r="M16" s="36">
        <v>18.399999999999999</v>
      </c>
      <c r="N16" s="36">
        <v>17.2</v>
      </c>
      <c r="O16" s="36">
        <v>17.600000000000001</v>
      </c>
      <c r="P16" s="36">
        <v>18.7</v>
      </c>
      <c r="Q16" s="36">
        <v>20</v>
      </c>
      <c r="R16" s="36">
        <v>19.2</v>
      </c>
      <c r="S16" s="36">
        <v>19.600000000000001</v>
      </c>
      <c r="T16" s="36">
        <v>21.4</v>
      </c>
      <c r="U16" s="36">
        <v>22.4</v>
      </c>
      <c r="V16" s="36">
        <v>20.6</v>
      </c>
      <c r="W16" s="36">
        <v>19</v>
      </c>
      <c r="X16" s="36">
        <v>18.7</v>
      </c>
      <c r="Y16" s="36">
        <v>18.3</v>
      </c>
      <c r="Z16" s="36">
        <v>17.3</v>
      </c>
      <c r="AA16" s="36">
        <v>15.9</v>
      </c>
      <c r="AB16" s="36">
        <v>15.2</v>
      </c>
      <c r="AC16" s="12">
        <f t="shared" si="0"/>
        <v>18.212499999999995</v>
      </c>
    </row>
    <row r="17" spans="1:29" ht="30" customHeight="1" x14ac:dyDescent="0.2">
      <c r="A17" s="4">
        <v>6</v>
      </c>
      <c r="B17" s="3" t="s">
        <v>22</v>
      </c>
      <c r="C17" s="2" t="s">
        <v>0</v>
      </c>
      <c r="D17" s="2"/>
      <c r="E17" s="36">
        <v>18.8</v>
      </c>
      <c r="F17" s="36">
        <v>18.3</v>
      </c>
      <c r="G17" s="36">
        <v>20.2</v>
      </c>
      <c r="H17" s="36">
        <v>21.6</v>
      </c>
      <c r="I17" s="36">
        <v>22.3</v>
      </c>
      <c r="J17" s="36">
        <v>22.9</v>
      </c>
      <c r="K17" s="36">
        <v>23.1</v>
      </c>
      <c r="L17" s="36">
        <v>23.3</v>
      </c>
      <c r="M17" s="36">
        <v>22.2</v>
      </c>
      <c r="N17" s="36">
        <v>21.2</v>
      </c>
      <c r="O17" s="36">
        <v>21.4</v>
      </c>
      <c r="P17" s="36">
        <v>23.2</v>
      </c>
      <c r="Q17" s="36">
        <v>24.8</v>
      </c>
      <c r="R17" s="36">
        <v>24.6</v>
      </c>
      <c r="S17" s="36">
        <v>25</v>
      </c>
      <c r="T17" s="36">
        <v>27.1</v>
      </c>
      <c r="U17" s="36">
        <v>27.8</v>
      </c>
      <c r="V17" s="36">
        <v>25.7</v>
      </c>
      <c r="W17" s="36">
        <v>24.2</v>
      </c>
      <c r="X17" s="36">
        <v>23.6</v>
      </c>
      <c r="Y17" s="36">
        <v>23</v>
      </c>
      <c r="Z17" s="36">
        <v>22</v>
      </c>
      <c r="AA17" s="36">
        <v>20.3</v>
      </c>
      <c r="AB17" s="36">
        <v>19.7</v>
      </c>
      <c r="AC17" s="12">
        <f t="shared" si="0"/>
        <v>22.762500000000003</v>
      </c>
    </row>
    <row r="18" spans="1:29" ht="30" x14ac:dyDescent="0.2">
      <c r="A18" s="4">
        <v>7</v>
      </c>
      <c r="B18" s="3" t="s">
        <v>21</v>
      </c>
      <c r="C18" s="2" t="s">
        <v>16</v>
      </c>
      <c r="D18" s="2"/>
      <c r="E18" s="5">
        <v>4</v>
      </c>
      <c r="F18" s="5">
        <v>4</v>
      </c>
      <c r="G18" s="5">
        <v>4</v>
      </c>
      <c r="H18" s="5">
        <v>4</v>
      </c>
      <c r="I18" s="5">
        <v>4</v>
      </c>
      <c r="J18" s="5">
        <v>4</v>
      </c>
      <c r="K18" s="5">
        <v>4</v>
      </c>
      <c r="L18" s="5">
        <v>4</v>
      </c>
      <c r="M18" s="5">
        <v>4</v>
      </c>
      <c r="N18" s="5">
        <v>4</v>
      </c>
      <c r="O18" s="5">
        <v>4</v>
      </c>
      <c r="P18" s="5">
        <v>4</v>
      </c>
      <c r="Q18" s="5">
        <v>4</v>
      </c>
      <c r="R18" s="5">
        <v>4</v>
      </c>
      <c r="S18" s="5">
        <v>4</v>
      </c>
      <c r="T18" s="5">
        <v>4</v>
      </c>
      <c r="U18" s="5">
        <v>4</v>
      </c>
      <c r="V18" s="5">
        <v>4</v>
      </c>
      <c r="W18" s="5">
        <v>4</v>
      </c>
      <c r="X18" s="5">
        <v>4</v>
      </c>
      <c r="Y18" s="5">
        <v>4</v>
      </c>
      <c r="Z18" s="5">
        <v>4</v>
      </c>
      <c r="AA18" s="5">
        <v>4</v>
      </c>
      <c r="AB18" s="5">
        <v>4</v>
      </c>
      <c r="AC18" s="12">
        <f t="shared" si="0"/>
        <v>4</v>
      </c>
    </row>
    <row r="19" spans="1:29" ht="30" x14ac:dyDescent="0.2">
      <c r="A19" s="4">
        <v>8</v>
      </c>
      <c r="B19" s="3" t="s">
        <v>20</v>
      </c>
      <c r="C19" s="2" t="s">
        <v>16</v>
      </c>
      <c r="D19" s="2"/>
      <c r="E19" s="11">
        <v>3.5</v>
      </c>
      <c r="F19" s="11">
        <v>3.5</v>
      </c>
      <c r="G19" s="11">
        <v>3.5</v>
      </c>
      <c r="H19" s="11">
        <v>3.5</v>
      </c>
      <c r="I19" s="11">
        <v>3.5</v>
      </c>
      <c r="J19" s="11">
        <v>3.5</v>
      </c>
      <c r="K19" s="11">
        <v>3.5</v>
      </c>
      <c r="L19" s="11">
        <v>3.5</v>
      </c>
      <c r="M19" s="11">
        <v>3.5</v>
      </c>
      <c r="N19" s="11">
        <v>3.5</v>
      </c>
      <c r="O19" s="11">
        <v>3.5</v>
      </c>
      <c r="P19" s="11">
        <v>3.5</v>
      </c>
      <c r="Q19" s="11">
        <v>3.5</v>
      </c>
      <c r="R19" s="11">
        <v>3.5</v>
      </c>
      <c r="S19" s="11">
        <v>3.5</v>
      </c>
      <c r="T19" s="11">
        <v>3.5</v>
      </c>
      <c r="U19" s="11">
        <v>3.5</v>
      </c>
      <c r="V19" s="11">
        <v>3.5</v>
      </c>
      <c r="W19" s="11">
        <v>3.5</v>
      </c>
      <c r="X19" s="11">
        <v>3.5</v>
      </c>
      <c r="Y19" s="11">
        <v>3.5</v>
      </c>
      <c r="Z19" s="11">
        <v>3.5</v>
      </c>
      <c r="AA19" s="11">
        <v>3.5</v>
      </c>
      <c r="AB19" s="11">
        <v>3.5</v>
      </c>
      <c r="AC19" s="12">
        <f t="shared" si="0"/>
        <v>3.5</v>
      </c>
    </row>
    <row r="20" spans="1:29" ht="30" x14ac:dyDescent="0.2">
      <c r="A20" s="4">
        <v>9</v>
      </c>
      <c r="B20" s="3" t="s">
        <v>19</v>
      </c>
      <c r="C20" s="2" t="s">
        <v>16</v>
      </c>
      <c r="D20" s="2"/>
      <c r="E20" s="11">
        <v>3.8</v>
      </c>
      <c r="F20" s="11">
        <v>3.8</v>
      </c>
      <c r="G20" s="11">
        <v>3.8</v>
      </c>
      <c r="H20" s="11">
        <v>3.8</v>
      </c>
      <c r="I20" s="11">
        <v>3.8</v>
      </c>
      <c r="J20" s="11">
        <v>3.8</v>
      </c>
      <c r="K20" s="11">
        <v>3.8</v>
      </c>
      <c r="L20" s="11">
        <v>3.8</v>
      </c>
      <c r="M20" s="11">
        <v>3.8</v>
      </c>
      <c r="N20" s="11">
        <v>3.8</v>
      </c>
      <c r="O20" s="11">
        <v>3.8</v>
      </c>
      <c r="P20" s="11">
        <v>3.8</v>
      </c>
      <c r="Q20" s="11">
        <v>3.8</v>
      </c>
      <c r="R20" s="11">
        <v>3.8</v>
      </c>
      <c r="S20" s="11">
        <v>3.8</v>
      </c>
      <c r="T20" s="11">
        <v>3.8</v>
      </c>
      <c r="U20" s="11">
        <v>3.8</v>
      </c>
      <c r="V20" s="11">
        <v>3.8</v>
      </c>
      <c r="W20" s="11">
        <v>3.8</v>
      </c>
      <c r="X20" s="11">
        <v>3.8</v>
      </c>
      <c r="Y20" s="11">
        <v>3.8</v>
      </c>
      <c r="Z20" s="11">
        <v>3.8</v>
      </c>
      <c r="AA20" s="11">
        <v>3.8</v>
      </c>
      <c r="AB20" s="11">
        <v>3.8</v>
      </c>
      <c r="AC20" s="12">
        <f t="shared" si="0"/>
        <v>3.7999999999999985</v>
      </c>
    </row>
    <row r="21" spans="1:29" ht="30" x14ac:dyDescent="0.2">
      <c r="A21" s="4">
        <v>10</v>
      </c>
      <c r="B21" s="3" t="s">
        <v>18</v>
      </c>
      <c r="C21" s="2" t="s">
        <v>16</v>
      </c>
      <c r="D21" s="2"/>
      <c r="E21" s="11">
        <v>3</v>
      </c>
      <c r="F21" s="11">
        <v>3</v>
      </c>
      <c r="G21" s="11">
        <v>3</v>
      </c>
      <c r="H21" s="11">
        <v>3</v>
      </c>
      <c r="I21" s="11">
        <v>3</v>
      </c>
      <c r="J21" s="11">
        <v>3</v>
      </c>
      <c r="K21" s="11">
        <v>3</v>
      </c>
      <c r="L21" s="11">
        <v>3</v>
      </c>
      <c r="M21" s="11">
        <v>3</v>
      </c>
      <c r="N21" s="11">
        <v>3</v>
      </c>
      <c r="O21" s="11">
        <v>3</v>
      </c>
      <c r="P21" s="11">
        <v>3</v>
      </c>
      <c r="Q21" s="11">
        <v>3</v>
      </c>
      <c r="R21" s="11">
        <v>3</v>
      </c>
      <c r="S21" s="11">
        <v>3</v>
      </c>
      <c r="T21" s="11">
        <v>3</v>
      </c>
      <c r="U21" s="11">
        <v>3</v>
      </c>
      <c r="V21" s="11">
        <v>3</v>
      </c>
      <c r="W21" s="11">
        <v>3</v>
      </c>
      <c r="X21" s="11">
        <v>3</v>
      </c>
      <c r="Y21" s="11">
        <v>3</v>
      </c>
      <c r="Z21" s="11">
        <v>3</v>
      </c>
      <c r="AA21" s="11">
        <v>3</v>
      </c>
      <c r="AB21" s="11">
        <v>3</v>
      </c>
      <c r="AC21" s="12">
        <f t="shared" si="0"/>
        <v>3</v>
      </c>
    </row>
    <row r="22" spans="1:29" ht="34.5" x14ac:dyDescent="0.2">
      <c r="A22" s="4">
        <v>11</v>
      </c>
      <c r="B22" s="3" t="s">
        <v>17</v>
      </c>
      <c r="C22" s="2" t="s">
        <v>16</v>
      </c>
      <c r="D22" s="5"/>
      <c r="E22" s="13">
        <f t="shared" ref="E22:P22" si="1">E18-E19</f>
        <v>0.5</v>
      </c>
      <c r="F22" s="13">
        <f t="shared" si="1"/>
        <v>0.5</v>
      </c>
      <c r="G22" s="13">
        <f t="shared" si="1"/>
        <v>0.5</v>
      </c>
      <c r="H22" s="13">
        <f t="shared" si="1"/>
        <v>0.5</v>
      </c>
      <c r="I22" s="13">
        <f t="shared" si="1"/>
        <v>0.5</v>
      </c>
      <c r="J22" s="13">
        <f t="shared" si="1"/>
        <v>0.5</v>
      </c>
      <c r="K22" s="13">
        <f t="shared" si="1"/>
        <v>0.5</v>
      </c>
      <c r="L22" s="13">
        <f t="shared" si="1"/>
        <v>0.5</v>
      </c>
      <c r="M22" s="13">
        <f t="shared" si="1"/>
        <v>0.5</v>
      </c>
      <c r="N22" s="13">
        <f t="shared" si="1"/>
        <v>0.5</v>
      </c>
      <c r="O22" s="13">
        <f t="shared" si="1"/>
        <v>0.5</v>
      </c>
      <c r="P22" s="13">
        <f t="shared" si="1"/>
        <v>0.5</v>
      </c>
      <c r="Q22" s="13">
        <f>Q18-Q19</f>
        <v>0.5</v>
      </c>
      <c r="R22" s="13">
        <f>R18-R19</f>
        <v>0.5</v>
      </c>
      <c r="S22" s="13">
        <f t="shared" ref="S22:AB22" si="2">S18-S19</f>
        <v>0.5</v>
      </c>
      <c r="T22" s="13">
        <f t="shared" si="2"/>
        <v>0.5</v>
      </c>
      <c r="U22" s="13">
        <f t="shared" si="2"/>
        <v>0.5</v>
      </c>
      <c r="V22" s="13">
        <f t="shared" si="2"/>
        <v>0.5</v>
      </c>
      <c r="W22" s="13">
        <f t="shared" si="2"/>
        <v>0.5</v>
      </c>
      <c r="X22" s="13">
        <f t="shared" si="2"/>
        <v>0.5</v>
      </c>
      <c r="Y22" s="13">
        <f t="shared" si="2"/>
        <v>0.5</v>
      </c>
      <c r="Z22" s="13">
        <f t="shared" si="2"/>
        <v>0.5</v>
      </c>
      <c r="AA22" s="13">
        <f t="shared" si="2"/>
        <v>0.5</v>
      </c>
      <c r="AB22" s="13">
        <f t="shared" si="2"/>
        <v>0.5</v>
      </c>
      <c r="AC22" s="12">
        <f t="shared" si="0"/>
        <v>0.5</v>
      </c>
    </row>
    <row r="23" spans="1:29" ht="34.5" x14ac:dyDescent="0.2">
      <c r="A23" s="4">
        <v>12</v>
      </c>
      <c r="B23" s="3" t="s">
        <v>15</v>
      </c>
      <c r="C23" s="2" t="s">
        <v>14</v>
      </c>
      <c r="D23" s="5"/>
      <c r="E23" s="13">
        <f t="shared" ref="E23:P23" si="3">E20-E21</f>
        <v>0.79999999999999982</v>
      </c>
      <c r="F23" s="13">
        <f t="shared" si="3"/>
        <v>0.79999999999999982</v>
      </c>
      <c r="G23" s="13">
        <f t="shared" si="3"/>
        <v>0.79999999999999982</v>
      </c>
      <c r="H23" s="13">
        <f t="shared" si="3"/>
        <v>0.79999999999999982</v>
      </c>
      <c r="I23" s="13">
        <f t="shared" si="3"/>
        <v>0.79999999999999982</v>
      </c>
      <c r="J23" s="13">
        <f t="shared" si="3"/>
        <v>0.79999999999999982</v>
      </c>
      <c r="K23" s="13">
        <f t="shared" si="3"/>
        <v>0.79999999999999982</v>
      </c>
      <c r="L23" s="13">
        <f t="shared" si="3"/>
        <v>0.79999999999999982</v>
      </c>
      <c r="M23" s="13">
        <f t="shared" si="3"/>
        <v>0.79999999999999982</v>
      </c>
      <c r="N23" s="13">
        <f t="shared" si="3"/>
        <v>0.79999999999999982</v>
      </c>
      <c r="O23" s="13">
        <f t="shared" si="3"/>
        <v>0.79999999999999982</v>
      </c>
      <c r="P23" s="13">
        <f t="shared" si="3"/>
        <v>0.79999999999999982</v>
      </c>
      <c r="Q23" s="13">
        <f>Q20-Q21</f>
        <v>0.79999999999999982</v>
      </c>
      <c r="R23" s="13">
        <f>R20-R21</f>
        <v>0.79999999999999982</v>
      </c>
      <c r="S23" s="13">
        <f t="shared" ref="S23:AB23" si="4">S20-S21</f>
        <v>0.79999999999999982</v>
      </c>
      <c r="T23" s="13">
        <f t="shared" si="4"/>
        <v>0.79999999999999982</v>
      </c>
      <c r="U23" s="13">
        <f t="shared" si="4"/>
        <v>0.79999999999999982</v>
      </c>
      <c r="V23" s="13">
        <f t="shared" si="4"/>
        <v>0.79999999999999982</v>
      </c>
      <c r="W23" s="13">
        <f t="shared" si="4"/>
        <v>0.79999999999999982</v>
      </c>
      <c r="X23" s="13">
        <f t="shared" si="4"/>
        <v>0.79999999999999982</v>
      </c>
      <c r="Y23" s="13">
        <f t="shared" si="4"/>
        <v>0.79999999999999982</v>
      </c>
      <c r="Z23" s="13">
        <f t="shared" si="4"/>
        <v>0.79999999999999982</v>
      </c>
      <c r="AA23" s="13">
        <f t="shared" si="4"/>
        <v>0.79999999999999982</v>
      </c>
      <c r="AB23" s="13">
        <f t="shared" si="4"/>
        <v>0.79999999999999982</v>
      </c>
      <c r="AC23" s="12">
        <f t="shared" si="0"/>
        <v>0.80000000000000027</v>
      </c>
    </row>
    <row r="24" spans="1:29" ht="37.5" x14ac:dyDescent="0.2">
      <c r="A24" s="4">
        <v>13</v>
      </c>
      <c r="B24" s="3" t="s">
        <v>13</v>
      </c>
      <c r="C24" s="2" t="s">
        <v>12</v>
      </c>
      <c r="D24" s="5"/>
      <c r="E24" s="6">
        <f t="shared" ref="E24:P24" si="5">SQRT(E22/0.5)*971</f>
        <v>971</v>
      </c>
      <c r="F24" s="6">
        <f t="shared" si="5"/>
        <v>971</v>
      </c>
      <c r="G24" s="6">
        <f t="shared" si="5"/>
        <v>971</v>
      </c>
      <c r="H24" s="6">
        <f t="shared" si="5"/>
        <v>971</v>
      </c>
      <c r="I24" s="6">
        <f t="shared" si="5"/>
        <v>971</v>
      </c>
      <c r="J24" s="6">
        <f t="shared" si="5"/>
        <v>971</v>
      </c>
      <c r="K24" s="6">
        <f t="shared" si="5"/>
        <v>971</v>
      </c>
      <c r="L24" s="6">
        <f t="shared" si="5"/>
        <v>971</v>
      </c>
      <c r="M24" s="6">
        <f t="shared" si="5"/>
        <v>971</v>
      </c>
      <c r="N24" s="6">
        <f t="shared" si="5"/>
        <v>971</v>
      </c>
      <c r="O24" s="6">
        <f t="shared" si="5"/>
        <v>971</v>
      </c>
      <c r="P24" s="6">
        <f t="shared" si="5"/>
        <v>971</v>
      </c>
      <c r="Q24" s="6">
        <f>SQRT(Q22/0.5)*971</f>
        <v>971</v>
      </c>
      <c r="R24" s="6">
        <f>SQRT(R22/0.5)*971</f>
        <v>971</v>
      </c>
      <c r="S24" s="6">
        <f t="shared" ref="S24:AB24" si="6">SQRT(S22/0.5)*971</f>
        <v>971</v>
      </c>
      <c r="T24" s="6">
        <f t="shared" si="6"/>
        <v>971</v>
      </c>
      <c r="U24" s="6">
        <f t="shared" si="6"/>
        <v>971</v>
      </c>
      <c r="V24" s="6">
        <f t="shared" si="6"/>
        <v>971</v>
      </c>
      <c r="W24" s="6">
        <f t="shared" si="6"/>
        <v>971</v>
      </c>
      <c r="X24" s="6">
        <f t="shared" si="6"/>
        <v>971</v>
      </c>
      <c r="Y24" s="6">
        <f t="shared" si="6"/>
        <v>971</v>
      </c>
      <c r="Z24" s="6">
        <f t="shared" si="6"/>
        <v>971</v>
      </c>
      <c r="AA24" s="6">
        <f t="shared" si="6"/>
        <v>971</v>
      </c>
      <c r="AB24" s="6">
        <f t="shared" si="6"/>
        <v>971</v>
      </c>
      <c r="AC24" s="12">
        <f t="shared" si="0"/>
        <v>971</v>
      </c>
    </row>
    <row r="25" spans="1:29" ht="15.75" x14ac:dyDescent="0.2">
      <c r="A25" s="4">
        <v>14</v>
      </c>
      <c r="B25" s="3" t="s">
        <v>11</v>
      </c>
      <c r="C25" s="2" t="s">
        <v>10</v>
      </c>
      <c r="D25" s="5"/>
      <c r="E25" s="32">
        <v>2107.4830000000002</v>
      </c>
      <c r="F25" s="32">
        <v>2075.4589999999998</v>
      </c>
      <c r="G25" s="32">
        <v>2082.9090000000001</v>
      </c>
      <c r="H25" s="32">
        <v>2171.181</v>
      </c>
      <c r="I25" s="32">
        <v>2206.3380000000002</v>
      </c>
      <c r="J25" s="32">
        <v>2062.5250000000001</v>
      </c>
      <c r="K25" s="32">
        <v>2059.86</v>
      </c>
      <c r="L25" s="32">
        <v>1948.5809999999999</v>
      </c>
      <c r="M25" s="32">
        <v>1965.538</v>
      </c>
      <c r="N25" s="32">
        <v>2002.7739999999999</v>
      </c>
      <c r="O25" s="32">
        <v>2330.7779999999998</v>
      </c>
      <c r="P25" s="32">
        <v>2548.8490000000002</v>
      </c>
      <c r="Q25" s="32">
        <v>2756.4169999999999</v>
      </c>
      <c r="R25" s="32">
        <v>2730.4389999999999</v>
      </c>
      <c r="S25" s="32">
        <v>2728.636</v>
      </c>
      <c r="T25" s="32">
        <v>2660.2820000000002</v>
      </c>
      <c r="U25" s="32">
        <v>2541.7689999999998</v>
      </c>
      <c r="V25" s="32">
        <v>2585.2510000000002</v>
      </c>
      <c r="W25" s="32">
        <v>2468.6689999999999</v>
      </c>
      <c r="X25" s="32">
        <v>2344.4029999999998</v>
      </c>
      <c r="Y25" s="32">
        <v>2381.509</v>
      </c>
      <c r="Z25" s="32">
        <v>2408.3229999999999</v>
      </c>
      <c r="AA25" s="32">
        <v>2302.8429999999998</v>
      </c>
      <c r="AB25" s="32">
        <v>2319.4409999999998</v>
      </c>
      <c r="AC25" s="18">
        <f>SUM(E25:AB25)</f>
        <v>55790.256999999998</v>
      </c>
    </row>
    <row r="26" spans="1:29" ht="15.75" x14ac:dyDescent="0.25">
      <c r="A26" s="4">
        <v>15</v>
      </c>
      <c r="B26" s="3" t="s">
        <v>9</v>
      </c>
      <c r="C26" s="2" t="s">
        <v>8</v>
      </c>
      <c r="D26" s="5"/>
      <c r="E26" s="53">
        <v>1137.5</v>
      </c>
      <c r="F26" s="53">
        <v>1137.5</v>
      </c>
      <c r="G26" s="53">
        <v>1137.5</v>
      </c>
      <c r="H26" s="53">
        <v>1137.5</v>
      </c>
      <c r="I26" s="53">
        <v>1137.5</v>
      </c>
      <c r="J26" s="53">
        <v>1137.5</v>
      </c>
      <c r="K26" s="53">
        <v>1137.5</v>
      </c>
      <c r="L26" s="53">
        <v>1137.5</v>
      </c>
      <c r="M26" s="53">
        <v>1137.5</v>
      </c>
      <c r="N26" s="53">
        <v>1137.5</v>
      </c>
      <c r="O26" s="53">
        <v>1137.5</v>
      </c>
      <c r="P26" s="53">
        <v>1137.5</v>
      </c>
      <c r="Q26" s="53">
        <v>1137.5</v>
      </c>
      <c r="R26" s="53">
        <v>1137.5</v>
      </c>
      <c r="S26" s="53">
        <v>1137.5</v>
      </c>
      <c r="T26" s="53">
        <v>1137.5</v>
      </c>
      <c r="U26" s="53">
        <v>1137.5</v>
      </c>
      <c r="V26" s="53">
        <v>1137.5</v>
      </c>
      <c r="W26" s="53">
        <v>1137.5</v>
      </c>
      <c r="X26" s="53">
        <v>1137.5</v>
      </c>
      <c r="Y26" s="53">
        <v>1137.5</v>
      </c>
      <c r="Z26" s="53">
        <v>1137.5</v>
      </c>
      <c r="AA26" s="53">
        <v>1137.5</v>
      </c>
      <c r="AB26" s="53">
        <v>1137.5</v>
      </c>
      <c r="AC26" s="18">
        <f>SUM(E26:AB26)</f>
        <v>27300</v>
      </c>
    </row>
    <row r="27" spans="1:29" ht="15.75" x14ac:dyDescent="0.2">
      <c r="A27" s="4">
        <v>16</v>
      </c>
      <c r="B27" s="3" t="s">
        <v>7</v>
      </c>
      <c r="C27" s="2" t="s">
        <v>6</v>
      </c>
      <c r="D27" s="5"/>
      <c r="E27" s="50">
        <f t="shared" ref="E27:P27" si="7">E26/E25</f>
        <v>0.53974338108539899</v>
      </c>
      <c r="F27" s="50">
        <f t="shared" si="7"/>
        <v>0.54807153501948247</v>
      </c>
      <c r="G27" s="50">
        <f t="shared" si="7"/>
        <v>0.54611123193572064</v>
      </c>
      <c r="H27" s="50">
        <f t="shared" si="7"/>
        <v>0.5239084166635577</v>
      </c>
      <c r="I27" s="50">
        <f t="shared" si="7"/>
        <v>0.51556017255742315</v>
      </c>
      <c r="J27" s="50">
        <f t="shared" si="7"/>
        <v>0.55150846656404162</v>
      </c>
      <c r="K27" s="50">
        <f t="shared" si="7"/>
        <v>0.55222199566960861</v>
      </c>
      <c r="L27" s="50">
        <f t="shared" si="7"/>
        <v>0.58375812963382079</v>
      </c>
      <c r="M27" s="50">
        <f t="shared" si="7"/>
        <v>0.57872195805932014</v>
      </c>
      <c r="N27" s="50">
        <f t="shared" si="7"/>
        <v>0.56796223637814358</v>
      </c>
      <c r="O27" s="50">
        <f t="shared" si="7"/>
        <v>0.48803446746107954</v>
      </c>
      <c r="P27" s="50">
        <f t="shared" si="7"/>
        <v>0.44627986985498158</v>
      </c>
      <c r="Q27" s="50">
        <f>Q26/Q25</f>
        <v>0.41267340899435756</v>
      </c>
      <c r="R27" s="50">
        <f>R26/R25</f>
        <v>0.41659967499731732</v>
      </c>
      <c r="S27" s="50">
        <f t="shared" ref="S27:AB27" si="8">S26/S25</f>
        <v>0.41687495144093972</v>
      </c>
      <c r="T27" s="50">
        <f t="shared" si="8"/>
        <v>0.42758624837517223</v>
      </c>
      <c r="U27" s="50">
        <f t="shared" si="8"/>
        <v>0.44752296530487234</v>
      </c>
      <c r="V27" s="50">
        <f t="shared" si="8"/>
        <v>0.43999596170739319</v>
      </c>
      <c r="W27" s="50">
        <f t="shared" si="8"/>
        <v>0.46077461174422335</v>
      </c>
      <c r="X27" s="50">
        <f t="shared" si="8"/>
        <v>0.48519815065925104</v>
      </c>
      <c r="Y27" s="50">
        <f t="shared" si="8"/>
        <v>0.47763833770941028</v>
      </c>
      <c r="Z27" s="50">
        <f t="shared" si="8"/>
        <v>0.47232036566523677</v>
      </c>
      <c r="AA27" s="50">
        <f t="shared" si="8"/>
        <v>0.49395464649565779</v>
      </c>
      <c r="AB27" s="50">
        <f t="shared" si="8"/>
        <v>0.49041988996486657</v>
      </c>
      <c r="AC27" s="12">
        <f t="shared" ref="AC27:AC32" si="9">AVERAGE(E27:AB27)</f>
        <v>0.49514337808088649</v>
      </c>
    </row>
    <row r="28" spans="1:29" ht="15.75" x14ac:dyDescent="0.2">
      <c r="A28" s="4">
        <v>17</v>
      </c>
      <c r="B28" s="3" t="s">
        <v>5</v>
      </c>
      <c r="C28" s="5"/>
      <c r="D28" s="5"/>
      <c r="E28" s="372">
        <f>AVERAGE(E27:AB27)</f>
        <v>0.49514337808088649</v>
      </c>
      <c r="F28" s="373"/>
      <c r="G28" s="373"/>
      <c r="H28" s="373"/>
      <c r="I28" s="373"/>
      <c r="J28" s="373"/>
      <c r="K28" s="373"/>
      <c r="L28" s="373"/>
      <c r="M28" s="373"/>
      <c r="N28" s="373"/>
      <c r="O28" s="373"/>
      <c r="P28" s="373"/>
      <c r="Q28" s="373"/>
      <c r="R28" s="373"/>
      <c r="S28" s="373"/>
      <c r="T28" s="373"/>
      <c r="U28" s="373"/>
      <c r="V28" s="373"/>
      <c r="W28" s="373"/>
      <c r="X28" s="373"/>
      <c r="Y28" s="373"/>
      <c r="Z28" s="373"/>
      <c r="AA28" s="373"/>
      <c r="AB28" s="374"/>
      <c r="AC28" s="12">
        <f t="shared" si="9"/>
        <v>0.49514337808088649</v>
      </c>
    </row>
    <row r="29" spans="1:29" ht="15.75" x14ac:dyDescent="0.2">
      <c r="A29" s="4">
        <v>18</v>
      </c>
      <c r="B29" s="3" t="s">
        <v>4</v>
      </c>
      <c r="C29" s="5"/>
      <c r="D29" s="5"/>
      <c r="E29" s="50">
        <f t="shared" ref="E29:P29" si="10">3.516/E27</f>
        <v>6.5142067938461548</v>
      </c>
      <c r="F29" s="50">
        <f t="shared" si="10"/>
        <v>6.4152209617582416</v>
      </c>
      <c r="G29" s="50">
        <f t="shared" si="10"/>
        <v>6.4382488298901102</v>
      </c>
      <c r="H29" s="50">
        <f t="shared" si="10"/>
        <v>6.7110966118681326</v>
      </c>
      <c r="I29" s="50">
        <f t="shared" si="10"/>
        <v>6.8197665125274733</v>
      </c>
      <c r="J29" s="50">
        <f t="shared" si="10"/>
        <v>6.3752421098901104</v>
      </c>
      <c r="K29" s="50">
        <f t="shared" si="10"/>
        <v>6.3670046241758245</v>
      </c>
      <c r="L29" s="50">
        <f t="shared" si="10"/>
        <v>6.023042458021977</v>
      </c>
      <c r="M29" s="50">
        <f t="shared" si="10"/>
        <v>6.0754563586813184</v>
      </c>
      <c r="N29" s="50">
        <f t="shared" si="10"/>
        <v>6.1905524254945048</v>
      </c>
      <c r="O29" s="50">
        <f t="shared" si="10"/>
        <v>7.2044091850549448</v>
      </c>
      <c r="P29" s="50">
        <f t="shared" si="10"/>
        <v>7.8784642496703299</v>
      </c>
      <c r="Q29" s="50">
        <f>3.516/Q27</f>
        <v>8.5200546567032962</v>
      </c>
      <c r="R29" s="50">
        <f>3.516/R27</f>
        <v>8.4397569441758229</v>
      </c>
      <c r="S29" s="50">
        <f t="shared" ref="S29:AB29" si="11">3.516/S27</f>
        <v>8.4341838909890114</v>
      </c>
      <c r="T29" s="50">
        <f t="shared" si="11"/>
        <v>8.222902428131869</v>
      </c>
      <c r="U29" s="50">
        <f t="shared" si="11"/>
        <v>7.8565800474725274</v>
      </c>
      <c r="V29" s="50">
        <f t="shared" si="11"/>
        <v>7.9909824316483524</v>
      </c>
      <c r="W29" s="50">
        <f t="shared" si="11"/>
        <v>7.6306287507692296</v>
      </c>
      <c r="X29" s="50">
        <f t="shared" si="11"/>
        <v>7.2465239103296692</v>
      </c>
      <c r="Y29" s="50">
        <f t="shared" si="11"/>
        <v>7.361218148571429</v>
      </c>
      <c r="Z29" s="50">
        <f t="shared" si="11"/>
        <v>7.4440999279120881</v>
      </c>
      <c r="AA29" s="50">
        <f t="shared" si="11"/>
        <v>7.1180624070329666</v>
      </c>
      <c r="AB29" s="50">
        <f t="shared" si="11"/>
        <v>7.1693666426373621</v>
      </c>
      <c r="AC29" s="12">
        <f t="shared" si="9"/>
        <v>7.1852946378021976</v>
      </c>
    </row>
    <row r="30" spans="1:29" ht="15.75" x14ac:dyDescent="0.2">
      <c r="A30" s="4">
        <v>19</v>
      </c>
      <c r="B30" s="3" t="s">
        <v>3</v>
      </c>
      <c r="C30" s="5"/>
      <c r="D30" s="5"/>
      <c r="E30" s="50">
        <f t="shared" ref="E30:P30" si="12">3.413*E29</f>
        <v>22.232987787396926</v>
      </c>
      <c r="F30" s="50">
        <f t="shared" si="12"/>
        <v>21.895149142480879</v>
      </c>
      <c r="G30" s="50">
        <f t="shared" si="12"/>
        <v>21.973743256414945</v>
      </c>
      <c r="H30" s="50">
        <f t="shared" si="12"/>
        <v>22.904972736305936</v>
      </c>
      <c r="I30" s="50">
        <f t="shared" si="12"/>
        <v>23.275863107256264</v>
      </c>
      <c r="J30" s="50">
        <f t="shared" si="12"/>
        <v>21.758701321054946</v>
      </c>
      <c r="K30" s="50">
        <f t="shared" si="12"/>
        <v>21.730586782312088</v>
      </c>
      <c r="L30" s="50">
        <f t="shared" si="12"/>
        <v>20.556643909229006</v>
      </c>
      <c r="M30" s="50">
        <f t="shared" si="12"/>
        <v>20.73553255217934</v>
      </c>
      <c r="N30" s="50">
        <f t="shared" si="12"/>
        <v>21.128355428212743</v>
      </c>
      <c r="O30" s="50">
        <f t="shared" si="12"/>
        <v>24.588648548592523</v>
      </c>
      <c r="P30" s="50">
        <f t="shared" si="12"/>
        <v>26.889198484124833</v>
      </c>
      <c r="Q30" s="50">
        <f>3.413*Q29</f>
        <v>29.07894654332835</v>
      </c>
      <c r="R30" s="50">
        <f>3.413*R29</f>
        <v>28.804890450472083</v>
      </c>
      <c r="S30" s="50">
        <f t="shared" ref="S30:AB30" si="13">3.413*S29</f>
        <v>28.785869619945494</v>
      </c>
      <c r="T30" s="50">
        <f t="shared" si="13"/>
        <v>28.064765987214066</v>
      </c>
      <c r="U30" s="50">
        <f t="shared" si="13"/>
        <v>26.814507702023736</v>
      </c>
      <c r="V30" s="50">
        <f t="shared" si="13"/>
        <v>27.273223039215825</v>
      </c>
      <c r="W30" s="50">
        <f t="shared" si="13"/>
        <v>26.043335926375381</v>
      </c>
      <c r="X30" s="50">
        <f t="shared" si="13"/>
        <v>24.732386105955161</v>
      </c>
      <c r="Y30" s="50">
        <f t="shared" si="13"/>
        <v>25.123837541074284</v>
      </c>
      <c r="Z30" s="50">
        <f t="shared" si="13"/>
        <v>25.406713053963955</v>
      </c>
      <c r="AA30" s="50">
        <f t="shared" si="13"/>
        <v>24.293946995203513</v>
      </c>
      <c r="AB30" s="50">
        <f t="shared" si="13"/>
        <v>24.469048351321316</v>
      </c>
      <c r="AC30" s="12">
        <f t="shared" si="9"/>
        <v>24.523410598818902</v>
      </c>
    </row>
    <row r="31" spans="1:29" ht="15.75" x14ac:dyDescent="0.2">
      <c r="A31" s="4">
        <v>20</v>
      </c>
      <c r="B31" s="3" t="s">
        <v>2</v>
      </c>
      <c r="C31" s="2" t="s">
        <v>0</v>
      </c>
      <c r="D31" s="5"/>
      <c r="E31" s="50">
        <f t="shared" ref="E31:P31" si="14">(E17-E16)/LN(1+(E17-E16)/E12)</f>
        <v>3.3408579599658257</v>
      </c>
      <c r="F31" s="50">
        <f t="shared" si="14"/>
        <v>3.2364668977854003</v>
      </c>
      <c r="G31" s="50">
        <f t="shared" si="14"/>
        <v>3.2612385097715184</v>
      </c>
      <c r="H31" s="50">
        <f t="shared" si="14"/>
        <v>3.0626912858710491</v>
      </c>
      <c r="I31" s="50">
        <f t="shared" si="14"/>
        <v>3.1795495879389986</v>
      </c>
      <c r="J31" s="50">
        <f t="shared" si="14"/>
        <v>3.2951486358103672</v>
      </c>
      <c r="K31" s="50">
        <f t="shared" si="14"/>
        <v>3.1585482801416629</v>
      </c>
      <c r="L31" s="50">
        <f t="shared" si="14"/>
        <v>2.9631238124099384</v>
      </c>
      <c r="M31" s="50">
        <f t="shared" si="14"/>
        <v>2.8959300538042489</v>
      </c>
      <c r="N31" s="50">
        <f t="shared" si="14"/>
        <v>3.0786210924463058</v>
      </c>
      <c r="O31" s="50">
        <f t="shared" si="14"/>
        <v>3.236466897785399</v>
      </c>
      <c r="P31" s="50">
        <f t="shared" si="14"/>
        <v>3.5920602006656761</v>
      </c>
      <c r="Q31" s="50">
        <f>(Q17-Q16)/LN(1+(Q17-Q16)/Q12)</f>
        <v>3.6943453109355677</v>
      </c>
      <c r="R31" s="50">
        <f>(R17-R16)/LN(1+(R17-R16)/R12)</f>
        <v>4.0118260847600782</v>
      </c>
      <c r="S31" s="50">
        <f t="shared" ref="S31:AB31" si="15">(S17-S16)/LN(1+(S17-S16)/S12)</f>
        <v>3.895276610400201</v>
      </c>
      <c r="T31" s="50">
        <f t="shared" si="15"/>
        <v>3.9940681623280927</v>
      </c>
      <c r="U31" s="50">
        <f t="shared" si="15"/>
        <v>3.8952766104002023</v>
      </c>
      <c r="V31" s="50">
        <f t="shared" si="15"/>
        <v>3.9108742047105141</v>
      </c>
      <c r="W31" s="50">
        <f t="shared" si="15"/>
        <v>3.9446507905974366</v>
      </c>
      <c r="X31" s="50">
        <f t="shared" si="15"/>
        <v>3.728161169432509</v>
      </c>
      <c r="Y31" s="50">
        <f t="shared" si="15"/>
        <v>3.5453777518294358</v>
      </c>
      <c r="Z31" s="50">
        <f t="shared" si="15"/>
        <v>3.6603919158898224</v>
      </c>
      <c r="AA31" s="50">
        <f t="shared" si="15"/>
        <v>3.5576754208228243</v>
      </c>
      <c r="AB31" s="50">
        <f t="shared" si="15"/>
        <v>3.5920602006656761</v>
      </c>
      <c r="AC31" s="12">
        <f t="shared" si="9"/>
        <v>3.4887786436320312</v>
      </c>
    </row>
    <row r="32" spans="1:29" ht="15.75" x14ac:dyDescent="0.25">
      <c r="A32" s="4">
        <v>21</v>
      </c>
      <c r="B32" s="3" t="s">
        <v>1</v>
      </c>
      <c r="C32" s="2" t="s">
        <v>0</v>
      </c>
      <c r="D32" s="1"/>
      <c r="E32" s="50">
        <f t="shared" ref="E32:P32" si="16">(E14-E15)/LN(1+(E14-E15)/E13)</f>
        <v>1.8510368477999315</v>
      </c>
      <c r="F32" s="50">
        <f t="shared" si="16"/>
        <v>2.0157521398153802</v>
      </c>
      <c r="G32" s="50">
        <f t="shared" si="16"/>
        <v>1.8303978720171159</v>
      </c>
      <c r="H32" s="50">
        <f t="shared" si="16"/>
        <v>1.8096999455163114</v>
      </c>
      <c r="I32" s="50">
        <f t="shared" si="16"/>
        <v>1.8921426051177639</v>
      </c>
      <c r="J32" s="50">
        <f t="shared" si="16"/>
        <v>2.1049313267650867</v>
      </c>
      <c r="K32" s="50">
        <f t="shared" si="16"/>
        <v>1.8096999455163112</v>
      </c>
      <c r="L32" s="50">
        <f t="shared" si="16"/>
        <v>1.7472400573197748</v>
      </c>
      <c r="M32" s="50">
        <f t="shared" si="16"/>
        <v>1.7052818020121954</v>
      </c>
      <c r="N32" s="50">
        <f t="shared" si="16"/>
        <v>1.9254635942521867</v>
      </c>
      <c r="O32" s="50">
        <f t="shared" si="16"/>
        <v>1.9707524325183063</v>
      </c>
      <c r="P32" s="50">
        <f t="shared" si="16"/>
        <v>2.1270631636670405</v>
      </c>
      <c r="Q32" s="50">
        <f>(Q14-Q15)/LN(1+(Q14-Q15)/Q13)</f>
        <v>2.3451198016987846</v>
      </c>
      <c r="R32" s="50">
        <f>(R14-R15)/LN(1+(R14-R15)/R13)</f>
        <v>2.6727048631065689</v>
      </c>
      <c r="S32" s="50">
        <f t="shared" ref="S32:AB32" si="17">(S14-S15)/LN(1+(S14-S15)/S13)</f>
        <v>2.4733776598087891</v>
      </c>
      <c r="T32" s="50">
        <f t="shared" si="17"/>
        <v>2.515742237956498</v>
      </c>
      <c r="U32" s="50">
        <f t="shared" si="17"/>
        <v>2.4094728527885949</v>
      </c>
      <c r="V32" s="50">
        <f t="shared" si="17"/>
        <v>2.6502140546051289</v>
      </c>
      <c r="W32" s="50">
        <f t="shared" si="17"/>
        <v>2.5824181345416171</v>
      </c>
      <c r="X32" s="50">
        <f t="shared" si="17"/>
        <v>2.3019575732260114</v>
      </c>
      <c r="Y32" s="50">
        <f t="shared" si="17"/>
        <v>2.2802957162478492</v>
      </c>
      <c r="Z32" s="50">
        <f t="shared" si="17"/>
        <v>2.4682916986923407</v>
      </c>
      <c r="AA32" s="50">
        <f t="shared" si="17"/>
        <v>2.375897998171745</v>
      </c>
      <c r="AB32" s="50">
        <f t="shared" si="17"/>
        <v>2.1711400650644617</v>
      </c>
      <c r="AC32" s="12">
        <f t="shared" si="9"/>
        <v>2.1681705995094083</v>
      </c>
    </row>
    <row r="49" spans="31:31" x14ac:dyDescent="0.2">
      <c r="AE49" s="33"/>
    </row>
    <row r="83" spans="31:31" x14ac:dyDescent="0.2">
      <c r="AE83" s="33">
        <f>AB14-AB15</f>
        <v>6.9</v>
      </c>
    </row>
  </sheetData>
  <mergeCells count="16">
    <mergeCell ref="A1:AB1"/>
    <mergeCell ref="A2:AB2"/>
    <mergeCell ref="A3:D3"/>
    <mergeCell ref="E3:AB9"/>
    <mergeCell ref="A4:D4"/>
    <mergeCell ref="A5:D5"/>
    <mergeCell ref="A6:D6"/>
    <mergeCell ref="A7:D7"/>
    <mergeCell ref="A8:D8"/>
    <mergeCell ref="A9:D9"/>
    <mergeCell ref="E28:AB28"/>
    <mergeCell ref="A10:A11"/>
    <mergeCell ref="B10:B11"/>
    <mergeCell ref="C10:C11"/>
    <mergeCell ref="D10:D11"/>
    <mergeCell ref="E10:AB10"/>
  </mergeCells>
  <conditionalFormatting sqref="E26:AB26">
    <cfRule type="cellIs" dxfId="63" priority="2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2:AC92"/>
  <sheetViews>
    <sheetView topLeftCell="A22" zoomScale="85" zoomScaleNormal="85" workbookViewId="0">
      <selection activeCell="AC47" sqref="AC47:AC48"/>
    </sheetView>
  </sheetViews>
  <sheetFormatPr defaultColWidth="8.85546875" defaultRowHeight="12.75" x14ac:dyDescent="0.2"/>
  <cols>
    <col min="1" max="1" width="6.5703125" style="16" customWidth="1"/>
    <col min="2" max="2" width="39.140625" style="16" customWidth="1"/>
    <col min="3" max="3" width="11.42578125" style="16" customWidth="1"/>
    <col min="4" max="4" width="11.85546875" style="16" customWidth="1"/>
    <col min="5" max="28" width="8.7109375" style="16" customWidth="1"/>
    <col min="29" max="29" width="12.42578125" style="16" customWidth="1"/>
    <col min="30" max="30" width="8.28515625" style="16" bestFit="1" customWidth="1"/>
    <col min="31" max="16384" width="8.85546875" style="16"/>
  </cols>
  <sheetData>
    <row r="2" spans="1:29" ht="15" x14ac:dyDescent="0.25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</row>
    <row r="3" spans="1:29" ht="23.25" x14ac:dyDescent="0.25">
      <c r="A3" s="332" t="s">
        <v>39</v>
      </c>
      <c r="B3" s="333"/>
      <c r="C3" s="333"/>
      <c r="D3" s="333"/>
      <c r="E3" s="333"/>
      <c r="F3" s="333"/>
      <c r="G3" s="333"/>
      <c r="H3" s="333"/>
      <c r="I3" s="333"/>
      <c r="J3" s="333"/>
      <c r="K3" s="333"/>
      <c r="L3" s="333"/>
      <c r="M3" s="333"/>
      <c r="N3" s="333"/>
      <c r="O3" s="333"/>
      <c r="P3" s="333"/>
      <c r="Q3" s="333"/>
      <c r="R3" s="333"/>
      <c r="S3" s="333"/>
      <c r="T3" s="333"/>
      <c r="U3" s="333"/>
      <c r="V3" s="333"/>
      <c r="W3" s="333"/>
      <c r="X3" s="333"/>
      <c r="Y3" s="333"/>
      <c r="Z3" s="333"/>
      <c r="AA3" s="333"/>
      <c r="AB3" s="334"/>
      <c r="AC3"/>
    </row>
    <row r="4" spans="1:29" ht="18.75" x14ac:dyDescent="0.25">
      <c r="A4" s="353" t="s">
        <v>106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5"/>
      <c r="AC4"/>
    </row>
    <row r="5" spans="1:29" ht="21" x14ac:dyDescent="0.35">
      <c r="A5" s="335"/>
      <c r="B5" s="336"/>
      <c r="C5" s="336"/>
      <c r="D5" s="337"/>
      <c r="E5" s="338" t="s">
        <v>75</v>
      </c>
      <c r="F5" s="339"/>
      <c r="G5" s="339"/>
      <c r="H5" s="339"/>
      <c r="I5" s="339"/>
      <c r="J5" s="339"/>
      <c r="K5" s="339"/>
      <c r="L5" s="339"/>
      <c r="M5" s="339"/>
      <c r="N5" s="339"/>
      <c r="O5" s="339"/>
      <c r="P5" s="339"/>
      <c r="Q5" s="339"/>
      <c r="R5" s="339"/>
      <c r="S5" s="339"/>
      <c r="T5" s="339"/>
      <c r="U5" s="339"/>
      <c r="V5" s="339"/>
      <c r="W5" s="339"/>
      <c r="X5" s="339"/>
      <c r="Y5" s="339"/>
      <c r="Z5" s="339"/>
      <c r="AA5" s="339"/>
      <c r="AB5" s="340"/>
      <c r="AC5"/>
    </row>
    <row r="6" spans="1:29" ht="18.75" x14ac:dyDescent="0.25">
      <c r="A6" s="350" t="s">
        <v>38</v>
      </c>
      <c r="B6" s="351"/>
      <c r="C6" s="351"/>
      <c r="D6" s="352"/>
      <c r="E6" s="341"/>
      <c r="F6" s="342"/>
      <c r="G6" s="342"/>
      <c r="H6" s="342"/>
      <c r="I6" s="342"/>
      <c r="J6" s="342"/>
      <c r="K6" s="342"/>
      <c r="L6" s="342"/>
      <c r="M6" s="342"/>
      <c r="N6" s="342"/>
      <c r="O6" s="342"/>
      <c r="P6" s="342"/>
      <c r="Q6" s="342"/>
      <c r="R6" s="342"/>
      <c r="S6" s="342"/>
      <c r="T6" s="342"/>
      <c r="U6" s="342"/>
      <c r="V6" s="342"/>
      <c r="W6" s="342"/>
      <c r="X6" s="342"/>
      <c r="Y6" s="342"/>
      <c r="Z6" s="342"/>
      <c r="AA6" s="342"/>
      <c r="AB6" s="343"/>
      <c r="AC6"/>
    </row>
    <row r="7" spans="1:29" ht="18.75" x14ac:dyDescent="0.25">
      <c r="A7" s="350" t="s">
        <v>37</v>
      </c>
      <c r="B7" s="351"/>
      <c r="C7" s="351"/>
      <c r="D7" s="352"/>
      <c r="E7" s="341"/>
      <c r="F7" s="342"/>
      <c r="G7" s="342"/>
      <c r="H7" s="342"/>
      <c r="I7" s="342"/>
      <c r="J7" s="342"/>
      <c r="K7" s="342"/>
      <c r="L7" s="342"/>
      <c r="M7" s="342"/>
      <c r="N7" s="342"/>
      <c r="O7" s="342"/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3"/>
      <c r="AC7"/>
    </row>
    <row r="8" spans="1:29" ht="18.75" x14ac:dyDescent="0.25">
      <c r="A8" s="350" t="s">
        <v>36</v>
      </c>
      <c r="B8" s="351"/>
      <c r="C8" s="351"/>
      <c r="D8" s="352"/>
      <c r="E8" s="341"/>
      <c r="F8" s="342"/>
      <c r="G8" s="342"/>
      <c r="H8" s="342"/>
      <c r="I8" s="342"/>
      <c r="J8" s="342"/>
      <c r="K8" s="342"/>
      <c r="L8" s="342"/>
      <c r="M8" s="342"/>
      <c r="N8" s="342"/>
      <c r="O8" s="342"/>
      <c r="P8" s="342"/>
      <c r="Q8" s="342"/>
      <c r="R8" s="342"/>
      <c r="S8" s="342"/>
      <c r="T8" s="342"/>
      <c r="U8" s="342"/>
      <c r="V8" s="342"/>
      <c r="W8" s="342"/>
      <c r="X8" s="342"/>
      <c r="Y8" s="342"/>
      <c r="Z8" s="342"/>
      <c r="AA8" s="342"/>
      <c r="AB8" s="343"/>
      <c r="AC8"/>
    </row>
    <row r="9" spans="1:29" ht="18.75" x14ac:dyDescent="0.25">
      <c r="A9" s="350" t="s">
        <v>35</v>
      </c>
      <c r="B9" s="351"/>
      <c r="C9" s="351"/>
      <c r="D9" s="352"/>
      <c r="E9" s="341"/>
      <c r="F9" s="342"/>
      <c r="G9" s="342"/>
      <c r="H9" s="342"/>
      <c r="I9" s="342"/>
      <c r="J9" s="342"/>
      <c r="K9" s="342"/>
      <c r="L9" s="342"/>
      <c r="M9" s="342"/>
      <c r="N9" s="342"/>
      <c r="O9" s="342"/>
      <c r="P9" s="342"/>
      <c r="Q9" s="342"/>
      <c r="R9" s="342"/>
      <c r="S9" s="342"/>
      <c r="T9" s="342"/>
      <c r="U9" s="342"/>
      <c r="V9" s="342"/>
      <c r="W9" s="342"/>
      <c r="X9" s="342"/>
      <c r="Y9" s="342"/>
      <c r="Z9" s="342"/>
      <c r="AA9" s="342"/>
      <c r="AB9" s="343"/>
      <c r="AC9"/>
    </row>
    <row r="10" spans="1:29" ht="19.5" x14ac:dyDescent="0.35">
      <c r="A10" s="347" t="s">
        <v>34</v>
      </c>
      <c r="B10" s="348"/>
      <c r="C10" s="348"/>
      <c r="D10" s="349"/>
      <c r="E10" s="341"/>
      <c r="F10" s="342"/>
      <c r="G10" s="342"/>
      <c r="H10" s="342"/>
      <c r="I10" s="342"/>
      <c r="J10" s="342"/>
      <c r="K10" s="342"/>
      <c r="L10" s="342"/>
      <c r="M10" s="342"/>
      <c r="N10" s="342"/>
      <c r="O10" s="342"/>
      <c r="P10" s="342"/>
      <c r="Q10" s="342"/>
      <c r="R10" s="342"/>
      <c r="S10" s="342"/>
      <c r="T10" s="342"/>
      <c r="U10" s="342"/>
      <c r="V10" s="342"/>
      <c r="W10" s="342"/>
      <c r="X10" s="342"/>
      <c r="Y10" s="342"/>
      <c r="Z10" s="342"/>
      <c r="AA10" s="342"/>
      <c r="AB10" s="343"/>
      <c r="AC10"/>
    </row>
    <row r="11" spans="1:29" ht="18.75" x14ac:dyDescent="0.35">
      <c r="A11" s="347" t="s">
        <v>33</v>
      </c>
      <c r="B11" s="348"/>
      <c r="C11" s="348"/>
      <c r="D11" s="349"/>
      <c r="E11" s="344"/>
      <c r="F11" s="345"/>
      <c r="G11" s="345"/>
      <c r="H11" s="345"/>
      <c r="I11" s="345"/>
      <c r="J11" s="345"/>
      <c r="K11" s="345"/>
      <c r="L11" s="345"/>
      <c r="M11" s="345"/>
      <c r="N11" s="345"/>
      <c r="O11" s="345"/>
      <c r="P11" s="345"/>
      <c r="Q11" s="345"/>
      <c r="R11" s="345"/>
      <c r="S11" s="345"/>
      <c r="T11" s="345"/>
      <c r="U11" s="345"/>
      <c r="V11" s="345"/>
      <c r="W11" s="345"/>
      <c r="X11" s="345"/>
      <c r="Y11" s="345"/>
      <c r="Z11" s="345"/>
      <c r="AA11" s="345"/>
      <c r="AB11" s="346"/>
      <c r="AC11"/>
    </row>
    <row r="12" spans="1:29" ht="37.5" customHeight="1" x14ac:dyDescent="0.2">
      <c r="A12" s="312" t="s">
        <v>32</v>
      </c>
      <c r="B12" s="312" t="s">
        <v>31</v>
      </c>
      <c r="C12" s="312" t="s">
        <v>30</v>
      </c>
      <c r="D12" s="312" t="s">
        <v>29</v>
      </c>
      <c r="E12" s="314" t="s">
        <v>28</v>
      </c>
      <c r="F12" s="315"/>
      <c r="G12" s="315"/>
      <c r="H12" s="315"/>
      <c r="I12" s="315"/>
      <c r="J12" s="315"/>
      <c r="K12" s="315"/>
      <c r="L12" s="315"/>
      <c r="M12" s="315"/>
      <c r="N12" s="315"/>
      <c r="O12" s="315"/>
      <c r="P12" s="315"/>
      <c r="Q12" s="315"/>
      <c r="R12" s="315"/>
      <c r="S12" s="315"/>
      <c r="T12" s="315"/>
      <c r="U12" s="315"/>
      <c r="V12" s="315"/>
      <c r="W12" s="315"/>
      <c r="X12" s="315"/>
      <c r="Y12" s="315"/>
      <c r="Z12" s="315"/>
      <c r="AA12" s="315"/>
      <c r="AB12" s="316"/>
      <c r="AC12" s="104" t="s">
        <v>40</v>
      </c>
    </row>
    <row r="13" spans="1:29" ht="15.75" x14ac:dyDescent="0.25">
      <c r="A13" s="313"/>
      <c r="B13" s="313"/>
      <c r="C13" s="313"/>
      <c r="D13" s="313"/>
      <c r="E13" s="8">
        <v>7</v>
      </c>
      <c r="F13" s="8">
        <v>8</v>
      </c>
      <c r="G13" s="8">
        <v>9</v>
      </c>
      <c r="H13" s="8">
        <v>10</v>
      </c>
      <c r="I13" s="9">
        <v>11</v>
      </c>
      <c r="J13" s="8">
        <v>12</v>
      </c>
      <c r="K13" s="8">
        <v>13</v>
      </c>
      <c r="L13" s="8">
        <v>14</v>
      </c>
      <c r="M13" s="8">
        <v>15</v>
      </c>
      <c r="N13" s="8">
        <v>16</v>
      </c>
      <c r="O13" s="8">
        <v>17</v>
      </c>
      <c r="P13" s="8">
        <v>18</v>
      </c>
      <c r="Q13" s="8">
        <v>19</v>
      </c>
      <c r="R13" s="8">
        <v>20</v>
      </c>
      <c r="S13" s="8">
        <v>21</v>
      </c>
      <c r="T13" s="8">
        <v>22</v>
      </c>
      <c r="U13" s="8">
        <v>23</v>
      </c>
      <c r="V13" s="8">
        <v>0</v>
      </c>
      <c r="W13" s="8">
        <v>1</v>
      </c>
      <c r="X13" s="8">
        <v>2</v>
      </c>
      <c r="Y13" s="8">
        <v>3</v>
      </c>
      <c r="Z13" s="8">
        <v>4</v>
      </c>
      <c r="AA13" s="8">
        <v>5</v>
      </c>
      <c r="AB13" s="8">
        <v>6</v>
      </c>
      <c r="AC13" s="1"/>
    </row>
    <row r="14" spans="1:29" ht="31.5" x14ac:dyDescent="0.2">
      <c r="A14" s="4">
        <v>1</v>
      </c>
      <c r="B14" s="3" t="s">
        <v>27</v>
      </c>
      <c r="C14" s="2" t="s">
        <v>0</v>
      </c>
      <c r="D14" s="31"/>
      <c r="E14" s="12">
        <v>2.1</v>
      </c>
      <c r="F14" s="12">
        <v>2.1</v>
      </c>
      <c r="G14" s="12">
        <v>1.9</v>
      </c>
      <c r="H14" s="12">
        <v>1.9</v>
      </c>
      <c r="I14" s="12">
        <v>1.9</v>
      </c>
      <c r="J14" s="12">
        <v>2</v>
      </c>
      <c r="K14" s="12">
        <v>2.2000000000000002</v>
      </c>
      <c r="L14" s="12">
        <v>2.1</v>
      </c>
      <c r="M14" s="12">
        <v>2.1</v>
      </c>
      <c r="N14" s="12">
        <v>2.2000000000000002</v>
      </c>
      <c r="O14" s="12">
        <v>2.4</v>
      </c>
      <c r="P14" s="12">
        <v>2.4</v>
      </c>
      <c r="Q14" s="12">
        <v>2.4</v>
      </c>
      <c r="R14" s="12">
        <v>2.2000000000000002</v>
      </c>
      <c r="S14" s="12">
        <v>2.2000000000000002</v>
      </c>
      <c r="T14" s="12">
        <v>2.2000000000000002</v>
      </c>
      <c r="U14" s="12">
        <v>2.2000000000000002</v>
      </c>
      <c r="V14" s="12">
        <v>2.2000000000000002</v>
      </c>
      <c r="W14" s="12">
        <v>2.2000000000000002</v>
      </c>
      <c r="X14" s="12">
        <v>2.2000000000000002</v>
      </c>
      <c r="Y14" s="12">
        <v>2.2000000000000002</v>
      </c>
      <c r="Z14" s="12">
        <v>2.2000000000000002</v>
      </c>
      <c r="AA14" s="12">
        <v>2.2000000000000002</v>
      </c>
      <c r="AB14" s="12">
        <v>2.2000000000000002</v>
      </c>
      <c r="AC14" s="12">
        <f>AVERAGE(E14:AB14)</f>
        <v>2.162500000000001</v>
      </c>
    </row>
    <row r="15" spans="1:29" ht="31.5" x14ac:dyDescent="0.2">
      <c r="A15" s="4">
        <v>2</v>
      </c>
      <c r="B15" s="3" t="s">
        <v>26</v>
      </c>
      <c r="C15" s="2" t="s">
        <v>0</v>
      </c>
      <c r="D15" s="31"/>
      <c r="E15" s="12">
        <v>0.4</v>
      </c>
      <c r="F15" s="12">
        <v>0.3</v>
      </c>
      <c r="G15" s="12">
        <v>0.3</v>
      </c>
      <c r="H15" s="12">
        <v>0.4</v>
      </c>
      <c r="I15" s="12">
        <v>0.3</v>
      </c>
      <c r="J15" s="12">
        <v>0.4</v>
      </c>
      <c r="K15" s="12">
        <v>0.3</v>
      </c>
      <c r="L15" s="12">
        <v>0.4</v>
      </c>
      <c r="M15" s="12">
        <v>0.4</v>
      </c>
      <c r="N15" s="12">
        <v>0.5</v>
      </c>
      <c r="O15" s="12">
        <v>0.5</v>
      </c>
      <c r="P15" s="12">
        <v>0.6</v>
      </c>
      <c r="Q15" s="12">
        <v>0.6</v>
      </c>
      <c r="R15" s="12">
        <v>0.5</v>
      </c>
      <c r="S15" s="12">
        <v>0.5</v>
      </c>
      <c r="T15" s="12">
        <v>0.6</v>
      </c>
      <c r="U15" s="12">
        <v>0.5</v>
      </c>
      <c r="V15" s="12">
        <v>0.4</v>
      </c>
      <c r="W15" s="12">
        <v>0.4</v>
      </c>
      <c r="X15" s="12">
        <v>0.4</v>
      </c>
      <c r="Y15" s="12">
        <v>0.5</v>
      </c>
      <c r="Z15" s="12">
        <v>0.5</v>
      </c>
      <c r="AA15" s="12">
        <v>0.4</v>
      </c>
      <c r="AB15" s="12">
        <v>0.4</v>
      </c>
      <c r="AC15" s="12">
        <f>AVERAGE(E15:AB15)</f>
        <v>0.4375</v>
      </c>
    </row>
    <row r="16" spans="1:29" ht="18.75" x14ac:dyDescent="0.2">
      <c r="A16" s="4">
        <v>3</v>
      </c>
      <c r="B16" s="3" t="s">
        <v>25</v>
      </c>
      <c r="C16" s="2" t="s">
        <v>0</v>
      </c>
      <c r="D16" s="2"/>
      <c r="E16" s="5">
        <v>12.3</v>
      </c>
      <c r="F16" s="5">
        <v>12.3</v>
      </c>
      <c r="G16" s="5">
        <v>12.5</v>
      </c>
      <c r="H16" s="5">
        <v>12.3</v>
      </c>
      <c r="I16" s="5">
        <v>12.5</v>
      </c>
      <c r="J16" s="5">
        <v>12.7</v>
      </c>
      <c r="K16" s="5">
        <v>13.1</v>
      </c>
      <c r="L16" s="5">
        <v>13.7</v>
      </c>
      <c r="M16" s="5">
        <v>13.8</v>
      </c>
      <c r="N16" s="5">
        <v>14.2</v>
      </c>
      <c r="O16" s="5">
        <v>14.5</v>
      </c>
      <c r="P16" s="5">
        <v>14.5</v>
      </c>
      <c r="Q16" s="5">
        <v>14.8</v>
      </c>
      <c r="R16" s="5">
        <v>14.9</v>
      </c>
      <c r="S16" s="5">
        <v>14.9</v>
      </c>
      <c r="T16" s="5">
        <v>14.8</v>
      </c>
      <c r="U16" s="5">
        <v>14.7</v>
      </c>
      <c r="V16" s="5">
        <v>14.2</v>
      </c>
      <c r="W16" s="5">
        <v>14</v>
      </c>
      <c r="X16" s="5">
        <v>13.7</v>
      </c>
      <c r="Y16" s="5">
        <v>13.6</v>
      </c>
      <c r="Z16" s="5">
        <v>13.4</v>
      </c>
      <c r="AA16" s="5">
        <v>13.2</v>
      </c>
      <c r="AB16" s="5">
        <v>13.1</v>
      </c>
      <c r="AC16" s="12">
        <f t="shared" ref="AC16:AC26" si="0">AVERAGE(E16:AB16)</f>
        <v>13.654166666666669</v>
      </c>
    </row>
    <row r="17" spans="1:29" ht="18.75" x14ac:dyDescent="0.2">
      <c r="A17" s="4">
        <v>4</v>
      </c>
      <c r="B17" s="3" t="s">
        <v>24</v>
      </c>
      <c r="C17" s="2" t="s">
        <v>0</v>
      </c>
      <c r="D17" s="2"/>
      <c r="E17" s="5">
        <v>5.5</v>
      </c>
      <c r="F17" s="5">
        <v>5.5</v>
      </c>
      <c r="G17" s="5">
        <v>5.6</v>
      </c>
      <c r="H17" s="5">
        <v>5.5</v>
      </c>
      <c r="I17" s="5">
        <v>5.6</v>
      </c>
      <c r="J17" s="5">
        <v>5.6</v>
      </c>
      <c r="K17" s="5">
        <v>5.5</v>
      </c>
      <c r="L17" s="5">
        <v>5.5</v>
      </c>
      <c r="M17" s="5">
        <v>5.5</v>
      </c>
      <c r="N17" s="5">
        <v>5.6</v>
      </c>
      <c r="O17" s="5">
        <v>5.5</v>
      </c>
      <c r="P17" s="5">
        <v>5.6</v>
      </c>
      <c r="Q17" s="5">
        <v>5.8</v>
      </c>
      <c r="R17" s="5">
        <v>6</v>
      </c>
      <c r="S17" s="5">
        <v>5.8</v>
      </c>
      <c r="T17" s="5">
        <v>5.7</v>
      </c>
      <c r="U17" s="5">
        <v>5.6</v>
      </c>
      <c r="V17" s="5">
        <v>5.5</v>
      </c>
      <c r="W17" s="5">
        <v>5.5</v>
      </c>
      <c r="X17" s="5">
        <v>5.4</v>
      </c>
      <c r="Y17" s="5">
        <v>5.5</v>
      </c>
      <c r="Z17" s="5">
        <v>5.4</v>
      </c>
      <c r="AA17" s="5">
        <v>5.5</v>
      </c>
      <c r="AB17" s="5">
        <v>5.6</v>
      </c>
      <c r="AC17" s="12">
        <f t="shared" si="0"/>
        <v>5.5749999999999993</v>
      </c>
    </row>
    <row r="18" spans="1:29" ht="30" customHeight="1" x14ac:dyDescent="0.2">
      <c r="A18" s="4">
        <v>5</v>
      </c>
      <c r="B18" s="3" t="s">
        <v>23</v>
      </c>
      <c r="C18" s="2" t="s">
        <v>0</v>
      </c>
      <c r="D18" s="2"/>
      <c r="E18" s="5">
        <v>15.8</v>
      </c>
      <c r="F18" s="5">
        <v>15.8</v>
      </c>
      <c r="G18" s="5">
        <v>16.600000000000001</v>
      </c>
      <c r="H18" s="5">
        <v>17.2</v>
      </c>
      <c r="I18" s="5">
        <v>18.3</v>
      </c>
      <c r="J18" s="5">
        <v>18.600000000000001</v>
      </c>
      <c r="K18" s="5">
        <v>19.3</v>
      </c>
      <c r="L18" s="5">
        <v>19.399999999999999</v>
      </c>
      <c r="M18" s="5">
        <v>19.2</v>
      </c>
      <c r="N18" s="5">
        <v>20</v>
      </c>
      <c r="O18" s="5">
        <v>20.3</v>
      </c>
      <c r="P18" s="5">
        <v>19.899999999999999</v>
      </c>
      <c r="Q18" s="5">
        <v>20.6</v>
      </c>
      <c r="R18" s="5">
        <v>20.9</v>
      </c>
      <c r="S18" s="5">
        <v>20.2</v>
      </c>
      <c r="T18" s="5">
        <v>20</v>
      </c>
      <c r="U18" s="5">
        <v>19.3</v>
      </c>
      <c r="V18" s="5">
        <v>18.899999999999999</v>
      </c>
      <c r="W18" s="5">
        <v>19</v>
      </c>
      <c r="X18" s="5">
        <v>19</v>
      </c>
      <c r="Y18" s="5">
        <v>18.7</v>
      </c>
      <c r="Z18" s="5">
        <v>18.5</v>
      </c>
      <c r="AA18" s="5">
        <v>19.100000000000001</v>
      </c>
      <c r="AB18" s="5">
        <v>18.5</v>
      </c>
      <c r="AC18" s="12">
        <f t="shared" si="0"/>
        <v>18.879166666666666</v>
      </c>
    </row>
    <row r="19" spans="1:29" ht="25.5" customHeight="1" x14ac:dyDescent="0.2">
      <c r="A19" s="4">
        <v>6</v>
      </c>
      <c r="B19" s="3" t="s">
        <v>22</v>
      </c>
      <c r="C19" s="2" t="s">
        <v>0</v>
      </c>
      <c r="D19" s="2"/>
      <c r="E19" s="5">
        <v>20.2</v>
      </c>
      <c r="F19" s="5">
        <v>20.100000000000001</v>
      </c>
      <c r="G19" s="5">
        <v>21</v>
      </c>
      <c r="H19" s="5">
        <v>21.7</v>
      </c>
      <c r="I19" s="5">
        <v>22.6</v>
      </c>
      <c r="J19" s="5">
        <v>23.5</v>
      </c>
      <c r="K19" s="5">
        <v>24.3</v>
      </c>
      <c r="L19" s="5">
        <v>24.7</v>
      </c>
      <c r="M19" s="5">
        <v>25</v>
      </c>
      <c r="N19" s="5">
        <v>25.6</v>
      </c>
      <c r="O19" s="5">
        <v>26.1</v>
      </c>
      <c r="P19" s="5">
        <v>25.8</v>
      </c>
      <c r="Q19" s="5">
        <v>26.7</v>
      </c>
      <c r="R19" s="5">
        <v>26.8</v>
      </c>
      <c r="S19" s="5">
        <v>26.2</v>
      </c>
      <c r="T19" s="5">
        <v>26.2</v>
      </c>
      <c r="U19" s="5">
        <v>25.4</v>
      </c>
      <c r="V19" s="5">
        <v>24.8</v>
      </c>
      <c r="W19" s="5">
        <v>24.6</v>
      </c>
      <c r="X19" s="5">
        <v>24.6</v>
      </c>
      <c r="Y19" s="5">
        <v>24.1</v>
      </c>
      <c r="Z19" s="5">
        <v>23.6</v>
      </c>
      <c r="AA19" s="5">
        <v>24</v>
      </c>
      <c r="AB19" s="5">
        <v>23.2</v>
      </c>
      <c r="AC19" s="12">
        <f t="shared" si="0"/>
        <v>24.200000000000003</v>
      </c>
    </row>
    <row r="20" spans="1:29" ht="30" x14ac:dyDescent="0.2">
      <c r="A20" s="4">
        <v>7</v>
      </c>
      <c r="B20" s="3" t="s">
        <v>21</v>
      </c>
      <c r="C20" s="2" t="s">
        <v>16</v>
      </c>
      <c r="D20" s="2"/>
      <c r="E20" s="5">
        <v>4</v>
      </c>
      <c r="F20" s="5">
        <v>4</v>
      </c>
      <c r="G20" s="5">
        <v>4</v>
      </c>
      <c r="H20" s="5">
        <v>4</v>
      </c>
      <c r="I20" s="5">
        <v>4</v>
      </c>
      <c r="J20" s="5">
        <v>4</v>
      </c>
      <c r="K20" s="5">
        <v>4</v>
      </c>
      <c r="L20" s="5">
        <v>4</v>
      </c>
      <c r="M20" s="5">
        <v>4</v>
      </c>
      <c r="N20" s="5">
        <v>4</v>
      </c>
      <c r="O20" s="5">
        <v>4</v>
      </c>
      <c r="P20" s="5">
        <v>4</v>
      </c>
      <c r="Q20" s="5">
        <v>4</v>
      </c>
      <c r="R20" s="5">
        <v>4</v>
      </c>
      <c r="S20" s="5">
        <v>4</v>
      </c>
      <c r="T20" s="5">
        <v>4</v>
      </c>
      <c r="U20" s="5">
        <v>4</v>
      </c>
      <c r="V20" s="5">
        <v>4</v>
      </c>
      <c r="W20" s="5">
        <v>4</v>
      </c>
      <c r="X20" s="5">
        <v>4</v>
      </c>
      <c r="Y20" s="5">
        <v>4</v>
      </c>
      <c r="Z20" s="5">
        <v>4</v>
      </c>
      <c r="AA20" s="5">
        <v>4</v>
      </c>
      <c r="AB20" s="5">
        <v>4</v>
      </c>
      <c r="AC20" s="12">
        <f t="shared" si="0"/>
        <v>4</v>
      </c>
    </row>
    <row r="21" spans="1:29" ht="30" x14ac:dyDescent="0.2">
      <c r="A21" s="4">
        <v>8</v>
      </c>
      <c r="B21" s="3" t="s">
        <v>20</v>
      </c>
      <c r="C21" s="2" t="s">
        <v>16</v>
      </c>
      <c r="D21" s="2"/>
      <c r="E21" s="11">
        <v>3.5</v>
      </c>
      <c r="F21" s="11">
        <v>3.5</v>
      </c>
      <c r="G21" s="11">
        <v>3.5</v>
      </c>
      <c r="H21" s="11">
        <v>3.5</v>
      </c>
      <c r="I21" s="11">
        <v>3.5</v>
      </c>
      <c r="J21" s="11">
        <v>3.5</v>
      </c>
      <c r="K21" s="11">
        <v>3.5</v>
      </c>
      <c r="L21" s="11">
        <v>3.5</v>
      </c>
      <c r="M21" s="11">
        <v>3.5</v>
      </c>
      <c r="N21" s="11">
        <v>3.5</v>
      </c>
      <c r="O21" s="11">
        <v>3.5</v>
      </c>
      <c r="P21" s="11">
        <v>3.5</v>
      </c>
      <c r="Q21" s="11">
        <v>3.5</v>
      </c>
      <c r="R21" s="11">
        <v>3.5</v>
      </c>
      <c r="S21" s="11">
        <v>3.5</v>
      </c>
      <c r="T21" s="11">
        <v>3.5</v>
      </c>
      <c r="U21" s="11">
        <v>3.5</v>
      </c>
      <c r="V21" s="11">
        <v>3.5</v>
      </c>
      <c r="W21" s="11">
        <v>3.5</v>
      </c>
      <c r="X21" s="11">
        <v>3.5</v>
      </c>
      <c r="Y21" s="11">
        <v>3.5</v>
      </c>
      <c r="Z21" s="11">
        <v>3.5</v>
      </c>
      <c r="AA21" s="11">
        <v>3.5</v>
      </c>
      <c r="AB21" s="11">
        <v>3.5</v>
      </c>
      <c r="AC21" s="12">
        <f t="shared" si="0"/>
        <v>3.5</v>
      </c>
    </row>
    <row r="22" spans="1:29" ht="30" x14ac:dyDescent="0.2">
      <c r="A22" s="4">
        <v>9</v>
      </c>
      <c r="B22" s="3" t="s">
        <v>19</v>
      </c>
      <c r="C22" s="2" t="s">
        <v>16</v>
      </c>
      <c r="D22" s="2"/>
      <c r="E22" s="11">
        <v>3.8</v>
      </c>
      <c r="F22" s="11">
        <v>3.8</v>
      </c>
      <c r="G22" s="11">
        <v>3.8</v>
      </c>
      <c r="H22" s="11">
        <v>3.8</v>
      </c>
      <c r="I22" s="11">
        <v>3.8</v>
      </c>
      <c r="J22" s="11">
        <v>3.8</v>
      </c>
      <c r="K22" s="11">
        <v>3.8</v>
      </c>
      <c r="L22" s="11">
        <v>3.8</v>
      </c>
      <c r="M22" s="11">
        <v>3.8</v>
      </c>
      <c r="N22" s="11">
        <v>3.8</v>
      </c>
      <c r="O22" s="11">
        <v>3.8</v>
      </c>
      <c r="P22" s="11">
        <v>3.8</v>
      </c>
      <c r="Q22" s="11">
        <v>3.8</v>
      </c>
      <c r="R22" s="11">
        <v>3.8</v>
      </c>
      <c r="S22" s="11">
        <v>3.8</v>
      </c>
      <c r="T22" s="11">
        <v>3.8</v>
      </c>
      <c r="U22" s="11">
        <v>3.8</v>
      </c>
      <c r="V22" s="11">
        <v>3.8</v>
      </c>
      <c r="W22" s="11">
        <v>3.8</v>
      </c>
      <c r="X22" s="11">
        <v>3.8</v>
      </c>
      <c r="Y22" s="11">
        <v>3.8</v>
      </c>
      <c r="Z22" s="11">
        <v>3.8</v>
      </c>
      <c r="AA22" s="11">
        <v>3.8</v>
      </c>
      <c r="AB22" s="11">
        <v>3.8</v>
      </c>
      <c r="AC22" s="12">
        <f t="shared" si="0"/>
        <v>3.7999999999999985</v>
      </c>
    </row>
    <row r="23" spans="1:29" ht="30" x14ac:dyDescent="0.2">
      <c r="A23" s="4">
        <v>10</v>
      </c>
      <c r="B23" s="3" t="s">
        <v>18</v>
      </c>
      <c r="C23" s="2" t="s">
        <v>16</v>
      </c>
      <c r="D23" s="2"/>
      <c r="E23" s="11">
        <v>3</v>
      </c>
      <c r="F23" s="11">
        <v>3</v>
      </c>
      <c r="G23" s="11">
        <v>3</v>
      </c>
      <c r="H23" s="11">
        <v>3</v>
      </c>
      <c r="I23" s="11">
        <v>3</v>
      </c>
      <c r="J23" s="11">
        <v>3</v>
      </c>
      <c r="K23" s="11">
        <v>3</v>
      </c>
      <c r="L23" s="11">
        <v>3</v>
      </c>
      <c r="M23" s="11">
        <v>3</v>
      </c>
      <c r="N23" s="11">
        <v>3</v>
      </c>
      <c r="O23" s="11">
        <v>3</v>
      </c>
      <c r="P23" s="11">
        <v>3</v>
      </c>
      <c r="Q23" s="11">
        <v>3</v>
      </c>
      <c r="R23" s="11">
        <v>3</v>
      </c>
      <c r="S23" s="11">
        <v>3</v>
      </c>
      <c r="T23" s="11">
        <v>3</v>
      </c>
      <c r="U23" s="11">
        <v>3</v>
      </c>
      <c r="V23" s="11">
        <v>3</v>
      </c>
      <c r="W23" s="11">
        <v>3</v>
      </c>
      <c r="X23" s="11">
        <v>3</v>
      </c>
      <c r="Y23" s="11">
        <v>3</v>
      </c>
      <c r="Z23" s="11">
        <v>3</v>
      </c>
      <c r="AA23" s="11">
        <v>3</v>
      </c>
      <c r="AB23" s="11">
        <v>3</v>
      </c>
      <c r="AC23" s="12">
        <f t="shared" si="0"/>
        <v>3</v>
      </c>
    </row>
    <row r="24" spans="1:29" ht="34.5" x14ac:dyDescent="0.2">
      <c r="A24" s="4">
        <v>11</v>
      </c>
      <c r="B24" s="3" t="s">
        <v>17</v>
      </c>
      <c r="C24" s="2" t="s">
        <v>16</v>
      </c>
      <c r="D24" s="5"/>
      <c r="E24" s="13">
        <f t="shared" ref="E24:J24" si="1">E20-E21</f>
        <v>0.5</v>
      </c>
      <c r="F24" s="13">
        <f t="shared" si="1"/>
        <v>0.5</v>
      </c>
      <c r="G24" s="13">
        <f t="shared" si="1"/>
        <v>0.5</v>
      </c>
      <c r="H24" s="13">
        <f t="shared" si="1"/>
        <v>0.5</v>
      </c>
      <c r="I24" s="13">
        <f t="shared" si="1"/>
        <v>0.5</v>
      </c>
      <c r="J24" s="13">
        <f t="shared" si="1"/>
        <v>0.5</v>
      </c>
      <c r="K24" s="13">
        <f t="shared" ref="K24:S24" si="2">K20-K21</f>
        <v>0.5</v>
      </c>
      <c r="L24" s="13">
        <f t="shared" si="2"/>
        <v>0.5</v>
      </c>
      <c r="M24" s="13">
        <f t="shared" si="2"/>
        <v>0.5</v>
      </c>
      <c r="N24" s="13">
        <f t="shared" si="2"/>
        <v>0.5</v>
      </c>
      <c r="O24" s="13">
        <f t="shared" si="2"/>
        <v>0.5</v>
      </c>
      <c r="P24" s="13">
        <f t="shared" si="2"/>
        <v>0.5</v>
      </c>
      <c r="Q24" s="13">
        <f t="shared" si="2"/>
        <v>0.5</v>
      </c>
      <c r="R24" s="13">
        <f t="shared" si="2"/>
        <v>0.5</v>
      </c>
      <c r="S24" s="13">
        <f t="shared" si="2"/>
        <v>0.5</v>
      </c>
      <c r="T24" s="13">
        <f t="shared" ref="T24:AB24" si="3">T20-T21</f>
        <v>0.5</v>
      </c>
      <c r="U24" s="13">
        <f t="shared" si="3"/>
        <v>0.5</v>
      </c>
      <c r="V24" s="13">
        <f t="shared" si="3"/>
        <v>0.5</v>
      </c>
      <c r="W24" s="13">
        <f t="shared" si="3"/>
        <v>0.5</v>
      </c>
      <c r="X24" s="13">
        <f t="shared" si="3"/>
        <v>0.5</v>
      </c>
      <c r="Y24" s="13">
        <f t="shared" si="3"/>
        <v>0.5</v>
      </c>
      <c r="Z24" s="13">
        <f t="shared" si="3"/>
        <v>0.5</v>
      </c>
      <c r="AA24" s="13">
        <f t="shared" si="3"/>
        <v>0.5</v>
      </c>
      <c r="AB24" s="13">
        <f t="shared" si="3"/>
        <v>0.5</v>
      </c>
      <c r="AC24" s="12">
        <f t="shared" si="0"/>
        <v>0.5</v>
      </c>
    </row>
    <row r="25" spans="1:29" ht="34.5" x14ac:dyDescent="0.2">
      <c r="A25" s="4">
        <v>12</v>
      </c>
      <c r="B25" s="3" t="s">
        <v>15</v>
      </c>
      <c r="C25" s="2" t="s">
        <v>14</v>
      </c>
      <c r="D25" s="5"/>
      <c r="E25" s="13">
        <f t="shared" ref="E25:J25" si="4">E22-E23</f>
        <v>0.79999999999999982</v>
      </c>
      <c r="F25" s="13">
        <f t="shared" si="4"/>
        <v>0.79999999999999982</v>
      </c>
      <c r="G25" s="13">
        <f t="shared" si="4"/>
        <v>0.79999999999999982</v>
      </c>
      <c r="H25" s="13">
        <f t="shared" si="4"/>
        <v>0.79999999999999982</v>
      </c>
      <c r="I25" s="13">
        <f t="shared" si="4"/>
        <v>0.79999999999999982</v>
      </c>
      <c r="J25" s="13">
        <f t="shared" si="4"/>
        <v>0.79999999999999982</v>
      </c>
      <c r="K25" s="13">
        <f t="shared" ref="K25:S25" si="5">K22-K23</f>
        <v>0.79999999999999982</v>
      </c>
      <c r="L25" s="13">
        <f t="shared" si="5"/>
        <v>0.79999999999999982</v>
      </c>
      <c r="M25" s="13">
        <f t="shared" si="5"/>
        <v>0.79999999999999982</v>
      </c>
      <c r="N25" s="13">
        <f t="shared" si="5"/>
        <v>0.79999999999999982</v>
      </c>
      <c r="O25" s="13">
        <f t="shared" si="5"/>
        <v>0.79999999999999982</v>
      </c>
      <c r="P25" s="13">
        <f t="shared" si="5"/>
        <v>0.79999999999999982</v>
      </c>
      <c r="Q25" s="13">
        <f t="shared" si="5"/>
        <v>0.79999999999999982</v>
      </c>
      <c r="R25" s="13">
        <f t="shared" si="5"/>
        <v>0.79999999999999982</v>
      </c>
      <c r="S25" s="13">
        <f t="shared" si="5"/>
        <v>0.79999999999999982</v>
      </c>
      <c r="T25" s="13">
        <f t="shared" ref="T25:AB25" si="6">T22-T23</f>
        <v>0.79999999999999982</v>
      </c>
      <c r="U25" s="13">
        <f t="shared" si="6"/>
        <v>0.79999999999999982</v>
      </c>
      <c r="V25" s="13">
        <f t="shared" si="6"/>
        <v>0.79999999999999982</v>
      </c>
      <c r="W25" s="13">
        <f t="shared" si="6"/>
        <v>0.79999999999999982</v>
      </c>
      <c r="X25" s="13">
        <f t="shared" si="6"/>
        <v>0.79999999999999982</v>
      </c>
      <c r="Y25" s="13">
        <f t="shared" si="6"/>
        <v>0.79999999999999982</v>
      </c>
      <c r="Z25" s="13">
        <f t="shared" si="6"/>
        <v>0.79999999999999982</v>
      </c>
      <c r="AA25" s="13">
        <f t="shared" si="6"/>
        <v>0.79999999999999982</v>
      </c>
      <c r="AB25" s="13">
        <f t="shared" si="6"/>
        <v>0.79999999999999982</v>
      </c>
      <c r="AC25" s="12">
        <f t="shared" si="0"/>
        <v>0.80000000000000027</v>
      </c>
    </row>
    <row r="26" spans="1:29" ht="37.5" x14ac:dyDescent="0.2">
      <c r="A26" s="4">
        <v>13</v>
      </c>
      <c r="B26" s="3" t="s">
        <v>13</v>
      </c>
      <c r="C26" s="2" t="s">
        <v>12</v>
      </c>
      <c r="D26" s="5"/>
      <c r="E26" s="6">
        <f t="shared" ref="E26:J26" si="7">SQRT(E24/0.5)*971</f>
        <v>971</v>
      </c>
      <c r="F26" s="6">
        <f t="shared" si="7"/>
        <v>971</v>
      </c>
      <c r="G26" s="6">
        <f t="shared" si="7"/>
        <v>971</v>
      </c>
      <c r="H26" s="6">
        <f t="shared" si="7"/>
        <v>971</v>
      </c>
      <c r="I26" s="6">
        <f t="shared" si="7"/>
        <v>971</v>
      </c>
      <c r="J26" s="6">
        <f t="shared" si="7"/>
        <v>971</v>
      </c>
      <c r="K26" s="6">
        <f t="shared" ref="K26:S26" si="8">SQRT(K24/0.5)*971</f>
        <v>971</v>
      </c>
      <c r="L26" s="6">
        <f t="shared" si="8"/>
        <v>971</v>
      </c>
      <c r="M26" s="6">
        <f t="shared" si="8"/>
        <v>971</v>
      </c>
      <c r="N26" s="6">
        <f t="shared" si="8"/>
        <v>971</v>
      </c>
      <c r="O26" s="6">
        <f t="shared" si="8"/>
        <v>971</v>
      </c>
      <c r="P26" s="6">
        <f t="shared" si="8"/>
        <v>971</v>
      </c>
      <c r="Q26" s="6">
        <f t="shared" si="8"/>
        <v>971</v>
      </c>
      <c r="R26" s="6">
        <f t="shared" si="8"/>
        <v>971</v>
      </c>
      <c r="S26" s="6">
        <f t="shared" si="8"/>
        <v>971</v>
      </c>
      <c r="T26" s="6">
        <f t="shared" ref="T26:AB26" si="9">SQRT(T24/0.5)*971</f>
        <v>971</v>
      </c>
      <c r="U26" s="6">
        <f t="shared" si="9"/>
        <v>971</v>
      </c>
      <c r="V26" s="6">
        <f t="shared" si="9"/>
        <v>971</v>
      </c>
      <c r="W26" s="6">
        <f t="shared" si="9"/>
        <v>971</v>
      </c>
      <c r="X26" s="6">
        <f t="shared" si="9"/>
        <v>971</v>
      </c>
      <c r="Y26" s="6">
        <f t="shared" si="9"/>
        <v>971</v>
      </c>
      <c r="Z26" s="6">
        <f t="shared" si="9"/>
        <v>971</v>
      </c>
      <c r="AA26" s="6">
        <f t="shared" si="9"/>
        <v>971</v>
      </c>
      <c r="AB26" s="6">
        <f t="shared" si="9"/>
        <v>971</v>
      </c>
      <c r="AC26" s="12">
        <f t="shared" si="0"/>
        <v>971</v>
      </c>
    </row>
    <row r="27" spans="1:29" ht="18" customHeight="1" x14ac:dyDescent="0.2">
      <c r="A27" s="4">
        <v>14</v>
      </c>
      <c r="B27" s="3" t="s">
        <v>11</v>
      </c>
      <c r="C27" s="2" t="s">
        <v>10</v>
      </c>
      <c r="D27" s="5"/>
      <c r="E27" s="32">
        <v>2222.9549999999999</v>
      </c>
      <c r="F27" s="32">
        <v>2168.9</v>
      </c>
      <c r="G27" s="32">
        <v>2156.846</v>
      </c>
      <c r="H27" s="32">
        <v>2244.7759999999998</v>
      </c>
      <c r="I27" s="32">
        <v>2407.8000000000002</v>
      </c>
      <c r="J27" s="32">
        <v>2546.3229999999999</v>
      </c>
      <c r="K27" s="32">
        <v>2544.8589999999999</v>
      </c>
      <c r="L27" s="32">
        <v>2681.12</v>
      </c>
      <c r="M27" s="32">
        <v>2781.5349999999999</v>
      </c>
      <c r="N27" s="32">
        <v>2906.9009999999998</v>
      </c>
      <c r="O27" s="32">
        <v>2857.5</v>
      </c>
      <c r="P27" s="32">
        <v>2906.8380000000002</v>
      </c>
      <c r="Q27" s="32">
        <v>2917.1979999999999</v>
      </c>
      <c r="R27" s="32">
        <v>2924.279</v>
      </c>
      <c r="S27" s="32">
        <v>2875.9409999999998</v>
      </c>
      <c r="T27" s="32">
        <v>2871.3510000000001</v>
      </c>
      <c r="U27" s="32">
        <v>2736.4059999999999</v>
      </c>
      <c r="V27" s="32">
        <v>2828.2950000000001</v>
      </c>
      <c r="W27" s="32">
        <v>2709.8229999999999</v>
      </c>
      <c r="X27" s="32">
        <v>2651.1080000000002</v>
      </c>
      <c r="Y27" s="32">
        <v>2616.402</v>
      </c>
      <c r="Z27" s="32">
        <v>2410.5320000000002</v>
      </c>
      <c r="AA27" s="32">
        <v>2525.4520000000002</v>
      </c>
      <c r="AB27" s="32">
        <v>2516.42</v>
      </c>
      <c r="AC27" s="18">
        <f>SUM(E27:AB27)</f>
        <v>63009.56</v>
      </c>
    </row>
    <row r="28" spans="1:29" ht="18" customHeight="1" x14ac:dyDescent="0.2">
      <c r="A28" s="4">
        <v>15</v>
      </c>
      <c r="B28" s="3" t="s">
        <v>9</v>
      </c>
      <c r="C28" s="2" t="s">
        <v>8</v>
      </c>
      <c r="D28" s="5"/>
      <c r="E28" s="5">
        <v>1190</v>
      </c>
      <c r="F28" s="5">
        <v>1190</v>
      </c>
      <c r="G28" s="5">
        <v>1180</v>
      </c>
      <c r="H28" s="5">
        <v>1250</v>
      </c>
      <c r="I28" s="5">
        <v>1250</v>
      </c>
      <c r="J28" s="5">
        <v>1300</v>
      </c>
      <c r="K28" s="5">
        <v>1370</v>
      </c>
      <c r="L28" s="5">
        <v>1370</v>
      </c>
      <c r="M28" s="5">
        <v>1400</v>
      </c>
      <c r="N28" s="5">
        <v>1500</v>
      </c>
      <c r="O28" s="5">
        <v>1380</v>
      </c>
      <c r="P28" s="5">
        <v>1380</v>
      </c>
      <c r="Q28" s="5">
        <v>1400</v>
      </c>
      <c r="R28" s="5">
        <v>1370</v>
      </c>
      <c r="S28" s="5">
        <v>1370</v>
      </c>
      <c r="T28" s="5">
        <v>1500</v>
      </c>
      <c r="U28" s="5">
        <v>1300</v>
      </c>
      <c r="V28" s="5">
        <v>1350</v>
      </c>
      <c r="W28" s="5">
        <v>1350</v>
      </c>
      <c r="X28" s="5">
        <v>1350</v>
      </c>
      <c r="Y28" s="5">
        <v>1250</v>
      </c>
      <c r="Z28" s="5">
        <v>1300</v>
      </c>
      <c r="AA28" s="5">
        <v>1300</v>
      </c>
      <c r="AB28" s="5">
        <v>1300</v>
      </c>
      <c r="AC28" s="18">
        <f>SUM(E28:AB28)</f>
        <v>31900</v>
      </c>
    </row>
    <row r="29" spans="1:29" ht="18" customHeight="1" x14ac:dyDescent="0.2">
      <c r="A29" s="4">
        <v>16</v>
      </c>
      <c r="B29" s="3" t="s">
        <v>7</v>
      </c>
      <c r="C29" s="2" t="s">
        <v>6</v>
      </c>
      <c r="D29" s="5"/>
      <c r="E29" s="50">
        <f t="shared" ref="E29:J29" si="10">E28/E27</f>
        <v>0.53532347708343175</v>
      </c>
      <c r="F29" s="50">
        <f t="shared" si="10"/>
        <v>0.54866522200193646</v>
      </c>
      <c r="G29" s="50">
        <f t="shared" si="10"/>
        <v>0.54709515653876073</v>
      </c>
      <c r="H29" s="50">
        <f t="shared" si="10"/>
        <v>0.55684843387491678</v>
      </c>
      <c r="I29" s="50">
        <f t="shared" si="10"/>
        <v>0.51914610848077081</v>
      </c>
      <c r="J29" s="50">
        <f t="shared" si="10"/>
        <v>0.51054010037218378</v>
      </c>
      <c r="K29" s="50">
        <f t="shared" ref="K29:S29" si="11">K28/K27</f>
        <v>0.53834023810356491</v>
      </c>
      <c r="L29" s="50">
        <f t="shared" si="11"/>
        <v>0.51098048576714206</v>
      </c>
      <c r="M29" s="50">
        <f t="shared" si="11"/>
        <v>0.50331921043596439</v>
      </c>
      <c r="N29" s="50">
        <f t="shared" si="11"/>
        <v>0.51601344524632942</v>
      </c>
      <c r="O29" s="50">
        <f t="shared" si="11"/>
        <v>0.48293963254593175</v>
      </c>
      <c r="P29" s="50">
        <f t="shared" si="11"/>
        <v>0.47474265851760572</v>
      </c>
      <c r="Q29" s="50">
        <f t="shared" si="11"/>
        <v>0.47991257364087048</v>
      </c>
      <c r="R29" s="50">
        <f t="shared" si="11"/>
        <v>0.46849154954092959</v>
      </c>
      <c r="S29" s="50">
        <f t="shared" si="11"/>
        <v>0.47636582252556647</v>
      </c>
      <c r="T29" s="50">
        <f t="shared" ref="T29:AB29" si="12">T28/T27</f>
        <v>0.52240217235719355</v>
      </c>
      <c r="U29" s="50">
        <f t="shared" si="12"/>
        <v>0.47507570148581751</v>
      </c>
      <c r="V29" s="50">
        <f t="shared" si="12"/>
        <v>0.4773193743934066</v>
      </c>
      <c r="W29" s="50">
        <f t="shared" si="12"/>
        <v>0.49818751999669353</v>
      </c>
      <c r="X29" s="50">
        <f t="shared" si="12"/>
        <v>0.50922105021749398</v>
      </c>
      <c r="Y29" s="50">
        <f t="shared" si="12"/>
        <v>0.4777553296473554</v>
      </c>
      <c r="Z29" s="50">
        <f t="shared" si="12"/>
        <v>0.5393000383317873</v>
      </c>
      <c r="AA29" s="50">
        <f t="shared" si="12"/>
        <v>0.51475933813036234</v>
      </c>
      <c r="AB29" s="50">
        <f t="shared" si="12"/>
        <v>0.51660692571192401</v>
      </c>
      <c r="AC29" s="12">
        <f t="shared" ref="AC29:AC34" si="13">AVERAGE(E29:AB29)</f>
        <v>0.50830631520616409</v>
      </c>
    </row>
    <row r="30" spans="1:29" ht="18" customHeight="1" x14ac:dyDescent="0.2">
      <c r="A30" s="4">
        <v>17</v>
      </c>
      <c r="B30" s="3" t="s">
        <v>5</v>
      </c>
      <c r="C30" s="5"/>
      <c r="D30" s="5"/>
      <c r="E30" s="372">
        <f>AVERAGE(E29:AB29)</f>
        <v>0.50830631520616409</v>
      </c>
      <c r="F30" s="373"/>
      <c r="G30" s="373"/>
      <c r="H30" s="373"/>
      <c r="I30" s="373"/>
      <c r="J30" s="373"/>
      <c r="K30" s="373"/>
      <c r="L30" s="373"/>
      <c r="M30" s="373"/>
      <c r="N30" s="373"/>
      <c r="O30" s="373"/>
      <c r="P30" s="373"/>
      <c r="Q30" s="373"/>
      <c r="R30" s="373"/>
      <c r="S30" s="373"/>
      <c r="T30" s="373"/>
      <c r="U30" s="373"/>
      <c r="V30" s="373"/>
      <c r="W30" s="373"/>
      <c r="X30" s="373"/>
      <c r="Y30" s="373"/>
      <c r="Z30" s="373"/>
      <c r="AA30" s="373"/>
      <c r="AB30" s="374"/>
      <c r="AC30" s="12">
        <f t="shared" si="13"/>
        <v>0.50830631520616409</v>
      </c>
    </row>
    <row r="31" spans="1:29" ht="18" customHeight="1" x14ac:dyDescent="0.2">
      <c r="A31" s="4">
        <v>18</v>
      </c>
      <c r="B31" s="3" t="s">
        <v>4</v>
      </c>
      <c r="C31" s="5"/>
      <c r="D31" s="5"/>
      <c r="E31" s="50">
        <f t="shared" ref="E31:J31" si="14">3.516/E29</f>
        <v>6.567991411764706</v>
      </c>
      <c r="F31" s="50">
        <f t="shared" si="14"/>
        <v>6.4082793277310923</v>
      </c>
      <c r="G31" s="50">
        <f t="shared" si="14"/>
        <v>6.4266699457627121</v>
      </c>
      <c r="H31" s="50">
        <f t="shared" si="14"/>
        <v>6.3141059327999987</v>
      </c>
      <c r="I31" s="50">
        <f t="shared" si="14"/>
        <v>6.7726598400000002</v>
      </c>
      <c r="J31" s="50">
        <f t="shared" si="14"/>
        <v>6.8868243599999994</v>
      </c>
      <c r="K31" s="50">
        <f t="shared" ref="K31:S31" si="15">3.516/K29</f>
        <v>6.5311855795620435</v>
      </c>
      <c r="L31" s="50">
        <f t="shared" si="15"/>
        <v>6.8808889927007302</v>
      </c>
      <c r="M31" s="50">
        <f t="shared" si="15"/>
        <v>6.9856264714285707</v>
      </c>
      <c r="N31" s="50">
        <f t="shared" si="15"/>
        <v>6.8137759439999988</v>
      </c>
      <c r="O31" s="50">
        <f t="shared" si="15"/>
        <v>7.2804130434782612</v>
      </c>
      <c r="P31" s="50">
        <f t="shared" si="15"/>
        <v>7.406117686956522</v>
      </c>
      <c r="Q31" s="50">
        <f t="shared" si="15"/>
        <v>7.3263344057142854</v>
      </c>
      <c r="R31" s="50">
        <f t="shared" si="15"/>
        <v>7.5049379299270074</v>
      </c>
      <c r="S31" s="50">
        <f t="shared" si="15"/>
        <v>7.3808821576642325</v>
      </c>
      <c r="T31" s="50">
        <f t="shared" ref="T31:AB31" si="16">3.516/T29</f>
        <v>6.730446744</v>
      </c>
      <c r="U31" s="50">
        <f t="shared" si="16"/>
        <v>7.4009257661538461</v>
      </c>
      <c r="V31" s="50">
        <f t="shared" si="16"/>
        <v>7.3661372000000007</v>
      </c>
      <c r="W31" s="50">
        <f t="shared" si="16"/>
        <v>7.0575834577777776</v>
      </c>
      <c r="X31" s="50">
        <f t="shared" si="16"/>
        <v>6.9046635022222222</v>
      </c>
      <c r="Y31" s="50">
        <f t="shared" si="16"/>
        <v>7.3594155456000001</v>
      </c>
      <c r="Z31" s="50">
        <f t="shared" si="16"/>
        <v>6.5195619323076928</v>
      </c>
      <c r="AA31" s="50">
        <f t="shared" si="16"/>
        <v>6.8303763323076936</v>
      </c>
      <c r="AB31" s="50">
        <f t="shared" si="16"/>
        <v>6.8059482461538474</v>
      </c>
      <c r="AC31" s="12">
        <f t="shared" si="13"/>
        <v>6.9359063231672202</v>
      </c>
    </row>
    <row r="32" spans="1:29" ht="18" customHeight="1" x14ac:dyDescent="0.2">
      <c r="A32" s="4">
        <v>19</v>
      </c>
      <c r="B32" s="3" t="s">
        <v>3</v>
      </c>
      <c r="C32" s="5"/>
      <c r="D32" s="5"/>
      <c r="E32" s="50">
        <f t="shared" ref="E32:J32" si="17">3.413*E31</f>
        <v>22.416554688352939</v>
      </c>
      <c r="F32" s="50">
        <f t="shared" si="17"/>
        <v>21.871457345546215</v>
      </c>
      <c r="G32" s="50">
        <f t="shared" si="17"/>
        <v>21.934224524888137</v>
      </c>
      <c r="H32" s="50">
        <f t="shared" si="17"/>
        <v>21.550043548646393</v>
      </c>
      <c r="I32" s="50">
        <f t="shared" si="17"/>
        <v>23.115088033919999</v>
      </c>
      <c r="J32" s="50">
        <f t="shared" si="17"/>
        <v>23.504731540679998</v>
      </c>
      <c r="K32" s="50">
        <f t="shared" ref="K32:S32" si="18">3.413*K31</f>
        <v>22.290936383045253</v>
      </c>
      <c r="L32" s="50">
        <f t="shared" si="18"/>
        <v>23.484474132087591</v>
      </c>
      <c r="M32" s="50">
        <f t="shared" si="18"/>
        <v>23.841943146985709</v>
      </c>
      <c r="N32" s="50">
        <f t="shared" si="18"/>
        <v>23.255417296871993</v>
      </c>
      <c r="O32" s="50">
        <f t="shared" si="18"/>
        <v>24.848049717391305</v>
      </c>
      <c r="P32" s="50">
        <f t="shared" si="18"/>
        <v>25.277079665582608</v>
      </c>
      <c r="Q32" s="50">
        <f t="shared" si="18"/>
        <v>25.004779326702856</v>
      </c>
      <c r="R32" s="50">
        <f t="shared" si="18"/>
        <v>25.614353154840874</v>
      </c>
      <c r="S32" s="50">
        <f t="shared" si="18"/>
        <v>25.190950804108024</v>
      </c>
      <c r="T32" s="50">
        <f t="shared" ref="T32:AB32" si="19">3.413*T31</f>
        <v>22.971014737272</v>
      </c>
      <c r="U32" s="50">
        <f t="shared" si="19"/>
        <v>25.259359639883076</v>
      </c>
      <c r="V32" s="50">
        <f t="shared" si="19"/>
        <v>25.140626263600002</v>
      </c>
      <c r="W32" s="50">
        <f t="shared" si="19"/>
        <v>24.087532341395555</v>
      </c>
      <c r="X32" s="50">
        <f t="shared" si="19"/>
        <v>23.565616533084444</v>
      </c>
      <c r="Y32" s="50">
        <f t="shared" si="19"/>
        <v>25.117685257132798</v>
      </c>
      <c r="Z32" s="50">
        <f t="shared" si="19"/>
        <v>22.251264874966154</v>
      </c>
      <c r="AA32" s="50">
        <f t="shared" si="19"/>
        <v>23.312074422166155</v>
      </c>
      <c r="AB32" s="50">
        <f t="shared" si="19"/>
        <v>23.228701364123079</v>
      </c>
      <c r="AC32" s="12">
        <f t="shared" si="13"/>
        <v>23.672248280969711</v>
      </c>
    </row>
    <row r="33" spans="1:29" ht="18" customHeight="1" x14ac:dyDescent="0.2">
      <c r="A33" s="4">
        <v>20</v>
      </c>
      <c r="B33" s="3" t="s">
        <v>2</v>
      </c>
      <c r="C33" s="2" t="s">
        <v>0</v>
      </c>
      <c r="D33" s="5"/>
      <c r="E33" s="50">
        <f t="shared" ref="E33:J33" si="20">(E19-E18)/LN(1+(E19-E18)/E14)</f>
        <v>3.8942711328936657</v>
      </c>
      <c r="F33" s="50">
        <f t="shared" si="20"/>
        <v>3.8587148755104299</v>
      </c>
      <c r="G33" s="50">
        <f t="shared" si="20"/>
        <v>3.6706562196334906</v>
      </c>
      <c r="H33" s="50">
        <f t="shared" si="20"/>
        <v>3.7053990253338167</v>
      </c>
      <c r="I33" s="50">
        <f t="shared" si="20"/>
        <v>3.635762833462123</v>
      </c>
      <c r="J33" s="50">
        <f t="shared" si="20"/>
        <v>3.9568006804146711</v>
      </c>
      <c r="K33" s="50">
        <f t="shared" ref="K33:S33" si="21">(K19-K18)/LN(1+(K19-K18)/K14)</f>
        <v>4.2171897751603904</v>
      </c>
      <c r="L33" s="50">
        <f t="shared" si="21"/>
        <v>4.2078765470448296</v>
      </c>
      <c r="M33" s="50">
        <f t="shared" si="21"/>
        <v>4.3776049092713825</v>
      </c>
      <c r="N33" s="50">
        <f t="shared" si="21"/>
        <v>4.4245467194175463</v>
      </c>
      <c r="O33" s="50">
        <f t="shared" si="21"/>
        <v>4.7205690989144822</v>
      </c>
      <c r="P33" s="50">
        <f t="shared" si="21"/>
        <v>4.7550474483067759</v>
      </c>
      <c r="Q33" s="50">
        <f t="shared" si="21"/>
        <v>4.8236694729072216</v>
      </c>
      <c r="R33" s="50">
        <f t="shared" si="21"/>
        <v>4.5265994060422532</v>
      </c>
      <c r="S33" s="50">
        <f t="shared" si="21"/>
        <v>4.5603905364838129</v>
      </c>
      <c r="T33" s="50">
        <f t="shared" ref="T33:AB33" si="22">(T19-T18)/LN(1+(T19-T18)/T14)</f>
        <v>4.6276449619249895</v>
      </c>
      <c r="U33" s="50">
        <f t="shared" si="22"/>
        <v>4.5940717567728298</v>
      </c>
      <c r="V33" s="50">
        <f t="shared" si="22"/>
        <v>4.5265994060422532</v>
      </c>
      <c r="W33" s="50">
        <f t="shared" si="22"/>
        <v>4.4245467194175463</v>
      </c>
      <c r="X33" s="50">
        <f t="shared" si="22"/>
        <v>4.4245467194175463</v>
      </c>
      <c r="Y33" s="50">
        <f t="shared" si="22"/>
        <v>4.355924575182879</v>
      </c>
      <c r="Z33" s="50">
        <f t="shared" si="22"/>
        <v>4.2520658385844152</v>
      </c>
      <c r="AA33" s="50">
        <f t="shared" si="22"/>
        <v>4.1821811944151017</v>
      </c>
      <c r="AB33" s="50">
        <f t="shared" si="22"/>
        <v>4.1117555878918308</v>
      </c>
      <c r="AC33" s="12">
        <f t="shared" si="13"/>
        <v>4.2847681433519291</v>
      </c>
    </row>
    <row r="34" spans="1:29" ht="18" customHeight="1" x14ac:dyDescent="0.25">
      <c r="A34" s="4">
        <v>21</v>
      </c>
      <c r="B34" s="3" t="s">
        <v>1</v>
      </c>
      <c r="C34" s="2" t="s">
        <v>0</v>
      </c>
      <c r="D34" s="1"/>
      <c r="E34" s="50">
        <f t="shared" ref="E34:J34" si="23">(E16-E17)/LN(1+(E16-E17)/E15)</f>
        <v>2.3526385425761167</v>
      </c>
      <c r="F34" s="50">
        <f t="shared" si="23"/>
        <v>2.1491323462834737</v>
      </c>
      <c r="G34" s="50">
        <f t="shared" si="23"/>
        <v>2.1711400650644617</v>
      </c>
      <c r="H34" s="50">
        <f t="shared" si="23"/>
        <v>2.3526385425761167</v>
      </c>
      <c r="I34" s="50">
        <f t="shared" si="23"/>
        <v>2.1711400650644617</v>
      </c>
      <c r="J34" s="50">
        <f t="shared" si="23"/>
        <v>2.4222213199475116</v>
      </c>
      <c r="K34" s="50">
        <f t="shared" ref="K34:S34" si="24">(K16-K17)/LN(1+(K16-K17)/K15)</f>
        <v>2.3235652944818113</v>
      </c>
      <c r="L34" s="50">
        <f t="shared" si="24"/>
        <v>2.6727048631065684</v>
      </c>
      <c r="M34" s="50">
        <f t="shared" si="24"/>
        <v>2.6951431749169599</v>
      </c>
      <c r="N34" s="50">
        <f t="shared" si="24"/>
        <v>2.9640642426936883</v>
      </c>
      <c r="O34" s="50">
        <f t="shared" si="24"/>
        <v>3.0566094470559775</v>
      </c>
      <c r="P34" s="50">
        <f t="shared" si="24"/>
        <v>3.2221656935770162</v>
      </c>
      <c r="Q34" s="50">
        <f t="shared" si="24"/>
        <v>3.2460638420001677</v>
      </c>
      <c r="R34" s="50">
        <f t="shared" si="24"/>
        <v>3.0335494861744206</v>
      </c>
      <c r="S34" s="50">
        <f t="shared" si="24"/>
        <v>3.0796197314578793</v>
      </c>
      <c r="T34" s="50">
        <f t="shared" ref="T34:AB34" si="25">(T16-T17)/LN(1+(T16-T17)/T15)</f>
        <v>3.269909651558971</v>
      </c>
      <c r="U34" s="50">
        <f t="shared" si="25"/>
        <v>3.0796197314578788</v>
      </c>
      <c r="V34" s="50">
        <f t="shared" si="25"/>
        <v>2.7843874571847693</v>
      </c>
      <c r="W34" s="50">
        <f t="shared" si="25"/>
        <v>2.7398655520260484</v>
      </c>
      <c r="X34" s="50">
        <f t="shared" si="25"/>
        <v>2.6951431749169594</v>
      </c>
      <c r="Y34" s="50">
        <f t="shared" si="25"/>
        <v>2.8471908617087194</v>
      </c>
      <c r="Z34" s="50">
        <f t="shared" si="25"/>
        <v>2.8236489909180893</v>
      </c>
      <c r="AA34" s="50">
        <f t="shared" si="25"/>
        <v>2.5597087013286677</v>
      </c>
      <c r="AB34" s="50">
        <f t="shared" si="25"/>
        <v>2.5141180370887164</v>
      </c>
      <c r="AC34" s="12">
        <f t="shared" si="13"/>
        <v>2.7177495339652271</v>
      </c>
    </row>
    <row r="37" spans="1:29" ht="20.25" customHeight="1" x14ac:dyDescent="0.2"/>
    <row r="40" spans="1:29" ht="21" customHeight="1" x14ac:dyDescent="0.2"/>
    <row r="41" spans="1:29" ht="18.75" customHeight="1" x14ac:dyDescent="0.2"/>
    <row r="42" spans="1:29" ht="18.75" customHeight="1" x14ac:dyDescent="0.2"/>
    <row r="43" spans="1:29" ht="18.75" customHeight="1" x14ac:dyDescent="0.2"/>
    <row r="44" spans="1:29" ht="18.75" customHeight="1" x14ac:dyDescent="0.2"/>
    <row r="45" spans="1:29" ht="19.5" customHeight="1" x14ac:dyDescent="0.2"/>
    <row r="46" spans="1:29" ht="18.75" customHeight="1" x14ac:dyDescent="0.2"/>
    <row r="47" spans="1:29" ht="15.75" customHeight="1" x14ac:dyDescent="0.2"/>
    <row r="53" ht="30" customHeight="1" x14ac:dyDescent="0.2"/>
    <row r="54" ht="25.5" customHeight="1" x14ac:dyDescent="0.2"/>
    <row r="78" ht="21" customHeight="1" x14ac:dyDescent="0.2"/>
    <row r="79" ht="18.75" customHeight="1" x14ac:dyDescent="0.2"/>
    <row r="80" ht="18.75" customHeight="1" x14ac:dyDescent="0.2"/>
    <row r="81" ht="18.75" customHeight="1" x14ac:dyDescent="0.2"/>
    <row r="82" ht="18.75" customHeight="1" x14ac:dyDescent="0.2"/>
    <row r="83" ht="19.5" customHeight="1" x14ac:dyDescent="0.2"/>
    <row r="84" ht="18.75" customHeight="1" x14ac:dyDescent="0.2"/>
    <row r="85" ht="15.75" customHeight="1" x14ac:dyDescent="0.2"/>
    <row r="91" ht="30" customHeight="1" x14ac:dyDescent="0.2"/>
    <row r="92" ht="25.5" customHeight="1" x14ac:dyDescent="0.2"/>
  </sheetData>
  <mergeCells count="16">
    <mergeCell ref="E30:AB30"/>
    <mergeCell ref="A3:AB3"/>
    <mergeCell ref="A4:AB4"/>
    <mergeCell ref="A5:D5"/>
    <mergeCell ref="E5:AB11"/>
    <mergeCell ref="A6:D6"/>
    <mergeCell ref="A7:D7"/>
    <mergeCell ref="A8:D8"/>
    <mergeCell ref="A9:D9"/>
    <mergeCell ref="A10:D10"/>
    <mergeCell ref="A11:D11"/>
    <mergeCell ref="A12:A13"/>
    <mergeCell ref="B12:B13"/>
    <mergeCell ref="C12:C13"/>
    <mergeCell ref="D12:D13"/>
    <mergeCell ref="E12:AB12"/>
  </mergeCells>
  <conditionalFormatting sqref="E28:S28">
    <cfRule type="cellIs" dxfId="62" priority="4" operator="greaterThan">
      <formula>90</formula>
    </cfRule>
  </conditionalFormatting>
  <conditionalFormatting sqref="T28:AB28">
    <cfRule type="cellIs" dxfId="61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C102"/>
  <sheetViews>
    <sheetView zoomScale="70" zoomScaleNormal="70" workbookViewId="0">
      <selection activeCell="AC47" sqref="AC47:AC48"/>
    </sheetView>
  </sheetViews>
  <sheetFormatPr defaultColWidth="8.85546875" defaultRowHeight="12.75" x14ac:dyDescent="0.2"/>
  <cols>
    <col min="1" max="1" width="6.5703125" style="16" customWidth="1"/>
    <col min="2" max="2" width="39.140625" style="16" customWidth="1"/>
    <col min="3" max="3" width="11.42578125" style="16" customWidth="1"/>
    <col min="4" max="4" width="11.85546875" style="16" customWidth="1"/>
    <col min="5" max="28" width="8.7109375" style="16" customWidth="1"/>
    <col min="29" max="29" width="12.42578125" style="16" customWidth="1"/>
    <col min="30" max="30" width="8.28515625" style="16" bestFit="1" customWidth="1"/>
    <col min="31" max="16384" width="8.85546875" style="16"/>
  </cols>
  <sheetData>
    <row r="1" spans="1:29" ht="23.25" x14ac:dyDescent="0.25">
      <c r="A1" s="332" t="s">
        <v>39</v>
      </c>
      <c r="B1" s="333"/>
      <c r="C1" s="333"/>
      <c r="D1" s="333"/>
      <c r="E1" s="333"/>
      <c r="F1" s="333"/>
      <c r="G1" s="333"/>
      <c r="H1" s="333"/>
      <c r="I1" s="333"/>
      <c r="J1" s="333"/>
      <c r="K1" s="333"/>
      <c r="L1" s="333"/>
      <c r="M1" s="333"/>
      <c r="N1" s="333"/>
      <c r="O1" s="333"/>
      <c r="P1" s="333"/>
      <c r="Q1" s="333"/>
      <c r="R1" s="333"/>
      <c r="S1" s="333"/>
      <c r="T1" s="333"/>
      <c r="U1" s="333"/>
      <c r="V1" s="333"/>
      <c r="W1" s="333"/>
      <c r="X1" s="333"/>
      <c r="Y1" s="333"/>
      <c r="Z1" s="333"/>
      <c r="AA1" s="333"/>
      <c r="AB1" s="334"/>
      <c r="AC1"/>
    </row>
    <row r="2" spans="1:29" ht="18.75" x14ac:dyDescent="0.25">
      <c r="A2" s="353" t="s">
        <v>107</v>
      </c>
      <c r="B2" s="354"/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T2" s="354"/>
      <c r="U2" s="354"/>
      <c r="V2" s="354"/>
      <c r="W2" s="354"/>
      <c r="X2" s="354"/>
      <c r="Y2" s="354"/>
      <c r="Z2" s="354"/>
      <c r="AA2" s="354"/>
      <c r="AB2" s="355"/>
      <c r="AC2"/>
    </row>
    <row r="3" spans="1:29" ht="21" x14ac:dyDescent="0.35">
      <c r="A3" s="335"/>
      <c r="B3" s="336"/>
      <c r="C3" s="336"/>
      <c r="D3" s="337"/>
      <c r="E3" s="338" t="s">
        <v>103</v>
      </c>
      <c r="F3" s="339"/>
      <c r="G3" s="339"/>
      <c r="H3" s="339"/>
      <c r="I3" s="339"/>
      <c r="J3" s="339"/>
      <c r="K3" s="339"/>
      <c r="L3" s="339"/>
      <c r="M3" s="339"/>
      <c r="N3" s="339"/>
      <c r="O3" s="339"/>
      <c r="P3" s="339"/>
      <c r="Q3" s="339"/>
      <c r="R3" s="339"/>
      <c r="S3" s="339"/>
      <c r="T3" s="339"/>
      <c r="U3" s="339"/>
      <c r="V3" s="339"/>
      <c r="W3" s="339"/>
      <c r="X3" s="339"/>
      <c r="Y3" s="339"/>
      <c r="Z3" s="339"/>
      <c r="AA3" s="339"/>
      <c r="AB3" s="340"/>
      <c r="AC3"/>
    </row>
    <row r="4" spans="1:29" ht="21" customHeight="1" x14ac:dyDescent="0.25">
      <c r="A4" s="350" t="s">
        <v>38</v>
      </c>
      <c r="B4" s="351"/>
      <c r="C4" s="351"/>
      <c r="D4" s="352"/>
      <c r="E4" s="341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3"/>
      <c r="AC4"/>
    </row>
    <row r="5" spans="1:29" ht="18.75" customHeight="1" x14ac:dyDescent="0.25">
      <c r="A5" s="350" t="s">
        <v>37</v>
      </c>
      <c r="B5" s="351"/>
      <c r="C5" s="351"/>
      <c r="D5" s="352"/>
      <c r="E5" s="341"/>
      <c r="F5" s="342"/>
      <c r="G5" s="342"/>
      <c r="H5" s="342"/>
      <c r="I5" s="342"/>
      <c r="J5" s="342"/>
      <c r="K5" s="342"/>
      <c r="L5" s="342"/>
      <c r="M5" s="342"/>
      <c r="N5" s="342"/>
      <c r="O5" s="342"/>
      <c r="P5" s="342"/>
      <c r="Q5" s="342"/>
      <c r="R5" s="342"/>
      <c r="S5" s="342"/>
      <c r="T5" s="342"/>
      <c r="U5" s="342"/>
      <c r="V5" s="342"/>
      <c r="W5" s="342"/>
      <c r="X5" s="342"/>
      <c r="Y5" s="342"/>
      <c r="Z5" s="342"/>
      <c r="AA5" s="342"/>
      <c r="AB5" s="343"/>
      <c r="AC5"/>
    </row>
    <row r="6" spans="1:29" ht="18.75" customHeight="1" x14ac:dyDescent="0.25">
      <c r="A6" s="350" t="s">
        <v>36</v>
      </c>
      <c r="B6" s="351"/>
      <c r="C6" s="351"/>
      <c r="D6" s="352"/>
      <c r="E6" s="341"/>
      <c r="F6" s="342"/>
      <c r="G6" s="342"/>
      <c r="H6" s="342"/>
      <c r="I6" s="342"/>
      <c r="J6" s="342"/>
      <c r="K6" s="342"/>
      <c r="L6" s="342"/>
      <c r="M6" s="342"/>
      <c r="N6" s="342"/>
      <c r="O6" s="342"/>
      <c r="P6" s="342"/>
      <c r="Q6" s="342"/>
      <c r="R6" s="342"/>
      <c r="S6" s="342"/>
      <c r="T6" s="342"/>
      <c r="U6" s="342"/>
      <c r="V6" s="342"/>
      <c r="W6" s="342"/>
      <c r="X6" s="342"/>
      <c r="Y6" s="342"/>
      <c r="Z6" s="342"/>
      <c r="AA6" s="342"/>
      <c r="AB6" s="343"/>
      <c r="AC6"/>
    </row>
    <row r="7" spans="1:29" ht="18.75" customHeight="1" x14ac:dyDescent="0.25">
      <c r="A7" s="350" t="s">
        <v>35</v>
      </c>
      <c r="B7" s="351"/>
      <c r="C7" s="351"/>
      <c r="D7" s="352"/>
      <c r="E7" s="341"/>
      <c r="F7" s="342"/>
      <c r="G7" s="342"/>
      <c r="H7" s="342"/>
      <c r="I7" s="342"/>
      <c r="J7" s="342"/>
      <c r="K7" s="342"/>
      <c r="L7" s="342"/>
      <c r="M7" s="342"/>
      <c r="N7" s="342"/>
      <c r="O7" s="342"/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3"/>
      <c r="AC7"/>
    </row>
    <row r="8" spans="1:29" ht="18.75" customHeight="1" x14ac:dyDescent="0.35">
      <c r="A8" s="347" t="s">
        <v>34</v>
      </c>
      <c r="B8" s="348"/>
      <c r="C8" s="348"/>
      <c r="D8" s="349"/>
      <c r="E8" s="341"/>
      <c r="F8" s="342"/>
      <c r="G8" s="342"/>
      <c r="H8" s="342"/>
      <c r="I8" s="342"/>
      <c r="J8" s="342"/>
      <c r="K8" s="342"/>
      <c r="L8" s="342"/>
      <c r="M8" s="342"/>
      <c r="N8" s="342"/>
      <c r="O8" s="342"/>
      <c r="P8" s="342"/>
      <c r="Q8" s="342"/>
      <c r="R8" s="342"/>
      <c r="S8" s="342"/>
      <c r="T8" s="342"/>
      <c r="U8" s="342"/>
      <c r="V8" s="342"/>
      <c r="W8" s="342"/>
      <c r="X8" s="342"/>
      <c r="Y8" s="342"/>
      <c r="Z8" s="342"/>
      <c r="AA8" s="342"/>
      <c r="AB8" s="343"/>
      <c r="AC8"/>
    </row>
    <row r="9" spans="1:29" ht="19.5" customHeight="1" x14ac:dyDescent="0.35">
      <c r="A9" s="347" t="s">
        <v>33</v>
      </c>
      <c r="B9" s="348"/>
      <c r="C9" s="348"/>
      <c r="D9" s="349"/>
      <c r="E9" s="344"/>
      <c r="F9" s="345"/>
      <c r="G9" s="345"/>
      <c r="H9" s="345"/>
      <c r="I9" s="345"/>
      <c r="J9" s="345"/>
      <c r="K9" s="345"/>
      <c r="L9" s="345"/>
      <c r="M9" s="345"/>
      <c r="N9" s="345"/>
      <c r="O9" s="345"/>
      <c r="P9" s="345"/>
      <c r="Q9" s="345"/>
      <c r="R9" s="345"/>
      <c r="S9" s="345"/>
      <c r="T9" s="345"/>
      <c r="U9" s="345"/>
      <c r="V9" s="345"/>
      <c r="W9" s="345"/>
      <c r="X9" s="345"/>
      <c r="Y9" s="345"/>
      <c r="Z9" s="345"/>
      <c r="AA9" s="345"/>
      <c r="AB9" s="346"/>
      <c r="AC9"/>
    </row>
    <row r="10" spans="1:29" ht="18.75" customHeight="1" x14ac:dyDescent="0.25">
      <c r="A10" s="364" t="s">
        <v>32</v>
      </c>
      <c r="B10" s="364" t="s">
        <v>31</v>
      </c>
      <c r="C10" s="366" t="s">
        <v>30</v>
      </c>
      <c r="D10" s="364" t="s">
        <v>29</v>
      </c>
      <c r="E10" s="314" t="s">
        <v>28</v>
      </c>
      <c r="F10" s="315"/>
      <c r="G10" s="315"/>
      <c r="H10" s="315"/>
      <c r="I10" s="315"/>
      <c r="J10" s="315"/>
      <c r="K10" s="315"/>
      <c r="L10" s="315"/>
      <c r="M10" s="315"/>
      <c r="N10" s="315"/>
      <c r="O10" s="315"/>
      <c r="P10" s="315"/>
      <c r="Q10" s="315"/>
      <c r="R10" s="315"/>
      <c r="S10" s="315"/>
      <c r="T10" s="315"/>
      <c r="U10" s="315"/>
      <c r="V10" s="315"/>
      <c r="W10" s="315"/>
      <c r="X10" s="315"/>
      <c r="Y10" s="315"/>
      <c r="Z10" s="315"/>
      <c r="AA10" s="315"/>
      <c r="AB10" s="316"/>
      <c r="AC10" s="10" t="s">
        <v>40</v>
      </c>
    </row>
    <row r="11" spans="1:29" ht="15.75" customHeight="1" x14ac:dyDescent="0.25">
      <c r="A11" s="365"/>
      <c r="B11" s="365"/>
      <c r="C11" s="367"/>
      <c r="D11" s="365"/>
      <c r="E11" s="8">
        <v>7</v>
      </c>
      <c r="F11" s="8">
        <v>8</v>
      </c>
      <c r="G11" s="8">
        <v>9</v>
      </c>
      <c r="H11" s="8">
        <v>10</v>
      </c>
      <c r="I11" s="9">
        <v>11</v>
      </c>
      <c r="J11" s="8">
        <v>12</v>
      </c>
      <c r="K11" s="8">
        <v>13</v>
      </c>
      <c r="L11" s="8">
        <v>14</v>
      </c>
      <c r="M11" s="8">
        <v>15</v>
      </c>
      <c r="N11" s="8">
        <v>16</v>
      </c>
      <c r="O11" s="8">
        <v>17</v>
      </c>
      <c r="P11" s="8">
        <v>18</v>
      </c>
      <c r="Q11" s="8">
        <v>19</v>
      </c>
      <c r="R11" s="8">
        <v>20</v>
      </c>
      <c r="S11" s="8">
        <v>21</v>
      </c>
      <c r="T11" s="8">
        <v>22</v>
      </c>
      <c r="U11" s="8">
        <v>23</v>
      </c>
      <c r="V11" s="8">
        <v>0</v>
      </c>
      <c r="W11" s="8">
        <v>1</v>
      </c>
      <c r="X11" s="8">
        <v>2</v>
      </c>
      <c r="Y11" s="8">
        <v>3</v>
      </c>
      <c r="Z11" s="8">
        <v>4</v>
      </c>
      <c r="AA11" s="8">
        <v>5</v>
      </c>
      <c r="AB11" s="8">
        <v>6</v>
      </c>
      <c r="AC11" s="1"/>
    </row>
    <row r="12" spans="1:29" ht="31.5" x14ac:dyDescent="0.2">
      <c r="A12" s="4">
        <v>1</v>
      </c>
      <c r="B12" s="3" t="s">
        <v>27</v>
      </c>
      <c r="C12" s="2" t="s">
        <v>0</v>
      </c>
      <c r="D12" s="31"/>
      <c r="E12" s="12"/>
      <c r="F12" s="12"/>
      <c r="G12" s="12"/>
      <c r="H12" s="12"/>
      <c r="I12" s="12"/>
      <c r="J12" s="12"/>
      <c r="K12" s="12"/>
      <c r="L12" s="12"/>
      <c r="M12" s="12"/>
      <c r="N12" s="12">
        <v>0.3</v>
      </c>
      <c r="O12" s="12">
        <v>0.4</v>
      </c>
      <c r="P12" s="12">
        <v>0.4</v>
      </c>
      <c r="Q12" s="12">
        <v>0.4</v>
      </c>
      <c r="R12" s="12">
        <v>0.4</v>
      </c>
      <c r="S12" s="12">
        <v>0.4</v>
      </c>
      <c r="T12" s="12">
        <v>0.4</v>
      </c>
      <c r="U12" s="12">
        <v>0.3</v>
      </c>
      <c r="V12" s="12"/>
      <c r="W12" s="12"/>
      <c r="X12" s="12"/>
      <c r="Y12" s="12"/>
      <c r="Z12" s="12"/>
      <c r="AA12" s="12"/>
      <c r="AB12" s="12"/>
      <c r="AC12" s="12">
        <f>AVERAGE(E12:AB12)</f>
        <v>0.37499999999999994</v>
      </c>
    </row>
    <row r="13" spans="1:29" ht="31.5" x14ac:dyDescent="0.2">
      <c r="A13" s="4">
        <v>2</v>
      </c>
      <c r="B13" s="3" t="s">
        <v>26</v>
      </c>
      <c r="C13" s="2" t="s">
        <v>0</v>
      </c>
      <c r="D13" s="31"/>
      <c r="E13" s="12"/>
      <c r="F13" s="12"/>
      <c r="G13" s="12"/>
      <c r="H13" s="12"/>
      <c r="I13" s="12"/>
      <c r="J13" s="12"/>
      <c r="K13" s="12"/>
      <c r="L13" s="12"/>
      <c r="M13" s="12"/>
      <c r="N13" s="12">
        <v>0.5</v>
      </c>
      <c r="O13" s="12">
        <v>0.5</v>
      </c>
      <c r="P13" s="12">
        <v>0.5</v>
      </c>
      <c r="Q13" s="12">
        <v>0.5</v>
      </c>
      <c r="R13" s="12">
        <v>0.5</v>
      </c>
      <c r="S13" s="12">
        <v>0.5</v>
      </c>
      <c r="T13" s="12">
        <v>0.5</v>
      </c>
      <c r="U13" s="12">
        <v>0.5</v>
      </c>
      <c r="V13" s="12"/>
      <c r="W13" s="12"/>
      <c r="X13" s="12"/>
      <c r="Y13" s="12"/>
      <c r="Z13" s="12"/>
      <c r="AA13" s="12"/>
      <c r="AB13" s="12"/>
      <c r="AC13" s="12">
        <f>AVERAGE(E13:AB13)</f>
        <v>0.5</v>
      </c>
    </row>
    <row r="14" spans="1:29" ht="30" customHeight="1" x14ac:dyDescent="0.2">
      <c r="A14" s="4">
        <v>3</v>
      </c>
      <c r="B14" s="3" t="s">
        <v>25</v>
      </c>
      <c r="C14" s="2" t="s">
        <v>0</v>
      </c>
      <c r="D14" s="2"/>
      <c r="E14" s="5"/>
      <c r="F14" s="5"/>
      <c r="G14" s="5"/>
      <c r="H14" s="5"/>
      <c r="I14" s="5"/>
      <c r="J14" s="5"/>
      <c r="K14" s="5"/>
      <c r="L14" s="5"/>
      <c r="M14" s="5"/>
      <c r="N14" s="36">
        <v>15.66667</v>
      </c>
      <c r="O14" s="36">
        <v>15.38889</v>
      </c>
      <c r="P14" s="36">
        <v>14.5</v>
      </c>
      <c r="Q14" s="36">
        <v>14.05556</v>
      </c>
      <c r="R14" s="36">
        <v>13.72222</v>
      </c>
      <c r="S14" s="36">
        <v>13.61111</v>
      </c>
      <c r="T14" s="36">
        <v>13.38889</v>
      </c>
      <c r="U14" s="36">
        <v>13.16667</v>
      </c>
      <c r="V14" s="5"/>
      <c r="W14" s="5"/>
      <c r="X14" s="5"/>
      <c r="Y14" s="5"/>
      <c r="Z14" s="5"/>
      <c r="AA14" s="5"/>
      <c r="AB14" s="5"/>
      <c r="AC14" s="12">
        <f t="shared" ref="AC14:AC24" si="0">AVERAGE(E14:AB14)</f>
        <v>14.187501249999999</v>
      </c>
    </row>
    <row r="15" spans="1:29" ht="30" customHeight="1" x14ac:dyDescent="0.2">
      <c r="A15" s="4">
        <v>4</v>
      </c>
      <c r="B15" s="3" t="s">
        <v>24</v>
      </c>
      <c r="C15" s="2" t="s">
        <v>0</v>
      </c>
      <c r="D15" s="2"/>
      <c r="E15" s="5"/>
      <c r="F15" s="5"/>
      <c r="G15" s="5"/>
      <c r="H15" s="5"/>
      <c r="I15" s="5"/>
      <c r="J15" s="5"/>
      <c r="K15" s="5"/>
      <c r="L15" s="5"/>
      <c r="M15" s="5"/>
      <c r="N15" s="36">
        <v>8.5</v>
      </c>
      <c r="O15" s="36">
        <v>8.1666670000000003</v>
      </c>
      <c r="P15" s="36">
        <v>7.8333329999999997</v>
      </c>
      <c r="Q15" s="36">
        <v>7.8333329999999997</v>
      </c>
      <c r="R15" s="36">
        <v>7.9444439999999998</v>
      </c>
      <c r="S15" s="36">
        <v>7.9444439999999998</v>
      </c>
      <c r="T15" s="36">
        <v>8.055555</v>
      </c>
      <c r="U15" s="36">
        <v>7.1666679999999996</v>
      </c>
      <c r="V15" s="5"/>
      <c r="W15" s="5"/>
      <c r="X15" s="5"/>
      <c r="Y15" s="5"/>
      <c r="Z15" s="5"/>
      <c r="AA15" s="5"/>
      <c r="AB15" s="5"/>
      <c r="AC15" s="12">
        <f t="shared" si="0"/>
        <v>7.9305554999999988</v>
      </c>
    </row>
    <row r="16" spans="1:29" ht="30" customHeight="1" x14ac:dyDescent="0.2">
      <c r="A16" s="4">
        <v>5</v>
      </c>
      <c r="B16" s="3" t="s">
        <v>23</v>
      </c>
      <c r="C16" s="2" t="s">
        <v>0</v>
      </c>
      <c r="D16" s="2"/>
      <c r="E16" s="5"/>
      <c r="F16" s="5"/>
      <c r="G16" s="5"/>
      <c r="H16" s="5"/>
      <c r="I16" s="5"/>
      <c r="J16" s="5"/>
      <c r="K16" s="5"/>
      <c r="L16" s="5"/>
      <c r="M16" s="5"/>
      <c r="N16" s="36">
        <v>23.66667</v>
      </c>
      <c r="O16" s="36">
        <v>24.55556</v>
      </c>
      <c r="P16" s="36">
        <v>25.72223</v>
      </c>
      <c r="Q16" s="36">
        <v>25.05556</v>
      </c>
      <c r="R16" s="36">
        <v>24.5</v>
      </c>
      <c r="S16" s="36">
        <v>23.94444</v>
      </c>
      <c r="T16" s="36">
        <v>23.5</v>
      </c>
      <c r="U16" s="36">
        <v>24.27778</v>
      </c>
      <c r="V16" s="5"/>
      <c r="W16" s="5"/>
      <c r="X16" s="5"/>
      <c r="Y16" s="5"/>
      <c r="Z16" s="5"/>
      <c r="AA16" s="5"/>
      <c r="AB16" s="5"/>
      <c r="AC16" s="12">
        <f t="shared" si="0"/>
        <v>24.40278</v>
      </c>
    </row>
    <row r="17" spans="1:29" ht="30" customHeight="1" x14ac:dyDescent="0.2">
      <c r="A17" s="4">
        <v>6</v>
      </c>
      <c r="B17" s="3" t="s">
        <v>22</v>
      </c>
      <c r="C17" s="2" t="s">
        <v>0</v>
      </c>
      <c r="D17" s="2"/>
      <c r="E17" s="5"/>
      <c r="F17" s="5"/>
      <c r="G17" s="5"/>
      <c r="H17" s="5"/>
      <c r="I17" s="5"/>
      <c r="J17" s="5"/>
      <c r="K17" s="5"/>
      <c r="L17" s="5"/>
      <c r="M17" s="5"/>
      <c r="N17" s="36">
        <v>28.94444</v>
      </c>
      <c r="O17" s="36">
        <v>29.55556</v>
      </c>
      <c r="P17" s="36">
        <v>30.55556</v>
      </c>
      <c r="Q17" s="36">
        <v>29.44444</v>
      </c>
      <c r="R17" s="36">
        <v>28.66667</v>
      </c>
      <c r="S17" s="36">
        <v>28</v>
      </c>
      <c r="T17" s="36">
        <v>27.22222</v>
      </c>
      <c r="U17" s="36">
        <v>28.55556</v>
      </c>
      <c r="V17" s="5"/>
      <c r="W17" s="5"/>
      <c r="X17" s="5"/>
      <c r="Y17" s="5"/>
      <c r="Z17" s="5"/>
      <c r="AA17" s="5"/>
      <c r="AB17" s="5"/>
      <c r="AC17" s="12">
        <f t="shared" si="0"/>
        <v>28.868056250000002</v>
      </c>
    </row>
    <row r="18" spans="1:29" ht="30" x14ac:dyDescent="0.2">
      <c r="A18" s="4">
        <v>7</v>
      </c>
      <c r="B18" s="3" t="s">
        <v>21</v>
      </c>
      <c r="C18" s="2" t="s">
        <v>16</v>
      </c>
      <c r="D18" s="2"/>
      <c r="E18" s="5"/>
      <c r="F18" s="5"/>
      <c r="G18" s="5"/>
      <c r="H18" s="5"/>
      <c r="I18" s="5"/>
      <c r="J18" s="5"/>
      <c r="K18" s="5"/>
      <c r="L18" s="5"/>
      <c r="M18" s="5"/>
      <c r="N18" s="5">
        <v>4.3</v>
      </c>
      <c r="O18" s="5">
        <v>4.3</v>
      </c>
      <c r="P18" s="5">
        <v>4.3</v>
      </c>
      <c r="Q18" s="5">
        <v>4.3</v>
      </c>
      <c r="R18" s="5">
        <v>4.3</v>
      </c>
      <c r="S18" s="5">
        <v>4.3</v>
      </c>
      <c r="T18" s="5">
        <v>4.3</v>
      </c>
      <c r="U18" s="5">
        <v>4.3</v>
      </c>
      <c r="V18" s="5"/>
      <c r="W18" s="5"/>
      <c r="X18" s="5"/>
      <c r="Y18" s="5"/>
      <c r="Z18" s="5"/>
      <c r="AA18" s="5"/>
      <c r="AB18" s="5"/>
      <c r="AC18" s="12">
        <f t="shared" si="0"/>
        <v>4.3</v>
      </c>
    </row>
    <row r="19" spans="1:29" ht="30" x14ac:dyDescent="0.2">
      <c r="A19" s="4">
        <v>8</v>
      </c>
      <c r="B19" s="3" t="s">
        <v>20</v>
      </c>
      <c r="C19" s="2" t="s">
        <v>16</v>
      </c>
      <c r="D19" s="2"/>
      <c r="E19" s="11"/>
      <c r="F19" s="11"/>
      <c r="G19" s="11"/>
      <c r="H19" s="11"/>
      <c r="I19" s="11"/>
      <c r="J19" s="11"/>
      <c r="K19" s="11"/>
      <c r="L19" s="11"/>
      <c r="M19" s="11"/>
      <c r="N19" s="11">
        <v>3.8</v>
      </c>
      <c r="O19" s="11">
        <v>3.8</v>
      </c>
      <c r="P19" s="11">
        <v>3.8</v>
      </c>
      <c r="Q19" s="11">
        <v>3.8</v>
      </c>
      <c r="R19" s="11">
        <v>3.8</v>
      </c>
      <c r="S19" s="11">
        <v>3.8</v>
      </c>
      <c r="T19" s="11">
        <v>3.8</v>
      </c>
      <c r="U19" s="11">
        <v>3.8</v>
      </c>
      <c r="V19" s="11"/>
      <c r="W19" s="11"/>
      <c r="X19" s="11"/>
      <c r="Y19" s="11"/>
      <c r="Z19" s="11"/>
      <c r="AA19" s="11"/>
      <c r="AB19" s="11"/>
      <c r="AC19" s="12">
        <f t="shared" si="0"/>
        <v>3.8000000000000003</v>
      </c>
    </row>
    <row r="20" spans="1:29" ht="30" x14ac:dyDescent="0.2">
      <c r="A20" s="4">
        <v>9</v>
      </c>
      <c r="B20" s="3" t="s">
        <v>19</v>
      </c>
      <c r="C20" s="2" t="s">
        <v>16</v>
      </c>
      <c r="D20" s="2"/>
      <c r="E20" s="11"/>
      <c r="F20" s="11"/>
      <c r="G20" s="11"/>
      <c r="H20" s="11"/>
      <c r="I20" s="11"/>
      <c r="J20" s="11"/>
      <c r="K20" s="11"/>
      <c r="L20" s="11"/>
      <c r="M20" s="11"/>
      <c r="N20" s="11">
        <v>3.8</v>
      </c>
      <c r="O20" s="11">
        <v>3.8</v>
      </c>
      <c r="P20" s="11">
        <v>3.8</v>
      </c>
      <c r="Q20" s="11">
        <v>3.8</v>
      </c>
      <c r="R20" s="11">
        <v>3.8</v>
      </c>
      <c r="S20" s="11">
        <v>3.8</v>
      </c>
      <c r="T20" s="11">
        <v>3.8</v>
      </c>
      <c r="U20" s="11">
        <v>3.8</v>
      </c>
      <c r="V20" s="11"/>
      <c r="W20" s="11"/>
      <c r="X20" s="11"/>
      <c r="Y20" s="11"/>
      <c r="Z20" s="11"/>
      <c r="AA20" s="11"/>
      <c r="AB20" s="11"/>
      <c r="AC20" s="12">
        <f t="shared" si="0"/>
        <v>3.8000000000000003</v>
      </c>
    </row>
    <row r="21" spans="1:29" ht="30" x14ac:dyDescent="0.2">
      <c r="A21" s="4">
        <v>10</v>
      </c>
      <c r="B21" s="3" t="s">
        <v>18</v>
      </c>
      <c r="C21" s="2" t="s">
        <v>16</v>
      </c>
      <c r="D21" s="2"/>
      <c r="E21" s="11"/>
      <c r="F21" s="11"/>
      <c r="G21" s="11"/>
      <c r="H21" s="11"/>
      <c r="I21" s="11"/>
      <c r="J21" s="11"/>
      <c r="K21" s="11"/>
      <c r="L21" s="11"/>
      <c r="M21" s="11"/>
      <c r="N21" s="11">
        <v>3</v>
      </c>
      <c r="O21" s="11">
        <v>3</v>
      </c>
      <c r="P21" s="11">
        <v>3</v>
      </c>
      <c r="Q21" s="11">
        <v>3</v>
      </c>
      <c r="R21" s="11">
        <v>3</v>
      </c>
      <c r="S21" s="11">
        <v>3</v>
      </c>
      <c r="T21" s="11">
        <v>3</v>
      </c>
      <c r="U21" s="11">
        <v>3</v>
      </c>
      <c r="V21" s="11"/>
      <c r="W21" s="11"/>
      <c r="X21" s="11"/>
      <c r="Y21" s="11"/>
      <c r="Z21" s="11"/>
      <c r="AA21" s="11"/>
      <c r="AB21" s="11"/>
      <c r="AC21" s="12">
        <f t="shared" si="0"/>
        <v>3</v>
      </c>
    </row>
    <row r="22" spans="1:29" ht="34.5" x14ac:dyDescent="0.2">
      <c r="A22" s="4">
        <v>11</v>
      </c>
      <c r="B22" s="3" t="s">
        <v>17</v>
      </c>
      <c r="C22" s="2" t="s">
        <v>16</v>
      </c>
      <c r="D22" s="5"/>
      <c r="E22" s="13"/>
      <c r="F22" s="13"/>
      <c r="G22" s="13"/>
      <c r="H22" s="13"/>
      <c r="I22" s="13"/>
      <c r="J22" s="13"/>
      <c r="K22" s="13"/>
      <c r="L22" s="13"/>
      <c r="M22" s="13"/>
      <c r="N22" s="13">
        <f t="shared" ref="N22:U22" si="1">N18-N19</f>
        <v>0.5</v>
      </c>
      <c r="O22" s="13">
        <f t="shared" si="1"/>
        <v>0.5</v>
      </c>
      <c r="P22" s="13">
        <f t="shared" si="1"/>
        <v>0.5</v>
      </c>
      <c r="Q22" s="13">
        <f t="shared" si="1"/>
        <v>0.5</v>
      </c>
      <c r="R22" s="13">
        <f t="shared" si="1"/>
        <v>0.5</v>
      </c>
      <c r="S22" s="13">
        <f t="shared" si="1"/>
        <v>0.5</v>
      </c>
      <c r="T22" s="13">
        <f t="shared" si="1"/>
        <v>0.5</v>
      </c>
      <c r="U22" s="13">
        <f t="shared" si="1"/>
        <v>0.5</v>
      </c>
      <c r="V22" s="13"/>
      <c r="W22" s="13"/>
      <c r="X22" s="13"/>
      <c r="Y22" s="13"/>
      <c r="Z22" s="13"/>
      <c r="AA22" s="13"/>
      <c r="AB22" s="13"/>
      <c r="AC22" s="12">
        <f t="shared" si="0"/>
        <v>0.5</v>
      </c>
    </row>
    <row r="23" spans="1:29" ht="34.5" x14ac:dyDescent="0.2">
      <c r="A23" s="4">
        <v>12</v>
      </c>
      <c r="B23" s="3" t="s">
        <v>15</v>
      </c>
      <c r="C23" s="2" t="s">
        <v>14</v>
      </c>
      <c r="D23" s="5"/>
      <c r="E23" s="13"/>
      <c r="F23" s="13"/>
      <c r="G23" s="13"/>
      <c r="H23" s="13"/>
      <c r="I23" s="13"/>
      <c r="J23" s="13"/>
      <c r="K23" s="13"/>
      <c r="L23" s="13"/>
      <c r="M23" s="13"/>
      <c r="N23" s="13">
        <f t="shared" ref="N23:U23" si="2">N20-N21</f>
        <v>0.79999999999999982</v>
      </c>
      <c r="O23" s="13">
        <f t="shared" si="2"/>
        <v>0.79999999999999982</v>
      </c>
      <c r="P23" s="13">
        <f t="shared" si="2"/>
        <v>0.79999999999999982</v>
      </c>
      <c r="Q23" s="13">
        <f t="shared" si="2"/>
        <v>0.79999999999999982</v>
      </c>
      <c r="R23" s="13">
        <f t="shared" si="2"/>
        <v>0.79999999999999982</v>
      </c>
      <c r="S23" s="13">
        <f t="shared" si="2"/>
        <v>0.79999999999999982</v>
      </c>
      <c r="T23" s="13">
        <f t="shared" si="2"/>
        <v>0.79999999999999982</v>
      </c>
      <c r="U23" s="13">
        <f t="shared" si="2"/>
        <v>0.79999999999999982</v>
      </c>
      <c r="V23" s="13"/>
      <c r="W23" s="13"/>
      <c r="X23" s="13"/>
      <c r="Y23" s="13"/>
      <c r="Z23" s="13"/>
      <c r="AA23" s="13"/>
      <c r="AB23" s="13"/>
      <c r="AC23" s="12">
        <f t="shared" si="0"/>
        <v>0.79999999999999982</v>
      </c>
    </row>
    <row r="24" spans="1:29" ht="37.5" x14ac:dyDescent="0.2">
      <c r="A24" s="4">
        <v>13</v>
      </c>
      <c r="B24" s="3" t="s">
        <v>13</v>
      </c>
      <c r="C24" s="2" t="s">
        <v>12</v>
      </c>
      <c r="D24" s="5"/>
      <c r="E24" s="6"/>
      <c r="F24" s="6"/>
      <c r="G24" s="6"/>
      <c r="H24" s="6"/>
      <c r="I24" s="6"/>
      <c r="J24" s="6"/>
      <c r="K24" s="6"/>
      <c r="L24" s="6"/>
      <c r="M24" s="6"/>
      <c r="N24" s="6">
        <f t="shared" ref="N24:U24" si="3">SQRT(N22/0.5)*971</f>
        <v>971</v>
      </c>
      <c r="O24" s="6">
        <f t="shared" si="3"/>
        <v>971</v>
      </c>
      <c r="P24" s="6">
        <f t="shared" si="3"/>
        <v>971</v>
      </c>
      <c r="Q24" s="6">
        <f t="shared" si="3"/>
        <v>971</v>
      </c>
      <c r="R24" s="6">
        <f t="shared" si="3"/>
        <v>971</v>
      </c>
      <c r="S24" s="6">
        <f t="shared" si="3"/>
        <v>971</v>
      </c>
      <c r="T24" s="6">
        <f t="shared" si="3"/>
        <v>971</v>
      </c>
      <c r="U24" s="6">
        <f t="shared" si="3"/>
        <v>971</v>
      </c>
      <c r="V24" s="6"/>
      <c r="W24" s="6"/>
      <c r="X24" s="6"/>
      <c r="Y24" s="6"/>
      <c r="Z24" s="6"/>
      <c r="AA24" s="6"/>
      <c r="AB24" s="6"/>
      <c r="AC24" s="12">
        <f t="shared" si="0"/>
        <v>971</v>
      </c>
    </row>
    <row r="25" spans="1:29" ht="15.75" x14ac:dyDescent="0.2">
      <c r="A25" s="4">
        <v>14</v>
      </c>
      <c r="B25" s="3" t="s">
        <v>11</v>
      </c>
      <c r="C25" s="2" t="s">
        <v>10</v>
      </c>
      <c r="D25" s="5"/>
      <c r="E25" s="32"/>
      <c r="F25" s="32"/>
      <c r="G25" s="32"/>
      <c r="H25" s="32"/>
      <c r="I25" s="32"/>
      <c r="J25" s="32"/>
      <c r="K25" s="32"/>
      <c r="L25" s="32"/>
      <c r="M25" s="32"/>
      <c r="N25" s="32">
        <f t="shared" ref="N25:U25" si="4">N24*1000*1*(N14-N15)/3024</f>
        <v>2301.2025694444446</v>
      </c>
      <c r="O25" s="32">
        <f t="shared" si="4"/>
        <v>2319.0405201719577</v>
      </c>
      <c r="P25" s="32">
        <f t="shared" si="4"/>
        <v>2140.6526643518519</v>
      </c>
      <c r="Q25" s="32">
        <f t="shared" si="4"/>
        <v>1997.9439209656086</v>
      </c>
      <c r="R25" s="32">
        <f t="shared" si="4"/>
        <v>1855.2316455026455</v>
      </c>
      <c r="S25" s="32">
        <f t="shared" si="4"/>
        <v>1819.5544596560846</v>
      </c>
      <c r="T25" s="32">
        <f t="shared" si="4"/>
        <v>1712.5225810185186</v>
      </c>
      <c r="U25" s="32">
        <f t="shared" si="4"/>
        <v>1926.5879437830688</v>
      </c>
      <c r="V25" s="32"/>
      <c r="W25" s="32"/>
      <c r="X25" s="32"/>
      <c r="Y25" s="32"/>
      <c r="Z25" s="32"/>
      <c r="AA25" s="32"/>
      <c r="AB25" s="32"/>
      <c r="AC25" s="18">
        <f>SUM(E25:AB25)</f>
        <v>16072.736304894179</v>
      </c>
    </row>
    <row r="26" spans="1:29" ht="15.75" x14ac:dyDescent="0.2">
      <c r="A26" s="4">
        <v>15</v>
      </c>
      <c r="B26" s="3" t="s">
        <v>9</v>
      </c>
      <c r="C26" s="2" t="s">
        <v>8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>
        <v>1225</v>
      </c>
      <c r="O26" s="5">
        <v>1225</v>
      </c>
      <c r="P26" s="5">
        <v>1225</v>
      </c>
      <c r="Q26" s="5">
        <v>1225</v>
      </c>
      <c r="R26" s="5">
        <v>1225</v>
      </c>
      <c r="S26" s="5">
        <v>1225</v>
      </c>
      <c r="T26" s="5">
        <v>1225</v>
      </c>
      <c r="U26" s="5">
        <v>1225</v>
      </c>
      <c r="V26" s="5"/>
      <c r="W26" s="5"/>
      <c r="X26" s="5"/>
      <c r="Y26" s="5"/>
      <c r="Z26" s="5"/>
      <c r="AA26" s="5"/>
      <c r="AB26" s="5"/>
      <c r="AC26" s="18">
        <f>SUM(E26:AB26)</f>
        <v>9800</v>
      </c>
    </row>
    <row r="27" spans="1:29" ht="15.75" x14ac:dyDescent="0.2">
      <c r="A27" s="4">
        <v>16</v>
      </c>
      <c r="B27" s="3" t="s">
        <v>7</v>
      </c>
      <c r="C27" s="2" t="s">
        <v>6</v>
      </c>
      <c r="D27" s="5"/>
      <c r="E27" s="50"/>
      <c r="F27" s="50"/>
      <c r="G27" s="50"/>
      <c r="H27" s="50"/>
      <c r="I27" s="50"/>
      <c r="J27" s="50"/>
      <c r="K27" s="50"/>
      <c r="L27" s="50"/>
      <c r="M27" s="50"/>
      <c r="N27" s="50">
        <f t="shared" ref="N27:U27" si="5">N26/N25</f>
        <v>0.53233036337854389</v>
      </c>
      <c r="O27" s="50">
        <f t="shared" si="5"/>
        <v>0.52823570323349323</v>
      </c>
      <c r="P27" s="50">
        <f t="shared" si="5"/>
        <v>0.57225537818434746</v>
      </c>
      <c r="Q27" s="50">
        <f t="shared" si="5"/>
        <v>0.61313032220041297</v>
      </c>
      <c r="R27" s="50">
        <f t="shared" si="5"/>
        <v>0.66029490331818141</v>
      </c>
      <c r="S27" s="50">
        <f t="shared" si="5"/>
        <v>0.67324173426034095</v>
      </c>
      <c r="T27" s="50">
        <f t="shared" si="5"/>
        <v>0.71531903495919702</v>
      </c>
      <c r="U27" s="50">
        <f t="shared" si="5"/>
        <v>0.6358391289393085</v>
      </c>
      <c r="V27" s="50"/>
      <c r="W27" s="50"/>
      <c r="X27" s="50"/>
      <c r="Y27" s="50"/>
      <c r="Z27" s="50"/>
      <c r="AA27" s="50"/>
      <c r="AB27" s="50"/>
      <c r="AC27" s="12">
        <f t="shared" ref="AC27:AC32" si="6">AVERAGE(E27:AB27)</f>
        <v>0.61633082105922821</v>
      </c>
    </row>
    <row r="28" spans="1:29" ht="15.75" x14ac:dyDescent="0.2">
      <c r="A28" s="4">
        <v>17</v>
      </c>
      <c r="B28" s="3" t="s">
        <v>5</v>
      </c>
      <c r="C28" s="5"/>
      <c r="D28" s="5"/>
      <c r="E28" s="372">
        <f>AVERAGE(E27:AB27)</f>
        <v>0.61633082105922821</v>
      </c>
      <c r="F28" s="373"/>
      <c r="G28" s="373"/>
      <c r="H28" s="373"/>
      <c r="I28" s="373"/>
      <c r="J28" s="373"/>
      <c r="K28" s="373"/>
      <c r="L28" s="373"/>
      <c r="M28" s="373"/>
      <c r="N28" s="373"/>
      <c r="O28" s="373"/>
      <c r="P28" s="373"/>
      <c r="Q28" s="373"/>
      <c r="R28" s="373"/>
      <c r="S28" s="373"/>
      <c r="T28" s="373"/>
      <c r="U28" s="373"/>
      <c r="V28" s="373"/>
      <c r="W28" s="373"/>
      <c r="X28" s="373"/>
      <c r="Y28" s="373"/>
      <c r="Z28" s="373"/>
      <c r="AA28" s="373"/>
      <c r="AB28" s="374"/>
      <c r="AC28" s="12">
        <f t="shared" si="6"/>
        <v>0.61633082105922821</v>
      </c>
    </row>
    <row r="29" spans="1:29" ht="15.75" x14ac:dyDescent="0.2">
      <c r="A29" s="4">
        <v>18</v>
      </c>
      <c r="B29" s="3" t="s">
        <v>4</v>
      </c>
      <c r="C29" s="5"/>
      <c r="D29" s="5"/>
      <c r="E29" s="50"/>
      <c r="F29" s="50"/>
      <c r="G29" s="50"/>
      <c r="H29" s="50"/>
      <c r="I29" s="50"/>
      <c r="J29" s="50"/>
      <c r="K29" s="50"/>
      <c r="L29" s="50"/>
      <c r="M29" s="50"/>
      <c r="N29" s="50">
        <f t="shared" ref="N29:U29" si="7">3.516/N27</f>
        <v>6.6049210074829929</v>
      </c>
      <c r="O29" s="50">
        <f t="shared" si="7"/>
        <v>6.656119566469064</v>
      </c>
      <c r="P29" s="50">
        <f t="shared" si="7"/>
        <v>6.144110014580499</v>
      </c>
      <c r="Q29" s="50">
        <f t="shared" si="7"/>
        <v>5.7345067968286365</v>
      </c>
      <c r="R29" s="50">
        <f t="shared" si="7"/>
        <v>5.3248934412957567</v>
      </c>
      <c r="S29" s="50">
        <f t="shared" si="7"/>
        <v>5.2224926368577904</v>
      </c>
      <c r="T29" s="50">
        <f t="shared" si="7"/>
        <v>4.9152893019274382</v>
      </c>
      <c r="U29" s="50">
        <f t="shared" si="7"/>
        <v>5.5297005798704246</v>
      </c>
      <c r="V29" s="50"/>
      <c r="W29" s="50"/>
      <c r="X29" s="50"/>
      <c r="Y29" s="50"/>
      <c r="Z29" s="50"/>
      <c r="AA29" s="50"/>
      <c r="AB29" s="50"/>
      <c r="AC29" s="12">
        <f t="shared" si="6"/>
        <v>5.766504168164075</v>
      </c>
    </row>
    <row r="30" spans="1:29" ht="15.75" x14ac:dyDescent="0.2">
      <c r="A30" s="4">
        <v>19</v>
      </c>
      <c r="B30" s="3" t="s">
        <v>3</v>
      </c>
      <c r="C30" s="5"/>
      <c r="D30" s="5"/>
      <c r="E30" s="50"/>
      <c r="F30" s="50"/>
      <c r="G30" s="50"/>
      <c r="H30" s="50"/>
      <c r="I30" s="50"/>
      <c r="J30" s="50"/>
      <c r="K30" s="50"/>
      <c r="L30" s="50"/>
      <c r="M30" s="50"/>
      <c r="N30" s="50">
        <f t="shared" ref="N30:U30" si="8">3.413*N29</f>
        <v>22.542595398539454</v>
      </c>
      <c r="O30" s="50">
        <f t="shared" si="8"/>
        <v>22.717336080358915</v>
      </c>
      <c r="P30" s="50">
        <f t="shared" si="8"/>
        <v>20.969847479763242</v>
      </c>
      <c r="Q30" s="50">
        <f t="shared" si="8"/>
        <v>19.571871697576135</v>
      </c>
      <c r="R30" s="50">
        <f t="shared" si="8"/>
        <v>18.173861315142418</v>
      </c>
      <c r="S30" s="50">
        <f t="shared" si="8"/>
        <v>17.824367369595638</v>
      </c>
      <c r="T30" s="50">
        <f t="shared" si="8"/>
        <v>16.775882387478344</v>
      </c>
      <c r="U30" s="50">
        <f t="shared" si="8"/>
        <v>18.87286807909776</v>
      </c>
      <c r="V30" s="50"/>
      <c r="W30" s="50"/>
      <c r="X30" s="50"/>
      <c r="Y30" s="50"/>
      <c r="Z30" s="50"/>
      <c r="AA30" s="50"/>
      <c r="AB30" s="50"/>
      <c r="AC30" s="12">
        <f t="shared" si="6"/>
        <v>19.681078725943987</v>
      </c>
    </row>
    <row r="31" spans="1:29" ht="15.75" x14ac:dyDescent="0.2">
      <c r="A31" s="4">
        <v>20</v>
      </c>
      <c r="B31" s="3" t="s">
        <v>2</v>
      </c>
      <c r="C31" s="2" t="s">
        <v>0</v>
      </c>
      <c r="D31" s="5"/>
      <c r="E31" s="50"/>
      <c r="F31" s="50"/>
      <c r="G31" s="50"/>
      <c r="H31" s="50"/>
      <c r="I31" s="50"/>
      <c r="J31" s="50"/>
      <c r="K31" s="50"/>
      <c r="L31" s="50"/>
      <c r="M31" s="50"/>
      <c r="N31" s="50">
        <f t="shared" ref="N31:U31" si="9">(N17-N16)/LN(1+(N17-N16)/N12)</f>
        <v>1.805747527213462</v>
      </c>
      <c r="O31" s="50">
        <f t="shared" si="9"/>
        <v>1.9210895666750603</v>
      </c>
      <c r="P31" s="50">
        <f t="shared" si="9"/>
        <v>1.8796941612335079</v>
      </c>
      <c r="Q31" s="50">
        <f t="shared" si="9"/>
        <v>1.7678653266130657</v>
      </c>
      <c r="R31" s="50">
        <f t="shared" si="9"/>
        <v>1.7111054032381197</v>
      </c>
      <c r="S31" s="50">
        <f t="shared" si="9"/>
        <v>1.6824953677427563</v>
      </c>
      <c r="T31" s="50">
        <f t="shared" si="9"/>
        <v>1.5956821660295015</v>
      </c>
      <c r="U31" s="50">
        <f t="shared" si="9"/>
        <v>1.5697198206961782</v>
      </c>
      <c r="V31" s="50"/>
      <c r="W31" s="50"/>
      <c r="X31" s="50"/>
      <c r="Y31" s="50"/>
      <c r="Z31" s="50"/>
      <c r="AA31" s="50"/>
      <c r="AB31" s="50"/>
      <c r="AC31" s="12">
        <f t="shared" si="6"/>
        <v>1.7416749174302066</v>
      </c>
    </row>
    <row r="32" spans="1:29" ht="15.75" x14ac:dyDescent="0.25">
      <c r="A32" s="4">
        <v>21</v>
      </c>
      <c r="B32" s="3" t="s">
        <v>1</v>
      </c>
      <c r="C32" s="2" t="s">
        <v>0</v>
      </c>
      <c r="D32" s="1"/>
      <c r="E32" s="50"/>
      <c r="F32" s="50"/>
      <c r="G32" s="50"/>
      <c r="H32" s="50"/>
      <c r="I32" s="50"/>
      <c r="J32" s="50"/>
      <c r="K32" s="50"/>
      <c r="L32" s="50"/>
      <c r="M32" s="50"/>
      <c r="N32" s="50">
        <f t="shared" ref="N32:U32" si="10">(N14-N15)/LN(1+(N14-N15)/N13)</f>
        <v>2.6251254384468994</v>
      </c>
      <c r="O32" s="50">
        <f t="shared" si="10"/>
        <v>2.6384964595802982</v>
      </c>
      <c r="P32" s="50">
        <f t="shared" si="10"/>
        <v>2.5038298514984803</v>
      </c>
      <c r="Q32" s="50">
        <f t="shared" si="10"/>
        <v>2.3944842555992203</v>
      </c>
      <c r="R32" s="50">
        <f t="shared" si="10"/>
        <v>2.2835588440250874</v>
      </c>
      <c r="S32" s="50">
        <f t="shared" si="10"/>
        <v>2.2555640483248189</v>
      </c>
      <c r="T32" s="50">
        <f t="shared" si="10"/>
        <v>2.1709027233390228</v>
      </c>
      <c r="U32" s="50">
        <f t="shared" si="10"/>
        <v>2.3392279706355303</v>
      </c>
      <c r="V32" s="50"/>
      <c r="W32" s="50"/>
      <c r="X32" s="50"/>
      <c r="Y32" s="50"/>
      <c r="Z32" s="50"/>
      <c r="AA32" s="50"/>
      <c r="AB32" s="50"/>
      <c r="AC32" s="12">
        <f t="shared" si="6"/>
        <v>2.4013986989311698</v>
      </c>
    </row>
    <row r="34" spans="1:29" ht="23.25" x14ac:dyDescent="0.25">
      <c r="A34" s="332" t="s">
        <v>39</v>
      </c>
      <c r="B34" s="333"/>
      <c r="C34" s="333"/>
      <c r="D34" s="333"/>
      <c r="E34" s="333"/>
      <c r="F34" s="333"/>
      <c r="G34" s="333"/>
      <c r="H34" s="333"/>
      <c r="I34" s="333"/>
      <c r="J34" s="333"/>
      <c r="K34" s="333"/>
      <c r="L34" s="333"/>
      <c r="M34" s="333"/>
      <c r="N34" s="333"/>
      <c r="O34" s="333"/>
      <c r="P34" s="333"/>
      <c r="Q34" s="333"/>
      <c r="R34" s="333"/>
      <c r="S34" s="333"/>
      <c r="T34" s="333"/>
      <c r="U34" s="333"/>
      <c r="V34" s="333"/>
      <c r="W34" s="333"/>
      <c r="X34" s="333"/>
      <c r="Y34" s="333"/>
      <c r="Z34" s="333"/>
      <c r="AA34" s="333"/>
      <c r="AB34" s="334"/>
      <c r="AC34"/>
    </row>
    <row r="35" spans="1:29" ht="18.75" x14ac:dyDescent="0.25">
      <c r="A35" s="353" t="s">
        <v>107</v>
      </c>
      <c r="B35" s="354"/>
      <c r="C35" s="354"/>
      <c r="D35" s="354"/>
      <c r="E35" s="354"/>
      <c r="F35" s="354"/>
      <c r="G35" s="354"/>
      <c r="H35" s="354"/>
      <c r="I35" s="354"/>
      <c r="J35" s="354"/>
      <c r="K35" s="354"/>
      <c r="L35" s="354"/>
      <c r="M35" s="354"/>
      <c r="N35" s="354"/>
      <c r="O35" s="354"/>
      <c r="P35" s="354"/>
      <c r="Q35" s="354"/>
      <c r="R35" s="354"/>
      <c r="S35" s="354"/>
      <c r="T35" s="354"/>
      <c r="U35" s="354"/>
      <c r="V35" s="354"/>
      <c r="W35" s="354"/>
      <c r="X35" s="354"/>
      <c r="Y35" s="354"/>
      <c r="Z35" s="354"/>
      <c r="AA35" s="354"/>
      <c r="AB35" s="355"/>
      <c r="AC35"/>
    </row>
    <row r="36" spans="1:29" ht="21" x14ac:dyDescent="0.35">
      <c r="A36" s="335"/>
      <c r="B36" s="336"/>
      <c r="C36" s="336"/>
      <c r="D36" s="337"/>
      <c r="E36" s="338" t="s">
        <v>73</v>
      </c>
      <c r="F36" s="339"/>
      <c r="G36" s="339"/>
      <c r="H36" s="339"/>
      <c r="I36" s="339"/>
      <c r="J36" s="339"/>
      <c r="K36" s="339"/>
      <c r="L36" s="339"/>
      <c r="M36" s="339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  <c r="AA36" s="339"/>
      <c r="AB36" s="340"/>
      <c r="AC36"/>
    </row>
    <row r="37" spans="1:29" ht="21" customHeight="1" x14ac:dyDescent="0.25">
      <c r="A37" s="350" t="s">
        <v>38</v>
      </c>
      <c r="B37" s="351"/>
      <c r="C37" s="351"/>
      <c r="D37" s="352"/>
      <c r="E37" s="341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3"/>
      <c r="AC37"/>
    </row>
    <row r="38" spans="1:29" ht="18.75" customHeight="1" x14ac:dyDescent="0.25">
      <c r="A38" s="350" t="s">
        <v>37</v>
      </c>
      <c r="B38" s="351"/>
      <c r="C38" s="351"/>
      <c r="D38" s="352"/>
      <c r="E38" s="341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3"/>
      <c r="AC38"/>
    </row>
    <row r="39" spans="1:29" ht="18.75" customHeight="1" x14ac:dyDescent="0.25">
      <c r="A39" s="350" t="s">
        <v>36</v>
      </c>
      <c r="B39" s="351"/>
      <c r="C39" s="351"/>
      <c r="D39" s="352"/>
      <c r="E39" s="341"/>
      <c r="F39" s="342"/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3"/>
      <c r="AC39"/>
    </row>
    <row r="40" spans="1:29" ht="18.75" customHeight="1" x14ac:dyDescent="0.25">
      <c r="A40" s="350" t="s">
        <v>35</v>
      </c>
      <c r="B40" s="351"/>
      <c r="C40" s="351"/>
      <c r="D40" s="352"/>
      <c r="E40" s="341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3"/>
      <c r="AC40"/>
    </row>
    <row r="41" spans="1:29" ht="18.75" customHeight="1" x14ac:dyDescent="0.35">
      <c r="A41" s="347" t="s">
        <v>34</v>
      </c>
      <c r="B41" s="348"/>
      <c r="C41" s="348"/>
      <c r="D41" s="349"/>
      <c r="E41" s="341"/>
      <c r="F41" s="342"/>
      <c r="G41" s="342"/>
      <c r="H41" s="342"/>
      <c r="I41" s="342"/>
      <c r="J41" s="342"/>
      <c r="K41" s="342"/>
      <c r="L41" s="342"/>
      <c r="M41" s="342"/>
      <c r="N41" s="342"/>
      <c r="O41" s="342"/>
      <c r="P41" s="342"/>
      <c r="Q41" s="342"/>
      <c r="R41" s="342"/>
      <c r="S41" s="342"/>
      <c r="T41" s="342"/>
      <c r="U41" s="342"/>
      <c r="V41" s="342"/>
      <c r="W41" s="342"/>
      <c r="X41" s="342"/>
      <c r="Y41" s="342"/>
      <c r="Z41" s="342"/>
      <c r="AA41" s="342"/>
      <c r="AB41" s="343"/>
      <c r="AC41"/>
    </row>
    <row r="42" spans="1:29" ht="19.5" customHeight="1" x14ac:dyDescent="0.35">
      <c r="A42" s="347" t="s">
        <v>33</v>
      </c>
      <c r="B42" s="348"/>
      <c r="C42" s="348"/>
      <c r="D42" s="349"/>
      <c r="E42" s="344"/>
      <c r="F42" s="345"/>
      <c r="G42" s="345"/>
      <c r="H42" s="345"/>
      <c r="I42" s="345"/>
      <c r="J42" s="345"/>
      <c r="K42" s="345"/>
      <c r="L42" s="345"/>
      <c r="M42" s="345"/>
      <c r="N42" s="345"/>
      <c r="O42" s="345"/>
      <c r="P42" s="345"/>
      <c r="Q42" s="345"/>
      <c r="R42" s="345"/>
      <c r="S42" s="345"/>
      <c r="T42" s="345"/>
      <c r="U42" s="345"/>
      <c r="V42" s="345"/>
      <c r="W42" s="345"/>
      <c r="X42" s="345"/>
      <c r="Y42" s="345"/>
      <c r="Z42" s="345"/>
      <c r="AA42" s="345"/>
      <c r="AB42" s="346"/>
      <c r="AC42"/>
    </row>
    <row r="43" spans="1:29" ht="18.75" customHeight="1" x14ac:dyDescent="0.25">
      <c r="A43" s="364" t="s">
        <v>32</v>
      </c>
      <c r="B43" s="364" t="s">
        <v>31</v>
      </c>
      <c r="C43" s="366" t="s">
        <v>30</v>
      </c>
      <c r="D43" s="364" t="s">
        <v>29</v>
      </c>
      <c r="E43" s="314" t="s">
        <v>28</v>
      </c>
      <c r="F43" s="315"/>
      <c r="G43" s="315"/>
      <c r="H43" s="315"/>
      <c r="I43" s="315"/>
      <c r="J43" s="315"/>
      <c r="K43" s="315"/>
      <c r="L43" s="315"/>
      <c r="M43" s="315"/>
      <c r="N43" s="315"/>
      <c r="O43" s="315"/>
      <c r="P43" s="315"/>
      <c r="Q43" s="315"/>
      <c r="R43" s="315"/>
      <c r="S43" s="315"/>
      <c r="T43" s="315"/>
      <c r="U43" s="315"/>
      <c r="V43" s="315"/>
      <c r="W43" s="315"/>
      <c r="X43" s="315"/>
      <c r="Y43" s="315"/>
      <c r="Z43" s="315"/>
      <c r="AA43" s="315"/>
      <c r="AB43" s="316"/>
      <c r="AC43" s="10" t="s">
        <v>40</v>
      </c>
    </row>
    <row r="44" spans="1:29" ht="15.75" customHeight="1" x14ac:dyDescent="0.25">
      <c r="A44" s="365"/>
      <c r="B44" s="365"/>
      <c r="C44" s="367"/>
      <c r="D44" s="365"/>
      <c r="E44" s="8">
        <v>7</v>
      </c>
      <c r="F44" s="8">
        <v>8</v>
      </c>
      <c r="G44" s="8">
        <v>9</v>
      </c>
      <c r="H44" s="8">
        <v>10</v>
      </c>
      <c r="I44" s="9">
        <v>11</v>
      </c>
      <c r="J44" s="8">
        <v>12</v>
      </c>
      <c r="K44" s="8">
        <v>13</v>
      </c>
      <c r="L44" s="8">
        <v>14</v>
      </c>
      <c r="M44" s="8">
        <v>15</v>
      </c>
      <c r="N44" s="8">
        <v>16</v>
      </c>
      <c r="O44" s="8">
        <v>17</v>
      </c>
      <c r="P44" s="8">
        <v>18</v>
      </c>
      <c r="Q44" s="8">
        <v>19</v>
      </c>
      <c r="R44" s="8">
        <v>20</v>
      </c>
      <c r="S44" s="8">
        <v>21</v>
      </c>
      <c r="T44" s="8">
        <v>22</v>
      </c>
      <c r="U44" s="8">
        <v>23</v>
      </c>
      <c r="V44" s="8">
        <v>0</v>
      </c>
      <c r="W44" s="8">
        <v>1</v>
      </c>
      <c r="X44" s="8">
        <v>2</v>
      </c>
      <c r="Y44" s="8">
        <v>3</v>
      </c>
      <c r="Z44" s="8">
        <v>4</v>
      </c>
      <c r="AA44" s="8">
        <v>5</v>
      </c>
      <c r="AB44" s="8">
        <v>6</v>
      </c>
      <c r="AC44" s="1"/>
    </row>
    <row r="45" spans="1:29" ht="31.5" x14ac:dyDescent="0.2">
      <c r="A45" s="4">
        <v>1</v>
      </c>
      <c r="B45" s="3" t="s">
        <v>27</v>
      </c>
      <c r="C45" s="2" t="s">
        <v>0</v>
      </c>
      <c r="D45" s="31"/>
      <c r="E45" s="12"/>
      <c r="F45" s="12"/>
      <c r="G45" s="12">
        <v>2.2999999999999998</v>
      </c>
      <c r="H45" s="12">
        <v>2.1</v>
      </c>
      <c r="I45" s="12">
        <v>2.4</v>
      </c>
      <c r="J45" s="12">
        <v>2.2000000000000002</v>
      </c>
      <c r="K45" s="12">
        <v>2.5</v>
      </c>
      <c r="L45" s="12">
        <v>2.6</v>
      </c>
      <c r="M45" s="12">
        <v>2.4</v>
      </c>
      <c r="N45" s="12">
        <v>2.2000000000000002</v>
      </c>
      <c r="O45" s="12">
        <v>2.1</v>
      </c>
      <c r="P45" s="12">
        <v>1.8</v>
      </c>
      <c r="Q45" s="12">
        <v>1.5</v>
      </c>
      <c r="R45" s="12">
        <v>1.5</v>
      </c>
      <c r="S45" s="12">
        <v>1.7</v>
      </c>
      <c r="T45" s="12">
        <v>1.9</v>
      </c>
      <c r="U45" s="12">
        <v>2.1</v>
      </c>
      <c r="V45" s="12">
        <v>2</v>
      </c>
      <c r="W45" s="12">
        <v>2.1</v>
      </c>
      <c r="X45" s="12">
        <v>2.1</v>
      </c>
      <c r="Y45" s="12">
        <v>2.1</v>
      </c>
      <c r="Z45" s="12">
        <v>2</v>
      </c>
      <c r="AA45" s="12">
        <v>2.1</v>
      </c>
      <c r="AB45" s="12">
        <v>2.1</v>
      </c>
      <c r="AC45" s="12">
        <f>AVERAGE(E45:AB45)</f>
        <v>2.081818181818182</v>
      </c>
    </row>
    <row r="46" spans="1:29" ht="31.5" x14ac:dyDescent="0.2">
      <c r="A46" s="4">
        <v>2</v>
      </c>
      <c r="B46" s="3" t="s">
        <v>26</v>
      </c>
      <c r="C46" s="2" t="s">
        <v>0</v>
      </c>
      <c r="D46" s="31"/>
      <c r="E46" s="12"/>
      <c r="F46" s="12"/>
      <c r="G46" s="12">
        <v>0.3</v>
      </c>
      <c r="H46" s="12">
        <v>0.3</v>
      </c>
      <c r="I46" s="12">
        <v>0.3</v>
      </c>
      <c r="J46" s="12">
        <v>0.3</v>
      </c>
      <c r="K46" s="12">
        <v>0.4</v>
      </c>
      <c r="L46" s="12">
        <v>0.4</v>
      </c>
      <c r="M46" s="12">
        <v>0.4</v>
      </c>
      <c r="N46" s="12">
        <v>0.3</v>
      </c>
      <c r="O46" s="12">
        <v>0.4</v>
      </c>
      <c r="P46" s="12">
        <v>0.4</v>
      </c>
      <c r="Q46" s="12">
        <v>0.4</v>
      </c>
      <c r="R46" s="12">
        <v>0.2</v>
      </c>
      <c r="S46" s="12">
        <v>0.3</v>
      </c>
      <c r="T46" s="12">
        <v>0.4</v>
      </c>
      <c r="U46" s="12">
        <v>0.4</v>
      </c>
      <c r="V46" s="12">
        <v>0.3</v>
      </c>
      <c r="W46" s="12">
        <v>0.4</v>
      </c>
      <c r="X46" s="12">
        <v>0.4</v>
      </c>
      <c r="Y46" s="12">
        <v>0.4</v>
      </c>
      <c r="Z46" s="12">
        <v>0.4</v>
      </c>
      <c r="AA46" s="12">
        <v>0.3</v>
      </c>
      <c r="AB46" s="12">
        <v>0.4</v>
      </c>
      <c r="AC46" s="12">
        <f>AVERAGE(E46:AB46)</f>
        <v>0.35454545454545461</v>
      </c>
    </row>
    <row r="47" spans="1:29" ht="30" customHeight="1" x14ac:dyDescent="0.2">
      <c r="A47" s="4">
        <v>3</v>
      </c>
      <c r="B47" s="3" t="s">
        <v>25</v>
      </c>
      <c r="C47" s="2" t="s">
        <v>0</v>
      </c>
      <c r="D47" s="2"/>
      <c r="E47" s="5"/>
      <c r="F47" s="5"/>
      <c r="G47" s="36">
        <v>13.4</v>
      </c>
      <c r="H47" s="36">
        <v>13</v>
      </c>
      <c r="I47" s="36">
        <v>12.3</v>
      </c>
      <c r="J47" s="36">
        <v>13.3</v>
      </c>
      <c r="K47" s="36">
        <v>14.1</v>
      </c>
      <c r="L47" s="36">
        <v>14.5</v>
      </c>
      <c r="M47" s="36">
        <v>14.9</v>
      </c>
      <c r="N47" s="36">
        <v>15.6</v>
      </c>
      <c r="O47" s="36">
        <v>15.6</v>
      </c>
      <c r="P47" s="36">
        <v>14.7</v>
      </c>
      <c r="Q47" s="36">
        <v>14.2</v>
      </c>
      <c r="R47" s="36">
        <v>14</v>
      </c>
      <c r="S47" s="36">
        <v>13.8</v>
      </c>
      <c r="T47" s="36">
        <v>13.6</v>
      </c>
      <c r="U47" s="36">
        <v>13.3</v>
      </c>
      <c r="V47" s="36">
        <v>12.5</v>
      </c>
      <c r="W47" s="36">
        <v>12.5</v>
      </c>
      <c r="X47" s="36">
        <v>13.1</v>
      </c>
      <c r="Y47" s="36">
        <v>13.5</v>
      </c>
      <c r="Z47" s="36">
        <v>13.7</v>
      </c>
      <c r="AA47" s="36">
        <v>13.7</v>
      </c>
      <c r="AB47" s="36">
        <v>13.7</v>
      </c>
      <c r="AC47" s="12">
        <f t="shared" ref="AC47:AC57" si="11">AVERAGE(E47:AB47)</f>
        <v>13.77272727272727</v>
      </c>
    </row>
    <row r="48" spans="1:29" ht="30" customHeight="1" x14ac:dyDescent="0.2">
      <c r="A48" s="4">
        <v>4</v>
      </c>
      <c r="B48" s="3" t="s">
        <v>24</v>
      </c>
      <c r="C48" s="2" t="s">
        <v>0</v>
      </c>
      <c r="D48" s="2"/>
      <c r="E48" s="5"/>
      <c r="F48" s="5"/>
      <c r="G48" s="36">
        <v>6.5</v>
      </c>
      <c r="H48" s="36">
        <v>5.4</v>
      </c>
      <c r="I48" s="36">
        <v>5.5</v>
      </c>
      <c r="J48" s="36">
        <v>5.4</v>
      </c>
      <c r="K48" s="36">
        <v>5.8</v>
      </c>
      <c r="L48" s="36">
        <v>6.2</v>
      </c>
      <c r="M48" s="36">
        <v>6.6</v>
      </c>
      <c r="N48" s="36">
        <v>7.3</v>
      </c>
      <c r="O48" s="36">
        <v>8.1</v>
      </c>
      <c r="P48" s="36">
        <v>7.8</v>
      </c>
      <c r="Q48" s="36">
        <v>8</v>
      </c>
      <c r="R48" s="36">
        <v>7.8</v>
      </c>
      <c r="S48" s="36">
        <v>8</v>
      </c>
      <c r="T48" s="36">
        <v>8.1</v>
      </c>
      <c r="U48" s="36">
        <v>7</v>
      </c>
      <c r="V48" s="36">
        <v>5.8</v>
      </c>
      <c r="W48" s="36">
        <v>5.5</v>
      </c>
      <c r="X48" s="36">
        <v>5.6</v>
      </c>
      <c r="Y48" s="36">
        <v>5.6</v>
      </c>
      <c r="Z48" s="36">
        <v>5.7</v>
      </c>
      <c r="AA48" s="36">
        <v>5.8</v>
      </c>
      <c r="AB48" s="36">
        <v>5.7</v>
      </c>
      <c r="AC48" s="12">
        <f t="shared" si="11"/>
        <v>6.509090909090907</v>
      </c>
    </row>
    <row r="49" spans="1:29" ht="30" customHeight="1" x14ac:dyDescent="0.2">
      <c r="A49" s="4">
        <v>5</v>
      </c>
      <c r="B49" s="3" t="s">
        <v>23</v>
      </c>
      <c r="C49" s="2" t="s">
        <v>0</v>
      </c>
      <c r="D49" s="2"/>
      <c r="E49" s="5"/>
      <c r="F49" s="5"/>
      <c r="G49" s="36">
        <v>18.100000000000001</v>
      </c>
      <c r="H49" s="36">
        <v>20.2</v>
      </c>
      <c r="I49" s="36">
        <v>19.100000000000001</v>
      </c>
      <c r="J49" s="36">
        <v>19.7</v>
      </c>
      <c r="K49" s="36">
        <v>21</v>
      </c>
      <c r="L49" s="36">
        <v>21.2</v>
      </c>
      <c r="M49" s="36">
        <v>22.2</v>
      </c>
      <c r="N49" s="36">
        <v>22.9</v>
      </c>
      <c r="O49" s="36">
        <v>24.5</v>
      </c>
      <c r="P49" s="36">
        <v>25.8</v>
      </c>
      <c r="Q49" s="36">
        <v>25.1</v>
      </c>
      <c r="R49" s="36">
        <v>24.6</v>
      </c>
      <c r="S49" s="36">
        <v>24</v>
      </c>
      <c r="T49" s="36">
        <v>23.6</v>
      </c>
      <c r="U49" s="36">
        <v>24.3</v>
      </c>
      <c r="V49" s="36">
        <v>24.5</v>
      </c>
      <c r="W49" s="36">
        <v>21.3</v>
      </c>
      <c r="X49" s="36">
        <v>21.4</v>
      </c>
      <c r="Y49" s="36">
        <v>21.2</v>
      </c>
      <c r="Z49" s="36">
        <v>21.2</v>
      </c>
      <c r="AA49" s="36">
        <v>21.1</v>
      </c>
      <c r="AB49" s="36">
        <v>21</v>
      </c>
      <c r="AC49" s="12">
        <f t="shared" si="11"/>
        <v>22.181818181818183</v>
      </c>
    </row>
    <row r="50" spans="1:29" ht="30" customHeight="1" x14ac:dyDescent="0.2">
      <c r="A50" s="4">
        <v>6</v>
      </c>
      <c r="B50" s="3" t="s">
        <v>22</v>
      </c>
      <c r="C50" s="2" t="s">
        <v>0</v>
      </c>
      <c r="D50" s="2"/>
      <c r="E50" s="5"/>
      <c r="F50" s="5"/>
      <c r="G50" s="36">
        <v>21.1</v>
      </c>
      <c r="H50" s="36">
        <v>24.8</v>
      </c>
      <c r="I50" s="36">
        <v>23.3</v>
      </c>
      <c r="J50" s="36">
        <v>24.6</v>
      </c>
      <c r="K50" s="36">
        <v>26.1</v>
      </c>
      <c r="L50" s="36">
        <v>26.5</v>
      </c>
      <c r="M50" s="36">
        <v>27.3</v>
      </c>
      <c r="N50" s="36">
        <v>28</v>
      </c>
      <c r="O50" s="36">
        <v>29.2</v>
      </c>
      <c r="P50" s="36">
        <v>30.1</v>
      </c>
      <c r="Q50" s="36">
        <v>29.1</v>
      </c>
      <c r="R50" s="36">
        <v>28.5</v>
      </c>
      <c r="S50" s="36">
        <v>27.7</v>
      </c>
      <c r="T50" s="36">
        <v>27</v>
      </c>
      <c r="U50" s="36">
        <v>28.4</v>
      </c>
      <c r="V50" s="36">
        <v>28.6</v>
      </c>
      <c r="W50" s="36">
        <v>25.6</v>
      </c>
      <c r="X50" s="36">
        <v>26.1</v>
      </c>
      <c r="Y50" s="36">
        <v>26.1</v>
      </c>
      <c r="Z50" s="36">
        <v>26.1</v>
      </c>
      <c r="AA50" s="36">
        <v>26.1</v>
      </c>
      <c r="AB50" s="36">
        <v>26</v>
      </c>
      <c r="AC50" s="12">
        <f t="shared" si="11"/>
        <v>26.650000000000002</v>
      </c>
    </row>
    <row r="51" spans="1:29" ht="30" x14ac:dyDescent="0.2">
      <c r="A51" s="4">
        <v>7</v>
      </c>
      <c r="B51" s="3" t="s">
        <v>21</v>
      </c>
      <c r="C51" s="2" t="s">
        <v>16</v>
      </c>
      <c r="D51" s="2"/>
      <c r="E51" s="5"/>
      <c r="F51" s="5"/>
      <c r="G51" s="5">
        <v>4.3</v>
      </c>
      <c r="H51" s="5">
        <v>4.3</v>
      </c>
      <c r="I51" s="5">
        <v>4.3</v>
      </c>
      <c r="J51" s="5">
        <v>4.3</v>
      </c>
      <c r="K51" s="5">
        <v>4.3</v>
      </c>
      <c r="L51" s="5">
        <v>4.3</v>
      </c>
      <c r="M51" s="5">
        <v>4.3</v>
      </c>
      <c r="N51" s="5">
        <v>4.3</v>
      </c>
      <c r="O51" s="5">
        <v>4.3</v>
      </c>
      <c r="P51" s="5">
        <v>4.3</v>
      </c>
      <c r="Q51" s="5">
        <v>4.3</v>
      </c>
      <c r="R51" s="5">
        <v>4.3</v>
      </c>
      <c r="S51" s="5">
        <v>4.3</v>
      </c>
      <c r="T51" s="5">
        <v>4.3</v>
      </c>
      <c r="U51" s="5">
        <v>4.3</v>
      </c>
      <c r="V51" s="5">
        <v>4.3</v>
      </c>
      <c r="W51" s="5">
        <v>4.3</v>
      </c>
      <c r="X51" s="5">
        <v>4.3</v>
      </c>
      <c r="Y51" s="5">
        <v>4.3</v>
      </c>
      <c r="Z51" s="5">
        <v>4.3</v>
      </c>
      <c r="AA51" s="5">
        <v>4.3</v>
      </c>
      <c r="AB51" s="5">
        <v>4.3</v>
      </c>
      <c r="AC51" s="12">
        <f t="shared" si="11"/>
        <v>4.299999999999998</v>
      </c>
    </row>
    <row r="52" spans="1:29" ht="30" x14ac:dyDescent="0.2">
      <c r="A52" s="4">
        <v>8</v>
      </c>
      <c r="B52" s="3" t="s">
        <v>20</v>
      </c>
      <c r="C52" s="2" t="s">
        <v>16</v>
      </c>
      <c r="D52" s="2"/>
      <c r="E52" s="11"/>
      <c r="F52" s="11"/>
      <c r="G52" s="11">
        <v>3.8</v>
      </c>
      <c r="H52" s="11">
        <v>3.8</v>
      </c>
      <c r="I52" s="11">
        <v>3.8</v>
      </c>
      <c r="J52" s="11">
        <v>3.8</v>
      </c>
      <c r="K52" s="11">
        <v>3.8</v>
      </c>
      <c r="L52" s="11">
        <v>3.8</v>
      </c>
      <c r="M52" s="11">
        <v>3.8</v>
      </c>
      <c r="N52" s="11">
        <v>3.8</v>
      </c>
      <c r="O52" s="11">
        <v>3.8</v>
      </c>
      <c r="P52" s="11">
        <v>3.8</v>
      </c>
      <c r="Q52" s="11">
        <v>3.8</v>
      </c>
      <c r="R52" s="11">
        <v>3.8</v>
      </c>
      <c r="S52" s="11">
        <v>3.8</v>
      </c>
      <c r="T52" s="11">
        <v>3.8</v>
      </c>
      <c r="U52" s="11">
        <v>3.8</v>
      </c>
      <c r="V52" s="11">
        <v>3.8</v>
      </c>
      <c r="W52" s="11">
        <v>3.8</v>
      </c>
      <c r="X52" s="11">
        <v>3.8</v>
      </c>
      <c r="Y52" s="11">
        <v>3.8</v>
      </c>
      <c r="Z52" s="11">
        <v>3.8</v>
      </c>
      <c r="AA52" s="11">
        <v>3.8</v>
      </c>
      <c r="AB52" s="11">
        <v>3.8</v>
      </c>
      <c r="AC52" s="12">
        <f t="shared" si="11"/>
        <v>3.7999999999999985</v>
      </c>
    </row>
    <row r="53" spans="1:29" ht="30" x14ac:dyDescent="0.2">
      <c r="A53" s="4">
        <v>9</v>
      </c>
      <c r="B53" s="3" t="s">
        <v>19</v>
      </c>
      <c r="C53" s="2" t="s">
        <v>16</v>
      </c>
      <c r="D53" s="2"/>
      <c r="E53" s="11"/>
      <c r="F53" s="11"/>
      <c r="G53" s="11">
        <v>3.8</v>
      </c>
      <c r="H53" s="11">
        <v>3.8</v>
      </c>
      <c r="I53" s="11">
        <v>3.8</v>
      </c>
      <c r="J53" s="11">
        <v>3.8</v>
      </c>
      <c r="K53" s="11">
        <v>3.8</v>
      </c>
      <c r="L53" s="11">
        <v>3.8</v>
      </c>
      <c r="M53" s="11">
        <v>3.8</v>
      </c>
      <c r="N53" s="11">
        <v>3.8</v>
      </c>
      <c r="O53" s="11">
        <v>3.8</v>
      </c>
      <c r="P53" s="11">
        <v>3.8</v>
      </c>
      <c r="Q53" s="11">
        <v>3.8</v>
      </c>
      <c r="R53" s="11">
        <v>3.8</v>
      </c>
      <c r="S53" s="11">
        <v>3.8</v>
      </c>
      <c r="T53" s="11">
        <v>3.8</v>
      </c>
      <c r="U53" s="11">
        <v>3.8</v>
      </c>
      <c r="V53" s="11">
        <v>3.8</v>
      </c>
      <c r="W53" s="11">
        <v>3.8</v>
      </c>
      <c r="X53" s="11">
        <v>3.8</v>
      </c>
      <c r="Y53" s="11">
        <v>3.8</v>
      </c>
      <c r="Z53" s="11">
        <v>3.8</v>
      </c>
      <c r="AA53" s="11">
        <v>3.8</v>
      </c>
      <c r="AB53" s="11">
        <v>3.8</v>
      </c>
      <c r="AC53" s="12">
        <f t="shared" si="11"/>
        <v>3.7999999999999985</v>
      </c>
    </row>
    <row r="54" spans="1:29" ht="30" x14ac:dyDescent="0.2">
      <c r="A54" s="4">
        <v>10</v>
      </c>
      <c r="B54" s="3" t="s">
        <v>18</v>
      </c>
      <c r="C54" s="2" t="s">
        <v>16</v>
      </c>
      <c r="D54" s="2"/>
      <c r="E54" s="11"/>
      <c r="F54" s="11"/>
      <c r="G54" s="11">
        <v>3</v>
      </c>
      <c r="H54" s="11">
        <v>3</v>
      </c>
      <c r="I54" s="11">
        <v>3</v>
      </c>
      <c r="J54" s="11">
        <v>3</v>
      </c>
      <c r="K54" s="11">
        <v>3</v>
      </c>
      <c r="L54" s="11">
        <v>3</v>
      </c>
      <c r="M54" s="11">
        <v>3</v>
      </c>
      <c r="N54" s="11">
        <v>3</v>
      </c>
      <c r="O54" s="11">
        <v>3</v>
      </c>
      <c r="P54" s="11">
        <v>3</v>
      </c>
      <c r="Q54" s="11">
        <v>3</v>
      </c>
      <c r="R54" s="11">
        <v>3</v>
      </c>
      <c r="S54" s="11">
        <v>3</v>
      </c>
      <c r="T54" s="11">
        <v>3</v>
      </c>
      <c r="U54" s="11">
        <v>3</v>
      </c>
      <c r="V54" s="11">
        <v>3</v>
      </c>
      <c r="W54" s="11">
        <v>3</v>
      </c>
      <c r="X54" s="11">
        <v>3</v>
      </c>
      <c r="Y54" s="11">
        <v>3</v>
      </c>
      <c r="Z54" s="11">
        <v>3</v>
      </c>
      <c r="AA54" s="11">
        <v>3</v>
      </c>
      <c r="AB54" s="11">
        <v>3</v>
      </c>
      <c r="AC54" s="12">
        <f t="shared" si="11"/>
        <v>3</v>
      </c>
    </row>
    <row r="55" spans="1:29" ht="34.5" x14ac:dyDescent="0.2">
      <c r="A55" s="4">
        <v>11</v>
      </c>
      <c r="B55" s="3" t="s">
        <v>17</v>
      </c>
      <c r="C55" s="2" t="s">
        <v>16</v>
      </c>
      <c r="D55" s="5"/>
      <c r="E55" s="13"/>
      <c r="F55" s="13"/>
      <c r="G55" s="13">
        <f t="shared" ref="G55:P55" si="12">G51-G52</f>
        <v>0.5</v>
      </c>
      <c r="H55" s="13">
        <f t="shared" si="12"/>
        <v>0.5</v>
      </c>
      <c r="I55" s="13">
        <f t="shared" si="12"/>
        <v>0.5</v>
      </c>
      <c r="J55" s="13">
        <f t="shared" si="12"/>
        <v>0.5</v>
      </c>
      <c r="K55" s="13">
        <f t="shared" si="12"/>
        <v>0.5</v>
      </c>
      <c r="L55" s="13">
        <f t="shared" si="12"/>
        <v>0.5</v>
      </c>
      <c r="M55" s="13">
        <f t="shared" si="12"/>
        <v>0.5</v>
      </c>
      <c r="N55" s="13">
        <f t="shared" si="12"/>
        <v>0.5</v>
      </c>
      <c r="O55" s="13">
        <f t="shared" si="12"/>
        <v>0.5</v>
      </c>
      <c r="P55" s="13">
        <f t="shared" si="12"/>
        <v>0.5</v>
      </c>
      <c r="Q55" s="13">
        <f>Q51-Q52</f>
        <v>0.5</v>
      </c>
      <c r="R55" s="13">
        <f>R51-R52</f>
        <v>0.5</v>
      </c>
      <c r="S55" s="13">
        <f>S51-S52</f>
        <v>0.5</v>
      </c>
      <c r="T55" s="13">
        <f>T51-T52</f>
        <v>0.5</v>
      </c>
      <c r="U55" s="13">
        <f t="shared" ref="U55:AB55" si="13">U51-U52</f>
        <v>0.5</v>
      </c>
      <c r="V55" s="13">
        <f t="shared" si="13"/>
        <v>0.5</v>
      </c>
      <c r="W55" s="13">
        <f t="shared" si="13"/>
        <v>0.5</v>
      </c>
      <c r="X55" s="13">
        <f t="shared" si="13"/>
        <v>0.5</v>
      </c>
      <c r="Y55" s="13">
        <f t="shared" si="13"/>
        <v>0.5</v>
      </c>
      <c r="Z55" s="13">
        <f t="shared" si="13"/>
        <v>0.5</v>
      </c>
      <c r="AA55" s="13">
        <f t="shared" si="13"/>
        <v>0.5</v>
      </c>
      <c r="AB55" s="13">
        <f t="shared" si="13"/>
        <v>0.5</v>
      </c>
      <c r="AC55" s="12">
        <f t="shared" si="11"/>
        <v>0.5</v>
      </c>
    </row>
    <row r="56" spans="1:29" ht="34.5" x14ac:dyDescent="0.2">
      <c r="A56" s="4">
        <v>12</v>
      </c>
      <c r="B56" s="3" t="s">
        <v>15</v>
      </c>
      <c r="C56" s="2" t="s">
        <v>14</v>
      </c>
      <c r="D56" s="5"/>
      <c r="E56" s="13"/>
      <c r="F56" s="13"/>
      <c r="G56" s="13">
        <f t="shared" ref="G56:P56" si="14">G53-G54</f>
        <v>0.79999999999999982</v>
      </c>
      <c r="H56" s="13">
        <f t="shared" si="14"/>
        <v>0.79999999999999982</v>
      </c>
      <c r="I56" s="13">
        <f t="shared" si="14"/>
        <v>0.79999999999999982</v>
      </c>
      <c r="J56" s="13">
        <f t="shared" si="14"/>
        <v>0.79999999999999982</v>
      </c>
      <c r="K56" s="13">
        <f t="shared" si="14"/>
        <v>0.79999999999999982</v>
      </c>
      <c r="L56" s="13">
        <f t="shared" si="14"/>
        <v>0.79999999999999982</v>
      </c>
      <c r="M56" s="13">
        <f t="shared" si="14"/>
        <v>0.79999999999999982</v>
      </c>
      <c r="N56" s="13">
        <f t="shared" si="14"/>
        <v>0.79999999999999982</v>
      </c>
      <c r="O56" s="13">
        <f t="shared" si="14"/>
        <v>0.79999999999999982</v>
      </c>
      <c r="P56" s="13">
        <f t="shared" si="14"/>
        <v>0.79999999999999982</v>
      </c>
      <c r="Q56" s="13">
        <f>Q53-Q54</f>
        <v>0.79999999999999982</v>
      </c>
      <c r="R56" s="13">
        <f>R53-R54</f>
        <v>0.79999999999999982</v>
      </c>
      <c r="S56" s="13">
        <f>S53-S54</f>
        <v>0.79999999999999982</v>
      </c>
      <c r="T56" s="13">
        <f>T53-T54</f>
        <v>0.79999999999999982</v>
      </c>
      <c r="U56" s="13">
        <f t="shared" ref="U56:AB56" si="15">U53-U54</f>
        <v>0.79999999999999982</v>
      </c>
      <c r="V56" s="13">
        <f t="shared" si="15"/>
        <v>0.79999999999999982</v>
      </c>
      <c r="W56" s="13">
        <f t="shared" si="15"/>
        <v>0.79999999999999982</v>
      </c>
      <c r="X56" s="13">
        <f t="shared" si="15"/>
        <v>0.79999999999999982</v>
      </c>
      <c r="Y56" s="13">
        <f t="shared" si="15"/>
        <v>0.79999999999999982</v>
      </c>
      <c r="Z56" s="13">
        <f t="shared" si="15"/>
        <v>0.79999999999999982</v>
      </c>
      <c r="AA56" s="13">
        <f t="shared" si="15"/>
        <v>0.79999999999999982</v>
      </c>
      <c r="AB56" s="13">
        <f t="shared" si="15"/>
        <v>0.79999999999999982</v>
      </c>
      <c r="AC56" s="12">
        <f t="shared" si="11"/>
        <v>0.80000000000000027</v>
      </c>
    </row>
    <row r="57" spans="1:29" ht="37.5" x14ac:dyDescent="0.2">
      <c r="A57" s="4">
        <v>13</v>
      </c>
      <c r="B57" s="3" t="s">
        <v>13</v>
      </c>
      <c r="C57" s="2" t="s">
        <v>12</v>
      </c>
      <c r="D57" s="5"/>
      <c r="E57" s="6"/>
      <c r="F57" s="6"/>
      <c r="G57" s="6">
        <f t="shared" ref="G57:P57" si="16">SQRT(G55/0.5)*971</f>
        <v>971</v>
      </c>
      <c r="H57" s="6">
        <f t="shared" si="16"/>
        <v>971</v>
      </c>
      <c r="I57" s="6">
        <f t="shared" si="16"/>
        <v>971</v>
      </c>
      <c r="J57" s="6">
        <f t="shared" si="16"/>
        <v>971</v>
      </c>
      <c r="K57" s="6">
        <f t="shared" si="16"/>
        <v>971</v>
      </c>
      <c r="L57" s="6">
        <f t="shared" si="16"/>
        <v>971</v>
      </c>
      <c r="M57" s="6">
        <f t="shared" si="16"/>
        <v>971</v>
      </c>
      <c r="N57" s="6">
        <f t="shared" si="16"/>
        <v>971</v>
      </c>
      <c r="O57" s="6">
        <f t="shared" si="16"/>
        <v>971</v>
      </c>
      <c r="P57" s="6">
        <f t="shared" si="16"/>
        <v>971</v>
      </c>
      <c r="Q57" s="6">
        <f>SQRT(Q55/0.5)*971</f>
        <v>971</v>
      </c>
      <c r="R57" s="6">
        <f>SQRT(R55/0.5)*971</f>
        <v>971</v>
      </c>
      <c r="S57" s="6">
        <f>SQRT(S55/0.5)*971</f>
        <v>971</v>
      </c>
      <c r="T57" s="6">
        <f>SQRT(T55/0.5)*971</f>
        <v>971</v>
      </c>
      <c r="U57" s="6">
        <f t="shared" ref="U57:AB57" si="17">SQRT(U55/0.5)*971</f>
        <v>971</v>
      </c>
      <c r="V57" s="6">
        <f t="shared" si="17"/>
        <v>971</v>
      </c>
      <c r="W57" s="6">
        <f t="shared" si="17"/>
        <v>971</v>
      </c>
      <c r="X57" s="6">
        <f t="shared" si="17"/>
        <v>971</v>
      </c>
      <c r="Y57" s="6">
        <f t="shared" si="17"/>
        <v>971</v>
      </c>
      <c r="Z57" s="6">
        <f t="shared" si="17"/>
        <v>971</v>
      </c>
      <c r="AA57" s="6">
        <f t="shared" si="17"/>
        <v>971</v>
      </c>
      <c r="AB57" s="6">
        <f t="shared" si="17"/>
        <v>971</v>
      </c>
      <c r="AC57" s="12">
        <f t="shared" si="11"/>
        <v>971</v>
      </c>
    </row>
    <row r="58" spans="1:29" ht="15.75" x14ac:dyDescent="0.2">
      <c r="A58" s="4">
        <v>14</v>
      </c>
      <c r="B58" s="3" t="s">
        <v>11</v>
      </c>
      <c r="C58" s="2" t="s">
        <v>10</v>
      </c>
      <c r="D58" s="5"/>
      <c r="E58" s="32"/>
      <c r="F58" s="32"/>
      <c r="G58" s="32">
        <f t="shared" ref="G58:P58" si="18">G57*1000*1*(G47-G48)/3024</f>
        <v>2215.5753968253966</v>
      </c>
      <c r="H58" s="32">
        <f t="shared" si="18"/>
        <v>2440.3439153439153</v>
      </c>
      <c r="I58" s="32">
        <f t="shared" si="18"/>
        <v>2183.465608465609</v>
      </c>
      <c r="J58" s="32">
        <f t="shared" si="18"/>
        <v>2536.6732804232806</v>
      </c>
      <c r="K58" s="32">
        <f t="shared" si="18"/>
        <v>2665.112433862434</v>
      </c>
      <c r="L58" s="32">
        <f t="shared" si="18"/>
        <v>2665.112433862434</v>
      </c>
      <c r="M58" s="32">
        <f t="shared" si="18"/>
        <v>2665.112433862434</v>
      </c>
      <c r="N58" s="32">
        <f t="shared" si="18"/>
        <v>2665.112433862434</v>
      </c>
      <c r="O58" s="32">
        <f t="shared" si="18"/>
        <v>2408.2341269841268</v>
      </c>
      <c r="P58" s="32">
        <f t="shared" si="18"/>
        <v>2215.5753968253966</v>
      </c>
      <c r="Q58" s="32">
        <f>Q57*1000*1*(Q47-Q48)/3024</f>
        <v>1990.8068783068779</v>
      </c>
      <c r="R58" s="32">
        <f>R57*1000*1*(R47-R48)/3024</f>
        <v>1990.8068783068784</v>
      </c>
      <c r="S58" s="32">
        <f>S57*1000*1*(S47-S48)/3024</f>
        <v>1862.3677248677252</v>
      </c>
      <c r="T58" s="32">
        <f>T57*1000*1*(T47-T48)/3024</f>
        <v>1766.0383597883597</v>
      </c>
      <c r="U58" s="32">
        <f t="shared" ref="U58:AB58" si="19">U57*1000*1*(U47-U48)/3024</f>
        <v>2022.916666666667</v>
      </c>
      <c r="V58" s="32">
        <f t="shared" si="19"/>
        <v>2151.3558201058199</v>
      </c>
      <c r="W58" s="32">
        <f t="shared" si="19"/>
        <v>2247.6851851851852</v>
      </c>
      <c r="X58" s="32">
        <f t="shared" si="19"/>
        <v>2408.2341269841268</v>
      </c>
      <c r="Y58" s="32">
        <f t="shared" si="19"/>
        <v>2536.6732804232806</v>
      </c>
      <c r="Z58" s="32">
        <f t="shared" si="19"/>
        <v>2568.7830687830683</v>
      </c>
      <c r="AA58" s="32">
        <f t="shared" si="19"/>
        <v>2536.6732804232802</v>
      </c>
      <c r="AB58" s="32">
        <f t="shared" si="19"/>
        <v>2568.7830687830683</v>
      </c>
      <c r="AC58" s="18">
        <f>SUM(E58:AB58)</f>
        <v>51311.441798941785</v>
      </c>
    </row>
    <row r="59" spans="1:29" ht="15.75" x14ac:dyDescent="0.2">
      <c r="A59" s="4">
        <v>15</v>
      </c>
      <c r="B59" s="3" t="s">
        <v>9</v>
      </c>
      <c r="C59" s="2" t="s">
        <v>8</v>
      </c>
      <c r="D59" s="5"/>
      <c r="E59" s="5"/>
      <c r="F59" s="5"/>
      <c r="G59" s="5">
        <v>1450</v>
      </c>
      <c r="H59" s="5">
        <v>1450</v>
      </c>
      <c r="I59" s="5">
        <v>1450</v>
      </c>
      <c r="J59" s="5">
        <v>1450</v>
      </c>
      <c r="K59" s="5">
        <v>1450</v>
      </c>
      <c r="L59" s="5">
        <v>1450</v>
      </c>
      <c r="M59" s="5">
        <v>1450</v>
      </c>
      <c r="N59" s="5">
        <v>1450</v>
      </c>
      <c r="O59" s="5">
        <v>1450</v>
      </c>
      <c r="P59" s="5">
        <v>1450</v>
      </c>
      <c r="Q59" s="5">
        <v>1450</v>
      </c>
      <c r="R59" s="5">
        <v>1450</v>
      </c>
      <c r="S59" s="5">
        <v>1450</v>
      </c>
      <c r="T59" s="5">
        <v>1450</v>
      </c>
      <c r="U59" s="5">
        <v>1450</v>
      </c>
      <c r="V59" s="5">
        <v>1450</v>
      </c>
      <c r="W59" s="5">
        <v>1450</v>
      </c>
      <c r="X59" s="5">
        <v>1450</v>
      </c>
      <c r="Y59" s="5">
        <v>1450</v>
      </c>
      <c r="Z59" s="5">
        <v>1450</v>
      </c>
      <c r="AA59" s="5">
        <v>1450</v>
      </c>
      <c r="AB59" s="5">
        <v>1450</v>
      </c>
      <c r="AC59" s="18">
        <f>SUM(E59:AB59)</f>
        <v>31900</v>
      </c>
    </row>
    <row r="60" spans="1:29" ht="15.75" x14ac:dyDescent="0.2">
      <c r="A60" s="4">
        <v>16</v>
      </c>
      <c r="B60" s="3" t="s">
        <v>7</v>
      </c>
      <c r="C60" s="2" t="s">
        <v>6</v>
      </c>
      <c r="D60" s="5"/>
      <c r="E60" s="50"/>
      <c r="F60" s="50"/>
      <c r="G60" s="50">
        <f t="shared" ref="G60:P60" si="20">G59/G58</f>
        <v>0.65445752921685407</v>
      </c>
      <c r="H60" s="50">
        <f t="shared" si="20"/>
        <v>0.59417854626267008</v>
      </c>
      <c r="I60" s="50">
        <f t="shared" si="20"/>
        <v>0.6640819046465134</v>
      </c>
      <c r="J60" s="50">
        <f t="shared" si="20"/>
        <v>0.57161480399953069</v>
      </c>
      <c r="K60" s="50">
        <f t="shared" si="20"/>
        <v>0.54406710260196289</v>
      </c>
      <c r="L60" s="50">
        <f t="shared" si="20"/>
        <v>0.54406710260196289</v>
      </c>
      <c r="M60" s="50">
        <f t="shared" si="20"/>
        <v>0.54406710260196289</v>
      </c>
      <c r="N60" s="50">
        <f t="shared" si="20"/>
        <v>0.54406710260196289</v>
      </c>
      <c r="O60" s="50">
        <f t="shared" si="20"/>
        <v>0.60210092687950567</v>
      </c>
      <c r="P60" s="50">
        <f t="shared" si="20"/>
        <v>0.65445752921685407</v>
      </c>
      <c r="Q60" s="50">
        <f>Q59/Q58</f>
        <v>0.728347895418757</v>
      </c>
      <c r="R60" s="50">
        <f>R59/R58</f>
        <v>0.72834789541875677</v>
      </c>
      <c r="S60" s="50">
        <f>S59/S58</f>
        <v>0.77857878475798137</v>
      </c>
      <c r="T60" s="50">
        <f>T59/T58</f>
        <v>0.82104671847205324</v>
      </c>
      <c r="U60" s="50">
        <f t="shared" ref="U60:AB60" si="21">U59/U58</f>
        <v>0.71678681771369712</v>
      </c>
      <c r="V60" s="50">
        <f t="shared" si="21"/>
        <v>0.67399357486511835</v>
      </c>
      <c r="W60" s="50">
        <f t="shared" si="21"/>
        <v>0.64510813594232752</v>
      </c>
      <c r="X60" s="50">
        <f t="shared" si="21"/>
        <v>0.60210092687950567</v>
      </c>
      <c r="Y60" s="50">
        <f t="shared" si="21"/>
        <v>0.57161480399953069</v>
      </c>
      <c r="Z60" s="50">
        <f t="shared" si="21"/>
        <v>0.56446961894953662</v>
      </c>
      <c r="AA60" s="50">
        <f t="shared" si="21"/>
        <v>0.5716148039995308</v>
      </c>
      <c r="AB60" s="50">
        <f t="shared" si="21"/>
        <v>0.56446961894953662</v>
      </c>
      <c r="AC60" s="12">
        <f t="shared" ref="AC60:AC65" si="22">AVERAGE(E60:AB60)</f>
        <v>0.63107451118164126</v>
      </c>
    </row>
    <row r="61" spans="1:29" ht="15.75" x14ac:dyDescent="0.2">
      <c r="A61" s="4">
        <v>17</v>
      </c>
      <c r="B61" s="3" t="s">
        <v>5</v>
      </c>
      <c r="C61" s="5"/>
      <c r="D61" s="5"/>
      <c r="E61" s="372">
        <f>AVERAGE(E60:AB60)</f>
        <v>0.63107451118164126</v>
      </c>
      <c r="F61" s="373"/>
      <c r="G61" s="373"/>
      <c r="H61" s="373"/>
      <c r="I61" s="373"/>
      <c r="J61" s="373"/>
      <c r="K61" s="373"/>
      <c r="L61" s="373"/>
      <c r="M61" s="373"/>
      <c r="N61" s="373"/>
      <c r="O61" s="373"/>
      <c r="P61" s="373"/>
      <c r="Q61" s="373"/>
      <c r="R61" s="373"/>
      <c r="S61" s="373"/>
      <c r="T61" s="373"/>
      <c r="U61" s="373"/>
      <c r="V61" s="373"/>
      <c r="W61" s="373"/>
      <c r="X61" s="373"/>
      <c r="Y61" s="373"/>
      <c r="Z61" s="373"/>
      <c r="AA61" s="373"/>
      <c r="AB61" s="374"/>
      <c r="AC61" s="12">
        <f t="shared" si="22"/>
        <v>0.63107451118164126</v>
      </c>
    </row>
    <row r="62" spans="1:29" ht="15.75" x14ac:dyDescent="0.2">
      <c r="A62" s="4">
        <v>18</v>
      </c>
      <c r="B62" s="3" t="s">
        <v>4</v>
      </c>
      <c r="C62" s="5"/>
      <c r="D62" s="5"/>
      <c r="E62" s="50"/>
      <c r="F62" s="50"/>
      <c r="G62" s="50">
        <f t="shared" ref="G62:P62" si="23">3.516/G60</f>
        <v>5.3723883415435134</v>
      </c>
      <c r="H62" s="50">
        <f t="shared" si="23"/>
        <v>5.9174132457580733</v>
      </c>
      <c r="I62" s="50">
        <f t="shared" si="23"/>
        <v>5.2945276409414355</v>
      </c>
      <c r="J62" s="50">
        <f t="shared" si="23"/>
        <v>6.1509953475643133</v>
      </c>
      <c r="K62" s="50">
        <f t="shared" si="23"/>
        <v>6.4624381499726331</v>
      </c>
      <c r="L62" s="50">
        <f t="shared" si="23"/>
        <v>6.4624381499726331</v>
      </c>
      <c r="M62" s="50">
        <f t="shared" si="23"/>
        <v>6.4624381499726331</v>
      </c>
      <c r="N62" s="50">
        <f t="shared" si="23"/>
        <v>6.4624381499726331</v>
      </c>
      <c r="O62" s="50">
        <f t="shared" si="23"/>
        <v>5.8395525451559935</v>
      </c>
      <c r="P62" s="50">
        <f t="shared" si="23"/>
        <v>5.3723883415435134</v>
      </c>
      <c r="Q62" s="50">
        <f>3.516/Q60</f>
        <v>4.8273634373289536</v>
      </c>
      <c r="R62" s="50">
        <f>3.516/R60</f>
        <v>4.8273634373289553</v>
      </c>
      <c r="S62" s="50">
        <f>3.516/S60</f>
        <v>4.5159206349206356</v>
      </c>
      <c r="T62" s="50">
        <f>3.516/T60</f>
        <v>4.2823385331143946</v>
      </c>
      <c r="U62" s="50">
        <f t="shared" ref="U62:AB62" si="24">3.516/U60</f>
        <v>4.9052241379310351</v>
      </c>
      <c r="V62" s="50">
        <f t="shared" si="24"/>
        <v>5.216666940339354</v>
      </c>
      <c r="W62" s="50">
        <f t="shared" si="24"/>
        <v>5.450249042145594</v>
      </c>
      <c r="X62" s="50">
        <f t="shared" si="24"/>
        <v>5.8395525451559935</v>
      </c>
      <c r="Y62" s="50">
        <f t="shared" si="24"/>
        <v>6.1509953475643133</v>
      </c>
      <c r="Z62" s="50">
        <f t="shared" si="24"/>
        <v>6.2288560481663922</v>
      </c>
      <c r="AA62" s="50">
        <f t="shared" si="24"/>
        <v>6.1509953475643124</v>
      </c>
      <c r="AB62" s="50">
        <f t="shared" si="24"/>
        <v>6.2288560481663922</v>
      </c>
      <c r="AC62" s="12">
        <f t="shared" si="22"/>
        <v>5.6555181619147143</v>
      </c>
    </row>
    <row r="63" spans="1:29" ht="15.75" x14ac:dyDescent="0.2">
      <c r="A63" s="4">
        <v>19</v>
      </c>
      <c r="B63" s="3" t="s">
        <v>3</v>
      </c>
      <c r="C63" s="5"/>
      <c r="D63" s="5"/>
      <c r="E63" s="50"/>
      <c r="F63" s="50"/>
      <c r="G63" s="50">
        <f t="shared" ref="G63:P63" si="25">3.413*G62</f>
        <v>18.335961409688011</v>
      </c>
      <c r="H63" s="50">
        <f t="shared" si="25"/>
        <v>20.196131407772302</v>
      </c>
      <c r="I63" s="50">
        <f t="shared" si="25"/>
        <v>18.07022283853312</v>
      </c>
      <c r="J63" s="50">
        <f t="shared" si="25"/>
        <v>20.993347121237001</v>
      </c>
      <c r="K63" s="50">
        <f t="shared" si="25"/>
        <v>22.056301405856594</v>
      </c>
      <c r="L63" s="50">
        <f t="shared" si="25"/>
        <v>22.056301405856594</v>
      </c>
      <c r="M63" s="50">
        <f t="shared" si="25"/>
        <v>22.056301405856594</v>
      </c>
      <c r="N63" s="50">
        <f t="shared" si="25"/>
        <v>22.056301405856594</v>
      </c>
      <c r="O63" s="50">
        <f t="shared" si="25"/>
        <v>19.930392836617404</v>
      </c>
      <c r="P63" s="50">
        <f t="shared" si="25"/>
        <v>18.335961409688011</v>
      </c>
      <c r="Q63" s="50">
        <f>3.413*Q62</f>
        <v>16.475791411603719</v>
      </c>
      <c r="R63" s="50">
        <f>3.413*R62</f>
        <v>16.475791411603723</v>
      </c>
      <c r="S63" s="50">
        <f>3.413*S62</f>
        <v>15.412837126984128</v>
      </c>
      <c r="T63" s="50">
        <f>3.413*T62</f>
        <v>14.615621413519428</v>
      </c>
      <c r="U63" s="50">
        <f t="shared" ref="U63:AB63" si="26">3.413*U62</f>
        <v>16.741529982758621</v>
      </c>
      <c r="V63" s="50">
        <f t="shared" si="26"/>
        <v>17.804484267378214</v>
      </c>
      <c r="W63" s="50">
        <f t="shared" si="26"/>
        <v>18.601699980842913</v>
      </c>
      <c r="X63" s="50">
        <f t="shared" si="26"/>
        <v>19.930392836617404</v>
      </c>
      <c r="Y63" s="50">
        <f t="shared" si="26"/>
        <v>20.993347121237001</v>
      </c>
      <c r="Z63" s="50">
        <f t="shared" si="26"/>
        <v>21.259085692391896</v>
      </c>
      <c r="AA63" s="50">
        <f t="shared" si="26"/>
        <v>20.993347121236997</v>
      </c>
      <c r="AB63" s="50">
        <f t="shared" si="26"/>
        <v>21.259085692391896</v>
      </c>
      <c r="AC63" s="12">
        <f t="shared" si="22"/>
        <v>19.302283486614915</v>
      </c>
    </row>
    <row r="64" spans="1:29" ht="15.75" x14ac:dyDescent="0.2">
      <c r="A64" s="4">
        <v>20</v>
      </c>
      <c r="B64" s="3" t="s">
        <v>2</v>
      </c>
      <c r="C64" s="2" t="s">
        <v>0</v>
      </c>
      <c r="D64" s="5"/>
      <c r="E64" s="50"/>
      <c r="F64" s="50"/>
      <c r="G64" s="50">
        <f t="shared" ref="G64:P64" si="27">(G50-G49)/LN(1+(G50-G49)/G45)</f>
        <v>3.5936850431455301</v>
      </c>
      <c r="H64" s="50">
        <f t="shared" si="27"/>
        <v>3.9649355522896643</v>
      </c>
      <c r="I64" s="50">
        <f t="shared" si="27"/>
        <v>4.1518349296771868</v>
      </c>
      <c r="J64" s="50">
        <f t="shared" si="27"/>
        <v>4.1821811944151026</v>
      </c>
      <c r="K64" s="50">
        <f t="shared" si="27"/>
        <v>4.5869186737313825</v>
      </c>
      <c r="L64" s="50">
        <f t="shared" si="27"/>
        <v>4.7689690299634959</v>
      </c>
      <c r="M64" s="50">
        <f t="shared" si="27"/>
        <v>4.4759053464050433</v>
      </c>
      <c r="N64" s="50">
        <f t="shared" si="27"/>
        <v>4.2520658385844152</v>
      </c>
      <c r="O64" s="50">
        <f t="shared" si="27"/>
        <v>4.0000501539814142</v>
      </c>
      <c r="P64" s="50">
        <f t="shared" si="27"/>
        <v>3.5231401714792079</v>
      </c>
      <c r="Q64" s="50">
        <f>(Q50-Q49)/LN(1+(Q50-Q49)/Q45)</f>
        <v>3.0786210924463058</v>
      </c>
      <c r="R64" s="50">
        <f>(R50-R49)/LN(1+(R50-R49)/R45)</f>
        <v>3.0446537218268079</v>
      </c>
      <c r="S64" s="50">
        <f>(S50-S49)/LN(1+(S50-S49)/S45)</f>
        <v>3.2013270382878578</v>
      </c>
      <c r="T64" s="50">
        <f>(T50-T49)/LN(1+(T50-T49)/T45)</f>
        <v>3.3143152259305522</v>
      </c>
      <c r="U64" s="50">
        <f t="shared" ref="U64:AB64" si="28">(U50-U49)/LN(1+(U50-U49)/U45)</f>
        <v>3.787137219521</v>
      </c>
      <c r="V64" s="50">
        <f t="shared" si="28"/>
        <v>3.6766631560418874</v>
      </c>
      <c r="W64" s="50">
        <f t="shared" si="28"/>
        <v>3.8587148755104299</v>
      </c>
      <c r="X64" s="50">
        <f t="shared" si="28"/>
        <v>4.0000501539814142</v>
      </c>
      <c r="Y64" s="50">
        <f t="shared" si="28"/>
        <v>4.0698593709044335</v>
      </c>
      <c r="Z64" s="50">
        <f t="shared" si="28"/>
        <v>3.9568006804146725</v>
      </c>
      <c r="AA64" s="50">
        <f t="shared" si="28"/>
        <v>4.1045597544433594</v>
      </c>
      <c r="AB64" s="50">
        <f t="shared" si="28"/>
        <v>4.1045597544433594</v>
      </c>
      <c r="AC64" s="12">
        <f t="shared" si="22"/>
        <v>3.8953158171556606</v>
      </c>
    </row>
    <row r="65" spans="1:29" ht="15.75" x14ac:dyDescent="0.25">
      <c r="A65" s="4">
        <v>21</v>
      </c>
      <c r="B65" s="3" t="s">
        <v>1</v>
      </c>
      <c r="C65" s="2" t="s">
        <v>0</v>
      </c>
      <c r="D65" s="1"/>
      <c r="E65" s="50"/>
      <c r="F65" s="50"/>
      <c r="G65" s="50">
        <f t="shared" ref="G65:P65" si="29">(G47-G48)/LN(1+(G47-G48)/G46)</f>
        <v>2.1711400650644617</v>
      </c>
      <c r="H65" s="50">
        <f t="shared" si="29"/>
        <v>2.3235652944818113</v>
      </c>
      <c r="I65" s="50">
        <f t="shared" si="29"/>
        <v>2.1491323462834737</v>
      </c>
      <c r="J65" s="50">
        <f t="shared" si="29"/>
        <v>2.3880727252399701</v>
      </c>
      <c r="K65" s="50">
        <f t="shared" si="29"/>
        <v>2.6951431749169599</v>
      </c>
      <c r="L65" s="50">
        <f t="shared" si="29"/>
        <v>2.6951431749169599</v>
      </c>
      <c r="M65" s="50">
        <f t="shared" si="29"/>
        <v>2.6951431749169599</v>
      </c>
      <c r="N65" s="50">
        <f t="shared" si="29"/>
        <v>2.4733776598087891</v>
      </c>
      <c r="O65" s="50">
        <f t="shared" si="29"/>
        <v>2.5141180370887164</v>
      </c>
      <c r="P65" s="50">
        <f t="shared" si="29"/>
        <v>2.375897998171745</v>
      </c>
      <c r="Q65" s="50">
        <f>(Q47-Q48)/LN(1+(Q47-Q48)/Q46)</f>
        <v>2.21163145567288</v>
      </c>
      <c r="R65" s="50">
        <f>(R47-R48)/LN(1+(R47-R48)/R46)</f>
        <v>1.7889418507023147</v>
      </c>
      <c r="S65" s="50">
        <f>(S47-S48)/LN(1+(S47-S48)/S46)</f>
        <v>1.9254635942521867</v>
      </c>
      <c r="T65" s="50">
        <f>(T47-T48)/LN(1+(T47-T48)/T46)</f>
        <v>2.0436652620419178</v>
      </c>
      <c r="U65" s="50">
        <f t="shared" ref="U65:AB65" si="30">(U47-U48)/LN(1+(U47-U48)/U46)</f>
        <v>2.2353121960360163</v>
      </c>
      <c r="V65" s="50">
        <f t="shared" si="30"/>
        <v>2.1270631636670401</v>
      </c>
      <c r="W65" s="50">
        <f t="shared" si="30"/>
        <v>2.3990918556509144</v>
      </c>
      <c r="X65" s="50">
        <f t="shared" si="30"/>
        <v>2.5141180370887164</v>
      </c>
      <c r="Y65" s="50">
        <f t="shared" si="30"/>
        <v>2.6050715660667714</v>
      </c>
      <c r="Z65" s="50">
        <f t="shared" si="30"/>
        <v>2.6276699100244083</v>
      </c>
      <c r="AA65" s="50">
        <f t="shared" si="30"/>
        <v>2.3880727252399696</v>
      </c>
      <c r="AB65" s="50">
        <f t="shared" si="30"/>
        <v>2.6276699100244083</v>
      </c>
      <c r="AC65" s="12">
        <f t="shared" si="22"/>
        <v>2.3624775080616995</v>
      </c>
    </row>
    <row r="71" spans="1:29" ht="23.25" x14ac:dyDescent="0.25">
      <c r="A71" s="332" t="s">
        <v>39</v>
      </c>
      <c r="B71" s="333"/>
      <c r="C71" s="333"/>
      <c r="D71" s="333"/>
      <c r="E71" s="333"/>
      <c r="F71" s="333"/>
      <c r="G71" s="333"/>
      <c r="H71" s="333"/>
      <c r="I71" s="333"/>
      <c r="J71" s="333"/>
      <c r="K71" s="333"/>
      <c r="L71" s="333"/>
      <c r="M71" s="333"/>
      <c r="N71" s="333"/>
      <c r="O71" s="333"/>
      <c r="P71" s="333"/>
      <c r="Q71" s="333"/>
      <c r="R71" s="333"/>
      <c r="S71" s="333"/>
      <c r="T71" s="333"/>
      <c r="U71" s="333"/>
      <c r="V71" s="333"/>
      <c r="W71" s="333"/>
      <c r="X71" s="333"/>
      <c r="Y71" s="333"/>
      <c r="Z71" s="333"/>
      <c r="AA71" s="333"/>
      <c r="AB71" s="334"/>
      <c r="AC71"/>
    </row>
    <row r="72" spans="1:29" ht="18.75" x14ac:dyDescent="0.25">
      <c r="A72" s="353" t="s">
        <v>107</v>
      </c>
      <c r="B72" s="354"/>
      <c r="C72" s="354"/>
      <c r="D72" s="354"/>
      <c r="E72" s="354"/>
      <c r="F72" s="354"/>
      <c r="G72" s="354"/>
      <c r="H72" s="354"/>
      <c r="I72" s="354"/>
      <c r="J72" s="354"/>
      <c r="K72" s="354"/>
      <c r="L72" s="354"/>
      <c r="M72" s="354"/>
      <c r="N72" s="354"/>
      <c r="O72" s="354"/>
      <c r="P72" s="354"/>
      <c r="Q72" s="354"/>
      <c r="R72" s="354"/>
      <c r="S72" s="354"/>
      <c r="T72" s="354"/>
      <c r="U72" s="354"/>
      <c r="V72" s="354"/>
      <c r="W72" s="354"/>
      <c r="X72" s="354"/>
      <c r="Y72" s="354"/>
      <c r="Z72" s="354"/>
      <c r="AA72" s="354"/>
      <c r="AB72" s="355"/>
      <c r="AC72"/>
    </row>
    <row r="73" spans="1:29" ht="21" x14ac:dyDescent="0.35">
      <c r="A73" s="335"/>
      <c r="B73" s="336"/>
      <c r="C73" s="336"/>
      <c r="D73" s="337"/>
      <c r="E73" s="338" t="s">
        <v>75</v>
      </c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40"/>
      <c r="AC73"/>
    </row>
    <row r="74" spans="1:29" ht="18.75" x14ac:dyDescent="0.25">
      <c r="A74" s="350" t="s">
        <v>38</v>
      </c>
      <c r="B74" s="351"/>
      <c r="C74" s="351"/>
      <c r="D74" s="352"/>
      <c r="E74" s="341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3"/>
      <c r="AC74"/>
    </row>
    <row r="75" spans="1:29" ht="18.75" x14ac:dyDescent="0.25">
      <c r="A75" s="350" t="s">
        <v>37</v>
      </c>
      <c r="B75" s="351"/>
      <c r="C75" s="351"/>
      <c r="D75" s="352"/>
      <c r="E75" s="341"/>
      <c r="F75" s="342"/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  <c r="AB75" s="343"/>
      <c r="AC75"/>
    </row>
    <row r="76" spans="1:29" ht="18.75" x14ac:dyDescent="0.25">
      <c r="A76" s="350" t="s">
        <v>36</v>
      </c>
      <c r="B76" s="351"/>
      <c r="C76" s="351"/>
      <c r="D76" s="352"/>
      <c r="E76" s="341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342"/>
      <c r="T76" s="342"/>
      <c r="U76" s="342"/>
      <c r="V76" s="342"/>
      <c r="W76" s="342"/>
      <c r="X76" s="342"/>
      <c r="Y76" s="342"/>
      <c r="Z76" s="342"/>
      <c r="AA76" s="342"/>
      <c r="AB76" s="343"/>
      <c r="AC76"/>
    </row>
    <row r="77" spans="1:29" ht="18.75" x14ac:dyDescent="0.25">
      <c r="A77" s="350" t="s">
        <v>35</v>
      </c>
      <c r="B77" s="351"/>
      <c r="C77" s="351"/>
      <c r="D77" s="352"/>
      <c r="E77" s="341"/>
      <c r="F77" s="342"/>
      <c r="G77" s="342"/>
      <c r="H77" s="342"/>
      <c r="I77" s="342"/>
      <c r="J77" s="342"/>
      <c r="K77" s="342"/>
      <c r="L77" s="342"/>
      <c r="M77" s="342"/>
      <c r="N77" s="342"/>
      <c r="O77" s="342"/>
      <c r="P77" s="342"/>
      <c r="Q77" s="342"/>
      <c r="R77" s="342"/>
      <c r="S77" s="342"/>
      <c r="T77" s="342"/>
      <c r="U77" s="342"/>
      <c r="V77" s="342"/>
      <c r="W77" s="342"/>
      <c r="X77" s="342"/>
      <c r="Y77" s="342"/>
      <c r="Z77" s="342"/>
      <c r="AA77" s="342"/>
      <c r="AB77" s="343"/>
      <c r="AC77"/>
    </row>
    <row r="78" spans="1:29" ht="19.5" x14ac:dyDescent="0.35">
      <c r="A78" s="347" t="s">
        <v>34</v>
      </c>
      <c r="B78" s="348"/>
      <c r="C78" s="348"/>
      <c r="D78" s="349"/>
      <c r="E78" s="341"/>
      <c r="F78" s="342"/>
      <c r="G78" s="342"/>
      <c r="H78" s="342"/>
      <c r="I78" s="342"/>
      <c r="J78" s="342"/>
      <c r="K78" s="342"/>
      <c r="L78" s="342"/>
      <c r="M78" s="342"/>
      <c r="N78" s="342"/>
      <c r="O78" s="342"/>
      <c r="P78" s="342"/>
      <c r="Q78" s="342"/>
      <c r="R78" s="342"/>
      <c r="S78" s="342"/>
      <c r="T78" s="342"/>
      <c r="U78" s="342"/>
      <c r="V78" s="342"/>
      <c r="W78" s="342"/>
      <c r="X78" s="342"/>
      <c r="Y78" s="342"/>
      <c r="Z78" s="342"/>
      <c r="AA78" s="342"/>
      <c r="AB78" s="343"/>
      <c r="AC78"/>
    </row>
    <row r="79" spans="1:29" ht="18.75" x14ac:dyDescent="0.35">
      <c r="A79" s="347" t="s">
        <v>33</v>
      </c>
      <c r="B79" s="348"/>
      <c r="C79" s="348"/>
      <c r="D79" s="349"/>
      <c r="E79" s="344"/>
      <c r="F79" s="345"/>
      <c r="G79" s="345"/>
      <c r="H79" s="345"/>
      <c r="I79" s="345"/>
      <c r="J79" s="345"/>
      <c r="K79" s="345"/>
      <c r="L79" s="345"/>
      <c r="M79" s="345"/>
      <c r="N79" s="345"/>
      <c r="O79" s="345"/>
      <c r="P79" s="345"/>
      <c r="Q79" s="345"/>
      <c r="R79" s="345"/>
      <c r="S79" s="345"/>
      <c r="T79" s="345"/>
      <c r="U79" s="345"/>
      <c r="V79" s="345"/>
      <c r="W79" s="345"/>
      <c r="X79" s="345"/>
      <c r="Y79" s="345"/>
      <c r="Z79" s="345"/>
      <c r="AA79" s="345"/>
      <c r="AB79" s="346"/>
      <c r="AC79"/>
    </row>
    <row r="80" spans="1:29" ht="15.75" x14ac:dyDescent="0.25">
      <c r="A80" s="364" t="s">
        <v>32</v>
      </c>
      <c r="B80" s="364" t="s">
        <v>31</v>
      </c>
      <c r="C80" s="366" t="s">
        <v>30</v>
      </c>
      <c r="D80" s="364" t="s">
        <v>29</v>
      </c>
      <c r="E80" s="314" t="s">
        <v>28</v>
      </c>
      <c r="F80" s="315"/>
      <c r="G80" s="315"/>
      <c r="H80" s="315"/>
      <c r="I80" s="315"/>
      <c r="J80" s="315"/>
      <c r="K80" s="315"/>
      <c r="L80" s="315"/>
      <c r="M80" s="315"/>
      <c r="N80" s="315"/>
      <c r="O80" s="315"/>
      <c r="P80" s="315"/>
      <c r="Q80" s="315"/>
      <c r="R80" s="315"/>
      <c r="S80" s="315"/>
      <c r="T80" s="315"/>
      <c r="U80" s="315"/>
      <c r="V80" s="315"/>
      <c r="W80" s="315"/>
      <c r="X80" s="315"/>
      <c r="Y80" s="315"/>
      <c r="Z80" s="315"/>
      <c r="AA80" s="315"/>
      <c r="AB80" s="316"/>
      <c r="AC80" s="10" t="s">
        <v>40</v>
      </c>
    </row>
    <row r="81" spans="1:29" ht="15.75" x14ac:dyDescent="0.25">
      <c r="A81" s="365"/>
      <c r="B81" s="365"/>
      <c r="C81" s="367"/>
      <c r="D81" s="365"/>
      <c r="E81" s="8">
        <v>7</v>
      </c>
      <c r="F81" s="8">
        <v>8</v>
      </c>
      <c r="G81" s="8">
        <v>9</v>
      </c>
      <c r="H81" s="8">
        <v>10</v>
      </c>
      <c r="I81" s="9">
        <v>11</v>
      </c>
      <c r="J81" s="8">
        <v>12</v>
      </c>
      <c r="K81" s="8">
        <v>13</v>
      </c>
      <c r="L81" s="8">
        <v>14</v>
      </c>
      <c r="M81" s="8">
        <v>15</v>
      </c>
      <c r="N81" s="8">
        <v>16</v>
      </c>
      <c r="O81" s="8">
        <v>17</v>
      </c>
      <c r="P81" s="8">
        <v>18</v>
      </c>
      <c r="Q81" s="8">
        <v>19</v>
      </c>
      <c r="R81" s="8">
        <v>20</v>
      </c>
      <c r="S81" s="8">
        <v>21</v>
      </c>
      <c r="T81" s="8">
        <v>22</v>
      </c>
      <c r="U81" s="8">
        <v>23</v>
      </c>
      <c r="V81" s="8">
        <v>0</v>
      </c>
      <c r="W81" s="8">
        <v>1</v>
      </c>
      <c r="X81" s="8">
        <v>2</v>
      </c>
      <c r="Y81" s="8">
        <v>3</v>
      </c>
      <c r="Z81" s="8">
        <v>4</v>
      </c>
      <c r="AA81" s="8">
        <v>5</v>
      </c>
      <c r="AB81" s="8">
        <v>6</v>
      </c>
      <c r="AC81" s="1"/>
    </row>
    <row r="82" spans="1:29" ht="31.5" x14ac:dyDescent="0.2">
      <c r="A82" s="4">
        <v>1</v>
      </c>
      <c r="B82" s="3" t="s">
        <v>27</v>
      </c>
      <c r="C82" s="2" t="s">
        <v>0</v>
      </c>
      <c r="D82" s="31"/>
      <c r="E82" s="12">
        <v>2.2999999999999998</v>
      </c>
      <c r="F82" s="12">
        <v>2.2000000000000002</v>
      </c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>
        <f>AVERAGE(E82:AB82)</f>
        <v>2.25</v>
      </c>
    </row>
    <row r="83" spans="1:29" ht="31.5" x14ac:dyDescent="0.2">
      <c r="A83" s="4">
        <v>2</v>
      </c>
      <c r="B83" s="3" t="s">
        <v>26</v>
      </c>
      <c r="C83" s="2" t="s">
        <v>0</v>
      </c>
      <c r="D83" s="31"/>
      <c r="E83" s="12">
        <v>0.3</v>
      </c>
      <c r="F83" s="12">
        <v>0.3</v>
      </c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>
        <f>AVERAGE(E83:AB83)</f>
        <v>0.3</v>
      </c>
    </row>
    <row r="84" spans="1:29" ht="18.75" x14ac:dyDescent="0.2">
      <c r="A84" s="4">
        <v>3</v>
      </c>
      <c r="B84" s="3" t="s">
        <v>25</v>
      </c>
      <c r="C84" s="2" t="s">
        <v>0</v>
      </c>
      <c r="D84" s="2"/>
      <c r="E84" s="36">
        <v>13</v>
      </c>
      <c r="F84" s="36">
        <v>13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12">
        <f t="shared" ref="AC84:AC94" si="31">AVERAGE(E84:AB84)</f>
        <v>13</v>
      </c>
    </row>
    <row r="85" spans="1:29" ht="18.75" x14ac:dyDescent="0.2">
      <c r="A85" s="4">
        <v>4</v>
      </c>
      <c r="B85" s="3" t="s">
        <v>24</v>
      </c>
      <c r="C85" s="2" t="s">
        <v>0</v>
      </c>
      <c r="D85" s="2"/>
      <c r="E85" s="36">
        <v>5.6</v>
      </c>
      <c r="F85" s="36">
        <v>5.5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12">
        <f t="shared" si="31"/>
        <v>5.55</v>
      </c>
    </row>
    <row r="86" spans="1:29" ht="34.5" x14ac:dyDescent="0.2">
      <c r="A86" s="4">
        <v>5</v>
      </c>
      <c r="B86" s="3" t="s">
        <v>23</v>
      </c>
      <c r="C86" s="2" t="s">
        <v>0</v>
      </c>
      <c r="D86" s="2"/>
      <c r="E86" s="36">
        <v>18.2</v>
      </c>
      <c r="F86" s="36">
        <v>18.100000000000001</v>
      </c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12">
        <f t="shared" si="31"/>
        <v>18.149999999999999</v>
      </c>
    </row>
    <row r="87" spans="1:29" ht="18.75" x14ac:dyDescent="0.2">
      <c r="A87" s="4">
        <v>6</v>
      </c>
      <c r="B87" s="3" t="s">
        <v>22</v>
      </c>
      <c r="C87" s="2" t="s">
        <v>0</v>
      </c>
      <c r="D87" s="2"/>
      <c r="E87" s="36">
        <v>23.1</v>
      </c>
      <c r="F87" s="36">
        <v>22.9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12">
        <f t="shared" si="31"/>
        <v>23</v>
      </c>
    </row>
    <row r="88" spans="1:29" ht="30" x14ac:dyDescent="0.2">
      <c r="A88" s="4">
        <v>7</v>
      </c>
      <c r="B88" s="3" t="s">
        <v>21</v>
      </c>
      <c r="C88" s="2" t="s">
        <v>16</v>
      </c>
      <c r="D88" s="2"/>
      <c r="E88" s="5">
        <v>4.3</v>
      </c>
      <c r="F88" s="5">
        <v>4.3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12">
        <f t="shared" si="31"/>
        <v>4.3</v>
      </c>
    </row>
    <row r="89" spans="1:29" ht="30" x14ac:dyDescent="0.2">
      <c r="A89" s="4">
        <v>8</v>
      </c>
      <c r="B89" s="3" t="s">
        <v>20</v>
      </c>
      <c r="C89" s="2" t="s">
        <v>16</v>
      </c>
      <c r="D89" s="2"/>
      <c r="E89" s="11">
        <v>3.8</v>
      </c>
      <c r="F89" s="11">
        <v>3.8</v>
      </c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2">
        <f t="shared" si="31"/>
        <v>3.8</v>
      </c>
    </row>
    <row r="90" spans="1:29" ht="30" x14ac:dyDescent="0.2">
      <c r="A90" s="4">
        <v>9</v>
      </c>
      <c r="B90" s="3" t="s">
        <v>19</v>
      </c>
      <c r="C90" s="2" t="s">
        <v>16</v>
      </c>
      <c r="D90" s="2"/>
      <c r="E90" s="11">
        <v>3.8</v>
      </c>
      <c r="F90" s="11">
        <v>3.8</v>
      </c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2">
        <f t="shared" si="31"/>
        <v>3.8</v>
      </c>
    </row>
    <row r="91" spans="1:29" ht="30" x14ac:dyDescent="0.2">
      <c r="A91" s="4">
        <v>10</v>
      </c>
      <c r="B91" s="3" t="s">
        <v>18</v>
      </c>
      <c r="C91" s="2" t="s">
        <v>16</v>
      </c>
      <c r="D91" s="2"/>
      <c r="E91" s="11">
        <v>3</v>
      </c>
      <c r="F91" s="11">
        <v>3</v>
      </c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2">
        <f t="shared" si="31"/>
        <v>3</v>
      </c>
    </row>
    <row r="92" spans="1:29" ht="34.5" x14ac:dyDescent="0.2">
      <c r="A92" s="4">
        <v>11</v>
      </c>
      <c r="B92" s="3" t="s">
        <v>17</v>
      </c>
      <c r="C92" s="2" t="s">
        <v>16</v>
      </c>
      <c r="D92" s="5"/>
      <c r="E92" s="13">
        <f>E88-E89</f>
        <v>0.5</v>
      </c>
      <c r="F92" s="13">
        <f>F88-F89</f>
        <v>0.5</v>
      </c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2">
        <f t="shared" si="31"/>
        <v>0.5</v>
      </c>
    </row>
    <row r="93" spans="1:29" ht="34.5" x14ac:dyDescent="0.2">
      <c r="A93" s="4">
        <v>12</v>
      </c>
      <c r="B93" s="3" t="s">
        <v>15</v>
      </c>
      <c r="C93" s="2" t="s">
        <v>14</v>
      </c>
      <c r="D93" s="5"/>
      <c r="E93" s="13">
        <f>E90-E91</f>
        <v>0.79999999999999982</v>
      </c>
      <c r="F93" s="13">
        <f>F90-F91</f>
        <v>0.79999999999999982</v>
      </c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2">
        <f t="shared" si="31"/>
        <v>0.79999999999999982</v>
      </c>
    </row>
    <row r="94" spans="1:29" ht="37.5" x14ac:dyDescent="0.2">
      <c r="A94" s="4">
        <v>13</v>
      </c>
      <c r="B94" s="3" t="s">
        <v>13</v>
      </c>
      <c r="C94" s="2" t="s">
        <v>12</v>
      </c>
      <c r="D94" s="5"/>
      <c r="E94" s="6">
        <f>SQRT(E92/0.5)*971</f>
        <v>971</v>
      </c>
      <c r="F94" s="6">
        <f>SQRT(F92/0.5)*971</f>
        <v>971</v>
      </c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12">
        <f t="shared" si="31"/>
        <v>971</v>
      </c>
    </row>
    <row r="95" spans="1:29" ht="15.75" x14ac:dyDescent="0.2">
      <c r="A95" s="4">
        <v>14</v>
      </c>
      <c r="B95" s="3" t="s">
        <v>11</v>
      </c>
      <c r="C95" s="2" t="s">
        <v>10</v>
      </c>
      <c r="D95" s="5"/>
      <c r="E95" s="32">
        <f>E94*1000*1*(E84-E85)/3024</f>
        <v>2376.1243386243386</v>
      </c>
      <c r="F95" s="32">
        <f>F94*1000*1*(F84-F85)/3024</f>
        <v>2408.2341269841268</v>
      </c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18">
        <f>SUM(E95:AB95)</f>
        <v>4784.3584656084658</v>
      </c>
    </row>
    <row r="96" spans="1:29" ht="15.75" x14ac:dyDescent="0.2">
      <c r="A96" s="4">
        <v>15</v>
      </c>
      <c r="B96" s="3" t="s">
        <v>9</v>
      </c>
      <c r="C96" s="2" t="s">
        <v>8</v>
      </c>
      <c r="D96" s="5"/>
      <c r="E96" s="5">
        <v>750</v>
      </c>
      <c r="F96" s="5">
        <v>750</v>
      </c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18">
        <f>SUM(E96:AB96)</f>
        <v>1500</v>
      </c>
    </row>
    <row r="97" spans="1:29" ht="15.75" x14ac:dyDescent="0.2">
      <c r="A97" s="4">
        <v>16</v>
      </c>
      <c r="B97" s="3" t="s">
        <v>7</v>
      </c>
      <c r="C97" s="2" t="s">
        <v>6</v>
      </c>
      <c r="D97" s="5"/>
      <c r="E97" s="50">
        <f>E96/E95</f>
        <v>0.31564004787485733</v>
      </c>
      <c r="F97" s="50">
        <f>F96/F95</f>
        <v>0.31143151390319262</v>
      </c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12">
        <f t="shared" ref="AC97:AC102" si="32">AVERAGE(E97:AB97)</f>
        <v>0.31353578088902501</v>
      </c>
    </row>
    <row r="98" spans="1:29" ht="15.75" x14ac:dyDescent="0.2">
      <c r="A98" s="4">
        <v>17</v>
      </c>
      <c r="B98" s="3" t="s">
        <v>5</v>
      </c>
      <c r="C98" s="5"/>
      <c r="D98" s="5"/>
      <c r="E98" s="372">
        <f>AVERAGE(E97:AB97)</f>
        <v>0.31353578088902501</v>
      </c>
      <c r="F98" s="373"/>
      <c r="G98" s="373"/>
      <c r="H98" s="373"/>
      <c r="I98" s="373"/>
      <c r="J98" s="373"/>
      <c r="K98" s="373"/>
      <c r="L98" s="373"/>
      <c r="M98" s="373"/>
      <c r="N98" s="373"/>
      <c r="O98" s="373"/>
      <c r="P98" s="373"/>
      <c r="Q98" s="373"/>
      <c r="R98" s="373"/>
      <c r="S98" s="373"/>
      <c r="T98" s="373"/>
      <c r="U98" s="373"/>
      <c r="V98" s="373"/>
      <c r="W98" s="373"/>
      <c r="X98" s="373"/>
      <c r="Y98" s="373"/>
      <c r="Z98" s="373"/>
      <c r="AA98" s="373"/>
      <c r="AB98" s="374"/>
      <c r="AC98" s="12">
        <f t="shared" si="32"/>
        <v>0.31353578088902501</v>
      </c>
    </row>
    <row r="99" spans="1:29" ht="15.75" x14ac:dyDescent="0.2">
      <c r="A99" s="4">
        <v>18</v>
      </c>
      <c r="B99" s="3" t="s">
        <v>4</v>
      </c>
      <c r="C99" s="5"/>
      <c r="D99" s="5"/>
      <c r="E99" s="50">
        <f>3.516/E97</f>
        <v>11.139270899470899</v>
      </c>
      <c r="F99" s="50">
        <f>3.516/F97</f>
        <v>11.289801587301586</v>
      </c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12">
        <f t="shared" si="32"/>
        <v>11.214536243386242</v>
      </c>
    </row>
    <row r="100" spans="1:29" ht="15.75" x14ac:dyDescent="0.2">
      <c r="A100" s="4">
        <v>19</v>
      </c>
      <c r="B100" s="3" t="s">
        <v>3</v>
      </c>
      <c r="C100" s="5"/>
      <c r="D100" s="5"/>
      <c r="E100" s="50">
        <f>3.413*E99</f>
        <v>38.018331579894181</v>
      </c>
      <c r="F100" s="50">
        <f>3.413*F99</f>
        <v>38.53209281746031</v>
      </c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12">
        <f t="shared" si="32"/>
        <v>38.275212198677245</v>
      </c>
    </row>
    <row r="101" spans="1:29" ht="15.75" x14ac:dyDescent="0.2">
      <c r="A101" s="4">
        <v>20</v>
      </c>
      <c r="B101" s="3" t="s">
        <v>2</v>
      </c>
      <c r="C101" s="2" t="s">
        <v>0</v>
      </c>
      <c r="D101" s="5"/>
      <c r="E101" s="50">
        <f>(E87-E86)/LN(1+(E87-E86)/E82)</f>
        <v>4.2938316188344174</v>
      </c>
      <c r="F101" s="50">
        <f>(F87-F86)/LN(1+(F87-F86)/F82)</f>
        <v>4.1470373970313661</v>
      </c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12">
        <f t="shared" si="32"/>
        <v>4.2204345079328913</v>
      </c>
    </row>
    <row r="102" spans="1:29" ht="15.75" x14ac:dyDescent="0.25">
      <c r="A102" s="4">
        <v>21</v>
      </c>
      <c r="B102" s="3" t="s">
        <v>1</v>
      </c>
      <c r="C102" s="2" t="s">
        <v>0</v>
      </c>
      <c r="D102" s="1"/>
      <c r="E102" s="50">
        <f>(E84-E85)/LN(1+(E84-E85)/E83)</f>
        <v>2.2802957162478492</v>
      </c>
      <c r="F102" s="50">
        <f>(F84-F85)/LN(1+(F84-F85)/F83)</f>
        <v>2.3019575732260114</v>
      </c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12">
        <f t="shared" si="32"/>
        <v>2.2911266447369303</v>
      </c>
    </row>
  </sheetData>
  <mergeCells count="48">
    <mergeCell ref="A1:AB1"/>
    <mergeCell ref="A2:AB2"/>
    <mergeCell ref="A3:D3"/>
    <mergeCell ref="E3:AB9"/>
    <mergeCell ref="A4:D4"/>
    <mergeCell ref="A5:D5"/>
    <mergeCell ref="A6:D6"/>
    <mergeCell ref="A7:D7"/>
    <mergeCell ref="A8:D8"/>
    <mergeCell ref="A9:D9"/>
    <mergeCell ref="E28:AB28"/>
    <mergeCell ref="A10:A11"/>
    <mergeCell ref="B10:B11"/>
    <mergeCell ref="C10:C11"/>
    <mergeCell ref="D10:D11"/>
    <mergeCell ref="E10:AB10"/>
    <mergeCell ref="A34:AB34"/>
    <mergeCell ref="A35:AB35"/>
    <mergeCell ref="A36:D36"/>
    <mergeCell ref="E36:AB42"/>
    <mergeCell ref="A37:D37"/>
    <mergeCell ref="A38:D38"/>
    <mergeCell ref="A39:D39"/>
    <mergeCell ref="A40:D40"/>
    <mergeCell ref="A41:D41"/>
    <mergeCell ref="A42:D42"/>
    <mergeCell ref="E61:AB61"/>
    <mergeCell ref="A43:A44"/>
    <mergeCell ref="B43:B44"/>
    <mergeCell ref="C43:C44"/>
    <mergeCell ref="D43:D44"/>
    <mergeCell ref="E43:AB43"/>
    <mergeCell ref="A71:AB71"/>
    <mergeCell ref="A72:AB72"/>
    <mergeCell ref="A73:D73"/>
    <mergeCell ref="E73:AB79"/>
    <mergeCell ref="A74:D74"/>
    <mergeCell ref="A75:D75"/>
    <mergeCell ref="A76:D76"/>
    <mergeCell ref="A77:D77"/>
    <mergeCell ref="A78:D78"/>
    <mergeCell ref="A79:D79"/>
    <mergeCell ref="E98:AB98"/>
    <mergeCell ref="A80:A81"/>
    <mergeCell ref="B80:B81"/>
    <mergeCell ref="C80:C81"/>
    <mergeCell ref="D80:D81"/>
    <mergeCell ref="E80:AB80"/>
  </mergeCells>
  <conditionalFormatting sqref="E26:R26 V26:AB26">
    <cfRule type="cellIs" dxfId="60" priority="8" operator="greaterThan">
      <formula>90</formula>
    </cfRule>
  </conditionalFormatting>
  <conditionalFormatting sqref="E59:F59 Q59:T59">
    <cfRule type="cellIs" dxfId="59" priority="7" operator="greaterThan">
      <formula>90</formula>
    </cfRule>
  </conditionalFormatting>
  <conditionalFormatting sqref="U59:X59">
    <cfRule type="cellIs" dxfId="58" priority="6" operator="greaterThan">
      <formula>90</formula>
    </cfRule>
  </conditionalFormatting>
  <conditionalFormatting sqref="G96:T96">
    <cfRule type="cellIs" dxfId="57" priority="5" operator="greaterThan">
      <formula>90</formula>
    </cfRule>
  </conditionalFormatting>
  <conditionalFormatting sqref="U96:AB96">
    <cfRule type="cellIs" dxfId="56" priority="4" operator="greaterThan">
      <formula>90</formula>
    </cfRule>
  </conditionalFormatting>
  <conditionalFormatting sqref="S26:U26">
    <cfRule type="cellIs" dxfId="55" priority="3" operator="greaterThan">
      <formula>90</formula>
    </cfRule>
  </conditionalFormatting>
  <conditionalFormatting sqref="G59:P59 Y59:AB59">
    <cfRule type="cellIs" dxfId="54" priority="2" operator="greaterThan">
      <formula>90</formula>
    </cfRule>
  </conditionalFormatting>
  <conditionalFormatting sqref="E96:F96">
    <cfRule type="cellIs" dxfId="53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C102"/>
  <sheetViews>
    <sheetView zoomScale="70" zoomScaleNormal="70" workbookViewId="0">
      <selection activeCell="AC47" sqref="AC47:AC48"/>
    </sheetView>
  </sheetViews>
  <sheetFormatPr defaultColWidth="8.85546875" defaultRowHeight="12.75" x14ac:dyDescent="0.2"/>
  <cols>
    <col min="1" max="1" width="6.5703125" style="16" customWidth="1"/>
    <col min="2" max="2" width="39.140625" style="16" customWidth="1"/>
    <col min="3" max="3" width="11.42578125" style="16" customWidth="1"/>
    <col min="4" max="4" width="14.85546875" style="16" customWidth="1"/>
    <col min="5" max="28" width="8.7109375" style="16" customWidth="1"/>
    <col min="29" max="29" width="12.42578125" style="16" customWidth="1"/>
    <col min="30" max="30" width="8.28515625" style="16" bestFit="1" customWidth="1"/>
    <col min="31" max="16384" width="8.85546875" style="16"/>
  </cols>
  <sheetData>
    <row r="1" spans="1:29" ht="23.25" x14ac:dyDescent="0.25">
      <c r="A1" s="332" t="s">
        <v>39</v>
      </c>
      <c r="B1" s="333"/>
      <c r="C1" s="333"/>
      <c r="D1" s="333"/>
      <c r="E1" s="333"/>
      <c r="F1" s="333"/>
      <c r="G1" s="333"/>
      <c r="H1" s="333"/>
      <c r="I1" s="333"/>
      <c r="J1" s="333"/>
      <c r="K1" s="333"/>
      <c r="L1" s="333"/>
      <c r="M1" s="333"/>
      <c r="N1" s="333"/>
      <c r="O1" s="333"/>
      <c r="P1" s="333"/>
      <c r="Q1" s="333"/>
      <c r="R1" s="333"/>
      <c r="S1" s="333"/>
      <c r="T1" s="333"/>
      <c r="U1" s="333"/>
      <c r="V1" s="333"/>
      <c r="W1" s="333"/>
      <c r="X1" s="333"/>
      <c r="Y1" s="333"/>
      <c r="Z1" s="333"/>
      <c r="AA1" s="333"/>
      <c r="AB1" s="334"/>
      <c r="AC1"/>
    </row>
    <row r="2" spans="1:29" ht="18.75" x14ac:dyDescent="0.25">
      <c r="A2" s="353" t="s">
        <v>108</v>
      </c>
      <c r="B2" s="354"/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T2" s="354"/>
      <c r="U2" s="354"/>
      <c r="V2" s="354"/>
      <c r="W2" s="354"/>
      <c r="X2" s="354"/>
      <c r="Y2" s="354"/>
      <c r="Z2" s="354"/>
      <c r="AA2" s="354"/>
      <c r="AB2" s="355"/>
      <c r="AC2"/>
    </row>
    <row r="3" spans="1:29" ht="21" x14ac:dyDescent="0.35">
      <c r="A3" s="335"/>
      <c r="B3" s="336"/>
      <c r="C3" s="336"/>
      <c r="D3" s="337"/>
      <c r="E3" s="338" t="s">
        <v>76</v>
      </c>
      <c r="F3" s="339"/>
      <c r="G3" s="339"/>
      <c r="H3" s="339"/>
      <c r="I3" s="339"/>
      <c r="J3" s="339"/>
      <c r="K3" s="339"/>
      <c r="L3" s="339"/>
      <c r="M3" s="339"/>
      <c r="N3" s="339"/>
      <c r="O3" s="339"/>
      <c r="P3" s="339"/>
      <c r="Q3" s="339"/>
      <c r="R3" s="339"/>
      <c r="S3" s="339"/>
      <c r="T3" s="339"/>
      <c r="U3" s="339"/>
      <c r="V3" s="339"/>
      <c r="W3" s="339"/>
      <c r="X3" s="339"/>
      <c r="Y3" s="339"/>
      <c r="Z3" s="339"/>
      <c r="AA3" s="339"/>
      <c r="AB3" s="340"/>
      <c r="AC3"/>
    </row>
    <row r="4" spans="1:29" ht="21" customHeight="1" x14ac:dyDescent="0.25">
      <c r="A4" s="350" t="s">
        <v>38</v>
      </c>
      <c r="B4" s="351"/>
      <c r="C4" s="351"/>
      <c r="D4" s="352"/>
      <c r="E4" s="341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3"/>
      <c r="AC4"/>
    </row>
    <row r="5" spans="1:29" ht="18.75" customHeight="1" x14ac:dyDescent="0.25">
      <c r="A5" s="350" t="s">
        <v>37</v>
      </c>
      <c r="B5" s="351"/>
      <c r="C5" s="351"/>
      <c r="D5" s="352"/>
      <c r="E5" s="341"/>
      <c r="F5" s="342"/>
      <c r="G5" s="342"/>
      <c r="H5" s="342"/>
      <c r="I5" s="342"/>
      <c r="J5" s="342"/>
      <c r="K5" s="342"/>
      <c r="L5" s="342"/>
      <c r="M5" s="342"/>
      <c r="N5" s="342"/>
      <c r="O5" s="342"/>
      <c r="P5" s="342"/>
      <c r="Q5" s="342"/>
      <c r="R5" s="342"/>
      <c r="S5" s="342"/>
      <c r="T5" s="342"/>
      <c r="U5" s="342"/>
      <c r="V5" s="342"/>
      <c r="W5" s="342"/>
      <c r="X5" s="342"/>
      <c r="Y5" s="342"/>
      <c r="Z5" s="342"/>
      <c r="AA5" s="342"/>
      <c r="AB5" s="343"/>
      <c r="AC5"/>
    </row>
    <row r="6" spans="1:29" ht="18.75" customHeight="1" x14ac:dyDescent="0.25">
      <c r="A6" s="350" t="s">
        <v>36</v>
      </c>
      <c r="B6" s="351"/>
      <c r="C6" s="351"/>
      <c r="D6" s="352"/>
      <c r="E6" s="341"/>
      <c r="F6" s="342"/>
      <c r="G6" s="342"/>
      <c r="H6" s="342"/>
      <c r="I6" s="342"/>
      <c r="J6" s="342"/>
      <c r="K6" s="342"/>
      <c r="L6" s="342"/>
      <c r="M6" s="342"/>
      <c r="N6" s="342"/>
      <c r="O6" s="342"/>
      <c r="P6" s="342"/>
      <c r="Q6" s="342"/>
      <c r="R6" s="342"/>
      <c r="S6" s="342"/>
      <c r="T6" s="342"/>
      <c r="U6" s="342"/>
      <c r="V6" s="342"/>
      <c r="W6" s="342"/>
      <c r="X6" s="342"/>
      <c r="Y6" s="342"/>
      <c r="Z6" s="342"/>
      <c r="AA6" s="342"/>
      <c r="AB6" s="343"/>
      <c r="AC6"/>
    </row>
    <row r="7" spans="1:29" ht="18.75" customHeight="1" x14ac:dyDescent="0.25">
      <c r="A7" s="350" t="s">
        <v>35</v>
      </c>
      <c r="B7" s="351"/>
      <c r="C7" s="351"/>
      <c r="D7" s="352"/>
      <c r="E7" s="341"/>
      <c r="F7" s="342"/>
      <c r="G7" s="342"/>
      <c r="H7" s="342"/>
      <c r="I7" s="342"/>
      <c r="J7" s="342"/>
      <c r="K7" s="342"/>
      <c r="L7" s="342"/>
      <c r="M7" s="342"/>
      <c r="N7" s="342"/>
      <c r="O7" s="342"/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3"/>
      <c r="AC7"/>
    </row>
    <row r="8" spans="1:29" ht="18.75" customHeight="1" x14ac:dyDescent="0.35">
      <c r="A8" s="347" t="s">
        <v>34</v>
      </c>
      <c r="B8" s="348"/>
      <c r="C8" s="348"/>
      <c r="D8" s="349"/>
      <c r="E8" s="341"/>
      <c r="F8" s="342"/>
      <c r="G8" s="342"/>
      <c r="H8" s="342"/>
      <c r="I8" s="342"/>
      <c r="J8" s="342"/>
      <c r="K8" s="342"/>
      <c r="L8" s="342"/>
      <c r="M8" s="342"/>
      <c r="N8" s="342"/>
      <c r="O8" s="342"/>
      <c r="P8" s="342"/>
      <c r="Q8" s="342"/>
      <c r="R8" s="342"/>
      <c r="S8" s="342"/>
      <c r="T8" s="342"/>
      <c r="U8" s="342"/>
      <c r="V8" s="342"/>
      <c r="W8" s="342"/>
      <c r="X8" s="342"/>
      <c r="Y8" s="342"/>
      <c r="Z8" s="342"/>
      <c r="AA8" s="342"/>
      <c r="AB8" s="343"/>
      <c r="AC8"/>
    </row>
    <row r="9" spans="1:29" ht="19.5" customHeight="1" x14ac:dyDescent="0.35">
      <c r="A9" s="347" t="s">
        <v>33</v>
      </c>
      <c r="B9" s="348"/>
      <c r="C9" s="348"/>
      <c r="D9" s="349"/>
      <c r="E9" s="344"/>
      <c r="F9" s="345"/>
      <c r="G9" s="345"/>
      <c r="H9" s="345"/>
      <c r="I9" s="345"/>
      <c r="J9" s="345"/>
      <c r="K9" s="345"/>
      <c r="L9" s="345"/>
      <c r="M9" s="345"/>
      <c r="N9" s="345"/>
      <c r="O9" s="345"/>
      <c r="P9" s="345"/>
      <c r="Q9" s="345"/>
      <c r="R9" s="345"/>
      <c r="S9" s="345"/>
      <c r="T9" s="345"/>
      <c r="U9" s="345"/>
      <c r="V9" s="345"/>
      <c r="W9" s="345"/>
      <c r="X9" s="345"/>
      <c r="Y9" s="345"/>
      <c r="Z9" s="345"/>
      <c r="AA9" s="345"/>
      <c r="AB9" s="346"/>
      <c r="AC9"/>
    </row>
    <row r="10" spans="1:29" ht="33" customHeight="1" x14ac:dyDescent="0.25">
      <c r="A10" s="312" t="s">
        <v>32</v>
      </c>
      <c r="B10" s="312" t="s">
        <v>31</v>
      </c>
      <c r="C10" s="312" t="s">
        <v>30</v>
      </c>
      <c r="D10" s="312" t="s">
        <v>29</v>
      </c>
      <c r="E10" s="314" t="s">
        <v>28</v>
      </c>
      <c r="F10" s="315"/>
      <c r="G10" s="315"/>
      <c r="H10" s="315"/>
      <c r="I10" s="315"/>
      <c r="J10" s="315"/>
      <c r="K10" s="315"/>
      <c r="L10" s="315"/>
      <c r="M10" s="315"/>
      <c r="N10" s="315"/>
      <c r="O10" s="315"/>
      <c r="P10" s="315"/>
      <c r="Q10" s="315"/>
      <c r="R10" s="315"/>
      <c r="S10" s="315"/>
      <c r="T10" s="315"/>
      <c r="U10" s="315"/>
      <c r="V10" s="315"/>
      <c r="W10" s="315"/>
      <c r="X10" s="315"/>
      <c r="Y10" s="315"/>
      <c r="Z10" s="315"/>
      <c r="AA10" s="315"/>
      <c r="AB10" s="316"/>
      <c r="AC10" s="10" t="s">
        <v>40</v>
      </c>
    </row>
    <row r="11" spans="1:29" ht="17.25" customHeight="1" x14ac:dyDescent="0.25">
      <c r="A11" s="313"/>
      <c r="B11" s="313"/>
      <c r="C11" s="313"/>
      <c r="D11" s="313"/>
      <c r="E11" s="8">
        <v>7</v>
      </c>
      <c r="F11" s="8">
        <v>8</v>
      </c>
      <c r="G11" s="8">
        <v>9</v>
      </c>
      <c r="H11" s="8">
        <v>10</v>
      </c>
      <c r="I11" s="9">
        <v>11</v>
      </c>
      <c r="J11" s="8">
        <v>12</v>
      </c>
      <c r="K11" s="8">
        <v>13</v>
      </c>
      <c r="L11" s="8">
        <v>14</v>
      </c>
      <c r="M11" s="8">
        <v>15</v>
      </c>
      <c r="N11" s="8">
        <v>16</v>
      </c>
      <c r="O11" s="8">
        <v>17</v>
      </c>
      <c r="P11" s="8">
        <v>18</v>
      </c>
      <c r="Q11" s="8">
        <v>19</v>
      </c>
      <c r="R11" s="8">
        <v>20</v>
      </c>
      <c r="S11" s="8">
        <v>21</v>
      </c>
      <c r="T11" s="8">
        <v>22</v>
      </c>
      <c r="U11" s="8">
        <v>23</v>
      </c>
      <c r="V11" s="8">
        <v>0</v>
      </c>
      <c r="W11" s="8">
        <v>1</v>
      </c>
      <c r="X11" s="8">
        <v>2</v>
      </c>
      <c r="Y11" s="8">
        <v>3</v>
      </c>
      <c r="Z11" s="8">
        <v>4</v>
      </c>
      <c r="AA11" s="8">
        <v>5</v>
      </c>
      <c r="AB11" s="8">
        <v>6</v>
      </c>
      <c r="AC11" s="1"/>
    </row>
    <row r="12" spans="1:29" ht="31.5" x14ac:dyDescent="0.2">
      <c r="A12" s="4">
        <v>1</v>
      </c>
      <c r="B12" s="3" t="s">
        <v>27</v>
      </c>
      <c r="C12" s="2" t="s">
        <v>0</v>
      </c>
      <c r="D12" s="31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>
        <v>2</v>
      </c>
      <c r="S12" s="12">
        <v>1.7</v>
      </c>
      <c r="T12" s="12">
        <v>1.7</v>
      </c>
      <c r="U12" s="12">
        <v>1.7</v>
      </c>
      <c r="V12" s="12">
        <v>1.6</v>
      </c>
      <c r="W12" s="12">
        <v>1.9</v>
      </c>
      <c r="X12" s="12">
        <v>2</v>
      </c>
      <c r="Y12" s="12">
        <v>2</v>
      </c>
      <c r="Z12" s="12">
        <v>2.1</v>
      </c>
      <c r="AA12" s="12">
        <v>2</v>
      </c>
      <c r="AB12" s="12">
        <v>2.1</v>
      </c>
      <c r="AC12" s="12">
        <f>AVERAGE(E12:AB12)</f>
        <v>1.8909090909090913</v>
      </c>
    </row>
    <row r="13" spans="1:29" ht="31.5" x14ac:dyDescent="0.2">
      <c r="A13" s="4">
        <v>2</v>
      </c>
      <c r="B13" s="3" t="s">
        <v>26</v>
      </c>
      <c r="C13" s="2" t="s">
        <v>0</v>
      </c>
      <c r="D13" s="31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>
        <v>0.8</v>
      </c>
      <c r="S13" s="12">
        <v>0.8</v>
      </c>
      <c r="T13" s="12">
        <v>0.7</v>
      </c>
      <c r="U13" s="12">
        <v>0.4</v>
      </c>
      <c r="V13" s="12">
        <v>0.8</v>
      </c>
      <c r="W13" s="12">
        <v>1.1000000000000001</v>
      </c>
      <c r="X13" s="12">
        <v>1.1000000000000001</v>
      </c>
      <c r="Y13" s="12">
        <v>1.2</v>
      </c>
      <c r="Z13" s="12">
        <v>1.3</v>
      </c>
      <c r="AA13" s="12">
        <v>1.2</v>
      </c>
      <c r="AB13" s="12">
        <v>1.4</v>
      </c>
      <c r="AC13" s="12">
        <f>AVERAGE(E13:AB13)</f>
        <v>0.9818181818181817</v>
      </c>
    </row>
    <row r="14" spans="1:29" ht="30" customHeight="1" x14ac:dyDescent="0.2">
      <c r="A14" s="4">
        <v>3</v>
      </c>
      <c r="B14" s="3" t="s">
        <v>25</v>
      </c>
      <c r="C14" s="2" t="s">
        <v>0</v>
      </c>
      <c r="D14" s="2"/>
      <c r="E14" s="5"/>
      <c r="F14" s="5"/>
      <c r="G14" s="5"/>
      <c r="H14" s="5"/>
      <c r="I14" s="5"/>
      <c r="J14" s="5"/>
      <c r="K14" s="5"/>
      <c r="L14" s="5"/>
      <c r="M14" s="5"/>
      <c r="N14" s="36"/>
      <c r="O14" s="36"/>
      <c r="P14" s="36"/>
      <c r="Q14" s="36"/>
      <c r="R14" s="36">
        <v>16.2</v>
      </c>
      <c r="S14" s="36">
        <v>15.4</v>
      </c>
      <c r="T14" s="36">
        <v>14.1</v>
      </c>
      <c r="U14" s="36">
        <v>13.5</v>
      </c>
      <c r="V14" s="36">
        <v>12.7</v>
      </c>
      <c r="W14" s="36">
        <v>11.8</v>
      </c>
      <c r="X14" s="36">
        <v>12.9</v>
      </c>
      <c r="Y14" s="36">
        <v>13.3</v>
      </c>
      <c r="Z14" s="36">
        <v>13.5</v>
      </c>
      <c r="AA14" s="36">
        <v>13.7</v>
      </c>
      <c r="AB14" s="36">
        <v>13.8</v>
      </c>
      <c r="AC14" s="12">
        <f t="shared" ref="AC14:AC24" si="0">AVERAGE(E14:AB14)</f>
        <v>13.718181818181819</v>
      </c>
    </row>
    <row r="15" spans="1:29" ht="30" customHeight="1" x14ac:dyDescent="0.2">
      <c r="A15" s="4">
        <v>4</v>
      </c>
      <c r="B15" s="3" t="s">
        <v>24</v>
      </c>
      <c r="C15" s="2" t="s">
        <v>0</v>
      </c>
      <c r="D15" s="2"/>
      <c r="E15" s="5"/>
      <c r="F15" s="5"/>
      <c r="G15" s="5"/>
      <c r="H15" s="5"/>
      <c r="I15" s="5"/>
      <c r="J15" s="5"/>
      <c r="K15" s="5"/>
      <c r="L15" s="5"/>
      <c r="M15" s="5"/>
      <c r="N15" s="36"/>
      <c r="O15" s="36"/>
      <c r="P15" s="36"/>
      <c r="Q15" s="36"/>
      <c r="R15" s="36">
        <v>8.5</v>
      </c>
      <c r="S15" s="36">
        <v>8.1</v>
      </c>
      <c r="T15" s="36">
        <v>7.8</v>
      </c>
      <c r="U15" s="36">
        <v>6.9</v>
      </c>
      <c r="V15" s="36">
        <v>6</v>
      </c>
      <c r="W15" s="36">
        <v>5.6</v>
      </c>
      <c r="X15" s="36">
        <v>5.6</v>
      </c>
      <c r="Y15" s="36">
        <v>5.8</v>
      </c>
      <c r="Z15" s="36">
        <v>5.8</v>
      </c>
      <c r="AA15" s="36">
        <v>6.2</v>
      </c>
      <c r="AB15" s="36">
        <v>6.3</v>
      </c>
      <c r="AC15" s="12">
        <f t="shared" si="0"/>
        <v>6.6</v>
      </c>
    </row>
    <row r="16" spans="1:29" ht="30" customHeight="1" x14ac:dyDescent="0.2">
      <c r="A16" s="4">
        <v>5</v>
      </c>
      <c r="B16" s="3" t="s">
        <v>23</v>
      </c>
      <c r="C16" s="2" t="s">
        <v>0</v>
      </c>
      <c r="D16" s="2"/>
      <c r="E16" s="5"/>
      <c r="F16" s="5"/>
      <c r="G16" s="5"/>
      <c r="H16" s="5"/>
      <c r="I16" s="5"/>
      <c r="J16" s="5"/>
      <c r="K16" s="5"/>
      <c r="L16" s="5"/>
      <c r="M16" s="5"/>
      <c r="N16" s="36"/>
      <c r="O16" s="36"/>
      <c r="P16" s="36"/>
      <c r="Q16" s="36"/>
      <c r="R16" s="36">
        <v>22</v>
      </c>
      <c r="S16" s="36">
        <v>24.8</v>
      </c>
      <c r="T16" s="36">
        <v>24.3</v>
      </c>
      <c r="U16" s="36">
        <v>24.5</v>
      </c>
      <c r="V16" s="36">
        <v>24.7</v>
      </c>
      <c r="W16" s="36">
        <v>22</v>
      </c>
      <c r="X16" s="36">
        <v>21.5</v>
      </c>
      <c r="Y16" s="36">
        <v>21.6</v>
      </c>
      <c r="Z16" s="36">
        <v>21.6</v>
      </c>
      <c r="AA16" s="36">
        <v>22.1</v>
      </c>
      <c r="AB16" s="36">
        <v>22.3</v>
      </c>
      <c r="AC16" s="12">
        <f t="shared" si="0"/>
        <v>22.854545454545455</v>
      </c>
    </row>
    <row r="17" spans="1:29" ht="30" customHeight="1" x14ac:dyDescent="0.2">
      <c r="A17" s="4">
        <v>6</v>
      </c>
      <c r="B17" s="3" t="s">
        <v>22</v>
      </c>
      <c r="C17" s="2" t="s">
        <v>0</v>
      </c>
      <c r="D17" s="2"/>
      <c r="E17" s="5"/>
      <c r="F17" s="5"/>
      <c r="G17" s="5"/>
      <c r="H17" s="5"/>
      <c r="I17" s="5"/>
      <c r="J17" s="5"/>
      <c r="K17" s="5"/>
      <c r="L17" s="5"/>
      <c r="M17" s="5"/>
      <c r="N17" s="36"/>
      <c r="O17" s="36"/>
      <c r="P17" s="36"/>
      <c r="Q17" s="36"/>
      <c r="R17" s="36">
        <v>22.5</v>
      </c>
      <c r="S17" s="36">
        <v>30.3</v>
      </c>
      <c r="T17" s="36">
        <v>29.1</v>
      </c>
      <c r="U17" s="36">
        <v>29.4</v>
      </c>
      <c r="V17" s="36">
        <v>29.8</v>
      </c>
      <c r="W17" s="36">
        <v>26.8</v>
      </c>
      <c r="X17" s="36">
        <v>27</v>
      </c>
      <c r="Y17" s="36">
        <v>27.4</v>
      </c>
      <c r="Z17" s="36">
        <v>27.5</v>
      </c>
      <c r="AA17" s="36">
        <v>27.9</v>
      </c>
      <c r="AB17" s="36">
        <v>28.1</v>
      </c>
      <c r="AC17" s="12">
        <f t="shared" si="0"/>
        <v>27.800000000000008</v>
      </c>
    </row>
    <row r="18" spans="1:29" ht="30" x14ac:dyDescent="0.2">
      <c r="A18" s="4">
        <v>7</v>
      </c>
      <c r="B18" s="3" t="s">
        <v>21</v>
      </c>
      <c r="C18" s="2" t="s">
        <v>16</v>
      </c>
      <c r="D18" s="2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>
        <v>4.3</v>
      </c>
      <c r="S18" s="5">
        <v>4.3</v>
      </c>
      <c r="T18" s="5">
        <v>4.3</v>
      </c>
      <c r="U18" s="5">
        <v>4.3</v>
      </c>
      <c r="V18" s="5">
        <v>4.3</v>
      </c>
      <c r="W18" s="5">
        <v>4.3</v>
      </c>
      <c r="X18" s="5">
        <v>4.3</v>
      </c>
      <c r="Y18" s="5">
        <v>4.3</v>
      </c>
      <c r="Z18" s="5">
        <v>4.3</v>
      </c>
      <c r="AA18" s="5">
        <v>4.3</v>
      </c>
      <c r="AB18" s="5">
        <v>4.3</v>
      </c>
      <c r="AC18" s="12">
        <f t="shared" si="0"/>
        <v>4.2999999999999989</v>
      </c>
    </row>
    <row r="19" spans="1:29" ht="30" x14ac:dyDescent="0.2">
      <c r="A19" s="4">
        <v>8</v>
      </c>
      <c r="B19" s="3" t="s">
        <v>20</v>
      </c>
      <c r="C19" s="2" t="s">
        <v>16</v>
      </c>
      <c r="D19" s="2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>
        <v>3.8</v>
      </c>
      <c r="S19" s="11">
        <v>3.8</v>
      </c>
      <c r="T19" s="11">
        <v>3.8</v>
      </c>
      <c r="U19" s="11">
        <v>3.8</v>
      </c>
      <c r="V19" s="11">
        <v>3.8</v>
      </c>
      <c r="W19" s="11">
        <v>3.8</v>
      </c>
      <c r="X19" s="11">
        <v>3.8</v>
      </c>
      <c r="Y19" s="11">
        <v>3.8</v>
      </c>
      <c r="Z19" s="11">
        <v>3.8</v>
      </c>
      <c r="AA19" s="11">
        <v>3.8</v>
      </c>
      <c r="AB19" s="11">
        <v>3.8</v>
      </c>
      <c r="AC19" s="12">
        <f t="shared" si="0"/>
        <v>3.8</v>
      </c>
    </row>
    <row r="20" spans="1:29" ht="30" x14ac:dyDescent="0.2">
      <c r="A20" s="4">
        <v>9</v>
      </c>
      <c r="B20" s="3" t="s">
        <v>19</v>
      </c>
      <c r="C20" s="2" t="s">
        <v>16</v>
      </c>
      <c r="D20" s="2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>
        <v>3.8</v>
      </c>
      <c r="S20" s="11">
        <v>3.8</v>
      </c>
      <c r="T20" s="11">
        <v>3.8</v>
      </c>
      <c r="U20" s="11">
        <v>3.8</v>
      </c>
      <c r="V20" s="11">
        <v>3.8</v>
      </c>
      <c r="W20" s="11">
        <v>3.8</v>
      </c>
      <c r="X20" s="11">
        <v>3.8</v>
      </c>
      <c r="Y20" s="11">
        <v>3.8</v>
      </c>
      <c r="Z20" s="11">
        <v>3.8</v>
      </c>
      <c r="AA20" s="11">
        <v>3.8</v>
      </c>
      <c r="AB20" s="11">
        <v>3.8</v>
      </c>
      <c r="AC20" s="12">
        <f t="shared" si="0"/>
        <v>3.8</v>
      </c>
    </row>
    <row r="21" spans="1:29" ht="30" x14ac:dyDescent="0.2">
      <c r="A21" s="4">
        <v>10</v>
      </c>
      <c r="B21" s="3" t="s">
        <v>18</v>
      </c>
      <c r="C21" s="2" t="s">
        <v>16</v>
      </c>
      <c r="D21" s="2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>
        <v>3</v>
      </c>
      <c r="S21" s="11">
        <v>3</v>
      </c>
      <c r="T21" s="11">
        <v>3</v>
      </c>
      <c r="U21" s="11">
        <v>3</v>
      </c>
      <c r="V21" s="11">
        <v>3</v>
      </c>
      <c r="W21" s="11">
        <v>3</v>
      </c>
      <c r="X21" s="11">
        <v>3</v>
      </c>
      <c r="Y21" s="11">
        <v>3</v>
      </c>
      <c r="Z21" s="11">
        <v>3</v>
      </c>
      <c r="AA21" s="11">
        <v>3</v>
      </c>
      <c r="AB21" s="11">
        <v>3</v>
      </c>
      <c r="AC21" s="12">
        <f t="shared" si="0"/>
        <v>3</v>
      </c>
    </row>
    <row r="22" spans="1:29" ht="34.5" x14ac:dyDescent="0.2">
      <c r="A22" s="4">
        <v>11</v>
      </c>
      <c r="B22" s="3" t="s">
        <v>17</v>
      </c>
      <c r="C22" s="2" t="s">
        <v>16</v>
      </c>
      <c r="D22" s="5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>
        <f>R18-R19</f>
        <v>0.5</v>
      </c>
      <c r="S22" s="13">
        <f>S18-S19</f>
        <v>0.5</v>
      </c>
      <c r="T22" s="13">
        <f>T18-T19</f>
        <v>0.5</v>
      </c>
      <c r="U22" s="13">
        <f>U18-U19</f>
        <v>0.5</v>
      </c>
      <c r="V22" s="13">
        <f t="shared" ref="V22:AB22" si="1">V18-V19</f>
        <v>0.5</v>
      </c>
      <c r="W22" s="13">
        <f t="shared" si="1"/>
        <v>0.5</v>
      </c>
      <c r="X22" s="13">
        <f t="shared" si="1"/>
        <v>0.5</v>
      </c>
      <c r="Y22" s="13">
        <f t="shared" si="1"/>
        <v>0.5</v>
      </c>
      <c r="Z22" s="13">
        <f t="shared" si="1"/>
        <v>0.5</v>
      </c>
      <c r="AA22" s="13">
        <f t="shared" si="1"/>
        <v>0.5</v>
      </c>
      <c r="AB22" s="13">
        <f t="shared" si="1"/>
        <v>0.5</v>
      </c>
      <c r="AC22" s="12">
        <f t="shared" si="0"/>
        <v>0.5</v>
      </c>
    </row>
    <row r="23" spans="1:29" ht="34.5" x14ac:dyDescent="0.2">
      <c r="A23" s="4">
        <v>12</v>
      </c>
      <c r="B23" s="3" t="s">
        <v>15</v>
      </c>
      <c r="C23" s="2" t="s">
        <v>14</v>
      </c>
      <c r="D23" s="5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>
        <f>R20-R21</f>
        <v>0.79999999999999982</v>
      </c>
      <c r="S23" s="13">
        <f>S20-S21</f>
        <v>0.79999999999999982</v>
      </c>
      <c r="T23" s="13">
        <f>T20-T21</f>
        <v>0.79999999999999982</v>
      </c>
      <c r="U23" s="13">
        <f>U20-U21</f>
        <v>0.79999999999999982</v>
      </c>
      <c r="V23" s="13">
        <f t="shared" ref="V23:AB23" si="2">V20-V21</f>
        <v>0.79999999999999982</v>
      </c>
      <c r="W23" s="13">
        <f t="shared" si="2"/>
        <v>0.79999999999999982</v>
      </c>
      <c r="X23" s="13">
        <f t="shared" si="2"/>
        <v>0.79999999999999982</v>
      </c>
      <c r="Y23" s="13">
        <f t="shared" si="2"/>
        <v>0.79999999999999982</v>
      </c>
      <c r="Z23" s="13">
        <f t="shared" si="2"/>
        <v>0.79999999999999982</v>
      </c>
      <c r="AA23" s="13">
        <f t="shared" si="2"/>
        <v>0.79999999999999982</v>
      </c>
      <c r="AB23" s="13">
        <f t="shared" si="2"/>
        <v>0.79999999999999982</v>
      </c>
      <c r="AC23" s="12">
        <f t="shared" si="0"/>
        <v>0.79999999999999971</v>
      </c>
    </row>
    <row r="24" spans="1:29" ht="37.5" x14ac:dyDescent="0.2">
      <c r="A24" s="4">
        <v>13</v>
      </c>
      <c r="B24" s="3" t="s">
        <v>13</v>
      </c>
      <c r="C24" s="2" t="s">
        <v>12</v>
      </c>
      <c r="D24" s="5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>
        <f>SQRT(R22/0.5)*971</f>
        <v>971</v>
      </c>
      <c r="S24" s="6">
        <f>SQRT(S22/0.5)*971</f>
        <v>971</v>
      </c>
      <c r="T24" s="6">
        <f>SQRT(T22/0.5)*971</f>
        <v>971</v>
      </c>
      <c r="U24" s="6">
        <f>SQRT(U22/0.5)*971</f>
        <v>971</v>
      </c>
      <c r="V24" s="6">
        <f t="shared" ref="V24:AB24" si="3">SQRT(V22/0.5)*971</f>
        <v>971</v>
      </c>
      <c r="W24" s="6">
        <f t="shared" si="3"/>
        <v>971</v>
      </c>
      <c r="X24" s="6">
        <f t="shared" si="3"/>
        <v>971</v>
      </c>
      <c r="Y24" s="6">
        <f t="shared" si="3"/>
        <v>971</v>
      </c>
      <c r="Z24" s="6">
        <f t="shared" si="3"/>
        <v>971</v>
      </c>
      <c r="AA24" s="6">
        <f t="shared" si="3"/>
        <v>971</v>
      </c>
      <c r="AB24" s="6">
        <f t="shared" si="3"/>
        <v>971</v>
      </c>
      <c r="AC24" s="12">
        <f t="shared" si="0"/>
        <v>971</v>
      </c>
    </row>
    <row r="25" spans="1:29" ht="15.75" x14ac:dyDescent="0.2">
      <c r="A25" s="4">
        <v>14</v>
      </c>
      <c r="B25" s="3" t="s">
        <v>11</v>
      </c>
      <c r="C25" s="2" t="s">
        <v>10</v>
      </c>
      <c r="D25" s="5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>
        <f>R24*1000*1*(R14-R15)/3024</f>
        <v>2472.4537037037035</v>
      </c>
      <c r="S25" s="32">
        <f>S24*1000*1*(S14-S15)/3024</f>
        <v>2344.0145502645505</v>
      </c>
      <c r="T25" s="32">
        <f>T24*1000*1*(T14-T15)/3024</f>
        <v>2022.9166666666667</v>
      </c>
      <c r="U25" s="32">
        <f>U24*1000*1*(U14-U15)/3024</f>
        <v>2119.2460317460318</v>
      </c>
      <c r="V25" s="32">
        <f t="shared" ref="V25:AB25" si="4">V24*1000*1*(V14-V15)/3024</f>
        <v>2151.3558201058199</v>
      </c>
      <c r="W25" s="32">
        <f t="shared" si="4"/>
        <v>1990.8068783068786</v>
      </c>
      <c r="X25" s="32">
        <f t="shared" si="4"/>
        <v>2344.0145502645505</v>
      </c>
      <c r="Y25" s="32">
        <f t="shared" si="4"/>
        <v>2408.2341269841272</v>
      </c>
      <c r="Z25" s="32">
        <f t="shared" si="4"/>
        <v>2472.4537037037039</v>
      </c>
      <c r="AA25" s="32">
        <f t="shared" si="4"/>
        <v>2408.2341269841268</v>
      </c>
      <c r="AB25" s="32">
        <f t="shared" si="4"/>
        <v>2408.2341269841272</v>
      </c>
      <c r="AC25" s="18">
        <f>SUM(E25:AB25)</f>
        <v>25141.96428571429</v>
      </c>
    </row>
    <row r="26" spans="1:29" ht="15.75" x14ac:dyDescent="0.2">
      <c r="A26" s="4">
        <v>15</v>
      </c>
      <c r="B26" s="3" t="s">
        <v>9</v>
      </c>
      <c r="C26" s="2" t="s">
        <v>8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>
        <v>1680</v>
      </c>
      <c r="S26" s="5">
        <v>1600</v>
      </c>
      <c r="T26" s="5">
        <v>1600</v>
      </c>
      <c r="U26" s="5">
        <v>1650</v>
      </c>
      <c r="V26" s="5">
        <v>1630</v>
      </c>
      <c r="W26" s="5">
        <v>1650</v>
      </c>
      <c r="X26" s="5">
        <v>1640</v>
      </c>
      <c r="Y26" s="5">
        <v>1640</v>
      </c>
      <c r="Z26" s="5">
        <v>1630</v>
      </c>
      <c r="AA26" s="5">
        <v>1650</v>
      </c>
      <c r="AB26" s="5">
        <v>1630</v>
      </c>
      <c r="AC26" s="18">
        <f>SUM(E26:AB26)</f>
        <v>18000</v>
      </c>
    </row>
    <row r="27" spans="1:29" ht="15.75" x14ac:dyDescent="0.2">
      <c r="A27" s="4">
        <v>16</v>
      </c>
      <c r="B27" s="3" t="s">
        <v>7</v>
      </c>
      <c r="C27" s="2" t="s">
        <v>6</v>
      </c>
      <c r="D27" s="5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>
        <f>R26/R25</f>
        <v>0.67948693942514748</v>
      </c>
      <c r="S27" s="50">
        <f>S26/S25</f>
        <v>0.68258961951384667</v>
      </c>
      <c r="T27" s="50">
        <f>T26/T25</f>
        <v>0.79093717816683828</v>
      </c>
      <c r="U27" s="50">
        <f>U26/U25</f>
        <v>0.77857878475798148</v>
      </c>
      <c r="V27" s="50">
        <f t="shared" ref="V27:AB27" si="5">V26/V25</f>
        <v>0.7576617427794089</v>
      </c>
      <c r="W27" s="50">
        <f t="shared" si="5"/>
        <v>0.82880967409720596</v>
      </c>
      <c r="X27" s="50">
        <f t="shared" si="5"/>
        <v>0.6996543600016929</v>
      </c>
      <c r="Y27" s="50">
        <f t="shared" si="5"/>
        <v>0.68099691040164767</v>
      </c>
      <c r="Z27" s="50">
        <f t="shared" si="5"/>
        <v>0.659264113847018</v>
      </c>
      <c r="AA27" s="50">
        <f t="shared" si="5"/>
        <v>0.68514933058702376</v>
      </c>
      <c r="AB27" s="50">
        <f t="shared" si="5"/>
        <v>0.6768444902162718</v>
      </c>
      <c r="AC27" s="12">
        <f t="shared" ref="AC27:AC32" si="6">AVERAGE(E27:AB27)</f>
        <v>0.71999755852673486</v>
      </c>
    </row>
    <row r="28" spans="1:29" ht="15.75" x14ac:dyDescent="0.2">
      <c r="A28" s="4">
        <v>17</v>
      </c>
      <c r="B28" s="3" t="s">
        <v>5</v>
      </c>
      <c r="C28" s="5"/>
      <c r="D28" s="5"/>
      <c r="E28" s="372">
        <f>AVERAGE(E27:AB27)</f>
        <v>0.71999755852673486</v>
      </c>
      <c r="F28" s="373"/>
      <c r="G28" s="373"/>
      <c r="H28" s="373"/>
      <c r="I28" s="373"/>
      <c r="J28" s="373"/>
      <c r="K28" s="373"/>
      <c r="L28" s="373"/>
      <c r="M28" s="373"/>
      <c r="N28" s="373"/>
      <c r="O28" s="373"/>
      <c r="P28" s="373"/>
      <c r="Q28" s="373"/>
      <c r="R28" s="373"/>
      <c r="S28" s="373"/>
      <c r="T28" s="373"/>
      <c r="U28" s="373"/>
      <c r="V28" s="373"/>
      <c r="W28" s="373"/>
      <c r="X28" s="373"/>
      <c r="Y28" s="373"/>
      <c r="Z28" s="373"/>
      <c r="AA28" s="373"/>
      <c r="AB28" s="374"/>
      <c r="AC28" s="12">
        <f t="shared" si="6"/>
        <v>0.71999755852673486</v>
      </c>
    </row>
    <row r="29" spans="1:29" ht="15.75" x14ac:dyDescent="0.2">
      <c r="A29" s="4">
        <v>18</v>
      </c>
      <c r="B29" s="3" t="s">
        <v>4</v>
      </c>
      <c r="C29" s="5"/>
      <c r="D29" s="5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>
        <f>3.516/R27</f>
        <v>5.1744923941798939</v>
      </c>
      <c r="S29" s="50">
        <f>3.516/S27</f>
        <v>5.1509719742063496</v>
      </c>
      <c r="T29" s="50">
        <f>3.516/T27</f>
        <v>4.4453593749999998</v>
      </c>
      <c r="U29" s="50">
        <f>3.516/U27</f>
        <v>4.5159206349206347</v>
      </c>
      <c r="V29" s="50">
        <f t="shared" ref="V29:AB29" si="7">3.516/V27</f>
        <v>4.6405932904859277</v>
      </c>
      <c r="W29" s="50">
        <f t="shared" si="7"/>
        <v>4.242228475228476</v>
      </c>
      <c r="X29" s="50">
        <f t="shared" si="7"/>
        <v>5.0253385114208289</v>
      </c>
      <c r="Y29" s="50">
        <f t="shared" si="7"/>
        <v>5.1630190185830438</v>
      </c>
      <c r="Z29" s="50">
        <f t="shared" si="7"/>
        <v>5.3332191547375603</v>
      </c>
      <c r="AA29" s="50">
        <f t="shared" si="7"/>
        <v>5.1317279942279939</v>
      </c>
      <c r="AB29" s="50">
        <f t="shared" si="7"/>
        <v>5.1946939818872337</v>
      </c>
      <c r="AC29" s="12">
        <f t="shared" si="6"/>
        <v>4.9106877095343586</v>
      </c>
    </row>
    <row r="30" spans="1:29" ht="15.75" x14ac:dyDescent="0.2">
      <c r="A30" s="4">
        <v>19</v>
      </c>
      <c r="B30" s="3" t="s">
        <v>3</v>
      </c>
      <c r="C30" s="5"/>
      <c r="D30" s="5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>
        <f>3.413*R29</f>
        <v>17.660542541335978</v>
      </c>
      <c r="S30" s="50">
        <f>3.413*S29</f>
        <v>17.58026734796627</v>
      </c>
      <c r="T30" s="50">
        <f>3.413*T29</f>
        <v>15.172011546874998</v>
      </c>
      <c r="U30" s="50">
        <f>3.413*U29</f>
        <v>15.412837126984126</v>
      </c>
      <c r="V30" s="50">
        <f t="shared" ref="V30:AB30" si="8">3.413*V29</f>
        <v>15.838344900428471</v>
      </c>
      <c r="W30" s="50">
        <f t="shared" si="8"/>
        <v>14.478725785954788</v>
      </c>
      <c r="X30" s="50">
        <f t="shared" si="8"/>
        <v>17.151480339479289</v>
      </c>
      <c r="Y30" s="50">
        <f t="shared" si="8"/>
        <v>17.621383910423926</v>
      </c>
      <c r="Z30" s="50">
        <f t="shared" si="8"/>
        <v>18.202276975119293</v>
      </c>
      <c r="AA30" s="50">
        <f t="shared" si="8"/>
        <v>17.514587644300143</v>
      </c>
      <c r="AB30" s="50">
        <f t="shared" si="8"/>
        <v>17.729490560181127</v>
      </c>
      <c r="AC30" s="12">
        <f t="shared" si="6"/>
        <v>16.760177152640765</v>
      </c>
    </row>
    <row r="31" spans="1:29" ht="15.75" x14ac:dyDescent="0.2">
      <c r="A31" s="4">
        <v>20</v>
      </c>
      <c r="B31" s="3" t="s">
        <v>2</v>
      </c>
      <c r="C31" s="2" t="s">
        <v>0</v>
      </c>
      <c r="D31" s="5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>
        <f>(R17-R16)/LN(1+(R17-R16)/R12)</f>
        <v>2.2407100588622746</v>
      </c>
      <c r="S31" s="50">
        <f>(S17-S16)/LN(1+(S17-S16)/S12)</f>
        <v>3.8103082382816611</v>
      </c>
      <c r="T31" s="50">
        <f>(T17-T16)/LN(1+(T17-T16)/T12)</f>
        <v>3.5789541591302187</v>
      </c>
      <c r="U31" s="50">
        <f>(U17-U16)/LN(1+(U17-U16)/U12)</f>
        <v>3.6123934342702908</v>
      </c>
      <c r="V31" s="50">
        <f t="shared" ref="V31:AB31" si="9">(V17-V16)/LN(1+(V17-V16)/V12)</f>
        <v>3.5611941355268879</v>
      </c>
      <c r="W31" s="50">
        <f t="shared" si="9"/>
        <v>3.8087570999952334</v>
      </c>
      <c r="X31" s="50">
        <f t="shared" si="9"/>
        <v>4.1611316051182126</v>
      </c>
      <c r="Y31" s="50">
        <f t="shared" si="9"/>
        <v>4.2616457914996246</v>
      </c>
      <c r="Z31" s="50">
        <f t="shared" si="9"/>
        <v>4.4112011113326899</v>
      </c>
      <c r="AA31" s="50">
        <f t="shared" si="9"/>
        <v>4.2616457914996246</v>
      </c>
      <c r="AB31" s="50">
        <f t="shared" si="9"/>
        <v>4.3776049092713825</v>
      </c>
      <c r="AC31" s="12">
        <f t="shared" si="6"/>
        <v>3.8259587577080088</v>
      </c>
    </row>
    <row r="32" spans="1:29" ht="15.75" x14ac:dyDescent="0.25">
      <c r="A32" s="4">
        <v>21</v>
      </c>
      <c r="B32" s="3" t="s">
        <v>1</v>
      </c>
      <c r="C32" s="2" t="s">
        <v>0</v>
      </c>
      <c r="D32" s="1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>
        <f>(R14-R15)/LN(1+(R14-R15)/R13)</f>
        <v>3.2582804444917861</v>
      </c>
      <c r="S32" s="50">
        <f>(S14-S15)/LN(1+(S14-S15)/S13)</f>
        <v>3.1533373622747245</v>
      </c>
      <c r="T32" s="50">
        <f>(T14-T15)/LN(1+(T14-T15)/T13)</f>
        <v>2.7360552359904862</v>
      </c>
      <c r="U32" s="50">
        <f>(U14-U15)/LN(1+(U14-U15)/U13)</f>
        <v>2.3059178144955088</v>
      </c>
      <c r="V32" s="50">
        <f t="shared" ref="V32:AB32" si="10">(V14-V15)/LN(1+(V14-V15)/V13)</f>
        <v>2.993682117366443</v>
      </c>
      <c r="W32" s="50">
        <f t="shared" si="10"/>
        <v>3.2759787507787901</v>
      </c>
      <c r="X32" s="50">
        <f t="shared" si="10"/>
        <v>3.5908911910644083</v>
      </c>
      <c r="Y32" s="50">
        <f t="shared" si="10"/>
        <v>3.7859638762868131</v>
      </c>
      <c r="Z32" s="50">
        <f t="shared" si="10"/>
        <v>3.9796154527473688</v>
      </c>
      <c r="AA32" s="50">
        <f t="shared" si="10"/>
        <v>3.7859638762868126</v>
      </c>
      <c r="AB32" s="50">
        <f t="shared" si="10"/>
        <v>4.0549767473176219</v>
      </c>
      <c r="AC32" s="12">
        <f t="shared" si="6"/>
        <v>3.3564238971909788</v>
      </c>
    </row>
    <row r="34" spans="1:29" ht="23.25" x14ac:dyDescent="0.25">
      <c r="A34" s="332" t="s">
        <v>39</v>
      </c>
      <c r="B34" s="333"/>
      <c r="C34" s="333"/>
      <c r="D34" s="333"/>
      <c r="E34" s="333"/>
      <c r="F34" s="333"/>
      <c r="G34" s="333"/>
      <c r="H34" s="333"/>
      <c r="I34" s="333"/>
      <c r="J34" s="333"/>
      <c r="K34" s="333"/>
      <c r="L34" s="333"/>
      <c r="M34" s="333"/>
      <c r="N34" s="333"/>
      <c r="O34" s="333"/>
      <c r="P34" s="333"/>
      <c r="Q34" s="333"/>
      <c r="R34" s="333"/>
      <c r="S34" s="333"/>
      <c r="T34" s="333"/>
      <c r="U34" s="333"/>
      <c r="V34" s="333"/>
      <c r="W34" s="333"/>
      <c r="X34" s="333"/>
      <c r="Y34" s="333"/>
      <c r="Z34" s="333"/>
      <c r="AA34" s="333"/>
      <c r="AB34" s="334"/>
      <c r="AC34"/>
    </row>
    <row r="35" spans="1:29" ht="18.75" x14ac:dyDescent="0.25">
      <c r="A35" s="353" t="s">
        <v>108</v>
      </c>
      <c r="B35" s="354"/>
      <c r="C35" s="354"/>
      <c r="D35" s="354"/>
      <c r="E35" s="354"/>
      <c r="F35" s="354"/>
      <c r="G35" s="354"/>
      <c r="H35" s="354"/>
      <c r="I35" s="354"/>
      <c r="J35" s="354"/>
      <c r="K35" s="354"/>
      <c r="L35" s="354"/>
      <c r="M35" s="354"/>
      <c r="N35" s="354"/>
      <c r="O35" s="354"/>
      <c r="P35" s="354"/>
      <c r="Q35" s="354"/>
      <c r="R35" s="354"/>
      <c r="S35" s="354"/>
      <c r="T35" s="354"/>
      <c r="U35" s="354"/>
      <c r="V35" s="354"/>
      <c r="W35" s="354"/>
      <c r="X35" s="354"/>
      <c r="Y35" s="354"/>
      <c r="Z35" s="354"/>
      <c r="AA35" s="354"/>
      <c r="AB35" s="355"/>
      <c r="AC35"/>
    </row>
    <row r="36" spans="1:29" ht="21" x14ac:dyDescent="0.35">
      <c r="A36" s="335"/>
      <c r="B36" s="336"/>
      <c r="C36" s="336"/>
      <c r="D36" s="337"/>
      <c r="E36" s="338" t="s">
        <v>73</v>
      </c>
      <c r="F36" s="339"/>
      <c r="G36" s="339"/>
      <c r="H36" s="339"/>
      <c r="I36" s="339"/>
      <c r="J36" s="339"/>
      <c r="K36" s="339"/>
      <c r="L36" s="339"/>
      <c r="M36" s="339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  <c r="AA36" s="339"/>
      <c r="AB36" s="340"/>
      <c r="AC36"/>
    </row>
    <row r="37" spans="1:29" ht="21" customHeight="1" x14ac:dyDescent="0.25">
      <c r="A37" s="350" t="s">
        <v>38</v>
      </c>
      <c r="B37" s="351"/>
      <c r="C37" s="351"/>
      <c r="D37" s="352"/>
      <c r="E37" s="341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3"/>
      <c r="AC37"/>
    </row>
    <row r="38" spans="1:29" ht="18.75" customHeight="1" x14ac:dyDescent="0.25">
      <c r="A38" s="350" t="s">
        <v>37</v>
      </c>
      <c r="B38" s="351"/>
      <c r="C38" s="351"/>
      <c r="D38" s="352"/>
      <c r="E38" s="341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3"/>
      <c r="AC38"/>
    </row>
    <row r="39" spans="1:29" ht="18.75" customHeight="1" x14ac:dyDescent="0.25">
      <c r="A39" s="350" t="s">
        <v>36</v>
      </c>
      <c r="B39" s="351"/>
      <c r="C39" s="351"/>
      <c r="D39" s="352"/>
      <c r="E39" s="341"/>
      <c r="F39" s="342"/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3"/>
      <c r="AC39"/>
    </row>
    <row r="40" spans="1:29" ht="18.75" customHeight="1" x14ac:dyDescent="0.25">
      <c r="A40" s="350" t="s">
        <v>35</v>
      </c>
      <c r="B40" s="351"/>
      <c r="C40" s="351"/>
      <c r="D40" s="352"/>
      <c r="E40" s="341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3"/>
      <c r="AC40"/>
    </row>
    <row r="41" spans="1:29" ht="18.75" customHeight="1" x14ac:dyDescent="0.35">
      <c r="A41" s="347" t="s">
        <v>34</v>
      </c>
      <c r="B41" s="348"/>
      <c r="C41" s="348"/>
      <c r="D41" s="349"/>
      <c r="E41" s="341"/>
      <c r="F41" s="342"/>
      <c r="G41" s="342"/>
      <c r="H41" s="342"/>
      <c r="I41" s="342"/>
      <c r="J41" s="342"/>
      <c r="K41" s="342"/>
      <c r="L41" s="342"/>
      <c r="M41" s="342"/>
      <c r="N41" s="342"/>
      <c r="O41" s="342"/>
      <c r="P41" s="342"/>
      <c r="Q41" s="342"/>
      <c r="R41" s="342"/>
      <c r="S41" s="342"/>
      <c r="T41" s="342"/>
      <c r="U41" s="342"/>
      <c r="V41" s="342"/>
      <c r="W41" s="342"/>
      <c r="X41" s="342"/>
      <c r="Y41" s="342"/>
      <c r="Z41" s="342"/>
      <c r="AA41" s="342"/>
      <c r="AB41" s="343"/>
      <c r="AC41"/>
    </row>
    <row r="42" spans="1:29" ht="19.5" customHeight="1" x14ac:dyDescent="0.35">
      <c r="A42" s="347" t="s">
        <v>33</v>
      </c>
      <c r="B42" s="348"/>
      <c r="C42" s="348"/>
      <c r="D42" s="349"/>
      <c r="E42" s="344"/>
      <c r="F42" s="345"/>
      <c r="G42" s="345"/>
      <c r="H42" s="345"/>
      <c r="I42" s="345"/>
      <c r="J42" s="345"/>
      <c r="K42" s="345"/>
      <c r="L42" s="345"/>
      <c r="M42" s="345"/>
      <c r="N42" s="345"/>
      <c r="O42" s="345"/>
      <c r="P42" s="345"/>
      <c r="Q42" s="345"/>
      <c r="R42" s="345"/>
      <c r="S42" s="345"/>
      <c r="T42" s="345"/>
      <c r="U42" s="345"/>
      <c r="V42" s="345"/>
      <c r="W42" s="345"/>
      <c r="X42" s="345"/>
      <c r="Y42" s="345"/>
      <c r="Z42" s="345"/>
      <c r="AA42" s="345"/>
      <c r="AB42" s="346"/>
      <c r="AC42"/>
    </row>
    <row r="43" spans="1:29" ht="36" customHeight="1" x14ac:dyDescent="0.2">
      <c r="A43" s="312" t="s">
        <v>32</v>
      </c>
      <c r="B43" s="312" t="s">
        <v>31</v>
      </c>
      <c r="C43" s="312" t="s">
        <v>30</v>
      </c>
      <c r="D43" s="312" t="s">
        <v>29</v>
      </c>
      <c r="E43" s="375" t="s">
        <v>28</v>
      </c>
      <c r="F43" s="376"/>
      <c r="G43" s="376"/>
      <c r="H43" s="376"/>
      <c r="I43" s="376"/>
      <c r="J43" s="376"/>
      <c r="K43" s="376"/>
      <c r="L43" s="376"/>
      <c r="M43" s="376"/>
      <c r="N43" s="376"/>
      <c r="O43" s="376"/>
      <c r="P43" s="376"/>
      <c r="Q43" s="376"/>
      <c r="R43" s="376"/>
      <c r="S43" s="376"/>
      <c r="T43" s="376"/>
      <c r="U43" s="376"/>
      <c r="V43" s="376"/>
      <c r="W43" s="376"/>
      <c r="X43" s="376"/>
      <c r="Y43" s="376"/>
      <c r="Z43" s="376"/>
      <c r="AA43" s="376"/>
      <c r="AB43" s="377"/>
      <c r="AC43" s="106" t="s">
        <v>40</v>
      </c>
    </row>
    <row r="44" spans="1:29" ht="15.75" customHeight="1" x14ac:dyDescent="0.2">
      <c r="A44" s="313"/>
      <c r="B44" s="313"/>
      <c r="C44" s="313"/>
      <c r="D44" s="313"/>
      <c r="E44" s="8">
        <v>7</v>
      </c>
      <c r="F44" s="8">
        <v>8</v>
      </c>
      <c r="G44" s="8">
        <v>9</v>
      </c>
      <c r="H44" s="8">
        <v>10</v>
      </c>
      <c r="I44" s="9">
        <v>11</v>
      </c>
      <c r="J44" s="8">
        <v>12</v>
      </c>
      <c r="K44" s="8">
        <v>13</v>
      </c>
      <c r="L44" s="8">
        <v>14</v>
      </c>
      <c r="M44" s="8">
        <v>15</v>
      </c>
      <c r="N44" s="8">
        <v>16</v>
      </c>
      <c r="O44" s="8">
        <v>17</v>
      </c>
      <c r="P44" s="8">
        <v>18</v>
      </c>
      <c r="Q44" s="8">
        <v>19</v>
      </c>
      <c r="R44" s="8">
        <v>20</v>
      </c>
      <c r="S44" s="8">
        <v>21</v>
      </c>
      <c r="T44" s="8">
        <v>22</v>
      </c>
      <c r="U44" s="8">
        <v>23</v>
      </c>
      <c r="V44" s="8">
        <v>0</v>
      </c>
      <c r="W44" s="8">
        <v>1</v>
      </c>
      <c r="X44" s="8">
        <v>2</v>
      </c>
      <c r="Y44" s="8">
        <v>3</v>
      </c>
      <c r="Z44" s="8">
        <v>4</v>
      </c>
      <c r="AA44" s="8">
        <v>5</v>
      </c>
      <c r="AB44" s="8">
        <v>6</v>
      </c>
      <c r="AC44" s="5"/>
    </row>
    <row r="45" spans="1:29" ht="31.5" x14ac:dyDescent="0.2">
      <c r="A45" s="4">
        <v>1</v>
      </c>
      <c r="B45" s="3" t="s">
        <v>27</v>
      </c>
      <c r="C45" s="2" t="s">
        <v>0</v>
      </c>
      <c r="D45" s="31"/>
      <c r="E45" s="12">
        <v>2.6</v>
      </c>
      <c r="F45" s="12">
        <v>2.6</v>
      </c>
      <c r="G45" s="12">
        <v>2.6</v>
      </c>
      <c r="H45" s="12">
        <v>2.5</v>
      </c>
      <c r="I45" s="12">
        <v>2.5</v>
      </c>
      <c r="J45" s="12">
        <v>2.5</v>
      </c>
      <c r="K45" s="12">
        <v>1.9</v>
      </c>
      <c r="L45" s="12">
        <v>1</v>
      </c>
      <c r="M45" s="12"/>
      <c r="N45" s="12"/>
      <c r="O45" s="12"/>
      <c r="P45" s="12"/>
      <c r="Q45" s="12">
        <v>2.7</v>
      </c>
      <c r="R45" s="12">
        <v>2.2999999999999998</v>
      </c>
      <c r="S45" s="12">
        <v>1.9</v>
      </c>
      <c r="T45" s="12">
        <v>2.1</v>
      </c>
      <c r="U45" s="12">
        <v>2.2999999999999998</v>
      </c>
      <c r="V45" s="12"/>
      <c r="W45" s="12"/>
      <c r="X45" s="12"/>
      <c r="Y45" s="12"/>
      <c r="Z45" s="12"/>
      <c r="AA45" s="12"/>
      <c r="AB45" s="12"/>
      <c r="AC45" s="12">
        <f>AVERAGE(E45:AB45)</f>
        <v>2.2692307692307692</v>
      </c>
    </row>
    <row r="46" spans="1:29" ht="31.5" x14ac:dyDescent="0.2">
      <c r="A46" s="4">
        <v>2</v>
      </c>
      <c r="B46" s="3" t="s">
        <v>26</v>
      </c>
      <c r="C46" s="2" t="s">
        <v>0</v>
      </c>
      <c r="D46" s="31"/>
      <c r="E46" s="12">
        <v>0.4</v>
      </c>
      <c r="F46" s="12">
        <v>0.4</v>
      </c>
      <c r="G46" s="12">
        <v>0.3</v>
      </c>
      <c r="H46" s="12">
        <v>0.3</v>
      </c>
      <c r="I46" s="12">
        <v>0.3</v>
      </c>
      <c r="J46" s="12">
        <v>0.4</v>
      </c>
      <c r="K46" s="12">
        <v>0.3</v>
      </c>
      <c r="L46" s="12">
        <v>1.2</v>
      </c>
      <c r="M46" s="12"/>
      <c r="N46" s="12"/>
      <c r="O46" s="12"/>
      <c r="P46" s="12"/>
      <c r="Q46" s="12">
        <v>0.4</v>
      </c>
      <c r="R46" s="12">
        <v>0.3</v>
      </c>
      <c r="S46" s="12">
        <v>0.3</v>
      </c>
      <c r="T46" s="12">
        <v>0.3</v>
      </c>
      <c r="U46" s="12">
        <v>0.4</v>
      </c>
      <c r="V46" s="12"/>
      <c r="W46" s="12"/>
      <c r="X46" s="12"/>
      <c r="Y46" s="12"/>
      <c r="Z46" s="12"/>
      <c r="AA46" s="12"/>
      <c r="AB46" s="12"/>
      <c r="AC46" s="12">
        <f>AVERAGE(E46:AB46)</f>
        <v>0.40769230769230769</v>
      </c>
    </row>
    <row r="47" spans="1:29" ht="30" customHeight="1" x14ac:dyDescent="0.2">
      <c r="A47" s="4">
        <v>3</v>
      </c>
      <c r="B47" s="3" t="s">
        <v>25</v>
      </c>
      <c r="C47" s="2" t="s">
        <v>0</v>
      </c>
      <c r="D47" s="2"/>
      <c r="E47" s="12">
        <v>13.7</v>
      </c>
      <c r="F47" s="12">
        <v>13.6</v>
      </c>
      <c r="G47" s="12">
        <v>13.8</v>
      </c>
      <c r="H47" s="12">
        <v>14.2</v>
      </c>
      <c r="I47" s="12">
        <v>14.2</v>
      </c>
      <c r="J47" s="12">
        <v>14.3</v>
      </c>
      <c r="K47" s="12">
        <v>13.8</v>
      </c>
      <c r="L47" s="12">
        <v>13.7</v>
      </c>
      <c r="M47" s="36"/>
      <c r="N47" s="36"/>
      <c r="O47" s="36"/>
      <c r="P47" s="36"/>
      <c r="Q47" s="36">
        <v>14.3</v>
      </c>
      <c r="R47" s="36">
        <v>16.2</v>
      </c>
      <c r="S47" s="36">
        <v>15.6</v>
      </c>
      <c r="T47" s="36">
        <v>14.1</v>
      </c>
      <c r="U47" s="36">
        <v>13.6</v>
      </c>
      <c r="V47" s="36"/>
      <c r="W47" s="36"/>
      <c r="X47" s="36"/>
      <c r="Y47" s="36"/>
      <c r="Z47" s="36"/>
      <c r="AA47" s="36"/>
      <c r="AB47" s="36"/>
      <c r="AC47" s="12">
        <f t="shared" ref="AC47:AC57" si="11">AVERAGE(E47:AB47)</f>
        <v>14.238461538461536</v>
      </c>
    </row>
    <row r="48" spans="1:29" ht="30" customHeight="1" x14ac:dyDescent="0.2">
      <c r="A48" s="4">
        <v>4</v>
      </c>
      <c r="B48" s="3" t="s">
        <v>24</v>
      </c>
      <c r="C48" s="2" t="s">
        <v>0</v>
      </c>
      <c r="D48" s="2"/>
      <c r="E48" s="12">
        <v>5.7</v>
      </c>
      <c r="F48" s="12">
        <v>5.7</v>
      </c>
      <c r="G48" s="12">
        <v>5.8</v>
      </c>
      <c r="H48" s="12">
        <v>6.1</v>
      </c>
      <c r="I48" s="12">
        <v>6.2</v>
      </c>
      <c r="J48" s="12">
        <v>6.4</v>
      </c>
      <c r="K48" s="12">
        <v>6</v>
      </c>
      <c r="L48" s="12">
        <v>7.8</v>
      </c>
      <c r="M48" s="36"/>
      <c r="N48" s="36"/>
      <c r="O48" s="36"/>
      <c r="P48" s="36"/>
      <c r="Q48" s="36">
        <v>7.9</v>
      </c>
      <c r="R48" s="36">
        <v>7.7</v>
      </c>
      <c r="S48" s="36">
        <v>8.1</v>
      </c>
      <c r="T48" s="36">
        <v>7.8</v>
      </c>
      <c r="U48" s="36">
        <v>7</v>
      </c>
      <c r="V48" s="36"/>
      <c r="W48" s="36"/>
      <c r="X48" s="36"/>
      <c r="Y48" s="36"/>
      <c r="Z48" s="36"/>
      <c r="AA48" s="36"/>
      <c r="AB48" s="36"/>
      <c r="AC48" s="12">
        <f t="shared" si="11"/>
        <v>6.7846153846153836</v>
      </c>
    </row>
    <row r="49" spans="1:29" ht="30" customHeight="1" x14ac:dyDescent="0.2">
      <c r="A49" s="4">
        <v>5</v>
      </c>
      <c r="B49" s="3" t="s">
        <v>23</v>
      </c>
      <c r="C49" s="2" t="s">
        <v>0</v>
      </c>
      <c r="D49" s="2"/>
      <c r="E49" s="36">
        <v>20.8</v>
      </c>
      <c r="F49" s="36">
        <v>20.3</v>
      </c>
      <c r="G49" s="36">
        <v>20.5</v>
      </c>
      <c r="H49" s="36">
        <v>20.6</v>
      </c>
      <c r="I49" s="36">
        <v>20.6</v>
      </c>
      <c r="J49" s="36">
        <v>21.2</v>
      </c>
      <c r="K49" s="36">
        <v>21.5</v>
      </c>
      <c r="L49" s="36">
        <v>23.6</v>
      </c>
      <c r="M49" s="36"/>
      <c r="N49" s="36"/>
      <c r="O49" s="36"/>
      <c r="P49" s="36"/>
      <c r="Q49" s="36">
        <v>21.8</v>
      </c>
      <c r="R49" s="36">
        <v>21.6</v>
      </c>
      <c r="S49" s="36">
        <v>25</v>
      </c>
      <c r="T49" s="36">
        <v>24.6</v>
      </c>
      <c r="U49" s="36">
        <v>24.7</v>
      </c>
      <c r="V49" s="36"/>
      <c r="W49" s="36"/>
      <c r="X49" s="36"/>
      <c r="Y49" s="36"/>
      <c r="Z49" s="36"/>
      <c r="AA49" s="36"/>
      <c r="AB49" s="36"/>
      <c r="AC49" s="12">
        <f t="shared" si="11"/>
        <v>22.061538461538461</v>
      </c>
    </row>
    <row r="50" spans="1:29" ht="30" customHeight="1" x14ac:dyDescent="0.2">
      <c r="A50" s="4">
        <v>6</v>
      </c>
      <c r="B50" s="3" t="s">
        <v>22</v>
      </c>
      <c r="C50" s="2" t="s">
        <v>0</v>
      </c>
      <c r="D50" s="2"/>
      <c r="E50" s="36">
        <v>25.9</v>
      </c>
      <c r="F50" s="36">
        <v>25.4</v>
      </c>
      <c r="G50" s="36">
        <v>25.5</v>
      </c>
      <c r="H50" s="36">
        <v>25.6</v>
      </c>
      <c r="I50" s="36">
        <v>25.5</v>
      </c>
      <c r="J50" s="36">
        <v>26.2</v>
      </c>
      <c r="K50" s="36">
        <v>26.5</v>
      </c>
      <c r="L50" s="36">
        <v>27.1</v>
      </c>
      <c r="M50" s="36"/>
      <c r="N50" s="36"/>
      <c r="O50" s="36"/>
      <c r="P50" s="36"/>
      <c r="Q50" s="36">
        <v>22.3</v>
      </c>
      <c r="R50" s="36">
        <v>27.1</v>
      </c>
      <c r="S50" s="36">
        <v>29.8</v>
      </c>
      <c r="T50" s="36">
        <v>28.7</v>
      </c>
      <c r="U50" s="36">
        <v>29</v>
      </c>
      <c r="V50" s="36"/>
      <c r="W50" s="36"/>
      <c r="X50" s="36"/>
      <c r="Y50" s="36"/>
      <c r="Z50" s="36"/>
      <c r="AA50" s="36"/>
      <c r="AB50" s="36"/>
      <c r="AC50" s="12">
        <f t="shared" si="11"/>
        <v>26.507692307692309</v>
      </c>
    </row>
    <row r="51" spans="1:29" ht="30" x14ac:dyDescent="0.2">
      <c r="A51" s="4">
        <v>7</v>
      </c>
      <c r="B51" s="3" t="s">
        <v>21</v>
      </c>
      <c r="C51" s="2" t="s">
        <v>16</v>
      </c>
      <c r="D51" s="2"/>
      <c r="E51" s="5">
        <v>4.3</v>
      </c>
      <c r="F51" s="5">
        <v>4.3</v>
      </c>
      <c r="G51" s="5">
        <v>4.3</v>
      </c>
      <c r="H51" s="5">
        <v>4.3</v>
      </c>
      <c r="I51" s="5">
        <v>4.3</v>
      </c>
      <c r="J51" s="5">
        <v>4.3</v>
      </c>
      <c r="K51" s="5">
        <v>4.3</v>
      </c>
      <c r="L51" s="5">
        <v>4.3</v>
      </c>
      <c r="M51" s="5"/>
      <c r="N51" s="5"/>
      <c r="O51" s="5"/>
      <c r="P51" s="5"/>
      <c r="Q51" s="5">
        <v>4.3</v>
      </c>
      <c r="R51" s="5">
        <v>4.3</v>
      </c>
      <c r="S51" s="5">
        <v>4.3</v>
      </c>
      <c r="T51" s="5">
        <v>4.3</v>
      </c>
      <c r="U51" s="5">
        <v>4.3</v>
      </c>
      <c r="V51" s="5"/>
      <c r="W51" s="5"/>
      <c r="X51" s="5"/>
      <c r="Y51" s="5"/>
      <c r="Z51" s="5"/>
      <c r="AA51" s="5"/>
      <c r="AB51" s="5"/>
      <c r="AC51" s="12">
        <f t="shared" si="11"/>
        <v>4.2999999999999989</v>
      </c>
    </row>
    <row r="52" spans="1:29" ht="30" x14ac:dyDescent="0.2">
      <c r="A52" s="4">
        <v>8</v>
      </c>
      <c r="B52" s="3" t="s">
        <v>20</v>
      </c>
      <c r="C52" s="2" t="s">
        <v>16</v>
      </c>
      <c r="D52" s="2"/>
      <c r="E52" s="11">
        <v>3.8</v>
      </c>
      <c r="F52" s="11">
        <v>3.8</v>
      </c>
      <c r="G52" s="11">
        <v>3.8</v>
      </c>
      <c r="H52" s="11">
        <v>3.8</v>
      </c>
      <c r="I52" s="11">
        <v>3.8</v>
      </c>
      <c r="J52" s="11">
        <v>3.8</v>
      </c>
      <c r="K52" s="11">
        <v>3.8</v>
      </c>
      <c r="L52" s="11">
        <v>3.8</v>
      </c>
      <c r="M52" s="11"/>
      <c r="N52" s="11"/>
      <c r="O52" s="11"/>
      <c r="P52" s="11"/>
      <c r="Q52" s="11">
        <v>3.8</v>
      </c>
      <c r="R52" s="11">
        <v>3.8</v>
      </c>
      <c r="S52" s="11">
        <v>3.8</v>
      </c>
      <c r="T52" s="11">
        <v>3.8</v>
      </c>
      <c r="U52" s="11">
        <v>3.8</v>
      </c>
      <c r="V52" s="11"/>
      <c r="W52" s="11"/>
      <c r="X52" s="11"/>
      <c r="Y52" s="11"/>
      <c r="Z52" s="11"/>
      <c r="AA52" s="11"/>
      <c r="AB52" s="11"/>
      <c r="AC52" s="12">
        <f t="shared" si="11"/>
        <v>3.7999999999999994</v>
      </c>
    </row>
    <row r="53" spans="1:29" ht="30" x14ac:dyDescent="0.2">
      <c r="A53" s="4">
        <v>9</v>
      </c>
      <c r="B53" s="3" t="s">
        <v>19</v>
      </c>
      <c r="C53" s="2" t="s">
        <v>16</v>
      </c>
      <c r="D53" s="2"/>
      <c r="E53" s="11">
        <v>3.8</v>
      </c>
      <c r="F53" s="11">
        <v>3.8</v>
      </c>
      <c r="G53" s="11">
        <v>3.8</v>
      </c>
      <c r="H53" s="11">
        <v>3.8</v>
      </c>
      <c r="I53" s="11">
        <v>3.8</v>
      </c>
      <c r="J53" s="11">
        <v>3.8</v>
      </c>
      <c r="K53" s="11">
        <v>3.8</v>
      </c>
      <c r="L53" s="11">
        <v>3.8</v>
      </c>
      <c r="M53" s="11"/>
      <c r="N53" s="11"/>
      <c r="O53" s="11"/>
      <c r="P53" s="11"/>
      <c r="Q53" s="11">
        <v>3.8</v>
      </c>
      <c r="R53" s="11">
        <v>3.8</v>
      </c>
      <c r="S53" s="11">
        <v>3.8</v>
      </c>
      <c r="T53" s="11">
        <v>3.8</v>
      </c>
      <c r="U53" s="11">
        <v>3.8</v>
      </c>
      <c r="V53" s="11"/>
      <c r="W53" s="11"/>
      <c r="X53" s="11"/>
      <c r="Y53" s="11"/>
      <c r="Z53" s="11"/>
      <c r="AA53" s="11"/>
      <c r="AB53" s="11"/>
      <c r="AC53" s="12">
        <f t="shared" si="11"/>
        <v>3.7999999999999994</v>
      </c>
    </row>
    <row r="54" spans="1:29" ht="30" x14ac:dyDescent="0.2">
      <c r="A54" s="4">
        <v>10</v>
      </c>
      <c r="B54" s="3" t="s">
        <v>18</v>
      </c>
      <c r="C54" s="2" t="s">
        <v>16</v>
      </c>
      <c r="D54" s="2"/>
      <c r="E54" s="11">
        <v>3</v>
      </c>
      <c r="F54" s="11">
        <v>3</v>
      </c>
      <c r="G54" s="11">
        <v>3</v>
      </c>
      <c r="H54" s="11">
        <v>3</v>
      </c>
      <c r="I54" s="11">
        <v>3</v>
      </c>
      <c r="J54" s="11">
        <v>3</v>
      </c>
      <c r="K54" s="11">
        <v>3</v>
      </c>
      <c r="L54" s="11">
        <v>3</v>
      </c>
      <c r="M54" s="11"/>
      <c r="N54" s="11"/>
      <c r="O54" s="11"/>
      <c r="P54" s="11"/>
      <c r="Q54" s="11">
        <v>3</v>
      </c>
      <c r="R54" s="11">
        <v>3</v>
      </c>
      <c r="S54" s="11">
        <v>3</v>
      </c>
      <c r="T54" s="11">
        <v>3</v>
      </c>
      <c r="U54" s="11">
        <v>3</v>
      </c>
      <c r="V54" s="11"/>
      <c r="W54" s="11"/>
      <c r="X54" s="11"/>
      <c r="Y54" s="11"/>
      <c r="Z54" s="11"/>
      <c r="AA54" s="11"/>
      <c r="AB54" s="11"/>
      <c r="AC54" s="12">
        <f t="shared" si="11"/>
        <v>3</v>
      </c>
    </row>
    <row r="55" spans="1:29" ht="34.5" x14ac:dyDescent="0.2">
      <c r="A55" s="4">
        <v>11</v>
      </c>
      <c r="B55" s="3" t="s">
        <v>17</v>
      </c>
      <c r="C55" s="2" t="s">
        <v>16</v>
      </c>
      <c r="D55" s="5"/>
      <c r="E55" s="13">
        <f>E51-E52</f>
        <v>0.5</v>
      </c>
      <c r="F55" s="13">
        <f>F51-F52</f>
        <v>0.5</v>
      </c>
      <c r="G55" s="13">
        <f t="shared" ref="G55:U55" si="12">G51-G52</f>
        <v>0.5</v>
      </c>
      <c r="H55" s="13">
        <f t="shared" si="12"/>
        <v>0.5</v>
      </c>
      <c r="I55" s="13">
        <f t="shared" si="12"/>
        <v>0.5</v>
      </c>
      <c r="J55" s="13">
        <f t="shared" si="12"/>
        <v>0.5</v>
      </c>
      <c r="K55" s="13">
        <f t="shared" si="12"/>
        <v>0.5</v>
      </c>
      <c r="L55" s="13">
        <f t="shared" si="12"/>
        <v>0.5</v>
      </c>
      <c r="M55" s="13"/>
      <c r="N55" s="13"/>
      <c r="O55" s="13"/>
      <c r="P55" s="13"/>
      <c r="Q55" s="13">
        <f t="shared" si="12"/>
        <v>0.5</v>
      </c>
      <c r="R55" s="13">
        <f t="shared" si="12"/>
        <v>0.5</v>
      </c>
      <c r="S55" s="13">
        <f t="shared" si="12"/>
        <v>0.5</v>
      </c>
      <c r="T55" s="13">
        <f t="shared" si="12"/>
        <v>0.5</v>
      </c>
      <c r="U55" s="13">
        <f t="shared" si="12"/>
        <v>0.5</v>
      </c>
      <c r="V55" s="13"/>
      <c r="W55" s="13"/>
      <c r="X55" s="13"/>
      <c r="Y55" s="13"/>
      <c r="Z55" s="13"/>
      <c r="AA55" s="13"/>
      <c r="AB55" s="13"/>
      <c r="AC55" s="12">
        <f t="shared" si="11"/>
        <v>0.5</v>
      </c>
    </row>
    <row r="56" spans="1:29" ht="34.5" x14ac:dyDescent="0.2">
      <c r="A56" s="4">
        <v>12</v>
      </c>
      <c r="B56" s="3" t="s">
        <v>15</v>
      </c>
      <c r="C56" s="2" t="s">
        <v>14</v>
      </c>
      <c r="D56" s="5"/>
      <c r="E56" s="13">
        <f>E53-E54</f>
        <v>0.79999999999999982</v>
      </c>
      <c r="F56" s="13">
        <f>F53-F54</f>
        <v>0.79999999999999982</v>
      </c>
      <c r="G56" s="13">
        <f t="shared" ref="G56:U56" si="13">G53-G54</f>
        <v>0.79999999999999982</v>
      </c>
      <c r="H56" s="13">
        <f t="shared" si="13"/>
        <v>0.79999999999999982</v>
      </c>
      <c r="I56" s="13">
        <f t="shared" si="13"/>
        <v>0.79999999999999982</v>
      </c>
      <c r="J56" s="13">
        <f t="shared" si="13"/>
        <v>0.79999999999999982</v>
      </c>
      <c r="K56" s="13">
        <f t="shared" si="13"/>
        <v>0.79999999999999982</v>
      </c>
      <c r="L56" s="13">
        <f t="shared" si="13"/>
        <v>0.79999999999999982</v>
      </c>
      <c r="M56" s="13"/>
      <c r="N56" s="13"/>
      <c r="O56" s="13"/>
      <c r="P56" s="13"/>
      <c r="Q56" s="13">
        <f t="shared" si="13"/>
        <v>0.79999999999999982</v>
      </c>
      <c r="R56" s="13">
        <f t="shared" si="13"/>
        <v>0.79999999999999982</v>
      </c>
      <c r="S56" s="13">
        <f t="shared" si="13"/>
        <v>0.79999999999999982</v>
      </c>
      <c r="T56" s="13">
        <f t="shared" si="13"/>
        <v>0.79999999999999982</v>
      </c>
      <c r="U56" s="13">
        <f t="shared" si="13"/>
        <v>0.79999999999999982</v>
      </c>
      <c r="V56" s="13"/>
      <c r="W56" s="13"/>
      <c r="X56" s="13"/>
      <c r="Y56" s="13"/>
      <c r="Z56" s="13"/>
      <c r="AA56" s="13"/>
      <c r="AB56" s="13"/>
      <c r="AC56" s="12">
        <f t="shared" si="11"/>
        <v>0.79999999999999993</v>
      </c>
    </row>
    <row r="57" spans="1:29" ht="37.5" x14ac:dyDescent="0.2">
      <c r="A57" s="4">
        <v>13</v>
      </c>
      <c r="B57" s="3" t="s">
        <v>13</v>
      </c>
      <c r="C57" s="2" t="s">
        <v>12</v>
      </c>
      <c r="D57" s="5"/>
      <c r="E57" s="6">
        <f>SQRT(E55/0.5)*971</f>
        <v>971</v>
      </c>
      <c r="F57" s="6">
        <f>SQRT(F55/0.5)*971</f>
        <v>971</v>
      </c>
      <c r="G57" s="6">
        <f t="shared" ref="G57:U57" si="14">SQRT(G55/0.5)*971</f>
        <v>971</v>
      </c>
      <c r="H57" s="6">
        <f t="shared" si="14"/>
        <v>971</v>
      </c>
      <c r="I57" s="6">
        <f t="shared" si="14"/>
        <v>971</v>
      </c>
      <c r="J57" s="6">
        <f t="shared" si="14"/>
        <v>971</v>
      </c>
      <c r="K57" s="6">
        <f t="shared" si="14"/>
        <v>971</v>
      </c>
      <c r="L57" s="6">
        <f t="shared" si="14"/>
        <v>971</v>
      </c>
      <c r="M57" s="6"/>
      <c r="N57" s="6"/>
      <c r="O57" s="6"/>
      <c r="P57" s="6"/>
      <c r="Q57" s="6">
        <f t="shared" si="14"/>
        <v>971</v>
      </c>
      <c r="R57" s="6">
        <f t="shared" si="14"/>
        <v>971</v>
      </c>
      <c r="S57" s="6">
        <f t="shared" si="14"/>
        <v>971</v>
      </c>
      <c r="T57" s="6">
        <f t="shared" si="14"/>
        <v>971</v>
      </c>
      <c r="U57" s="6">
        <f t="shared" si="14"/>
        <v>971</v>
      </c>
      <c r="V57" s="6"/>
      <c r="W57" s="6"/>
      <c r="X57" s="6"/>
      <c r="Y57" s="6"/>
      <c r="Z57" s="6"/>
      <c r="AA57" s="6"/>
      <c r="AB57" s="6"/>
      <c r="AC57" s="12">
        <f t="shared" si="11"/>
        <v>971</v>
      </c>
    </row>
    <row r="58" spans="1:29" ht="15.75" x14ac:dyDescent="0.2">
      <c r="A58" s="4">
        <v>14</v>
      </c>
      <c r="B58" s="3" t="s">
        <v>11</v>
      </c>
      <c r="C58" s="2" t="s">
        <v>10</v>
      </c>
      <c r="D58" s="5"/>
      <c r="E58" s="32">
        <f>E57*1000*1*(E47-E48)/3024</f>
        <v>2568.7830687830683</v>
      </c>
      <c r="F58" s="32">
        <f>F57*1000*1*(F47-F48)/3024</f>
        <v>2536.6732804232802</v>
      </c>
      <c r="G58" s="32">
        <f t="shared" ref="G58:U58" si="15">G57*1000*1*(G47-G48)/3024</f>
        <v>2568.7830687830688</v>
      </c>
      <c r="H58" s="32">
        <f t="shared" si="15"/>
        <v>2600.8928571428573</v>
      </c>
      <c r="I58" s="32">
        <f t="shared" si="15"/>
        <v>2568.7830687830683</v>
      </c>
      <c r="J58" s="32">
        <f t="shared" si="15"/>
        <v>2536.6732804232806</v>
      </c>
      <c r="K58" s="32">
        <f t="shared" si="15"/>
        <v>2504.5634920634925</v>
      </c>
      <c r="L58" s="32">
        <f t="shared" si="15"/>
        <v>1894.4775132275129</v>
      </c>
      <c r="M58" s="32"/>
      <c r="N58" s="32"/>
      <c r="O58" s="32"/>
      <c r="P58" s="32"/>
      <c r="Q58" s="32">
        <f t="shared" si="15"/>
        <v>2055.0264550264551</v>
      </c>
      <c r="R58" s="32">
        <f t="shared" si="15"/>
        <v>2729.3320105820108</v>
      </c>
      <c r="S58" s="32">
        <f t="shared" si="15"/>
        <v>2408.2341269841268</v>
      </c>
      <c r="T58" s="32">
        <f t="shared" si="15"/>
        <v>2022.9166666666667</v>
      </c>
      <c r="U58" s="32">
        <f t="shared" si="15"/>
        <v>2119.2460317460318</v>
      </c>
      <c r="V58" s="32"/>
      <c r="W58" s="32"/>
      <c r="X58" s="32"/>
      <c r="Y58" s="32"/>
      <c r="Z58" s="32"/>
      <c r="AA58" s="32"/>
      <c r="AB58" s="32"/>
      <c r="AC58" s="18">
        <f>SUM(E58:AB58)</f>
        <v>31114.384920634919</v>
      </c>
    </row>
    <row r="59" spans="1:29" ht="15.75" x14ac:dyDescent="0.2">
      <c r="A59" s="4">
        <v>15</v>
      </c>
      <c r="B59" s="3" t="s">
        <v>9</v>
      </c>
      <c r="C59" s="2" t="s">
        <v>8</v>
      </c>
      <c r="D59" s="5"/>
      <c r="E59" s="5">
        <v>1400</v>
      </c>
      <c r="F59" s="5">
        <v>1360</v>
      </c>
      <c r="G59" s="5">
        <v>1410</v>
      </c>
      <c r="H59" s="5">
        <v>1360</v>
      </c>
      <c r="I59" s="5">
        <v>1400</v>
      </c>
      <c r="J59" s="5">
        <v>1400</v>
      </c>
      <c r="K59" s="5">
        <v>1060</v>
      </c>
      <c r="L59" s="5">
        <v>1030</v>
      </c>
      <c r="M59" s="5"/>
      <c r="N59" s="5"/>
      <c r="O59" s="5"/>
      <c r="P59" s="5"/>
      <c r="Q59" s="5">
        <v>1250</v>
      </c>
      <c r="R59" s="5">
        <v>1350</v>
      </c>
      <c r="S59" s="5">
        <v>1200</v>
      </c>
      <c r="T59" s="5">
        <v>1150</v>
      </c>
      <c r="U59" s="5">
        <v>1330</v>
      </c>
      <c r="V59" s="5"/>
      <c r="W59" s="5"/>
      <c r="X59" s="5"/>
      <c r="Y59" s="5"/>
      <c r="Z59" s="5"/>
      <c r="AA59" s="5"/>
      <c r="AB59" s="5"/>
      <c r="AC59" s="18">
        <f>SUM(E59:AB59)</f>
        <v>16700</v>
      </c>
    </row>
    <row r="60" spans="1:29" ht="15.75" x14ac:dyDescent="0.2">
      <c r="A60" s="4">
        <v>16</v>
      </c>
      <c r="B60" s="3" t="s">
        <v>7</v>
      </c>
      <c r="C60" s="2" t="s">
        <v>6</v>
      </c>
      <c r="D60" s="5"/>
      <c r="E60" s="50">
        <f t="shared" ref="E60:U60" si="16">E59/E58</f>
        <v>0.54500514933058708</v>
      </c>
      <c r="F60" s="50">
        <f t="shared" si="16"/>
        <v>0.53613526444093917</v>
      </c>
      <c r="G60" s="50">
        <f t="shared" si="16"/>
        <v>0.54889804325437697</v>
      </c>
      <c r="H60" s="50">
        <f t="shared" si="16"/>
        <v>0.52289735667696524</v>
      </c>
      <c r="I60" s="50">
        <f t="shared" si="16"/>
        <v>0.54500514933058708</v>
      </c>
      <c r="J60" s="50">
        <f t="shared" si="16"/>
        <v>0.55190394868920201</v>
      </c>
      <c r="K60" s="50">
        <f t="shared" si="16"/>
        <v>0.42322744197100526</v>
      </c>
      <c r="L60" s="50">
        <f t="shared" si="16"/>
        <v>0.54368552427167527</v>
      </c>
      <c r="M60" s="50"/>
      <c r="N60" s="50"/>
      <c r="O60" s="50"/>
      <c r="P60" s="50"/>
      <c r="Q60" s="50">
        <f t="shared" si="16"/>
        <v>0.60826467559217301</v>
      </c>
      <c r="R60" s="50">
        <f t="shared" si="16"/>
        <v>0.49462652208154112</v>
      </c>
      <c r="S60" s="50">
        <f t="shared" si="16"/>
        <v>0.49829042224510817</v>
      </c>
      <c r="T60" s="50">
        <f t="shared" si="16"/>
        <v>0.56848609680741502</v>
      </c>
      <c r="U60" s="50">
        <f t="shared" si="16"/>
        <v>0.6275816871079487</v>
      </c>
      <c r="V60" s="50"/>
      <c r="W60" s="50"/>
      <c r="X60" s="50"/>
      <c r="Y60" s="50"/>
      <c r="Z60" s="50"/>
      <c r="AA60" s="50"/>
      <c r="AB60" s="50"/>
      <c r="AC60" s="12">
        <f t="shared" ref="AC60:AC65" si="17">AVERAGE(E60:AB60)</f>
        <v>0.53953902167688639</v>
      </c>
    </row>
    <row r="61" spans="1:29" ht="15.75" x14ac:dyDescent="0.2">
      <c r="A61" s="4">
        <v>17</v>
      </c>
      <c r="B61" s="3" t="s">
        <v>5</v>
      </c>
      <c r="C61" s="5"/>
      <c r="D61" s="5"/>
      <c r="E61" s="372">
        <f>AVERAGE(E60:AB60)</f>
        <v>0.53953902167688639</v>
      </c>
      <c r="F61" s="373"/>
      <c r="G61" s="373"/>
      <c r="H61" s="373"/>
      <c r="I61" s="373"/>
      <c r="J61" s="373"/>
      <c r="K61" s="373"/>
      <c r="L61" s="373"/>
      <c r="M61" s="373"/>
      <c r="N61" s="373"/>
      <c r="O61" s="373"/>
      <c r="P61" s="373"/>
      <c r="Q61" s="373"/>
      <c r="R61" s="373"/>
      <c r="S61" s="373"/>
      <c r="T61" s="373"/>
      <c r="U61" s="373"/>
      <c r="V61" s="373"/>
      <c r="W61" s="373"/>
      <c r="X61" s="373"/>
      <c r="Y61" s="373"/>
      <c r="Z61" s="373"/>
      <c r="AA61" s="373"/>
      <c r="AB61" s="374"/>
      <c r="AC61" s="12">
        <f t="shared" si="17"/>
        <v>0.53953902167688639</v>
      </c>
    </row>
    <row r="62" spans="1:29" ht="15.75" x14ac:dyDescent="0.2">
      <c r="A62" s="4">
        <v>18</v>
      </c>
      <c r="B62" s="3" t="s">
        <v>4</v>
      </c>
      <c r="C62" s="5"/>
      <c r="D62" s="5"/>
      <c r="E62" s="50">
        <f>3.516/E60</f>
        <v>6.4513151927437633</v>
      </c>
      <c r="F62" s="50">
        <f>3.516/F60</f>
        <v>6.5580465102707741</v>
      </c>
      <c r="G62" s="50">
        <f t="shared" ref="G62:U62" si="18">3.516/G60</f>
        <v>6.4055611842845881</v>
      </c>
      <c r="H62" s="50">
        <f t="shared" si="18"/>
        <v>6.7240730042016814</v>
      </c>
      <c r="I62" s="50">
        <f t="shared" si="18"/>
        <v>6.4513151927437633</v>
      </c>
      <c r="J62" s="50">
        <f t="shared" si="18"/>
        <v>6.3706737528344677</v>
      </c>
      <c r="K62" s="50">
        <f t="shared" si="18"/>
        <v>8.3075898472596599</v>
      </c>
      <c r="L62" s="50">
        <f t="shared" si="18"/>
        <v>6.4669737247649861</v>
      </c>
      <c r="M62" s="50"/>
      <c r="N62" s="50"/>
      <c r="O62" s="50"/>
      <c r="P62" s="50"/>
      <c r="Q62" s="50">
        <f t="shared" si="18"/>
        <v>5.780378412698413</v>
      </c>
      <c r="R62" s="50">
        <f t="shared" si="18"/>
        <v>7.1083935920047034</v>
      </c>
      <c r="S62" s="50">
        <f t="shared" si="18"/>
        <v>7.0561259920634916</v>
      </c>
      <c r="T62" s="50">
        <f t="shared" si="18"/>
        <v>6.1848478260869566</v>
      </c>
      <c r="U62" s="50">
        <f t="shared" si="18"/>
        <v>5.6024579305406377</v>
      </c>
      <c r="V62" s="50"/>
      <c r="W62" s="50"/>
      <c r="X62" s="50"/>
      <c r="Y62" s="50"/>
      <c r="Z62" s="50"/>
      <c r="AA62" s="50"/>
      <c r="AB62" s="50"/>
      <c r="AC62" s="12">
        <f t="shared" si="17"/>
        <v>6.5744424740382978</v>
      </c>
    </row>
    <row r="63" spans="1:29" ht="15.75" x14ac:dyDescent="0.2">
      <c r="A63" s="4">
        <v>19</v>
      </c>
      <c r="B63" s="3" t="s">
        <v>3</v>
      </c>
      <c r="C63" s="5"/>
      <c r="D63" s="5"/>
      <c r="E63" s="50">
        <f>3.413*E62</f>
        <v>22.018338752834463</v>
      </c>
      <c r="F63" s="50">
        <f>3.413*F62</f>
        <v>22.382612739554151</v>
      </c>
      <c r="G63" s="50">
        <f t="shared" ref="G63:U63" si="19">3.413*G62</f>
        <v>21.862180321963297</v>
      </c>
      <c r="H63" s="50">
        <f t="shared" si="19"/>
        <v>22.949261163340338</v>
      </c>
      <c r="I63" s="50">
        <f t="shared" si="19"/>
        <v>22.018338752834463</v>
      </c>
      <c r="J63" s="50">
        <f t="shared" si="19"/>
        <v>21.743109518424038</v>
      </c>
      <c r="K63" s="50">
        <f t="shared" si="19"/>
        <v>28.353804148697218</v>
      </c>
      <c r="L63" s="50">
        <f t="shared" si="19"/>
        <v>22.071781322622897</v>
      </c>
      <c r="M63" s="50"/>
      <c r="N63" s="50"/>
      <c r="O63" s="50"/>
      <c r="P63" s="50"/>
      <c r="Q63" s="50">
        <f t="shared" si="19"/>
        <v>19.728431522539683</v>
      </c>
      <c r="R63" s="50">
        <f t="shared" si="19"/>
        <v>24.260947329512053</v>
      </c>
      <c r="S63" s="50">
        <f t="shared" si="19"/>
        <v>24.082558010912695</v>
      </c>
      <c r="T63" s="50">
        <f t="shared" si="19"/>
        <v>21.108885630434781</v>
      </c>
      <c r="U63" s="50">
        <f t="shared" si="19"/>
        <v>19.121188916935196</v>
      </c>
      <c r="V63" s="50"/>
      <c r="W63" s="50"/>
      <c r="X63" s="50"/>
      <c r="Y63" s="50"/>
      <c r="Z63" s="50"/>
      <c r="AA63" s="50"/>
      <c r="AB63" s="50"/>
      <c r="AC63" s="12">
        <f t="shared" si="17"/>
        <v>22.438572163892712</v>
      </c>
    </row>
    <row r="64" spans="1:29" ht="15.75" x14ac:dyDescent="0.2">
      <c r="A64" s="4">
        <v>20</v>
      </c>
      <c r="B64" s="3" t="s">
        <v>2</v>
      </c>
      <c r="C64" s="2" t="s">
        <v>0</v>
      </c>
      <c r="D64" s="5"/>
      <c r="E64" s="50">
        <f>(E50-E49)/LN(1+(E50-E49)/E45)</f>
        <v>4.6973917925389408</v>
      </c>
      <c r="F64" s="50">
        <f>(F50-F49)/LN(1+(F50-F49)/F45)</f>
        <v>4.6973917925389408</v>
      </c>
      <c r="G64" s="50">
        <f t="shared" ref="G64:U64" si="20">(G50-G49)/LN(1+(G50-G49)/G45)</f>
        <v>4.6614100778964609</v>
      </c>
      <c r="H64" s="50">
        <f t="shared" si="20"/>
        <v>4.5511961331341864</v>
      </c>
      <c r="I64" s="50">
        <f t="shared" si="20"/>
        <v>4.5153413722139621</v>
      </c>
      <c r="J64" s="50">
        <f t="shared" si="20"/>
        <v>4.5511961331341864</v>
      </c>
      <c r="K64" s="50">
        <f t="shared" si="20"/>
        <v>3.8769682118883537</v>
      </c>
      <c r="L64" s="50">
        <f t="shared" si="20"/>
        <v>2.3270079102987888</v>
      </c>
      <c r="M64" s="50"/>
      <c r="N64" s="50"/>
      <c r="O64" s="50"/>
      <c r="P64" s="50"/>
      <c r="Q64" s="50">
        <f t="shared" si="20"/>
        <v>2.9429242768582018</v>
      </c>
      <c r="R64" s="50">
        <f t="shared" si="20"/>
        <v>4.5037129031523673</v>
      </c>
      <c r="S64" s="50">
        <f t="shared" si="20"/>
        <v>3.8087570999952334</v>
      </c>
      <c r="T64" s="50">
        <f t="shared" si="20"/>
        <v>3.787137219521</v>
      </c>
      <c r="U64" s="50">
        <f t="shared" si="20"/>
        <v>4.079075144199817</v>
      </c>
      <c r="V64" s="50"/>
      <c r="W64" s="50"/>
      <c r="X64" s="50"/>
      <c r="Y64" s="50"/>
      <c r="Z64" s="50"/>
      <c r="AA64" s="50"/>
      <c r="AB64" s="50"/>
      <c r="AC64" s="12">
        <f t="shared" si="17"/>
        <v>4.0768853897977255</v>
      </c>
    </row>
    <row r="65" spans="1:29" ht="15.75" x14ac:dyDescent="0.25">
      <c r="A65" s="4">
        <v>21</v>
      </c>
      <c r="B65" s="3" t="s">
        <v>1</v>
      </c>
      <c r="C65" s="2" t="s">
        <v>0</v>
      </c>
      <c r="D65" s="1"/>
      <c r="E65" s="50">
        <f>(E47-E48)/LN(1+(E47-E48)/E46)</f>
        <v>2.6276699100244083</v>
      </c>
      <c r="F65" s="50">
        <f>(F47-F48)/LN(1+(F47-F48)/F46)</f>
        <v>2.6050715660667718</v>
      </c>
      <c r="G65" s="50">
        <f t="shared" ref="G65:U65" si="21">(G47-G48)/LN(1+(G47-G48)/G46)</f>
        <v>2.4094728527885949</v>
      </c>
      <c r="H65" s="50">
        <f t="shared" si="21"/>
        <v>2.4308231908533457</v>
      </c>
      <c r="I65" s="50">
        <f t="shared" si="21"/>
        <v>2.4094728527885945</v>
      </c>
      <c r="J65" s="50">
        <f t="shared" si="21"/>
        <v>2.6050715660667714</v>
      </c>
      <c r="K65" s="50">
        <f t="shared" si="21"/>
        <v>2.3666219892297775</v>
      </c>
      <c r="L65" s="50">
        <f t="shared" si="21"/>
        <v>3.3187584949265903</v>
      </c>
      <c r="M65" s="50"/>
      <c r="N65" s="50"/>
      <c r="O65" s="50"/>
      <c r="P65" s="50"/>
      <c r="Q65" s="50">
        <f t="shared" si="21"/>
        <v>2.2589191927344716</v>
      </c>
      <c r="R65" s="50">
        <f t="shared" si="21"/>
        <v>2.515742237956498</v>
      </c>
      <c r="S65" s="50">
        <f t="shared" si="21"/>
        <v>2.3019575732260114</v>
      </c>
      <c r="T65" s="50">
        <f t="shared" si="21"/>
        <v>2.0381473548366369</v>
      </c>
      <c r="U65" s="50">
        <f t="shared" si="21"/>
        <v>2.3059178144955088</v>
      </c>
      <c r="V65" s="50"/>
      <c r="W65" s="50"/>
      <c r="X65" s="50"/>
      <c r="Y65" s="50"/>
      <c r="Z65" s="50"/>
      <c r="AA65" s="50"/>
      <c r="AB65" s="50"/>
      <c r="AC65" s="12">
        <f t="shared" si="17"/>
        <v>2.4764343535379987</v>
      </c>
    </row>
    <row r="71" spans="1:29" ht="23.25" x14ac:dyDescent="0.25">
      <c r="A71" s="332" t="s">
        <v>39</v>
      </c>
      <c r="B71" s="333"/>
      <c r="C71" s="333"/>
      <c r="D71" s="333"/>
      <c r="E71" s="333"/>
      <c r="F71" s="333"/>
      <c r="G71" s="333"/>
      <c r="H71" s="333"/>
      <c r="I71" s="333"/>
      <c r="J71" s="333"/>
      <c r="K71" s="333"/>
      <c r="L71" s="333"/>
      <c r="M71" s="333"/>
      <c r="N71" s="333"/>
      <c r="O71" s="333"/>
      <c r="P71" s="333"/>
      <c r="Q71" s="333"/>
      <c r="R71" s="333"/>
      <c r="S71" s="333"/>
      <c r="T71" s="333"/>
      <c r="U71" s="333"/>
      <c r="V71" s="333"/>
      <c r="W71" s="333"/>
      <c r="X71" s="333"/>
      <c r="Y71" s="333"/>
      <c r="Z71" s="333"/>
      <c r="AA71" s="333"/>
      <c r="AB71" s="334"/>
      <c r="AC71"/>
    </row>
    <row r="72" spans="1:29" ht="18.75" x14ac:dyDescent="0.25">
      <c r="A72" s="353" t="s">
        <v>108</v>
      </c>
      <c r="B72" s="354"/>
      <c r="C72" s="354"/>
      <c r="D72" s="354"/>
      <c r="E72" s="354"/>
      <c r="F72" s="354"/>
      <c r="G72" s="354"/>
      <c r="H72" s="354"/>
      <c r="I72" s="354"/>
      <c r="J72" s="354"/>
      <c r="K72" s="354"/>
      <c r="L72" s="354"/>
      <c r="M72" s="354"/>
      <c r="N72" s="354"/>
      <c r="O72" s="354"/>
      <c r="P72" s="354"/>
      <c r="Q72" s="354"/>
      <c r="R72" s="354"/>
      <c r="S72" s="354"/>
      <c r="T72" s="354"/>
      <c r="U72" s="354"/>
      <c r="V72" s="354"/>
      <c r="W72" s="354"/>
      <c r="X72" s="354"/>
      <c r="Y72" s="354"/>
      <c r="Z72" s="354"/>
      <c r="AA72" s="354"/>
      <c r="AB72" s="355"/>
      <c r="AC72"/>
    </row>
    <row r="73" spans="1:29" ht="21" x14ac:dyDescent="0.35">
      <c r="A73" s="335"/>
      <c r="B73" s="336"/>
      <c r="C73" s="336"/>
      <c r="D73" s="337"/>
      <c r="E73" s="338" t="s">
        <v>109</v>
      </c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40"/>
      <c r="AC73"/>
    </row>
    <row r="74" spans="1:29" ht="18.75" x14ac:dyDescent="0.25">
      <c r="A74" s="350" t="s">
        <v>38</v>
      </c>
      <c r="B74" s="351"/>
      <c r="C74" s="351"/>
      <c r="D74" s="352"/>
      <c r="E74" s="341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3"/>
      <c r="AC74"/>
    </row>
    <row r="75" spans="1:29" ht="18.75" x14ac:dyDescent="0.25">
      <c r="A75" s="350" t="s">
        <v>37</v>
      </c>
      <c r="B75" s="351"/>
      <c r="C75" s="351"/>
      <c r="D75" s="352"/>
      <c r="E75" s="341"/>
      <c r="F75" s="342"/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  <c r="AB75" s="343"/>
      <c r="AC75"/>
    </row>
    <row r="76" spans="1:29" ht="18.75" x14ac:dyDescent="0.25">
      <c r="A76" s="350" t="s">
        <v>36</v>
      </c>
      <c r="B76" s="351"/>
      <c r="C76" s="351"/>
      <c r="D76" s="352"/>
      <c r="E76" s="341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342"/>
      <c r="T76" s="342"/>
      <c r="U76" s="342"/>
      <c r="V76" s="342"/>
      <c r="W76" s="342"/>
      <c r="X76" s="342"/>
      <c r="Y76" s="342"/>
      <c r="Z76" s="342"/>
      <c r="AA76" s="342"/>
      <c r="AB76" s="343"/>
      <c r="AC76"/>
    </row>
    <row r="77" spans="1:29" ht="18.75" x14ac:dyDescent="0.25">
      <c r="A77" s="350" t="s">
        <v>35</v>
      </c>
      <c r="B77" s="351"/>
      <c r="C77" s="351"/>
      <c r="D77" s="352"/>
      <c r="E77" s="341"/>
      <c r="F77" s="342"/>
      <c r="G77" s="342"/>
      <c r="H77" s="342"/>
      <c r="I77" s="342"/>
      <c r="J77" s="342"/>
      <c r="K77" s="342"/>
      <c r="L77" s="342"/>
      <c r="M77" s="342"/>
      <c r="N77" s="342"/>
      <c r="O77" s="342"/>
      <c r="P77" s="342"/>
      <c r="Q77" s="342"/>
      <c r="R77" s="342"/>
      <c r="S77" s="342"/>
      <c r="T77" s="342"/>
      <c r="U77" s="342"/>
      <c r="V77" s="342"/>
      <c r="W77" s="342"/>
      <c r="X77" s="342"/>
      <c r="Y77" s="342"/>
      <c r="Z77" s="342"/>
      <c r="AA77" s="342"/>
      <c r="AB77" s="343"/>
      <c r="AC77"/>
    </row>
    <row r="78" spans="1:29" ht="19.5" x14ac:dyDescent="0.35">
      <c r="A78" s="347" t="s">
        <v>34</v>
      </c>
      <c r="B78" s="348"/>
      <c r="C78" s="348"/>
      <c r="D78" s="349"/>
      <c r="E78" s="341"/>
      <c r="F78" s="342"/>
      <c r="G78" s="342"/>
      <c r="H78" s="342"/>
      <c r="I78" s="342"/>
      <c r="J78" s="342"/>
      <c r="K78" s="342"/>
      <c r="L78" s="342"/>
      <c r="M78" s="342"/>
      <c r="N78" s="342"/>
      <c r="O78" s="342"/>
      <c r="P78" s="342"/>
      <c r="Q78" s="342"/>
      <c r="R78" s="342"/>
      <c r="S78" s="342"/>
      <c r="T78" s="342"/>
      <c r="U78" s="342"/>
      <c r="V78" s="342"/>
      <c r="W78" s="342"/>
      <c r="X78" s="342"/>
      <c r="Y78" s="342"/>
      <c r="Z78" s="342"/>
      <c r="AA78" s="342"/>
      <c r="AB78" s="343"/>
      <c r="AC78"/>
    </row>
    <row r="79" spans="1:29" ht="18.75" x14ac:dyDescent="0.35">
      <c r="A79" s="347" t="s">
        <v>33</v>
      </c>
      <c r="B79" s="348"/>
      <c r="C79" s="348"/>
      <c r="D79" s="349"/>
      <c r="E79" s="344"/>
      <c r="F79" s="345"/>
      <c r="G79" s="345"/>
      <c r="H79" s="345"/>
      <c r="I79" s="345"/>
      <c r="J79" s="345"/>
      <c r="K79" s="345"/>
      <c r="L79" s="345"/>
      <c r="M79" s="345"/>
      <c r="N79" s="345"/>
      <c r="O79" s="345"/>
      <c r="P79" s="345"/>
      <c r="Q79" s="345"/>
      <c r="R79" s="345"/>
      <c r="S79" s="345"/>
      <c r="T79" s="345"/>
      <c r="U79" s="345"/>
      <c r="V79" s="345"/>
      <c r="W79" s="345"/>
      <c r="X79" s="345"/>
      <c r="Y79" s="345"/>
      <c r="Z79" s="345"/>
      <c r="AA79" s="345"/>
      <c r="AB79" s="346"/>
      <c r="AC79"/>
    </row>
    <row r="80" spans="1:29" ht="36" customHeight="1" x14ac:dyDescent="0.25">
      <c r="A80" s="312" t="s">
        <v>32</v>
      </c>
      <c r="B80" s="312" t="s">
        <v>31</v>
      </c>
      <c r="C80" s="312" t="s">
        <v>30</v>
      </c>
      <c r="D80" s="312" t="s">
        <v>29</v>
      </c>
      <c r="E80" s="314" t="s">
        <v>28</v>
      </c>
      <c r="F80" s="315"/>
      <c r="G80" s="315"/>
      <c r="H80" s="315"/>
      <c r="I80" s="315"/>
      <c r="J80" s="315"/>
      <c r="K80" s="315"/>
      <c r="L80" s="315"/>
      <c r="M80" s="315"/>
      <c r="N80" s="315"/>
      <c r="O80" s="315"/>
      <c r="P80" s="315"/>
      <c r="Q80" s="315"/>
      <c r="R80" s="315"/>
      <c r="S80" s="315"/>
      <c r="T80" s="315"/>
      <c r="U80" s="315"/>
      <c r="V80" s="315"/>
      <c r="W80" s="315"/>
      <c r="X80" s="315"/>
      <c r="Y80" s="315"/>
      <c r="Z80" s="315"/>
      <c r="AA80" s="315"/>
      <c r="AB80" s="316"/>
      <c r="AC80" s="10" t="s">
        <v>40</v>
      </c>
    </row>
    <row r="81" spans="1:29" ht="15.75" customHeight="1" x14ac:dyDescent="0.25">
      <c r="A81" s="313"/>
      <c r="B81" s="313"/>
      <c r="C81" s="313"/>
      <c r="D81" s="313"/>
      <c r="E81" s="8">
        <v>7</v>
      </c>
      <c r="F81" s="8">
        <v>8</v>
      </c>
      <c r="G81" s="8">
        <v>9</v>
      </c>
      <c r="H81" s="8">
        <v>10</v>
      </c>
      <c r="I81" s="9">
        <v>11</v>
      </c>
      <c r="J81" s="8">
        <v>12</v>
      </c>
      <c r="K81" s="8">
        <v>13</v>
      </c>
      <c r="L81" s="8">
        <v>14</v>
      </c>
      <c r="M81" s="8">
        <v>15</v>
      </c>
      <c r="N81" s="8">
        <v>16</v>
      </c>
      <c r="O81" s="8">
        <v>17</v>
      </c>
      <c r="P81" s="8">
        <v>18</v>
      </c>
      <c r="Q81" s="8">
        <v>19</v>
      </c>
      <c r="R81" s="8">
        <v>20</v>
      </c>
      <c r="S81" s="8">
        <v>21</v>
      </c>
      <c r="T81" s="8">
        <v>22</v>
      </c>
      <c r="U81" s="8">
        <v>23</v>
      </c>
      <c r="V81" s="8">
        <v>0</v>
      </c>
      <c r="W81" s="8">
        <v>1</v>
      </c>
      <c r="X81" s="8">
        <v>2</v>
      </c>
      <c r="Y81" s="8">
        <v>3</v>
      </c>
      <c r="Z81" s="8">
        <v>4</v>
      </c>
      <c r="AA81" s="8">
        <v>5</v>
      </c>
      <c r="AB81" s="8">
        <v>6</v>
      </c>
      <c r="AC81" s="1"/>
    </row>
    <row r="82" spans="1:29" ht="31.5" x14ac:dyDescent="0.2">
      <c r="A82" s="4">
        <v>1</v>
      </c>
      <c r="B82" s="3" t="s">
        <v>27</v>
      </c>
      <c r="C82" s="2" t="s">
        <v>0</v>
      </c>
      <c r="D82" s="31"/>
      <c r="E82" s="12"/>
      <c r="F82" s="12"/>
      <c r="G82" s="12"/>
      <c r="H82" s="12"/>
      <c r="I82" s="12"/>
      <c r="J82" s="12"/>
      <c r="K82" s="12">
        <v>0.8</v>
      </c>
      <c r="L82" s="12">
        <v>0.7</v>
      </c>
      <c r="M82" s="12">
        <v>0.8</v>
      </c>
      <c r="N82" s="12">
        <v>0.8</v>
      </c>
      <c r="O82" s="12">
        <v>0.8</v>
      </c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>
        <f>AVERAGE(E82:AB82)</f>
        <v>0.77999999999999992</v>
      </c>
    </row>
    <row r="83" spans="1:29" ht="31.5" x14ac:dyDescent="0.2">
      <c r="A83" s="4">
        <v>2</v>
      </c>
      <c r="B83" s="3" t="s">
        <v>26</v>
      </c>
      <c r="C83" s="2" t="s">
        <v>0</v>
      </c>
      <c r="D83" s="31"/>
      <c r="E83" s="12"/>
      <c r="F83" s="12"/>
      <c r="G83" s="12"/>
      <c r="H83" s="12"/>
      <c r="I83" s="12"/>
      <c r="J83" s="12"/>
      <c r="K83" s="12">
        <v>0.9</v>
      </c>
      <c r="L83" s="12">
        <v>0.3</v>
      </c>
      <c r="M83" s="12">
        <v>0.3</v>
      </c>
      <c r="N83" s="12">
        <v>0.3</v>
      </c>
      <c r="O83" s="12">
        <v>0.4</v>
      </c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>
        <f>AVERAGE(E83:AB83)</f>
        <v>0.44000000000000006</v>
      </c>
    </row>
    <row r="84" spans="1:29" ht="18.75" x14ac:dyDescent="0.2">
      <c r="A84" s="4">
        <v>3</v>
      </c>
      <c r="B84" s="3" t="s">
        <v>25</v>
      </c>
      <c r="C84" s="2" t="s">
        <v>0</v>
      </c>
      <c r="D84" s="2"/>
      <c r="E84" s="36"/>
      <c r="F84" s="36"/>
      <c r="G84" s="5"/>
      <c r="H84" s="5"/>
      <c r="I84" s="5"/>
      <c r="J84" s="5"/>
      <c r="K84" s="36">
        <v>23.5</v>
      </c>
      <c r="L84" s="36">
        <v>12.8</v>
      </c>
      <c r="M84" s="36">
        <v>11.8</v>
      </c>
      <c r="N84" s="36">
        <v>12.2</v>
      </c>
      <c r="O84" s="36">
        <v>13</v>
      </c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12">
        <f t="shared" ref="AC84:AC94" si="22">AVERAGE(E84:AB84)</f>
        <v>14.66</v>
      </c>
    </row>
    <row r="85" spans="1:29" ht="18.75" x14ac:dyDescent="0.2">
      <c r="A85" s="4">
        <v>4</v>
      </c>
      <c r="B85" s="3" t="s">
        <v>24</v>
      </c>
      <c r="C85" s="2" t="s">
        <v>0</v>
      </c>
      <c r="D85" s="2"/>
      <c r="E85" s="36"/>
      <c r="F85" s="36"/>
      <c r="G85" s="5"/>
      <c r="H85" s="5"/>
      <c r="I85" s="5"/>
      <c r="J85" s="5"/>
      <c r="K85" s="36">
        <v>16</v>
      </c>
      <c r="L85" s="36">
        <v>5.4</v>
      </c>
      <c r="M85" s="36">
        <v>5.3</v>
      </c>
      <c r="N85" s="36">
        <v>5.8</v>
      </c>
      <c r="O85" s="36">
        <v>5.6</v>
      </c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12">
        <f t="shared" si="22"/>
        <v>7.62</v>
      </c>
    </row>
    <row r="86" spans="1:29" ht="34.5" x14ac:dyDescent="0.2">
      <c r="A86" s="4">
        <v>5</v>
      </c>
      <c r="B86" s="3" t="s">
        <v>23</v>
      </c>
      <c r="C86" s="2" t="s">
        <v>0</v>
      </c>
      <c r="D86" s="2"/>
      <c r="E86" s="36"/>
      <c r="F86" s="36"/>
      <c r="G86" s="5"/>
      <c r="H86" s="5"/>
      <c r="I86" s="5"/>
      <c r="J86" s="5"/>
      <c r="K86" s="36">
        <v>25.2</v>
      </c>
      <c r="L86" s="36">
        <v>27.7</v>
      </c>
      <c r="M86" s="36">
        <v>28.6</v>
      </c>
      <c r="N86" s="36">
        <v>23.8</v>
      </c>
      <c r="O86" s="36">
        <v>22.5</v>
      </c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12">
        <f t="shared" si="22"/>
        <v>25.56</v>
      </c>
    </row>
    <row r="87" spans="1:29" ht="18.75" x14ac:dyDescent="0.2">
      <c r="A87" s="4">
        <v>6</v>
      </c>
      <c r="B87" s="3" t="s">
        <v>22</v>
      </c>
      <c r="C87" s="2" t="s">
        <v>0</v>
      </c>
      <c r="D87" s="2"/>
      <c r="E87" s="36"/>
      <c r="F87" s="36"/>
      <c r="G87" s="5"/>
      <c r="H87" s="5"/>
      <c r="I87" s="5"/>
      <c r="J87" s="5"/>
      <c r="K87" s="36">
        <v>25.5</v>
      </c>
      <c r="L87" s="36">
        <v>32.799999999999997</v>
      </c>
      <c r="M87" s="36">
        <v>32.799999999999997</v>
      </c>
      <c r="N87" s="36">
        <v>28.3</v>
      </c>
      <c r="O87" s="36">
        <v>27.4</v>
      </c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12">
        <f t="shared" si="22"/>
        <v>29.359999999999996</v>
      </c>
    </row>
    <row r="88" spans="1:29" ht="30" x14ac:dyDescent="0.2">
      <c r="A88" s="4">
        <v>7</v>
      </c>
      <c r="B88" s="3" t="s">
        <v>21</v>
      </c>
      <c r="C88" s="2" t="s">
        <v>16</v>
      </c>
      <c r="D88" s="2"/>
      <c r="E88" s="5"/>
      <c r="F88" s="5"/>
      <c r="G88" s="5"/>
      <c r="H88" s="5"/>
      <c r="I88" s="5"/>
      <c r="J88" s="5"/>
      <c r="K88" s="5">
        <v>4.3</v>
      </c>
      <c r="L88" s="5">
        <v>4.3</v>
      </c>
      <c r="M88" s="5">
        <v>4.3</v>
      </c>
      <c r="N88" s="5">
        <v>4.3</v>
      </c>
      <c r="O88" s="5">
        <v>4.3</v>
      </c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12">
        <f t="shared" si="22"/>
        <v>4.3</v>
      </c>
    </row>
    <row r="89" spans="1:29" ht="30" x14ac:dyDescent="0.2">
      <c r="A89" s="4">
        <v>8</v>
      </c>
      <c r="B89" s="3" t="s">
        <v>20</v>
      </c>
      <c r="C89" s="2" t="s">
        <v>16</v>
      </c>
      <c r="D89" s="2"/>
      <c r="E89" s="11"/>
      <c r="F89" s="11"/>
      <c r="G89" s="11"/>
      <c r="H89" s="11"/>
      <c r="I89" s="11"/>
      <c r="J89" s="11"/>
      <c r="K89" s="11">
        <v>3.8</v>
      </c>
      <c r="L89" s="11">
        <v>3.8</v>
      </c>
      <c r="M89" s="11">
        <v>3.8</v>
      </c>
      <c r="N89" s="11">
        <v>3.8</v>
      </c>
      <c r="O89" s="11">
        <v>3.8</v>
      </c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2">
        <f t="shared" si="22"/>
        <v>3.8</v>
      </c>
    </row>
    <row r="90" spans="1:29" ht="30" x14ac:dyDescent="0.2">
      <c r="A90" s="4">
        <v>9</v>
      </c>
      <c r="B90" s="3" t="s">
        <v>19</v>
      </c>
      <c r="C90" s="2" t="s">
        <v>16</v>
      </c>
      <c r="D90" s="2"/>
      <c r="E90" s="11"/>
      <c r="F90" s="11"/>
      <c r="G90" s="11"/>
      <c r="H90" s="11"/>
      <c r="I90" s="11"/>
      <c r="J90" s="11"/>
      <c r="K90" s="11">
        <v>3.8</v>
      </c>
      <c r="L90" s="11">
        <v>3.8</v>
      </c>
      <c r="M90" s="11">
        <v>3.8</v>
      </c>
      <c r="N90" s="11">
        <v>3.8</v>
      </c>
      <c r="O90" s="11">
        <v>3.8</v>
      </c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2">
        <f t="shared" si="22"/>
        <v>3.8</v>
      </c>
    </row>
    <row r="91" spans="1:29" ht="30" x14ac:dyDescent="0.2">
      <c r="A91" s="4">
        <v>10</v>
      </c>
      <c r="B91" s="3" t="s">
        <v>18</v>
      </c>
      <c r="C91" s="2" t="s">
        <v>16</v>
      </c>
      <c r="D91" s="2"/>
      <c r="E91" s="11"/>
      <c r="F91" s="11"/>
      <c r="G91" s="11"/>
      <c r="H91" s="11"/>
      <c r="I91" s="11"/>
      <c r="J91" s="11"/>
      <c r="K91" s="11">
        <v>3</v>
      </c>
      <c r="L91" s="11">
        <v>3</v>
      </c>
      <c r="M91" s="11">
        <v>3</v>
      </c>
      <c r="N91" s="11">
        <v>3</v>
      </c>
      <c r="O91" s="11">
        <v>3</v>
      </c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2">
        <f t="shared" si="22"/>
        <v>3</v>
      </c>
    </row>
    <row r="92" spans="1:29" ht="34.5" x14ac:dyDescent="0.2">
      <c r="A92" s="4">
        <v>11</v>
      </c>
      <c r="B92" s="3" t="s">
        <v>17</v>
      </c>
      <c r="C92" s="2" t="s">
        <v>16</v>
      </c>
      <c r="D92" s="5"/>
      <c r="E92" s="13"/>
      <c r="F92" s="13"/>
      <c r="G92" s="13"/>
      <c r="H92" s="13"/>
      <c r="I92" s="13"/>
      <c r="J92" s="13"/>
      <c r="K92" s="13">
        <f>K88-K89</f>
        <v>0.5</v>
      </c>
      <c r="L92" s="13">
        <f>L88-L89</f>
        <v>0.5</v>
      </c>
      <c r="M92" s="13">
        <f>M88-M89</f>
        <v>0.5</v>
      </c>
      <c r="N92" s="13">
        <f>N88-N89</f>
        <v>0.5</v>
      </c>
      <c r="O92" s="13">
        <f>O88-O89</f>
        <v>0.5</v>
      </c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2">
        <f t="shared" si="22"/>
        <v>0.5</v>
      </c>
    </row>
    <row r="93" spans="1:29" ht="34.5" x14ac:dyDescent="0.2">
      <c r="A93" s="4">
        <v>12</v>
      </c>
      <c r="B93" s="3" t="s">
        <v>15</v>
      </c>
      <c r="C93" s="2" t="s">
        <v>14</v>
      </c>
      <c r="D93" s="5"/>
      <c r="E93" s="13"/>
      <c r="F93" s="13"/>
      <c r="G93" s="13"/>
      <c r="H93" s="13"/>
      <c r="I93" s="13"/>
      <c r="J93" s="13"/>
      <c r="K93" s="13">
        <f>K90-K91</f>
        <v>0.79999999999999982</v>
      </c>
      <c r="L93" s="13">
        <f>L90-L91</f>
        <v>0.79999999999999982</v>
      </c>
      <c r="M93" s="13">
        <f>M90-M91</f>
        <v>0.79999999999999982</v>
      </c>
      <c r="N93" s="13">
        <f>N90-N91</f>
        <v>0.79999999999999982</v>
      </c>
      <c r="O93" s="13">
        <f>O90-O91</f>
        <v>0.79999999999999982</v>
      </c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2">
        <f t="shared" si="22"/>
        <v>0.79999999999999982</v>
      </c>
    </row>
    <row r="94" spans="1:29" ht="37.5" x14ac:dyDescent="0.2">
      <c r="A94" s="4">
        <v>13</v>
      </c>
      <c r="B94" s="3" t="s">
        <v>13</v>
      </c>
      <c r="C94" s="2" t="s">
        <v>12</v>
      </c>
      <c r="D94" s="5"/>
      <c r="E94" s="6"/>
      <c r="F94" s="6"/>
      <c r="G94" s="6"/>
      <c r="H94" s="6"/>
      <c r="I94" s="6"/>
      <c r="J94" s="6"/>
      <c r="K94" s="6">
        <f>SQRT(K92/0.5)*971</f>
        <v>971</v>
      </c>
      <c r="L94" s="6">
        <f>SQRT(L92/0.5)*971</f>
        <v>971</v>
      </c>
      <c r="M94" s="6">
        <f>SQRT(M92/0.5)*971</f>
        <v>971</v>
      </c>
      <c r="N94" s="6">
        <f>SQRT(N92/0.5)*971</f>
        <v>971</v>
      </c>
      <c r="O94" s="6">
        <f>SQRT(O92/0.5)*971</f>
        <v>971</v>
      </c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12">
        <f t="shared" si="22"/>
        <v>971</v>
      </c>
    </row>
    <row r="95" spans="1:29" ht="15.75" x14ac:dyDescent="0.2">
      <c r="A95" s="4">
        <v>14</v>
      </c>
      <c r="B95" s="3" t="s">
        <v>11</v>
      </c>
      <c r="C95" s="2" t="s">
        <v>10</v>
      </c>
      <c r="D95" s="5"/>
      <c r="E95" s="32"/>
      <c r="F95" s="32"/>
      <c r="G95" s="32"/>
      <c r="H95" s="32"/>
      <c r="I95" s="32"/>
      <c r="J95" s="32"/>
      <c r="K95" s="32">
        <f>K94*1000*1*(K84-K85)/3024</f>
        <v>2408.2341269841268</v>
      </c>
      <c r="L95" s="32">
        <f>L94*1000*1*(L84-L85)/3024</f>
        <v>2376.1243386243386</v>
      </c>
      <c r="M95" s="32">
        <f>M94*1000*1*(M84-M85)/3024</f>
        <v>2087.1362433862437</v>
      </c>
      <c r="N95" s="32">
        <f>N94*1000*1*(N84-N85)/3024</f>
        <v>2055.0264550264546</v>
      </c>
      <c r="O95" s="32">
        <f>O94*1000*1*(O84-O85)/3024</f>
        <v>2376.1243386243386</v>
      </c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18">
        <f>SUM(E95:AB95)</f>
        <v>11302.645502645502</v>
      </c>
    </row>
    <row r="96" spans="1:29" ht="15.75" x14ac:dyDescent="0.2">
      <c r="A96" s="4">
        <v>15</v>
      </c>
      <c r="B96" s="3" t="s">
        <v>9</v>
      </c>
      <c r="C96" s="2" t="s">
        <v>8</v>
      </c>
      <c r="D96" s="5"/>
      <c r="E96" s="5"/>
      <c r="F96" s="5"/>
      <c r="G96" s="5"/>
      <c r="H96" s="5"/>
      <c r="I96" s="5"/>
      <c r="J96" s="5"/>
      <c r="K96" s="5">
        <v>1420</v>
      </c>
      <c r="L96" s="5">
        <v>1420</v>
      </c>
      <c r="M96" s="5">
        <v>1420</v>
      </c>
      <c r="N96" s="5">
        <v>1420</v>
      </c>
      <c r="O96" s="5">
        <v>1420</v>
      </c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18">
        <f>SUM(E96:AB96)</f>
        <v>7100</v>
      </c>
    </row>
    <row r="97" spans="1:29" ht="15.75" x14ac:dyDescent="0.2">
      <c r="A97" s="4">
        <v>16</v>
      </c>
      <c r="B97" s="3" t="s">
        <v>7</v>
      </c>
      <c r="C97" s="2" t="s">
        <v>6</v>
      </c>
      <c r="D97" s="5"/>
      <c r="E97" s="50"/>
      <c r="F97" s="50"/>
      <c r="G97" s="50"/>
      <c r="H97" s="50"/>
      <c r="I97" s="50"/>
      <c r="J97" s="50"/>
      <c r="K97" s="50">
        <f>K96/K95</f>
        <v>0.58964366632337806</v>
      </c>
      <c r="L97" s="50">
        <f>L96/L95</f>
        <v>0.59761182397639656</v>
      </c>
      <c r="M97" s="50">
        <f>M96/M95</f>
        <v>0.68035807652697444</v>
      </c>
      <c r="N97" s="50">
        <f>N96/N95</f>
        <v>0.6909886714727087</v>
      </c>
      <c r="O97" s="50">
        <f>O96/O95</f>
        <v>0.59761182397639656</v>
      </c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12">
        <f t="shared" ref="AC97:AC102" si="23">AVERAGE(E97:AB97)</f>
        <v>0.63124281245517089</v>
      </c>
    </row>
    <row r="98" spans="1:29" ht="15.75" x14ac:dyDescent="0.2">
      <c r="A98" s="4">
        <v>17</v>
      </c>
      <c r="B98" s="3" t="s">
        <v>5</v>
      </c>
      <c r="C98" s="5"/>
      <c r="D98" s="5"/>
      <c r="E98" s="372">
        <f>AVERAGE(E97:AB97)</f>
        <v>0.63124281245517089</v>
      </c>
      <c r="F98" s="373"/>
      <c r="G98" s="373"/>
      <c r="H98" s="373"/>
      <c r="I98" s="373"/>
      <c r="J98" s="373"/>
      <c r="K98" s="373"/>
      <c r="L98" s="373"/>
      <c r="M98" s="373"/>
      <c r="N98" s="373"/>
      <c r="O98" s="373"/>
      <c r="P98" s="373"/>
      <c r="Q98" s="373"/>
      <c r="R98" s="373"/>
      <c r="S98" s="373"/>
      <c r="T98" s="373"/>
      <c r="U98" s="373"/>
      <c r="V98" s="373"/>
      <c r="W98" s="373"/>
      <c r="X98" s="373"/>
      <c r="Y98" s="373"/>
      <c r="Z98" s="373"/>
      <c r="AA98" s="373"/>
      <c r="AB98" s="374"/>
      <c r="AC98" s="12">
        <f t="shared" si="23"/>
        <v>0.63124281245517089</v>
      </c>
    </row>
    <row r="99" spans="1:29" ht="15.75" x14ac:dyDescent="0.2">
      <c r="A99" s="4">
        <v>18</v>
      </c>
      <c r="B99" s="3" t="s">
        <v>4</v>
      </c>
      <c r="C99" s="5"/>
      <c r="D99" s="5"/>
      <c r="E99" s="50"/>
      <c r="F99" s="50"/>
      <c r="G99" s="50"/>
      <c r="H99" s="50"/>
      <c r="I99" s="50"/>
      <c r="J99" s="50"/>
      <c r="K99" s="50">
        <f>3.516/K97</f>
        <v>5.9629233735747809</v>
      </c>
      <c r="L99" s="50">
        <f>3.516/L97</f>
        <v>5.883417728593785</v>
      </c>
      <c r="M99" s="50">
        <f>3.516/M97</f>
        <v>5.1678669237648123</v>
      </c>
      <c r="N99" s="50">
        <f>3.516/N97</f>
        <v>5.0883612787838128</v>
      </c>
      <c r="O99" s="50">
        <f>3.516/O97</f>
        <v>5.883417728593785</v>
      </c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12">
        <f t="shared" si="23"/>
        <v>5.597197406662195</v>
      </c>
    </row>
    <row r="100" spans="1:29" ht="15.75" x14ac:dyDescent="0.2">
      <c r="A100" s="4">
        <v>19</v>
      </c>
      <c r="B100" s="3" t="s">
        <v>3</v>
      </c>
      <c r="C100" s="5"/>
      <c r="D100" s="5"/>
      <c r="E100" s="50"/>
      <c r="F100" s="50"/>
      <c r="G100" s="50"/>
      <c r="H100" s="50"/>
      <c r="I100" s="50"/>
      <c r="J100" s="50"/>
      <c r="K100" s="50">
        <f>3.413*K99</f>
        <v>20.351457474010726</v>
      </c>
      <c r="L100" s="50">
        <f>3.413*L99</f>
        <v>20.080104707690587</v>
      </c>
      <c r="M100" s="50">
        <f>3.413*M99</f>
        <v>17.637929810809304</v>
      </c>
      <c r="N100" s="50">
        <f>3.413*N99</f>
        <v>17.366577044489151</v>
      </c>
      <c r="O100" s="50">
        <f>3.413*O99</f>
        <v>20.080104707690587</v>
      </c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12">
        <f t="shared" si="23"/>
        <v>19.103234748938071</v>
      </c>
    </row>
    <row r="101" spans="1:29" ht="15.75" x14ac:dyDescent="0.2">
      <c r="A101" s="4">
        <v>20</v>
      </c>
      <c r="B101" s="3" t="s">
        <v>2</v>
      </c>
      <c r="C101" s="2" t="s">
        <v>0</v>
      </c>
      <c r="D101" s="5"/>
      <c r="E101" s="50"/>
      <c r="F101" s="50"/>
      <c r="G101" s="50"/>
      <c r="H101" s="50"/>
      <c r="I101" s="50"/>
      <c r="J101" s="50"/>
      <c r="K101" s="50">
        <f>(K87-K86)/LN(1+(K87-K86)/K82)</f>
        <v>0.94205208067835233</v>
      </c>
      <c r="L101" s="50">
        <f>(L87-L86)/LN(1+(L87-L86)/L82)</f>
        <v>2.4118802279590157</v>
      </c>
      <c r="M101" s="50">
        <f>(M87-M86)/LN(1+(M87-M86)/M82)</f>
        <v>2.2918490026683109</v>
      </c>
      <c r="N101" s="50">
        <f>(N87-N86)/LN(1+(N87-N86)/N82)</f>
        <v>2.3798815955723569</v>
      </c>
      <c r="O101" s="50">
        <f>(O87-O86)/LN(1+(O87-O86)/O82)</f>
        <v>2.495404221487302</v>
      </c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12">
        <f t="shared" si="23"/>
        <v>2.1042134256730676</v>
      </c>
    </row>
    <row r="102" spans="1:29" ht="15.75" x14ac:dyDescent="0.25">
      <c r="A102" s="4">
        <v>21</v>
      </c>
      <c r="B102" s="3" t="s">
        <v>1</v>
      </c>
      <c r="C102" s="2" t="s">
        <v>0</v>
      </c>
      <c r="D102" s="1"/>
      <c r="E102" s="50"/>
      <c r="F102" s="50"/>
      <c r="G102" s="50"/>
      <c r="H102" s="50"/>
      <c r="I102" s="50"/>
      <c r="J102" s="50"/>
      <c r="K102" s="50">
        <f>(K84-K85)/LN(1+(K84-K85)/K83)</f>
        <v>3.3578197165010941</v>
      </c>
      <c r="L102" s="50">
        <f>(L84-L85)/LN(1+(L84-L85)/L83)</f>
        <v>2.2802957162478492</v>
      </c>
      <c r="M102" s="50">
        <f>(M84-M85)/LN(1+(M84-M85)/M83)</f>
        <v>2.082735603896948</v>
      </c>
      <c r="N102" s="50">
        <f>(N84-N85)/LN(1+(N84-N85)/N83)</f>
        <v>2.0604747200825204</v>
      </c>
      <c r="O102" s="50">
        <f>(O84-O85)/LN(1+(O84-O85)/O83)</f>
        <v>2.4912348380247811</v>
      </c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12">
        <f t="shared" si="23"/>
        <v>2.4545121189506385</v>
      </c>
    </row>
  </sheetData>
  <mergeCells count="48">
    <mergeCell ref="E98:AB98"/>
    <mergeCell ref="A80:A81"/>
    <mergeCell ref="B80:B81"/>
    <mergeCell ref="C80:C81"/>
    <mergeCell ref="D80:D81"/>
    <mergeCell ref="E80:AB80"/>
    <mergeCell ref="E61:AB61"/>
    <mergeCell ref="A71:AB71"/>
    <mergeCell ref="A72:AB72"/>
    <mergeCell ref="A73:D73"/>
    <mergeCell ref="E73:AB79"/>
    <mergeCell ref="A74:D74"/>
    <mergeCell ref="A75:D75"/>
    <mergeCell ref="A76:D76"/>
    <mergeCell ref="A77:D77"/>
    <mergeCell ref="A78:D78"/>
    <mergeCell ref="A79:D79"/>
    <mergeCell ref="A43:A44"/>
    <mergeCell ref="B43:B44"/>
    <mergeCell ref="C43:C44"/>
    <mergeCell ref="D43:D44"/>
    <mergeCell ref="E43:AB43"/>
    <mergeCell ref="E28:AB28"/>
    <mergeCell ref="A34:AB34"/>
    <mergeCell ref="A35:AB35"/>
    <mergeCell ref="A36:D36"/>
    <mergeCell ref="E36:AB42"/>
    <mergeCell ref="A37:D37"/>
    <mergeCell ref="A38:D38"/>
    <mergeCell ref="A39:D39"/>
    <mergeCell ref="A40:D40"/>
    <mergeCell ref="A41:D41"/>
    <mergeCell ref="A42:D42"/>
    <mergeCell ref="A1:AB1"/>
    <mergeCell ref="A3:D3"/>
    <mergeCell ref="E3:AB9"/>
    <mergeCell ref="A10:A11"/>
    <mergeCell ref="B10:B11"/>
    <mergeCell ref="C10:C11"/>
    <mergeCell ref="D10:D11"/>
    <mergeCell ref="E10:AB10"/>
    <mergeCell ref="A2:AB2"/>
    <mergeCell ref="A4:D4"/>
    <mergeCell ref="A5:D5"/>
    <mergeCell ref="A6:D6"/>
    <mergeCell ref="A7:D7"/>
    <mergeCell ref="A8:D8"/>
    <mergeCell ref="A9:D9"/>
  </mergeCells>
  <conditionalFormatting sqref="E26:R26">
    <cfRule type="cellIs" dxfId="52" priority="11" operator="greaterThan">
      <formula>90</formula>
    </cfRule>
  </conditionalFormatting>
  <conditionalFormatting sqref="Q59:T59">
    <cfRule type="cellIs" dxfId="51" priority="10" operator="greaterThan">
      <formula>90</formula>
    </cfRule>
  </conditionalFormatting>
  <conditionalFormatting sqref="U59:X59">
    <cfRule type="cellIs" dxfId="50" priority="9" operator="greaterThan">
      <formula>90</formula>
    </cfRule>
  </conditionalFormatting>
  <conditionalFormatting sqref="G96:J96 P96:T96">
    <cfRule type="cellIs" dxfId="49" priority="8" operator="greaterThan">
      <formula>90</formula>
    </cfRule>
  </conditionalFormatting>
  <conditionalFormatting sqref="U96:AB96">
    <cfRule type="cellIs" dxfId="48" priority="7" operator="greaterThan">
      <formula>90</formula>
    </cfRule>
  </conditionalFormatting>
  <conditionalFormatting sqref="S26:U26">
    <cfRule type="cellIs" dxfId="47" priority="6" operator="greaterThan">
      <formula>90</formula>
    </cfRule>
  </conditionalFormatting>
  <conditionalFormatting sqref="G59:P59 Y59:AB59">
    <cfRule type="cellIs" dxfId="46" priority="5" operator="greaterThan">
      <formula>90</formula>
    </cfRule>
  </conditionalFormatting>
  <conditionalFormatting sqref="E96:F96">
    <cfRule type="cellIs" dxfId="45" priority="4" operator="greaterThan">
      <formula>90</formula>
    </cfRule>
  </conditionalFormatting>
  <conditionalFormatting sqref="V26:AB26">
    <cfRule type="cellIs" dxfId="44" priority="3" operator="greaterThan">
      <formula>90</formula>
    </cfRule>
  </conditionalFormatting>
  <conditionalFormatting sqref="E59:F59">
    <cfRule type="cellIs" dxfId="43" priority="2" operator="greaterThan">
      <formula>90</formula>
    </cfRule>
  </conditionalFormatting>
  <conditionalFormatting sqref="K96:O96">
    <cfRule type="cellIs" dxfId="42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C67"/>
  <sheetViews>
    <sheetView zoomScale="70" zoomScaleNormal="70" workbookViewId="0">
      <selection activeCell="AC47" sqref="AC47:AC48"/>
    </sheetView>
  </sheetViews>
  <sheetFormatPr defaultColWidth="8.85546875" defaultRowHeight="12.75" x14ac:dyDescent="0.2"/>
  <cols>
    <col min="1" max="1" width="6.5703125" style="16" customWidth="1"/>
    <col min="2" max="2" width="39.140625" style="16" customWidth="1"/>
    <col min="3" max="3" width="11.42578125" style="16" customWidth="1"/>
    <col min="4" max="4" width="15.7109375" style="109" customWidth="1"/>
    <col min="5" max="28" width="8.7109375" style="16" customWidth="1"/>
    <col min="29" max="29" width="12.42578125" style="16" customWidth="1"/>
    <col min="30" max="30" width="8.28515625" style="16" bestFit="1" customWidth="1"/>
    <col min="31" max="16384" width="8.85546875" style="16"/>
  </cols>
  <sheetData>
    <row r="1" spans="1:29" ht="15" x14ac:dyDescent="0.25">
      <c r="A1"/>
      <c r="B1"/>
      <c r="C1"/>
      <c r="D1" s="107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</row>
    <row r="2" spans="1:29" ht="23.25" x14ac:dyDescent="0.25">
      <c r="A2" s="332" t="s">
        <v>39</v>
      </c>
      <c r="B2" s="333"/>
      <c r="C2" s="333"/>
      <c r="D2" s="333"/>
      <c r="E2" s="333"/>
      <c r="F2" s="333"/>
      <c r="G2" s="333"/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  <c r="Y2" s="333"/>
      <c r="Z2" s="333"/>
      <c r="AA2" s="333"/>
      <c r="AB2" s="334"/>
      <c r="AC2"/>
    </row>
    <row r="3" spans="1:29" ht="18.75" x14ac:dyDescent="0.25">
      <c r="A3" s="353" t="s">
        <v>110</v>
      </c>
      <c r="B3" s="354"/>
      <c r="C3" s="354"/>
      <c r="D3" s="354"/>
      <c r="E3" s="354"/>
      <c r="F3" s="354"/>
      <c r="G3" s="354"/>
      <c r="H3" s="354"/>
      <c r="I3" s="354"/>
      <c r="J3" s="354"/>
      <c r="K3" s="354"/>
      <c r="L3" s="354"/>
      <c r="M3" s="354"/>
      <c r="N3" s="354"/>
      <c r="O3" s="354"/>
      <c r="P3" s="354"/>
      <c r="Q3" s="354"/>
      <c r="R3" s="354"/>
      <c r="S3" s="354"/>
      <c r="T3" s="354"/>
      <c r="U3" s="354"/>
      <c r="V3" s="354"/>
      <c r="W3" s="354"/>
      <c r="X3" s="354"/>
      <c r="Y3" s="354"/>
      <c r="Z3" s="354"/>
      <c r="AA3" s="354"/>
      <c r="AB3" s="355"/>
      <c r="AC3"/>
    </row>
    <row r="4" spans="1:29" ht="21" customHeight="1" x14ac:dyDescent="0.35">
      <c r="A4" s="335"/>
      <c r="B4" s="336"/>
      <c r="C4" s="336"/>
      <c r="D4" s="337"/>
      <c r="E4" s="338" t="s">
        <v>76</v>
      </c>
      <c r="F4" s="339"/>
      <c r="G4" s="339"/>
      <c r="H4" s="339"/>
      <c r="I4" s="339"/>
      <c r="J4" s="339"/>
      <c r="K4" s="339"/>
      <c r="L4" s="339"/>
      <c r="M4" s="339"/>
      <c r="N4" s="339"/>
      <c r="O4" s="339"/>
      <c r="P4" s="339"/>
      <c r="Q4" s="339"/>
      <c r="R4" s="339"/>
      <c r="S4" s="339"/>
      <c r="T4" s="339"/>
      <c r="U4" s="339"/>
      <c r="V4" s="339"/>
      <c r="W4" s="339"/>
      <c r="X4" s="339"/>
      <c r="Y4" s="339"/>
      <c r="Z4" s="339"/>
      <c r="AA4" s="339"/>
      <c r="AB4" s="340"/>
      <c r="AC4"/>
    </row>
    <row r="5" spans="1:29" ht="18.75" customHeight="1" x14ac:dyDescent="0.25">
      <c r="A5" s="350" t="s">
        <v>38</v>
      </c>
      <c r="B5" s="351"/>
      <c r="C5" s="351"/>
      <c r="D5" s="352"/>
      <c r="E5" s="341"/>
      <c r="F5" s="342"/>
      <c r="G5" s="342"/>
      <c r="H5" s="342"/>
      <c r="I5" s="342"/>
      <c r="J5" s="342"/>
      <c r="K5" s="342"/>
      <c r="L5" s="342"/>
      <c r="M5" s="342"/>
      <c r="N5" s="342"/>
      <c r="O5" s="342"/>
      <c r="P5" s="342"/>
      <c r="Q5" s="342"/>
      <c r="R5" s="342"/>
      <c r="S5" s="342"/>
      <c r="T5" s="342"/>
      <c r="U5" s="342"/>
      <c r="V5" s="342"/>
      <c r="W5" s="342"/>
      <c r="X5" s="342"/>
      <c r="Y5" s="342"/>
      <c r="Z5" s="342"/>
      <c r="AA5" s="342"/>
      <c r="AB5" s="343"/>
      <c r="AC5"/>
    </row>
    <row r="6" spans="1:29" ht="18.75" customHeight="1" x14ac:dyDescent="0.25">
      <c r="A6" s="350" t="s">
        <v>37</v>
      </c>
      <c r="B6" s="351"/>
      <c r="C6" s="351"/>
      <c r="D6" s="352"/>
      <c r="E6" s="341"/>
      <c r="F6" s="342"/>
      <c r="G6" s="342"/>
      <c r="H6" s="342"/>
      <c r="I6" s="342"/>
      <c r="J6" s="342"/>
      <c r="K6" s="342"/>
      <c r="L6" s="342"/>
      <c r="M6" s="342"/>
      <c r="N6" s="342"/>
      <c r="O6" s="342"/>
      <c r="P6" s="342"/>
      <c r="Q6" s="342"/>
      <c r="R6" s="342"/>
      <c r="S6" s="342"/>
      <c r="T6" s="342"/>
      <c r="U6" s="342"/>
      <c r="V6" s="342"/>
      <c r="W6" s="342"/>
      <c r="X6" s="342"/>
      <c r="Y6" s="342"/>
      <c r="Z6" s="342"/>
      <c r="AA6" s="342"/>
      <c r="AB6" s="343"/>
      <c r="AC6"/>
    </row>
    <row r="7" spans="1:29" ht="18.75" customHeight="1" x14ac:dyDescent="0.25">
      <c r="A7" s="350" t="s">
        <v>36</v>
      </c>
      <c r="B7" s="351"/>
      <c r="C7" s="351"/>
      <c r="D7" s="352"/>
      <c r="E7" s="341"/>
      <c r="F7" s="342"/>
      <c r="G7" s="342"/>
      <c r="H7" s="342"/>
      <c r="I7" s="342"/>
      <c r="J7" s="342"/>
      <c r="K7" s="342"/>
      <c r="L7" s="342"/>
      <c r="M7" s="342"/>
      <c r="N7" s="342"/>
      <c r="O7" s="342"/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3"/>
      <c r="AC7"/>
    </row>
    <row r="8" spans="1:29" ht="18.75" customHeight="1" x14ac:dyDescent="0.25">
      <c r="A8" s="350" t="s">
        <v>35</v>
      </c>
      <c r="B8" s="351"/>
      <c r="C8" s="351"/>
      <c r="D8" s="352"/>
      <c r="E8" s="341"/>
      <c r="F8" s="342"/>
      <c r="G8" s="342"/>
      <c r="H8" s="342"/>
      <c r="I8" s="342"/>
      <c r="J8" s="342"/>
      <c r="K8" s="342"/>
      <c r="L8" s="342"/>
      <c r="M8" s="342"/>
      <c r="N8" s="342"/>
      <c r="O8" s="342"/>
      <c r="P8" s="342"/>
      <c r="Q8" s="342"/>
      <c r="R8" s="342"/>
      <c r="S8" s="342"/>
      <c r="T8" s="342"/>
      <c r="U8" s="342"/>
      <c r="V8" s="342"/>
      <c r="W8" s="342"/>
      <c r="X8" s="342"/>
      <c r="Y8" s="342"/>
      <c r="Z8" s="342"/>
      <c r="AA8" s="342"/>
      <c r="AB8" s="343"/>
      <c r="AC8"/>
    </row>
    <row r="9" spans="1:29" ht="19.5" customHeight="1" x14ac:dyDescent="0.35">
      <c r="A9" s="347" t="s">
        <v>34</v>
      </c>
      <c r="B9" s="348"/>
      <c r="C9" s="348"/>
      <c r="D9" s="349"/>
      <c r="E9" s="341"/>
      <c r="F9" s="342"/>
      <c r="G9" s="342"/>
      <c r="H9" s="342"/>
      <c r="I9" s="342"/>
      <c r="J9" s="342"/>
      <c r="K9" s="342"/>
      <c r="L9" s="342"/>
      <c r="M9" s="342"/>
      <c r="N9" s="342"/>
      <c r="O9" s="342"/>
      <c r="P9" s="342"/>
      <c r="Q9" s="342"/>
      <c r="R9" s="342"/>
      <c r="S9" s="342"/>
      <c r="T9" s="342"/>
      <c r="U9" s="342"/>
      <c r="V9" s="342"/>
      <c r="W9" s="342"/>
      <c r="X9" s="342"/>
      <c r="Y9" s="342"/>
      <c r="Z9" s="342"/>
      <c r="AA9" s="342"/>
      <c r="AB9" s="343"/>
      <c r="AC9"/>
    </row>
    <row r="10" spans="1:29" ht="18.75" customHeight="1" x14ac:dyDescent="0.35">
      <c r="A10" s="347" t="s">
        <v>33</v>
      </c>
      <c r="B10" s="348"/>
      <c r="C10" s="348"/>
      <c r="D10" s="349"/>
      <c r="E10" s="344"/>
      <c r="F10" s="345"/>
      <c r="G10" s="345"/>
      <c r="H10" s="345"/>
      <c r="I10" s="345"/>
      <c r="J10" s="345"/>
      <c r="K10" s="345"/>
      <c r="L10" s="345"/>
      <c r="M10" s="345"/>
      <c r="N10" s="345"/>
      <c r="O10" s="345"/>
      <c r="P10" s="345"/>
      <c r="Q10" s="345"/>
      <c r="R10" s="345"/>
      <c r="S10" s="345"/>
      <c r="T10" s="345"/>
      <c r="U10" s="345"/>
      <c r="V10" s="345"/>
      <c r="W10" s="345"/>
      <c r="X10" s="345"/>
      <c r="Y10" s="345"/>
      <c r="Z10" s="345"/>
      <c r="AA10" s="345"/>
      <c r="AB10" s="346"/>
      <c r="AC10"/>
    </row>
    <row r="11" spans="1:29" ht="31.5" customHeight="1" x14ac:dyDescent="0.25">
      <c r="A11" s="312" t="s">
        <v>32</v>
      </c>
      <c r="B11" s="312" t="s">
        <v>31</v>
      </c>
      <c r="C11" s="312" t="s">
        <v>30</v>
      </c>
      <c r="D11" s="312" t="s">
        <v>29</v>
      </c>
      <c r="E11" s="314" t="s">
        <v>28</v>
      </c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315"/>
      <c r="W11" s="315"/>
      <c r="X11" s="315"/>
      <c r="Y11" s="315"/>
      <c r="Z11" s="315"/>
      <c r="AA11" s="315"/>
      <c r="AB11" s="316"/>
      <c r="AC11" s="10" t="s">
        <v>40</v>
      </c>
    </row>
    <row r="12" spans="1:29" ht="15.75" x14ac:dyDescent="0.25">
      <c r="A12" s="313"/>
      <c r="B12" s="313"/>
      <c r="C12" s="313"/>
      <c r="D12" s="313"/>
      <c r="E12" s="8">
        <v>7</v>
      </c>
      <c r="F12" s="8">
        <v>8</v>
      </c>
      <c r="G12" s="8">
        <v>9</v>
      </c>
      <c r="H12" s="8">
        <v>10</v>
      </c>
      <c r="I12" s="9">
        <v>11</v>
      </c>
      <c r="J12" s="8">
        <v>12</v>
      </c>
      <c r="K12" s="8">
        <v>13</v>
      </c>
      <c r="L12" s="8">
        <v>14</v>
      </c>
      <c r="M12" s="8">
        <v>15</v>
      </c>
      <c r="N12" s="8">
        <v>16</v>
      </c>
      <c r="O12" s="8">
        <v>17</v>
      </c>
      <c r="P12" s="8">
        <v>18</v>
      </c>
      <c r="Q12" s="8">
        <v>19</v>
      </c>
      <c r="R12" s="8">
        <v>20</v>
      </c>
      <c r="S12" s="8">
        <v>21</v>
      </c>
      <c r="T12" s="8">
        <v>22</v>
      </c>
      <c r="U12" s="8">
        <v>23</v>
      </c>
      <c r="V12" s="8">
        <v>0</v>
      </c>
      <c r="W12" s="8">
        <v>1</v>
      </c>
      <c r="X12" s="8">
        <v>2</v>
      </c>
      <c r="Y12" s="8">
        <v>3</v>
      </c>
      <c r="Z12" s="8">
        <v>4</v>
      </c>
      <c r="AA12" s="8">
        <v>5</v>
      </c>
      <c r="AB12" s="8">
        <v>6</v>
      </c>
      <c r="AC12" s="1"/>
    </row>
    <row r="13" spans="1:29" ht="31.5" x14ac:dyDescent="0.2">
      <c r="A13" s="4">
        <v>1</v>
      </c>
      <c r="B13" s="3" t="s">
        <v>27</v>
      </c>
      <c r="C13" s="2" t="s">
        <v>0</v>
      </c>
      <c r="D13" s="108"/>
      <c r="E13" s="12">
        <v>2.1</v>
      </c>
      <c r="F13" s="12">
        <v>2.2000000000000002</v>
      </c>
      <c r="G13" s="12">
        <v>2.2999999999999998</v>
      </c>
      <c r="H13" s="12">
        <v>2.1</v>
      </c>
      <c r="I13" s="12">
        <v>2.2000000000000002</v>
      </c>
      <c r="J13" s="12">
        <v>1.8</v>
      </c>
      <c r="K13" s="12">
        <v>1.7</v>
      </c>
      <c r="L13" s="12">
        <v>1.6</v>
      </c>
      <c r="M13" s="12">
        <v>1.6</v>
      </c>
      <c r="N13" s="12">
        <v>1.6</v>
      </c>
      <c r="O13" s="12">
        <v>1.6</v>
      </c>
      <c r="P13" s="12">
        <v>1.6</v>
      </c>
      <c r="Q13" s="12">
        <v>1.4</v>
      </c>
      <c r="R13" s="12">
        <v>1.7</v>
      </c>
      <c r="S13" s="12">
        <v>1.7</v>
      </c>
      <c r="T13" s="12"/>
      <c r="U13" s="12"/>
      <c r="V13" s="12"/>
      <c r="W13" s="12"/>
      <c r="X13" s="12"/>
      <c r="Y13" s="12"/>
      <c r="Z13" s="12"/>
      <c r="AA13" s="12"/>
      <c r="AB13" s="12"/>
      <c r="AC13" s="12">
        <f>AVERAGE(E13:AB13)</f>
        <v>1.8133333333333337</v>
      </c>
    </row>
    <row r="14" spans="1:29" ht="31.5" x14ac:dyDescent="0.2">
      <c r="A14" s="4">
        <v>2</v>
      </c>
      <c r="B14" s="3" t="s">
        <v>26</v>
      </c>
      <c r="C14" s="2" t="s">
        <v>0</v>
      </c>
      <c r="D14" s="108"/>
      <c r="E14" s="7">
        <v>1.4</v>
      </c>
      <c r="F14" s="7">
        <v>1.6</v>
      </c>
      <c r="G14" s="7">
        <v>1.6</v>
      </c>
      <c r="H14" s="7">
        <v>1.6</v>
      </c>
      <c r="I14" s="7">
        <v>1.5</v>
      </c>
      <c r="J14" s="7">
        <v>1.1000000000000001</v>
      </c>
      <c r="K14" s="7">
        <v>0.4</v>
      </c>
      <c r="L14" s="7">
        <v>0.4</v>
      </c>
      <c r="M14" s="7">
        <v>0.5</v>
      </c>
      <c r="N14" s="7">
        <v>0.6</v>
      </c>
      <c r="O14" s="7">
        <v>0.6</v>
      </c>
      <c r="P14" s="7">
        <v>0.6</v>
      </c>
      <c r="Q14" s="7">
        <v>0.6</v>
      </c>
      <c r="R14" s="7">
        <v>0.6</v>
      </c>
      <c r="S14" s="7">
        <v>0.4</v>
      </c>
      <c r="T14" s="7"/>
      <c r="U14" s="7"/>
      <c r="V14" s="7"/>
      <c r="W14" s="7"/>
      <c r="X14" s="7"/>
      <c r="Y14" s="7"/>
      <c r="Z14" s="7"/>
      <c r="AA14" s="7"/>
      <c r="AB14" s="7"/>
      <c r="AC14" s="12">
        <f>AVERAGE(E14:AB14)</f>
        <v>0.89999999999999991</v>
      </c>
    </row>
    <row r="15" spans="1:29" ht="18.75" x14ac:dyDescent="0.2">
      <c r="A15" s="4">
        <v>3</v>
      </c>
      <c r="B15" s="3" t="s">
        <v>25</v>
      </c>
      <c r="C15" s="2" t="s">
        <v>0</v>
      </c>
      <c r="D15" s="2"/>
      <c r="E15" s="56">
        <v>13.9</v>
      </c>
      <c r="F15" s="56">
        <v>14</v>
      </c>
      <c r="G15" s="56">
        <v>14.3</v>
      </c>
      <c r="H15" s="56">
        <v>14.4</v>
      </c>
      <c r="I15" s="56">
        <v>14.6</v>
      </c>
      <c r="J15" s="56">
        <v>14.8</v>
      </c>
      <c r="K15" s="56">
        <v>14.6</v>
      </c>
      <c r="L15" s="56">
        <v>13.8</v>
      </c>
      <c r="M15" s="56">
        <v>14.6</v>
      </c>
      <c r="N15" s="56">
        <v>14.3</v>
      </c>
      <c r="O15" s="56">
        <v>14.3</v>
      </c>
      <c r="P15" s="56">
        <v>14.3</v>
      </c>
      <c r="Q15" s="56">
        <v>14.2</v>
      </c>
      <c r="R15" s="56">
        <v>14</v>
      </c>
      <c r="S15" s="56">
        <v>13.7</v>
      </c>
      <c r="T15" s="56"/>
      <c r="U15" s="56"/>
      <c r="V15" s="56"/>
      <c r="W15" s="56"/>
      <c r="X15" s="56"/>
      <c r="Y15" s="56"/>
      <c r="Z15" s="56"/>
      <c r="AA15" s="56"/>
      <c r="AB15" s="56"/>
      <c r="AC15" s="57">
        <f t="shared" ref="AC15:AC25" si="0">AVERAGE(E15:AB15)</f>
        <v>14.253333333333334</v>
      </c>
    </row>
    <row r="16" spans="1:29" ht="18.75" x14ac:dyDescent="0.2">
      <c r="A16" s="4">
        <v>4</v>
      </c>
      <c r="B16" s="3" t="s">
        <v>24</v>
      </c>
      <c r="C16" s="2" t="s">
        <v>0</v>
      </c>
      <c r="D16" s="2"/>
      <c r="E16" s="56">
        <v>6.3</v>
      </c>
      <c r="F16" s="56">
        <v>6.1</v>
      </c>
      <c r="G16" s="56">
        <v>6.6</v>
      </c>
      <c r="H16" s="56">
        <v>6.6</v>
      </c>
      <c r="I16" s="56">
        <v>6.6</v>
      </c>
      <c r="J16" s="56">
        <v>7.1</v>
      </c>
      <c r="K16" s="56">
        <v>8</v>
      </c>
      <c r="L16" s="56">
        <v>7.9</v>
      </c>
      <c r="M16" s="56">
        <v>8.1999999999999993</v>
      </c>
      <c r="N16" s="56">
        <v>8.1</v>
      </c>
      <c r="O16" s="56">
        <v>8</v>
      </c>
      <c r="P16" s="56">
        <v>8</v>
      </c>
      <c r="Q16" s="56">
        <v>7.8</v>
      </c>
      <c r="R16" s="56">
        <v>8</v>
      </c>
      <c r="S16" s="56">
        <v>6.7</v>
      </c>
      <c r="T16" s="56"/>
      <c r="U16" s="56"/>
      <c r="V16" s="56"/>
      <c r="W16" s="56"/>
      <c r="X16" s="56"/>
      <c r="Y16" s="56"/>
      <c r="Z16" s="56"/>
      <c r="AA16" s="56"/>
      <c r="AB16" s="56"/>
      <c r="AC16" s="57">
        <f t="shared" si="0"/>
        <v>7.333333333333333</v>
      </c>
    </row>
    <row r="17" spans="1:29" ht="34.5" x14ac:dyDescent="0.2">
      <c r="A17" s="4">
        <v>5</v>
      </c>
      <c r="B17" s="3" t="s">
        <v>23</v>
      </c>
      <c r="C17" s="2" t="s">
        <v>0</v>
      </c>
      <c r="D17" s="2"/>
      <c r="E17" s="56">
        <v>21.2</v>
      </c>
      <c r="F17" s="56">
        <v>20.8</v>
      </c>
      <c r="G17" s="56">
        <v>20.3</v>
      </c>
      <c r="H17" s="56">
        <v>20.6</v>
      </c>
      <c r="I17" s="56">
        <v>21.1</v>
      </c>
      <c r="J17" s="56">
        <v>21.4</v>
      </c>
      <c r="K17" s="56">
        <v>24.2</v>
      </c>
      <c r="L17" s="56">
        <v>25.1</v>
      </c>
      <c r="M17" s="56">
        <v>27.3</v>
      </c>
      <c r="N17" s="56">
        <v>26.8</v>
      </c>
      <c r="O17" s="56">
        <v>26.1</v>
      </c>
      <c r="P17" s="56">
        <v>26</v>
      </c>
      <c r="Q17" s="56">
        <v>26</v>
      </c>
      <c r="R17" s="56">
        <v>25.2</v>
      </c>
      <c r="S17" s="56">
        <v>25.3</v>
      </c>
      <c r="T17" s="56"/>
      <c r="U17" s="56"/>
      <c r="V17" s="56"/>
      <c r="W17" s="56"/>
      <c r="X17" s="56"/>
      <c r="Y17" s="56"/>
      <c r="Z17" s="56"/>
      <c r="AA17" s="56"/>
      <c r="AB17" s="56"/>
      <c r="AC17" s="57">
        <f t="shared" si="0"/>
        <v>23.826666666666664</v>
      </c>
    </row>
    <row r="18" spans="1:29" ht="18.75" x14ac:dyDescent="0.2">
      <c r="A18" s="4">
        <v>6</v>
      </c>
      <c r="B18" s="3" t="s">
        <v>22</v>
      </c>
      <c r="C18" s="2" t="s">
        <v>0</v>
      </c>
      <c r="D18" s="2"/>
      <c r="E18" s="56">
        <v>27.1</v>
      </c>
      <c r="F18" s="56">
        <v>26.8</v>
      </c>
      <c r="G18" s="56">
        <v>26.4</v>
      </c>
      <c r="H18" s="56">
        <v>26.8</v>
      </c>
      <c r="I18" s="56">
        <v>27.2</v>
      </c>
      <c r="J18" s="56">
        <v>27.5</v>
      </c>
      <c r="K18" s="56">
        <v>29.3</v>
      </c>
      <c r="L18" s="56">
        <v>29.7</v>
      </c>
      <c r="M18" s="56">
        <v>32.1</v>
      </c>
      <c r="N18" s="56">
        <v>31.5</v>
      </c>
      <c r="O18" s="56">
        <v>31</v>
      </c>
      <c r="P18" s="56">
        <v>30.7</v>
      </c>
      <c r="Q18" s="56">
        <v>30.8</v>
      </c>
      <c r="R18" s="56">
        <v>29.8</v>
      </c>
      <c r="S18" s="56">
        <v>30.6</v>
      </c>
      <c r="T18" s="56"/>
      <c r="U18" s="56"/>
      <c r="V18" s="56"/>
      <c r="W18" s="56"/>
      <c r="X18" s="56"/>
      <c r="Y18" s="56"/>
      <c r="Z18" s="56"/>
      <c r="AA18" s="56"/>
      <c r="AB18" s="56"/>
      <c r="AC18" s="57">
        <f t="shared" si="0"/>
        <v>29.153333333333332</v>
      </c>
    </row>
    <row r="19" spans="1:29" ht="30" x14ac:dyDescent="0.2">
      <c r="A19" s="4">
        <v>7</v>
      </c>
      <c r="B19" s="3" t="s">
        <v>21</v>
      </c>
      <c r="C19" s="2" t="s">
        <v>16</v>
      </c>
      <c r="D19" s="2"/>
      <c r="E19" s="58">
        <v>4.3</v>
      </c>
      <c r="F19" s="58">
        <v>4.3</v>
      </c>
      <c r="G19" s="58">
        <v>4.3</v>
      </c>
      <c r="H19" s="58">
        <v>4.3</v>
      </c>
      <c r="I19" s="58">
        <v>4.3</v>
      </c>
      <c r="J19" s="58">
        <v>4.3</v>
      </c>
      <c r="K19" s="58">
        <v>4.3</v>
      </c>
      <c r="L19" s="58">
        <v>4.3</v>
      </c>
      <c r="M19" s="58">
        <v>4.3</v>
      </c>
      <c r="N19" s="58">
        <v>4.3</v>
      </c>
      <c r="O19" s="58">
        <v>4.3</v>
      </c>
      <c r="P19" s="58">
        <v>4.3</v>
      </c>
      <c r="Q19" s="58">
        <v>4.3</v>
      </c>
      <c r="R19" s="58">
        <v>4.3</v>
      </c>
      <c r="S19" s="58">
        <v>4.3</v>
      </c>
      <c r="T19" s="58"/>
      <c r="U19" s="58"/>
      <c r="V19" s="58"/>
      <c r="W19" s="58"/>
      <c r="X19" s="58"/>
      <c r="Y19" s="58"/>
      <c r="Z19" s="58"/>
      <c r="AA19" s="58"/>
      <c r="AB19" s="58"/>
      <c r="AC19" s="57">
        <f t="shared" si="0"/>
        <v>4.2999999999999989</v>
      </c>
    </row>
    <row r="20" spans="1:29" ht="30" x14ac:dyDescent="0.2">
      <c r="A20" s="4">
        <v>8</v>
      </c>
      <c r="B20" s="3" t="s">
        <v>20</v>
      </c>
      <c r="C20" s="2" t="s">
        <v>16</v>
      </c>
      <c r="D20" s="2"/>
      <c r="E20" s="59">
        <v>3.8</v>
      </c>
      <c r="F20" s="59">
        <v>3.8</v>
      </c>
      <c r="G20" s="59">
        <v>3.8</v>
      </c>
      <c r="H20" s="59">
        <v>3.8</v>
      </c>
      <c r="I20" s="59">
        <v>3.8</v>
      </c>
      <c r="J20" s="59">
        <v>3.8</v>
      </c>
      <c r="K20" s="59">
        <v>3.8</v>
      </c>
      <c r="L20" s="59">
        <v>3.8</v>
      </c>
      <c r="M20" s="59">
        <v>3.8</v>
      </c>
      <c r="N20" s="59">
        <v>3.8</v>
      </c>
      <c r="O20" s="59">
        <v>3.8</v>
      </c>
      <c r="P20" s="59">
        <v>3.8</v>
      </c>
      <c r="Q20" s="59">
        <v>3.8</v>
      </c>
      <c r="R20" s="59">
        <v>3.8</v>
      </c>
      <c r="S20" s="59">
        <v>3.8</v>
      </c>
      <c r="T20" s="59"/>
      <c r="U20" s="59"/>
      <c r="V20" s="59"/>
      <c r="W20" s="59"/>
      <c r="X20" s="59"/>
      <c r="Y20" s="59"/>
      <c r="Z20" s="59"/>
      <c r="AA20" s="59"/>
      <c r="AB20" s="59"/>
      <c r="AC20" s="57">
        <f t="shared" si="0"/>
        <v>3.7999999999999989</v>
      </c>
    </row>
    <row r="21" spans="1:29" ht="30" x14ac:dyDescent="0.2">
      <c r="A21" s="4">
        <v>9</v>
      </c>
      <c r="B21" s="3" t="s">
        <v>19</v>
      </c>
      <c r="C21" s="2" t="s">
        <v>16</v>
      </c>
      <c r="D21" s="2"/>
      <c r="E21" s="59">
        <v>3.8</v>
      </c>
      <c r="F21" s="59">
        <v>3.8</v>
      </c>
      <c r="G21" s="59">
        <v>3.8</v>
      </c>
      <c r="H21" s="59">
        <v>3.8</v>
      </c>
      <c r="I21" s="59">
        <v>3.8</v>
      </c>
      <c r="J21" s="59">
        <v>3.8</v>
      </c>
      <c r="K21" s="59">
        <v>3.8</v>
      </c>
      <c r="L21" s="59">
        <v>3.8</v>
      </c>
      <c r="M21" s="59">
        <v>3.8</v>
      </c>
      <c r="N21" s="59">
        <v>3.8</v>
      </c>
      <c r="O21" s="59">
        <v>3.8</v>
      </c>
      <c r="P21" s="59">
        <v>3.8</v>
      </c>
      <c r="Q21" s="59">
        <v>3.8</v>
      </c>
      <c r="R21" s="59">
        <v>3.8</v>
      </c>
      <c r="S21" s="59">
        <v>3.8</v>
      </c>
      <c r="T21" s="59"/>
      <c r="U21" s="59"/>
      <c r="V21" s="59"/>
      <c r="W21" s="59"/>
      <c r="X21" s="59"/>
      <c r="Y21" s="59"/>
      <c r="Z21" s="59"/>
      <c r="AA21" s="59"/>
      <c r="AB21" s="59"/>
      <c r="AC21" s="57">
        <f t="shared" si="0"/>
        <v>3.7999999999999989</v>
      </c>
    </row>
    <row r="22" spans="1:29" ht="30" x14ac:dyDescent="0.2">
      <c r="A22" s="4">
        <v>10</v>
      </c>
      <c r="B22" s="3" t="s">
        <v>18</v>
      </c>
      <c r="C22" s="2" t="s">
        <v>16</v>
      </c>
      <c r="D22" s="2"/>
      <c r="E22" s="59">
        <v>3</v>
      </c>
      <c r="F22" s="59">
        <v>3</v>
      </c>
      <c r="G22" s="59">
        <v>3</v>
      </c>
      <c r="H22" s="59">
        <v>3</v>
      </c>
      <c r="I22" s="59">
        <v>3</v>
      </c>
      <c r="J22" s="59">
        <v>3</v>
      </c>
      <c r="K22" s="59">
        <v>3</v>
      </c>
      <c r="L22" s="59">
        <v>3</v>
      </c>
      <c r="M22" s="59">
        <v>3</v>
      </c>
      <c r="N22" s="59">
        <v>3</v>
      </c>
      <c r="O22" s="59">
        <v>3</v>
      </c>
      <c r="P22" s="59">
        <v>3</v>
      </c>
      <c r="Q22" s="59">
        <v>3</v>
      </c>
      <c r="R22" s="59">
        <v>3</v>
      </c>
      <c r="S22" s="59">
        <v>3</v>
      </c>
      <c r="T22" s="59"/>
      <c r="U22" s="59"/>
      <c r="V22" s="59"/>
      <c r="W22" s="59"/>
      <c r="X22" s="59"/>
      <c r="Y22" s="59"/>
      <c r="Z22" s="59"/>
      <c r="AA22" s="59"/>
      <c r="AB22" s="59"/>
      <c r="AC22" s="57">
        <f t="shared" si="0"/>
        <v>3</v>
      </c>
    </row>
    <row r="23" spans="1:29" ht="34.5" x14ac:dyDescent="0.2">
      <c r="A23" s="4">
        <v>11</v>
      </c>
      <c r="B23" s="3" t="s">
        <v>17</v>
      </c>
      <c r="C23" s="2" t="s">
        <v>16</v>
      </c>
      <c r="D23" s="5"/>
      <c r="E23" s="58">
        <f>E19-E20</f>
        <v>0.5</v>
      </c>
      <c r="F23" s="58">
        <f>F19-F20</f>
        <v>0.5</v>
      </c>
      <c r="G23" s="58">
        <f>G19-G20</f>
        <v>0.5</v>
      </c>
      <c r="H23" s="58">
        <f>H19-H20</f>
        <v>0.5</v>
      </c>
      <c r="I23" s="58">
        <f>I19-I20</f>
        <v>0.5</v>
      </c>
      <c r="J23" s="58">
        <f t="shared" ref="J23:S23" si="1">J19-J20</f>
        <v>0.5</v>
      </c>
      <c r="K23" s="58">
        <f t="shared" si="1"/>
        <v>0.5</v>
      </c>
      <c r="L23" s="58">
        <f t="shared" si="1"/>
        <v>0.5</v>
      </c>
      <c r="M23" s="58">
        <f t="shared" si="1"/>
        <v>0.5</v>
      </c>
      <c r="N23" s="58">
        <f t="shared" si="1"/>
        <v>0.5</v>
      </c>
      <c r="O23" s="58">
        <f t="shared" si="1"/>
        <v>0.5</v>
      </c>
      <c r="P23" s="58">
        <f t="shared" si="1"/>
        <v>0.5</v>
      </c>
      <c r="Q23" s="58">
        <f t="shared" si="1"/>
        <v>0.5</v>
      </c>
      <c r="R23" s="58">
        <f t="shared" si="1"/>
        <v>0.5</v>
      </c>
      <c r="S23" s="58">
        <f t="shared" si="1"/>
        <v>0.5</v>
      </c>
      <c r="T23" s="58"/>
      <c r="U23" s="58"/>
      <c r="V23" s="58"/>
      <c r="W23" s="58"/>
      <c r="X23" s="58"/>
      <c r="Y23" s="58"/>
      <c r="Z23" s="58"/>
      <c r="AA23" s="58"/>
      <c r="AB23" s="58"/>
      <c r="AC23" s="57">
        <f t="shared" si="0"/>
        <v>0.5</v>
      </c>
    </row>
    <row r="24" spans="1:29" ht="34.5" x14ac:dyDescent="0.2">
      <c r="A24" s="4">
        <v>12</v>
      </c>
      <c r="B24" s="3" t="s">
        <v>15</v>
      </c>
      <c r="C24" s="2" t="s">
        <v>14</v>
      </c>
      <c r="D24" s="5"/>
      <c r="E24" s="58">
        <f>E21-E22</f>
        <v>0.79999999999999982</v>
      </c>
      <c r="F24" s="58">
        <f>F21-F22</f>
        <v>0.79999999999999982</v>
      </c>
      <c r="G24" s="58">
        <f>G21-G22</f>
        <v>0.79999999999999982</v>
      </c>
      <c r="H24" s="58">
        <f>H21-H22</f>
        <v>0.79999999999999982</v>
      </c>
      <c r="I24" s="58">
        <f>I21-I22</f>
        <v>0.79999999999999982</v>
      </c>
      <c r="J24" s="58">
        <f t="shared" ref="J24:S24" si="2">J21-J22</f>
        <v>0.79999999999999982</v>
      </c>
      <c r="K24" s="58">
        <f t="shared" si="2"/>
        <v>0.79999999999999982</v>
      </c>
      <c r="L24" s="58">
        <f t="shared" si="2"/>
        <v>0.79999999999999982</v>
      </c>
      <c r="M24" s="58">
        <f t="shared" si="2"/>
        <v>0.79999999999999982</v>
      </c>
      <c r="N24" s="58">
        <f t="shared" si="2"/>
        <v>0.79999999999999982</v>
      </c>
      <c r="O24" s="58">
        <f t="shared" si="2"/>
        <v>0.79999999999999982</v>
      </c>
      <c r="P24" s="58">
        <f t="shared" si="2"/>
        <v>0.79999999999999982</v>
      </c>
      <c r="Q24" s="58">
        <f t="shared" si="2"/>
        <v>0.79999999999999982</v>
      </c>
      <c r="R24" s="58">
        <f t="shared" si="2"/>
        <v>0.79999999999999982</v>
      </c>
      <c r="S24" s="58">
        <f t="shared" si="2"/>
        <v>0.79999999999999982</v>
      </c>
      <c r="T24" s="58"/>
      <c r="U24" s="58"/>
      <c r="V24" s="58"/>
      <c r="W24" s="58"/>
      <c r="X24" s="58"/>
      <c r="Y24" s="58"/>
      <c r="Z24" s="58"/>
      <c r="AA24" s="58"/>
      <c r="AB24" s="58"/>
      <c r="AC24" s="57">
        <f t="shared" si="0"/>
        <v>0.8</v>
      </c>
    </row>
    <row r="25" spans="1:29" ht="37.5" x14ac:dyDescent="0.2">
      <c r="A25" s="4">
        <v>13</v>
      </c>
      <c r="B25" s="3" t="s">
        <v>13</v>
      </c>
      <c r="C25" s="2" t="s">
        <v>12</v>
      </c>
      <c r="D25" s="5"/>
      <c r="E25" s="60">
        <f>SQRT(E23/0.5)*971</f>
        <v>971</v>
      </c>
      <c r="F25" s="60">
        <f>SQRT(F23/0.5)*971</f>
        <v>971</v>
      </c>
      <c r="G25" s="60">
        <f>SQRT(G23/0.5)*971</f>
        <v>971</v>
      </c>
      <c r="H25" s="60">
        <f>SQRT(H23/0.5)*971</f>
        <v>971</v>
      </c>
      <c r="I25" s="60">
        <f>SQRT(I23/0.5)*971</f>
        <v>971</v>
      </c>
      <c r="J25" s="60">
        <f t="shared" ref="J25:S25" si="3">SQRT(J23/0.5)*971</f>
        <v>971</v>
      </c>
      <c r="K25" s="60">
        <f t="shared" si="3"/>
        <v>971</v>
      </c>
      <c r="L25" s="60">
        <f t="shared" si="3"/>
        <v>971</v>
      </c>
      <c r="M25" s="60">
        <f t="shared" si="3"/>
        <v>971</v>
      </c>
      <c r="N25" s="60">
        <f t="shared" si="3"/>
        <v>971</v>
      </c>
      <c r="O25" s="60">
        <f t="shared" si="3"/>
        <v>971</v>
      </c>
      <c r="P25" s="60">
        <f t="shared" si="3"/>
        <v>971</v>
      </c>
      <c r="Q25" s="60">
        <f t="shared" si="3"/>
        <v>971</v>
      </c>
      <c r="R25" s="60">
        <f t="shared" si="3"/>
        <v>971</v>
      </c>
      <c r="S25" s="60">
        <f t="shared" si="3"/>
        <v>971</v>
      </c>
      <c r="T25" s="60"/>
      <c r="U25" s="60"/>
      <c r="V25" s="60"/>
      <c r="W25" s="60"/>
      <c r="X25" s="60"/>
      <c r="Y25" s="60"/>
      <c r="Z25" s="60"/>
      <c r="AA25" s="60"/>
      <c r="AB25" s="60"/>
      <c r="AC25" s="57">
        <f t="shared" si="0"/>
        <v>971</v>
      </c>
    </row>
    <row r="26" spans="1:29" ht="15.75" x14ac:dyDescent="0.2">
      <c r="A26" s="4">
        <v>14</v>
      </c>
      <c r="B26" s="3" t="s">
        <v>11</v>
      </c>
      <c r="C26" s="2" t="s">
        <v>10</v>
      </c>
      <c r="D26" s="5"/>
      <c r="E26" s="56">
        <f>E25*1000*1*(E15-E16)/3024</f>
        <v>2440.3439153439158</v>
      </c>
      <c r="F26" s="56">
        <f>F25*1000*1*(F15-F16)/3024</f>
        <v>2536.6732804232806</v>
      </c>
      <c r="G26" s="56">
        <f>G25*1000*1*(G15-G16)/3024</f>
        <v>2472.4537037037039</v>
      </c>
      <c r="H26" s="56">
        <f>H25*1000*1*(H15-H16)/3024</f>
        <v>2504.5634920634925</v>
      </c>
      <c r="I26" s="56">
        <f>I25*1000*1*(I15-I16)/3024</f>
        <v>2568.7830687830688</v>
      </c>
      <c r="J26" s="56">
        <f t="shared" ref="J26:S26" si="4">J25*1000*1*(J15-J16)/3024</f>
        <v>2472.4537037037039</v>
      </c>
      <c r="K26" s="56">
        <f t="shared" si="4"/>
        <v>2119.2460317460318</v>
      </c>
      <c r="L26" s="56">
        <f t="shared" si="4"/>
        <v>1894.4775132275133</v>
      </c>
      <c r="M26" s="56">
        <f t="shared" si="4"/>
        <v>2055.0264550264551</v>
      </c>
      <c r="N26" s="56">
        <f t="shared" si="4"/>
        <v>1990.8068783068786</v>
      </c>
      <c r="O26" s="56">
        <f t="shared" si="4"/>
        <v>2022.916666666667</v>
      </c>
      <c r="P26" s="56">
        <f t="shared" si="4"/>
        <v>2022.916666666667</v>
      </c>
      <c r="Q26" s="56">
        <f t="shared" si="4"/>
        <v>2055.0264550264546</v>
      </c>
      <c r="R26" s="56">
        <f t="shared" si="4"/>
        <v>1926.5873015873017</v>
      </c>
      <c r="S26" s="56">
        <f t="shared" si="4"/>
        <v>2247.6851851851848</v>
      </c>
      <c r="T26" s="56"/>
      <c r="U26" s="56"/>
      <c r="V26" s="56"/>
      <c r="W26" s="56"/>
      <c r="X26" s="56"/>
      <c r="Y26" s="56"/>
      <c r="Z26" s="56"/>
      <c r="AA26" s="56"/>
      <c r="AB26" s="56"/>
      <c r="AC26" s="57">
        <f>SUM(E26:AB26)</f>
        <v>33329.960317460318</v>
      </c>
    </row>
    <row r="27" spans="1:29" ht="15.75" x14ac:dyDescent="0.2">
      <c r="A27" s="4">
        <v>15</v>
      </c>
      <c r="B27" s="3" t="s">
        <v>9</v>
      </c>
      <c r="C27" s="2" t="s">
        <v>8</v>
      </c>
      <c r="D27" s="5"/>
      <c r="E27" s="58">
        <v>1380</v>
      </c>
      <c r="F27" s="58">
        <v>1380</v>
      </c>
      <c r="G27" s="58">
        <v>1380</v>
      </c>
      <c r="H27" s="58">
        <v>1380</v>
      </c>
      <c r="I27" s="58">
        <v>1380</v>
      </c>
      <c r="J27" s="58">
        <v>1380</v>
      </c>
      <c r="K27" s="58">
        <v>1380</v>
      </c>
      <c r="L27" s="58">
        <v>1380</v>
      </c>
      <c r="M27" s="58">
        <v>1380</v>
      </c>
      <c r="N27" s="58">
        <v>1380</v>
      </c>
      <c r="O27" s="58">
        <v>1380</v>
      </c>
      <c r="P27" s="58">
        <v>1380</v>
      </c>
      <c r="Q27" s="58">
        <v>1380</v>
      </c>
      <c r="R27" s="58">
        <v>1380</v>
      </c>
      <c r="S27" s="58">
        <v>1380</v>
      </c>
      <c r="T27" s="58"/>
      <c r="U27" s="58"/>
      <c r="V27" s="58"/>
      <c r="W27" s="58"/>
      <c r="X27" s="58"/>
      <c r="Y27" s="58"/>
      <c r="Z27" s="58"/>
      <c r="AA27" s="58"/>
      <c r="AB27" s="58"/>
      <c r="AC27" s="57">
        <f>SUM(E27:AB27)</f>
        <v>20700</v>
      </c>
    </row>
    <row r="28" spans="1:29" ht="15.75" x14ac:dyDescent="0.2">
      <c r="A28" s="4">
        <v>16</v>
      </c>
      <c r="B28" s="3" t="s">
        <v>7</v>
      </c>
      <c r="C28" s="2" t="s">
        <v>6</v>
      </c>
      <c r="D28" s="5"/>
      <c r="E28" s="62">
        <f>E27/E26</f>
        <v>0.5654940647189548</v>
      </c>
      <c r="F28" s="62">
        <f>F27/F26</f>
        <v>0.54401960656507053</v>
      </c>
      <c r="G28" s="62">
        <f>G27/G26</f>
        <v>0.55814998595637111</v>
      </c>
      <c r="H28" s="62">
        <f>H27/H26</f>
        <v>0.55099421690564832</v>
      </c>
      <c r="I28" s="62">
        <f>I27/I26</f>
        <v>0.5372193614830072</v>
      </c>
      <c r="J28" s="62">
        <f t="shared" ref="J28:S28" si="5">J27/J26</f>
        <v>0.55814998595637111</v>
      </c>
      <c r="K28" s="62">
        <f t="shared" si="5"/>
        <v>0.65117498361576631</v>
      </c>
      <c r="L28" s="62">
        <f t="shared" si="5"/>
        <v>0.72843303251933178</v>
      </c>
      <c r="M28" s="62">
        <f t="shared" si="5"/>
        <v>0.67152420185375894</v>
      </c>
      <c r="N28" s="62">
        <f t="shared" si="5"/>
        <v>0.69318627288129953</v>
      </c>
      <c r="O28" s="62">
        <f t="shared" si="5"/>
        <v>0.68218331616889794</v>
      </c>
      <c r="P28" s="62">
        <f t="shared" si="5"/>
        <v>0.68218331616889794</v>
      </c>
      <c r="Q28" s="62">
        <f t="shared" si="5"/>
        <v>0.67152420185375916</v>
      </c>
      <c r="R28" s="62">
        <f t="shared" si="5"/>
        <v>0.71629248197734297</v>
      </c>
      <c r="S28" s="62">
        <f t="shared" si="5"/>
        <v>0.61396498455200832</v>
      </c>
      <c r="T28" s="62"/>
      <c r="U28" s="62"/>
      <c r="V28" s="62"/>
      <c r="W28" s="62"/>
      <c r="X28" s="62"/>
      <c r="Y28" s="62"/>
      <c r="Z28" s="62"/>
      <c r="AA28" s="62"/>
      <c r="AB28" s="62"/>
      <c r="AC28" s="57">
        <f t="shared" ref="AC28:AC33" si="6">AVERAGE(E28:AB28)</f>
        <v>0.62829960087843229</v>
      </c>
    </row>
    <row r="29" spans="1:29" ht="15.75" x14ac:dyDescent="0.2">
      <c r="A29" s="4">
        <v>17</v>
      </c>
      <c r="B29" s="3" t="s">
        <v>5</v>
      </c>
      <c r="C29" s="5"/>
      <c r="D29" s="5"/>
      <c r="E29" s="326">
        <f>AVERAGE(E28:AB28)</f>
        <v>0.62829960087843229</v>
      </c>
      <c r="F29" s="327"/>
      <c r="G29" s="327"/>
      <c r="H29" s="327"/>
      <c r="I29" s="327"/>
      <c r="J29" s="327"/>
      <c r="K29" s="327"/>
      <c r="L29" s="327"/>
      <c r="M29" s="327"/>
      <c r="N29" s="327"/>
      <c r="O29" s="327"/>
      <c r="P29" s="327"/>
      <c r="Q29" s="327"/>
      <c r="R29" s="327"/>
      <c r="S29" s="327"/>
      <c r="T29" s="327"/>
      <c r="U29" s="327"/>
      <c r="V29" s="327"/>
      <c r="W29" s="327"/>
      <c r="X29" s="327"/>
      <c r="Y29" s="327"/>
      <c r="Z29" s="327"/>
      <c r="AA29" s="327"/>
      <c r="AB29" s="328"/>
      <c r="AC29" s="57">
        <f t="shared" si="6"/>
        <v>0.62829960087843229</v>
      </c>
    </row>
    <row r="30" spans="1:29" ht="15.75" x14ac:dyDescent="0.2">
      <c r="A30" s="4">
        <v>18</v>
      </c>
      <c r="B30" s="3" t="s">
        <v>4</v>
      </c>
      <c r="C30" s="5"/>
      <c r="D30" s="5"/>
      <c r="E30" s="62">
        <f>3.516/E28</f>
        <v>6.2175718886588465</v>
      </c>
      <c r="F30" s="62">
        <f>3.516/F28</f>
        <v>6.4630023579480111</v>
      </c>
      <c r="G30" s="62">
        <f>3.516/G28</f>
        <v>6.2993820450885671</v>
      </c>
      <c r="H30" s="62">
        <f>3.516/H28</f>
        <v>6.3811922015182896</v>
      </c>
      <c r="I30" s="62">
        <f>3.516/I28</f>
        <v>6.5448125143777318</v>
      </c>
      <c r="J30" s="62">
        <f t="shared" ref="J30:S30" si="7">3.516/J28</f>
        <v>6.2993820450885671</v>
      </c>
      <c r="K30" s="62">
        <f t="shared" si="7"/>
        <v>5.3994703243616291</v>
      </c>
      <c r="L30" s="62">
        <f t="shared" si="7"/>
        <v>4.8267992293535773</v>
      </c>
      <c r="M30" s="62">
        <f t="shared" si="7"/>
        <v>5.235850011502186</v>
      </c>
      <c r="N30" s="62">
        <f t="shared" si="7"/>
        <v>5.0722296986427429</v>
      </c>
      <c r="O30" s="62">
        <f t="shared" si="7"/>
        <v>5.1540398550724644</v>
      </c>
      <c r="P30" s="62">
        <f t="shared" si="7"/>
        <v>5.1540398550724644</v>
      </c>
      <c r="Q30" s="62">
        <f t="shared" si="7"/>
        <v>5.2358500115021842</v>
      </c>
      <c r="R30" s="62">
        <f t="shared" si="7"/>
        <v>4.9086093857832989</v>
      </c>
      <c r="S30" s="62">
        <f t="shared" si="7"/>
        <v>5.7267109500805145</v>
      </c>
      <c r="T30" s="62"/>
      <c r="U30" s="62"/>
      <c r="V30" s="62"/>
      <c r="W30" s="62"/>
      <c r="X30" s="62"/>
      <c r="Y30" s="62"/>
      <c r="Z30" s="62"/>
      <c r="AA30" s="62"/>
      <c r="AB30" s="62"/>
      <c r="AC30" s="57">
        <f t="shared" si="6"/>
        <v>5.6612628249367374</v>
      </c>
    </row>
    <row r="31" spans="1:29" ht="15.75" x14ac:dyDescent="0.2">
      <c r="A31" s="4">
        <v>19</v>
      </c>
      <c r="B31" s="3" t="s">
        <v>3</v>
      </c>
      <c r="C31" s="5"/>
      <c r="D31" s="5"/>
      <c r="E31" s="62">
        <f>3.413*E30</f>
        <v>21.220572855992643</v>
      </c>
      <c r="F31" s="62">
        <f>3.413*F30</f>
        <v>22.05822704767656</v>
      </c>
      <c r="G31" s="62">
        <f>3.413*G30</f>
        <v>21.499790919887278</v>
      </c>
      <c r="H31" s="62">
        <f>3.413*H30</f>
        <v>21.779008983781921</v>
      </c>
      <c r="I31" s="62">
        <f>3.413*I30</f>
        <v>22.337445111571199</v>
      </c>
      <c r="J31" s="62">
        <f t="shared" ref="J31:S31" si="8">3.413*J30</f>
        <v>21.499790919887278</v>
      </c>
      <c r="K31" s="62">
        <f t="shared" si="8"/>
        <v>18.428392217046238</v>
      </c>
      <c r="L31" s="62">
        <f t="shared" si="8"/>
        <v>16.473865769783757</v>
      </c>
      <c r="M31" s="62">
        <f t="shared" si="8"/>
        <v>17.869956089256959</v>
      </c>
      <c r="N31" s="62">
        <f t="shared" si="8"/>
        <v>17.311519961467681</v>
      </c>
      <c r="O31" s="62">
        <f t="shared" si="8"/>
        <v>17.59073802536232</v>
      </c>
      <c r="P31" s="62">
        <f t="shared" si="8"/>
        <v>17.59073802536232</v>
      </c>
      <c r="Q31" s="62">
        <f t="shared" si="8"/>
        <v>17.869956089256952</v>
      </c>
      <c r="R31" s="62">
        <f t="shared" si="8"/>
        <v>16.753083833678399</v>
      </c>
      <c r="S31" s="62">
        <f t="shared" si="8"/>
        <v>19.545264472624794</v>
      </c>
      <c r="T31" s="62"/>
      <c r="U31" s="62"/>
      <c r="V31" s="62"/>
      <c r="W31" s="62"/>
      <c r="X31" s="62"/>
      <c r="Y31" s="62"/>
      <c r="Z31" s="62"/>
      <c r="AA31" s="62"/>
      <c r="AB31" s="62"/>
      <c r="AC31" s="57">
        <f t="shared" si="6"/>
        <v>19.321890021509088</v>
      </c>
    </row>
    <row r="32" spans="1:29" ht="15.75" x14ac:dyDescent="0.2">
      <c r="A32" s="4">
        <v>20</v>
      </c>
      <c r="B32" s="3" t="s">
        <v>2</v>
      </c>
      <c r="C32" s="2" t="s">
        <v>0</v>
      </c>
      <c r="D32" s="5"/>
      <c r="E32" s="62">
        <f>(E18-E17)/LN(1+(E18-E17)/E13)</f>
        <v>4.4112011113326908</v>
      </c>
      <c r="F32" s="62">
        <f>(F18-F17)/LN(1+(F18-F17)/F13)</f>
        <v>4.5603905364838129</v>
      </c>
      <c r="G32" s="62">
        <f>(G18-G17)/LN(1+(G18-G17)/G13)</f>
        <v>4.7092516416076586</v>
      </c>
      <c r="H32" s="62">
        <f>(H18-H17)/LN(1+(H18-H17)/H13)</f>
        <v>4.5113279697596402</v>
      </c>
      <c r="I32" s="62">
        <f>(I18-I17)/LN(1+(I18-I17)/I13)</f>
        <v>4.5940717567728298</v>
      </c>
      <c r="J32" s="62">
        <f t="shared" ref="J32:S32" si="9">(J18-J17)/LN(1+(J18-J17)/J13)</f>
        <v>4.1241961940909277</v>
      </c>
      <c r="K32" s="62">
        <f t="shared" si="9"/>
        <v>3.6788723542668573</v>
      </c>
      <c r="L32" s="62">
        <f t="shared" si="9"/>
        <v>3.3959726322354031</v>
      </c>
      <c r="M32" s="62">
        <f t="shared" si="9"/>
        <v>3.4624680981335128</v>
      </c>
      <c r="N32" s="62">
        <f t="shared" si="9"/>
        <v>3.4292902140916386</v>
      </c>
      <c r="O32" s="62">
        <f t="shared" si="9"/>
        <v>3.4955093998306515</v>
      </c>
      <c r="P32" s="62">
        <f t="shared" si="9"/>
        <v>3.4292902140916386</v>
      </c>
      <c r="Q32" s="62">
        <f t="shared" si="9"/>
        <v>3.2256394132852981</v>
      </c>
      <c r="R32" s="62">
        <f t="shared" si="9"/>
        <v>3.5116611287000752</v>
      </c>
      <c r="S32" s="62">
        <f t="shared" si="9"/>
        <v>3.7448369879635663</v>
      </c>
      <c r="T32" s="62"/>
      <c r="U32" s="62"/>
      <c r="V32" s="62"/>
      <c r="W32" s="62"/>
      <c r="X32" s="62"/>
      <c r="Y32" s="62"/>
      <c r="Z32" s="62"/>
      <c r="AA32" s="62"/>
      <c r="AB32" s="62"/>
      <c r="AC32" s="57">
        <f t="shared" si="6"/>
        <v>3.8855986435097467</v>
      </c>
    </row>
    <row r="33" spans="1:29" ht="15.75" x14ac:dyDescent="0.25">
      <c r="A33" s="4">
        <v>21</v>
      </c>
      <c r="B33" s="3" t="s">
        <v>1</v>
      </c>
      <c r="C33" s="2" t="s">
        <v>0</v>
      </c>
      <c r="D33" s="82"/>
      <c r="E33" s="62">
        <f>(E15-E16)/LN(1+(E15-E16)/E14)</f>
        <v>4.0843694422438022</v>
      </c>
      <c r="F33" s="62">
        <f>(F15-F16)/LN(1+(F15-F16)/F14)</f>
        <v>4.4349926844430945</v>
      </c>
      <c r="G33" s="62">
        <f>(G15-G16)/LN(1+(G15-G16)/G14)</f>
        <v>4.3749732258760972</v>
      </c>
      <c r="H33" s="62">
        <f>(H15-H16)/LN(1+(H15-H16)/H14)</f>
        <v>4.4050224800534474</v>
      </c>
      <c r="I33" s="62">
        <f>(I15-I16)/LN(1+(I15-I16)/I14)</f>
        <v>4.3341013764624803</v>
      </c>
      <c r="J33" s="62">
        <f t="shared" ref="J33:S33" si="10">(J15-J16)/LN(1+(J15-J16)/J14)</f>
        <v>3.7029172716150067</v>
      </c>
      <c r="K33" s="62">
        <f t="shared" si="10"/>
        <v>2.3059178144955088</v>
      </c>
      <c r="L33" s="62">
        <f t="shared" si="10"/>
        <v>2.1401311712942257</v>
      </c>
      <c r="M33" s="62">
        <f t="shared" si="10"/>
        <v>2.4384030879591339</v>
      </c>
      <c r="N33" s="62">
        <f t="shared" si="10"/>
        <v>2.5538068190908847</v>
      </c>
      <c r="O33" s="62">
        <f t="shared" si="10"/>
        <v>2.5794860061922535</v>
      </c>
      <c r="P33" s="62">
        <f t="shared" si="10"/>
        <v>2.5794860061922535</v>
      </c>
      <c r="Q33" s="62">
        <f t="shared" si="10"/>
        <v>2.6050827568852752</v>
      </c>
      <c r="R33" s="62">
        <f t="shared" si="10"/>
        <v>2.5021943485454781</v>
      </c>
      <c r="S33" s="62">
        <f t="shared" si="10"/>
        <v>2.399091855650914</v>
      </c>
      <c r="T33" s="62"/>
      <c r="U33" s="62"/>
      <c r="V33" s="62"/>
      <c r="W33" s="62"/>
      <c r="X33" s="62"/>
      <c r="Y33" s="62"/>
      <c r="Z33" s="62"/>
      <c r="AA33" s="62"/>
      <c r="AB33" s="62"/>
      <c r="AC33" s="57">
        <f t="shared" si="6"/>
        <v>3.1626650897999911</v>
      </c>
    </row>
    <row r="35" spans="1:29" ht="15" x14ac:dyDescent="0.25">
      <c r="A35"/>
      <c r="B35"/>
      <c r="C35"/>
      <c r="D35" s="107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1:29" ht="23.25" x14ac:dyDescent="0.25">
      <c r="A36" s="332" t="s">
        <v>39</v>
      </c>
      <c r="B36" s="333"/>
      <c r="C36" s="333"/>
      <c r="D36" s="333"/>
      <c r="E36" s="333"/>
      <c r="F36" s="333"/>
      <c r="G36" s="333"/>
      <c r="H36" s="333"/>
      <c r="I36" s="333"/>
      <c r="J36" s="333"/>
      <c r="K36" s="333"/>
      <c r="L36" s="333"/>
      <c r="M36" s="333"/>
      <c r="N36" s="333"/>
      <c r="O36" s="333"/>
      <c r="P36" s="333"/>
      <c r="Q36" s="333"/>
      <c r="R36" s="333"/>
      <c r="S36" s="333"/>
      <c r="T36" s="333"/>
      <c r="U36" s="333"/>
      <c r="V36" s="333"/>
      <c r="W36" s="333"/>
      <c r="X36" s="333"/>
      <c r="Y36" s="333"/>
      <c r="Z36" s="333"/>
      <c r="AA36" s="333"/>
      <c r="AB36" s="334"/>
      <c r="AC36"/>
    </row>
    <row r="37" spans="1:29" ht="18.75" x14ac:dyDescent="0.25">
      <c r="A37" s="353" t="s">
        <v>110</v>
      </c>
      <c r="B37" s="354"/>
      <c r="C37" s="354"/>
      <c r="D37" s="354"/>
      <c r="E37" s="354"/>
      <c r="F37" s="354"/>
      <c r="G37" s="354"/>
      <c r="H37" s="354"/>
      <c r="I37" s="354"/>
      <c r="J37" s="354"/>
      <c r="K37" s="354"/>
      <c r="L37" s="354"/>
      <c r="M37" s="354"/>
      <c r="N37" s="354"/>
      <c r="O37" s="354"/>
      <c r="P37" s="354"/>
      <c r="Q37" s="354"/>
      <c r="R37" s="354"/>
      <c r="S37" s="354"/>
      <c r="T37" s="354"/>
      <c r="U37" s="354"/>
      <c r="V37" s="354"/>
      <c r="W37" s="354"/>
      <c r="X37" s="354"/>
      <c r="Y37" s="354"/>
      <c r="Z37" s="354"/>
      <c r="AA37" s="354"/>
      <c r="AB37" s="355"/>
      <c r="AC37"/>
    </row>
    <row r="38" spans="1:29" ht="21" x14ac:dyDescent="0.35">
      <c r="A38" s="335"/>
      <c r="B38" s="336"/>
      <c r="C38" s="336"/>
      <c r="D38" s="337"/>
      <c r="E38" s="338" t="s">
        <v>109</v>
      </c>
      <c r="F38" s="339"/>
      <c r="G38" s="339"/>
      <c r="H38" s="339"/>
      <c r="I38" s="339"/>
      <c r="J38" s="339"/>
      <c r="K38" s="339"/>
      <c r="L38" s="339"/>
      <c r="M38" s="339"/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40"/>
      <c r="AC38"/>
    </row>
    <row r="39" spans="1:29" ht="18.75" x14ac:dyDescent="0.25">
      <c r="A39" s="350" t="s">
        <v>38</v>
      </c>
      <c r="B39" s="351"/>
      <c r="C39" s="351"/>
      <c r="D39" s="352"/>
      <c r="E39" s="341"/>
      <c r="F39" s="342"/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3"/>
      <c r="AC39"/>
    </row>
    <row r="40" spans="1:29" ht="18.75" x14ac:dyDescent="0.25">
      <c r="A40" s="350" t="s">
        <v>37</v>
      </c>
      <c r="B40" s="351"/>
      <c r="C40" s="351"/>
      <c r="D40" s="352"/>
      <c r="E40" s="341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3"/>
      <c r="AC40"/>
    </row>
    <row r="41" spans="1:29" ht="18.75" x14ac:dyDescent="0.25">
      <c r="A41" s="350" t="s">
        <v>36</v>
      </c>
      <c r="B41" s="351"/>
      <c r="C41" s="351"/>
      <c r="D41" s="352"/>
      <c r="E41" s="341"/>
      <c r="F41" s="342"/>
      <c r="G41" s="342"/>
      <c r="H41" s="342"/>
      <c r="I41" s="342"/>
      <c r="J41" s="342"/>
      <c r="K41" s="342"/>
      <c r="L41" s="342"/>
      <c r="M41" s="342"/>
      <c r="N41" s="342"/>
      <c r="O41" s="342"/>
      <c r="P41" s="342"/>
      <c r="Q41" s="342"/>
      <c r="R41" s="342"/>
      <c r="S41" s="342"/>
      <c r="T41" s="342"/>
      <c r="U41" s="342"/>
      <c r="V41" s="342"/>
      <c r="W41" s="342"/>
      <c r="X41" s="342"/>
      <c r="Y41" s="342"/>
      <c r="Z41" s="342"/>
      <c r="AA41" s="342"/>
      <c r="AB41" s="343"/>
      <c r="AC41"/>
    </row>
    <row r="42" spans="1:29" ht="18.75" x14ac:dyDescent="0.25">
      <c r="A42" s="350" t="s">
        <v>35</v>
      </c>
      <c r="B42" s="351"/>
      <c r="C42" s="351"/>
      <c r="D42" s="352"/>
      <c r="E42" s="341"/>
      <c r="F42" s="342"/>
      <c r="G42" s="342"/>
      <c r="H42" s="342"/>
      <c r="I42" s="342"/>
      <c r="J42" s="342"/>
      <c r="K42" s="342"/>
      <c r="L42" s="342"/>
      <c r="M42" s="342"/>
      <c r="N42" s="342"/>
      <c r="O42" s="342"/>
      <c r="P42" s="342"/>
      <c r="Q42" s="342"/>
      <c r="R42" s="342"/>
      <c r="S42" s="342"/>
      <c r="T42" s="342"/>
      <c r="U42" s="342"/>
      <c r="V42" s="342"/>
      <c r="W42" s="342"/>
      <c r="X42" s="342"/>
      <c r="Y42" s="342"/>
      <c r="Z42" s="342"/>
      <c r="AA42" s="342"/>
      <c r="AB42" s="343"/>
      <c r="AC42"/>
    </row>
    <row r="43" spans="1:29" ht="19.5" x14ac:dyDescent="0.35">
      <c r="A43" s="347" t="s">
        <v>34</v>
      </c>
      <c r="B43" s="348"/>
      <c r="C43" s="348"/>
      <c r="D43" s="349"/>
      <c r="E43" s="341"/>
      <c r="F43" s="342"/>
      <c r="G43" s="342"/>
      <c r="H43" s="342"/>
      <c r="I43" s="342"/>
      <c r="J43" s="342"/>
      <c r="K43" s="342"/>
      <c r="L43" s="342"/>
      <c r="M43" s="342"/>
      <c r="N43" s="342"/>
      <c r="O43" s="342"/>
      <c r="P43" s="342"/>
      <c r="Q43" s="342"/>
      <c r="R43" s="342"/>
      <c r="S43" s="342"/>
      <c r="T43" s="342"/>
      <c r="U43" s="342"/>
      <c r="V43" s="342"/>
      <c r="W43" s="342"/>
      <c r="X43" s="342"/>
      <c r="Y43" s="342"/>
      <c r="Z43" s="342"/>
      <c r="AA43" s="342"/>
      <c r="AB43" s="343"/>
      <c r="AC43"/>
    </row>
    <row r="44" spans="1:29" ht="18.75" x14ac:dyDescent="0.35">
      <c r="A44" s="347" t="s">
        <v>33</v>
      </c>
      <c r="B44" s="348"/>
      <c r="C44" s="348"/>
      <c r="D44" s="349"/>
      <c r="E44" s="344"/>
      <c r="F44" s="345"/>
      <c r="G44" s="345"/>
      <c r="H44" s="345"/>
      <c r="I44" s="345"/>
      <c r="J44" s="345"/>
      <c r="K44" s="345"/>
      <c r="L44" s="345"/>
      <c r="M44" s="345"/>
      <c r="N44" s="345"/>
      <c r="O44" s="345"/>
      <c r="P44" s="345"/>
      <c r="Q44" s="345"/>
      <c r="R44" s="345"/>
      <c r="S44" s="345"/>
      <c r="T44" s="345"/>
      <c r="U44" s="345"/>
      <c r="V44" s="345"/>
      <c r="W44" s="345"/>
      <c r="X44" s="345"/>
      <c r="Y44" s="345"/>
      <c r="Z44" s="345"/>
      <c r="AA44" s="345"/>
      <c r="AB44" s="346"/>
      <c r="AC44"/>
    </row>
    <row r="45" spans="1:29" ht="34.5" customHeight="1" x14ac:dyDescent="0.25">
      <c r="A45" s="312" t="s">
        <v>32</v>
      </c>
      <c r="B45" s="312" t="s">
        <v>31</v>
      </c>
      <c r="C45" s="312" t="s">
        <v>30</v>
      </c>
      <c r="D45" s="312" t="s">
        <v>29</v>
      </c>
      <c r="E45" s="314" t="s">
        <v>28</v>
      </c>
      <c r="F45" s="315"/>
      <c r="G45" s="315"/>
      <c r="H45" s="315"/>
      <c r="I45" s="315"/>
      <c r="J45" s="315"/>
      <c r="K45" s="315"/>
      <c r="L45" s="315"/>
      <c r="M45" s="315"/>
      <c r="N45" s="315"/>
      <c r="O45" s="315"/>
      <c r="P45" s="315"/>
      <c r="Q45" s="315"/>
      <c r="R45" s="315"/>
      <c r="S45" s="315"/>
      <c r="T45" s="315"/>
      <c r="U45" s="315"/>
      <c r="V45" s="315"/>
      <c r="W45" s="315"/>
      <c r="X45" s="315"/>
      <c r="Y45" s="315"/>
      <c r="Z45" s="315"/>
      <c r="AA45" s="315"/>
      <c r="AB45" s="316"/>
      <c r="AC45" s="10" t="s">
        <v>40</v>
      </c>
    </row>
    <row r="46" spans="1:29" ht="15.75" x14ac:dyDescent="0.25">
      <c r="A46" s="313"/>
      <c r="B46" s="313"/>
      <c r="C46" s="313"/>
      <c r="D46" s="313"/>
      <c r="E46" s="8">
        <v>7</v>
      </c>
      <c r="F46" s="8">
        <v>8</v>
      </c>
      <c r="G46" s="8">
        <v>9</v>
      </c>
      <c r="H46" s="8">
        <v>10</v>
      </c>
      <c r="I46" s="9">
        <v>11</v>
      </c>
      <c r="J46" s="8">
        <v>12</v>
      </c>
      <c r="K46" s="8">
        <v>13</v>
      </c>
      <c r="L46" s="8">
        <v>14</v>
      </c>
      <c r="M46" s="8">
        <v>15</v>
      </c>
      <c r="N46" s="8">
        <v>16</v>
      </c>
      <c r="O46" s="8">
        <v>17</v>
      </c>
      <c r="P46" s="8">
        <v>18</v>
      </c>
      <c r="Q46" s="8">
        <v>19</v>
      </c>
      <c r="R46" s="8">
        <v>20</v>
      </c>
      <c r="S46" s="8">
        <v>21</v>
      </c>
      <c r="T46" s="8">
        <v>22</v>
      </c>
      <c r="U46" s="8">
        <v>23</v>
      </c>
      <c r="V46" s="8">
        <v>0</v>
      </c>
      <c r="W46" s="8">
        <v>1</v>
      </c>
      <c r="X46" s="8">
        <v>2</v>
      </c>
      <c r="Y46" s="8">
        <v>3</v>
      </c>
      <c r="Z46" s="8">
        <v>4</v>
      </c>
      <c r="AA46" s="8">
        <v>5</v>
      </c>
      <c r="AB46" s="8">
        <v>6</v>
      </c>
      <c r="AC46" s="1"/>
    </row>
    <row r="47" spans="1:29" ht="31.5" x14ac:dyDescent="0.2">
      <c r="A47" s="4">
        <v>1</v>
      </c>
      <c r="B47" s="3" t="s">
        <v>27</v>
      </c>
      <c r="C47" s="2" t="s">
        <v>0</v>
      </c>
      <c r="D47" s="108"/>
      <c r="E47" s="12"/>
      <c r="F47" s="12"/>
      <c r="G47" s="12"/>
      <c r="H47" s="12"/>
      <c r="I47" s="12"/>
      <c r="J47" s="12">
        <v>0.8</v>
      </c>
      <c r="K47" s="12">
        <v>0.7</v>
      </c>
      <c r="L47" s="12">
        <v>0.7</v>
      </c>
      <c r="M47" s="12">
        <v>0.7</v>
      </c>
      <c r="N47" s="12">
        <v>0.7</v>
      </c>
      <c r="O47" s="12">
        <v>0.7</v>
      </c>
      <c r="P47" s="12">
        <v>0.7</v>
      </c>
      <c r="Q47" s="12">
        <v>0.7</v>
      </c>
      <c r="R47" s="12">
        <v>0.8</v>
      </c>
      <c r="S47" s="12">
        <v>0.7</v>
      </c>
      <c r="T47" s="12">
        <v>0.6</v>
      </c>
      <c r="U47" s="12">
        <v>0.8</v>
      </c>
      <c r="V47" s="12">
        <v>0.9</v>
      </c>
      <c r="W47" s="12">
        <v>0.8</v>
      </c>
      <c r="X47" s="12">
        <v>0.9</v>
      </c>
      <c r="Y47" s="12">
        <v>0.8</v>
      </c>
      <c r="Z47" s="12">
        <v>0.9</v>
      </c>
      <c r="AA47" s="12">
        <v>0.9</v>
      </c>
      <c r="AB47" s="12">
        <v>0.8</v>
      </c>
      <c r="AC47" s="12">
        <f>AVERAGE(E47:AB47)</f>
        <v>0.76842105263157923</v>
      </c>
    </row>
    <row r="48" spans="1:29" ht="31.5" x14ac:dyDescent="0.2">
      <c r="A48" s="4">
        <v>2</v>
      </c>
      <c r="B48" s="3" t="s">
        <v>26</v>
      </c>
      <c r="C48" s="2" t="s">
        <v>0</v>
      </c>
      <c r="D48" s="108"/>
      <c r="E48" s="7"/>
      <c r="F48" s="7"/>
      <c r="G48" s="7"/>
      <c r="H48" s="7"/>
      <c r="I48" s="7"/>
      <c r="J48" s="7">
        <v>0.8</v>
      </c>
      <c r="K48" s="7">
        <v>0.7</v>
      </c>
      <c r="L48" s="7">
        <v>0.7</v>
      </c>
      <c r="M48" s="7">
        <v>0.5</v>
      </c>
      <c r="N48" s="7">
        <v>0.3</v>
      </c>
      <c r="O48" s="7">
        <v>0.3</v>
      </c>
      <c r="P48" s="7">
        <v>0.3</v>
      </c>
      <c r="Q48" s="7">
        <v>0.2</v>
      </c>
      <c r="R48" s="7">
        <v>0.3</v>
      </c>
      <c r="S48" s="7">
        <v>0.4</v>
      </c>
      <c r="T48" s="7">
        <v>0.4</v>
      </c>
      <c r="U48" s="7">
        <v>0.4</v>
      </c>
      <c r="V48" s="7">
        <v>0.2</v>
      </c>
      <c r="W48" s="7">
        <v>0.4</v>
      </c>
      <c r="X48" s="7">
        <v>0.4</v>
      </c>
      <c r="Y48" s="7">
        <v>0.5</v>
      </c>
      <c r="Z48" s="7">
        <v>0.4</v>
      </c>
      <c r="AA48" s="7">
        <v>0.4</v>
      </c>
      <c r="AB48" s="7">
        <v>0.4</v>
      </c>
      <c r="AC48" s="12">
        <f>AVERAGE(E48:AB48)</f>
        <v>0.42105263157894746</v>
      </c>
    </row>
    <row r="49" spans="1:29" ht="18.75" x14ac:dyDescent="0.2">
      <c r="A49" s="4">
        <v>3</v>
      </c>
      <c r="B49" s="3" t="s">
        <v>25</v>
      </c>
      <c r="C49" s="2" t="s">
        <v>0</v>
      </c>
      <c r="D49" s="2"/>
      <c r="E49" s="56"/>
      <c r="F49" s="56"/>
      <c r="G49" s="56"/>
      <c r="H49" s="56"/>
      <c r="I49" s="56"/>
      <c r="J49" s="56">
        <v>17.600000000000001</v>
      </c>
      <c r="K49" s="56">
        <v>14.8</v>
      </c>
      <c r="L49" s="56">
        <v>14.7</v>
      </c>
      <c r="M49" s="56">
        <v>14.8</v>
      </c>
      <c r="N49" s="56">
        <v>14.6</v>
      </c>
      <c r="O49" s="56">
        <v>14.5</v>
      </c>
      <c r="P49" s="56">
        <v>14.5</v>
      </c>
      <c r="Q49" s="56">
        <v>14.4</v>
      </c>
      <c r="R49" s="56">
        <v>14.2</v>
      </c>
      <c r="S49" s="56">
        <v>13.9</v>
      </c>
      <c r="T49" s="56">
        <v>13.3</v>
      </c>
      <c r="U49" s="56">
        <v>12.8</v>
      </c>
      <c r="V49" s="56">
        <v>13.6</v>
      </c>
      <c r="W49" s="56">
        <v>13.8</v>
      </c>
      <c r="X49" s="56">
        <v>14.2</v>
      </c>
      <c r="Y49" s="56">
        <v>14.3</v>
      </c>
      <c r="Z49" s="56">
        <v>14.3</v>
      </c>
      <c r="AA49" s="56">
        <v>14.3</v>
      </c>
      <c r="AB49" s="56">
        <v>14.3</v>
      </c>
      <c r="AC49" s="57">
        <f t="shared" ref="AC49:AC59" si="11">AVERAGE(E49:AB49)</f>
        <v>14.363157894736844</v>
      </c>
    </row>
    <row r="50" spans="1:29" ht="18.75" x14ac:dyDescent="0.2">
      <c r="A50" s="4">
        <v>4</v>
      </c>
      <c r="B50" s="3" t="s">
        <v>24</v>
      </c>
      <c r="C50" s="2" t="s">
        <v>0</v>
      </c>
      <c r="D50" s="2"/>
      <c r="E50" s="56"/>
      <c r="F50" s="56"/>
      <c r="G50" s="56"/>
      <c r="H50" s="56"/>
      <c r="I50" s="56"/>
      <c r="J50" s="56">
        <v>14.8</v>
      </c>
      <c r="K50" s="56">
        <v>8.1</v>
      </c>
      <c r="L50" s="56">
        <v>8.1</v>
      </c>
      <c r="M50" s="56">
        <v>8</v>
      </c>
      <c r="N50" s="56">
        <v>8</v>
      </c>
      <c r="O50" s="56">
        <v>8</v>
      </c>
      <c r="P50" s="56">
        <v>7.8</v>
      </c>
      <c r="Q50" s="56">
        <v>8</v>
      </c>
      <c r="R50" s="56">
        <v>7.6</v>
      </c>
      <c r="S50" s="56">
        <v>6.5</v>
      </c>
      <c r="T50" s="56">
        <v>6</v>
      </c>
      <c r="U50" s="56">
        <v>5.5</v>
      </c>
      <c r="V50" s="56">
        <v>5.7</v>
      </c>
      <c r="W50" s="56">
        <v>5.7</v>
      </c>
      <c r="X50" s="56">
        <v>5.8</v>
      </c>
      <c r="Y50" s="56">
        <v>5.8</v>
      </c>
      <c r="Z50" s="56">
        <v>5.8</v>
      </c>
      <c r="AA50" s="56">
        <v>5.8</v>
      </c>
      <c r="AB50" s="56">
        <v>5.8</v>
      </c>
      <c r="AC50" s="57">
        <f t="shared" si="11"/>
        <v>7.2</v>
      </c>
    </row>
    <row r="51" spans="1:29" ht="34.5" x14ac:dyDescent="0.2">
      <c r="A51" s="4">
        <v>5</v>
      </c>
      <c r="B51" s="3" t="s">
        <v>23</v>
      </c>
      <c r="C51" s="2" t="s">
        <v>0</v>
      </c>
      <c r="D51" s="2"/>
      <c r="E51" s="56"/>
      <c r="F51" s="56"/>
      <c r="G51" s="56"/>
      <c r="H51" s="56"/>
      <c r="I51" s="56"/>
      <c r="J51" s="56">
        <v>21.6</v>
      </c>
      <c r="K51" s="56">
        <v>24.5</v>
      </c>
      <c r="L51" s="56">
        <v>27.3</v>
      </c>
      <c r="M51" s="56">
        <v>27.5</v>
      </c>
      <c r="N51" s="56">
        <v>27</v>
      </c>
      <c r="O51" s="56">
        <v>26.5</v>
      </c>
      <c r="P51" s="56">
        <v>26.2</v>
      </c>
      <c r="Q51" s="56">
        <v>26.3</v>
      </c>
      <c r="R51" s="56">
        <v>25.5</v>
      </c>
      <c r="S51" s="56">
        <v>25.6</v>
      </c>
      <c r="T51" s="56">
        <v>25.9</v>
      </c>
      <c r="U51" s="56">
        <v>24.8</v>
      </c>
      <c r="V51" s="56">
        <v>23.1</v>
      </c>
      <c r="W51" s="56">
        <v>22.2</v>
      </c>
      <c r="X51" s="56">
        <v>22</v>
      </c>
      <c r="Y51" s="56">
        <v>22.7</v>
      </c>
      <c r="Z51" s="56">
        <v>21.8</v>
      </c>
      <c r="AA51" s="56">
        <v>21.8</v>
      </c>
      <c r="AB51" s="56">
        <v>22.3</v>
      </c>
      <c r="AC51" s="57">
        <f t="shared" si="11"/>
        <v>24.452631578947368</v>
      </c>
    </row>
    <row r="52" spans="1:29" ht="18.75" x14ac:dyDescent="0.2">
      <c r="A52" s="4">
        <v>6</v>
      </c>
      <c r="B52" s="3" t="s">
        <v>22</v>
      </c>
      <c r="C52" s="2" t="s">
        <v>0</v>
      </c>
      <c r="D52" s="2"/>
      <c r="E52" s="56"/>
      <c r="F52" s="56"/>
      <c r="G52" s="56"/>
      <c r="H52" s="56"/>
      <c r="I52" s="56"/>
      <c r="J52" s="56">
        <v>21.2</v>
      </c>
      <c r="K52" s="56">
        <v>28.9</v>
      </c>
      <c r="L52" s="56">
        <v>31.6</v>
      </c>
      <c r="M52" s="56">
        <v>32.1</v>
      </c>
      <c r="N52" s="56">
        <v>31.4</v>
      </c>
      <c r="O52" s="56">
        <v>30.8</v>
      </c>
      <c r="P52" s="56">
        <v>30.6</v>
      </c>
      <c r="Q52" s="56">
        <v>30.6</v>
      </c>
      <c r="R52" s="56">
        <v>29.7</v>
      </c>
      <c r="S52" s="56">
        <v>30.7</v>
      </c>
      <c r="T52" s="56">
        <v>31</v>
      </c>
      <c r="U52" s="56">
        <v>29.8</v>
      </c>
      <c r="V52" s="56">
        <v>28.2</v>
      </c>
      <c r="W52" s="56">
        <v>27.7</v>
      </c>
      <c r="X52" s="56">
        <v>27.7</v>
      </c>
      <c r="Y52" s="56">
        <v>28.3</v>
      </c>
      <c r="Z52" s="56">
        <v>27.6</v>
      </c>
      <c r="AA52" s="56">
        <v>27.5</v>
      </c>
      <c r="AB52" s="56">
        <v>28</v>
      </c>
      <c r="AC52" s="57">
        <f t="shared" si="11"/>
        <v>29.126315789473683</v>
      </c>
    </row>
    <row r="53" spans="1:29" ht="30" x14ac:dyDescent="0.2">
      <c r="A53" s="4">
        <v>7</v>
      </c>
      <c r="B53" s="3" t="s">
        <v>21</v>
      </c>
      <c r="C53" s="2" t="s">
        <v>16</v>
      </c>
      <c r="D53" s="2"/>
      <c r="E53" s="58"/>
      <c r="F53" s="58"/>
      <c r="G53" s="58"/>
      <c r="H53" s="58"/>
      <c r="I53" s="58"/>
      <c r="J53" s="58">
        <v>4.3</v>
      </c>
      <c r="K53" s="58">
        <v>4.3</v>
      </c>
      <c r="L53" s="58">
        <v>4.3</v>
      </c>
      <c r="M53" s="58">
        <v>4.3</v>
      </c>
      <c r="N53" s="58">
        <v>4.3</v>
      </c>
      <c r="O53" s="58">
        <v>4.3</v>
      </c>
      <c r="P53" s="58">
        <v>4.3</v>
      </c>
      <c r="Q53" s="58">
        <v>4.3</v>
      </c>
      <c r="R53" s="58">
        <v>4.3</v>
      </c>
      <c r="S53" s="58">
        <v>4.3</v>
      </c>
      <c r="T53" s="58">
        <v>4.3</v>
      </c>
      <c r="U53" s="58">
        <v>4.3</v>
      </c>
      <c r="V53" s="58">
        <v>4.3</v>
      </c>
      <c r="W53" s="58">
        <v>4.3</v>
      </c>
      <c r="X53" s="58">
        <v>4.3</v>
      </c>
      <c r="Y53" s="58">
        <v>4.3</v>
      </c>
      <c r="Z53" s="58">
        <v>4.3</v>
      </c>
      <c r="AA53" s="58">
        <v>4.3</v>
      </c>
      <c r="AB53" s="58">
        <v>4.3</v>
      </c>
      <c r="AC53" s="57">
        <f t="shared" si="11"/>
        <v>4.2999999999999989</v>
      </c>
    </row>
    <row r="54" spans="1:29" ht="30" x14ac:dyDescent="0.2">
      <c r="A54" s="4">
        <v>8</v>
      </c>
      <c r="B54" s="3" t="s">
        <v>20</v>
      </c>
      <c r="C54" s="2" t="s">
        <v>16</v>
      </c>
      <c r="D54" s="2"/>
      <c r="E54" s="59"/>
      <c r="F54" s="59"/>
      <c r="G54" s="59"/>
      <c r="H54" s="59"/>
      <c r="I54" s="59"/>
      <c r="J54" s="59">
        <v>3.8</v>
      </c>
      <c r="K54" s="59">
        <v>3.8</v>
      </c>
      <c r="L54" s="59">
        <v>3.8</v>
      </c>
      <c r="M54" s="59">
        <v>3.8</v>
      </c>
      <c r="N54" s="59">
        <v>3.8</v>
      </c>
      <c r="O54" s="59">
        <v>3.8</v>
      </c>
      <c r="P54" s="59">
        <v>3.8</v>
      </c>
      <c r="Q54" s="59">
        <v>3.8</v>
      </c>
      <c r="R54" s="59">
        <v>3.8</v>
      </c>
      <c r="S54" s="59">
        <v>3.8</v>
      </c>
      <c r="T54" s="59">
        <v>3.8</v>
      </c>
      <c r="U54" s="59">
        <v>3.8</v>
      </c>
      <c r="V54" s="59">
        <v>3.8</v>
      </c>
      <c r="W54" s="59">
        <v>3.8</v>
      </c>
      <c r="X54" s="59">
        <v>3.8</v>
      </c>
      <c r="Y54" s="59">
        <v>3.8</v>
      </c>
      <c r="Z54" s="59">
        <v>3.8</v>
      </c>
      <c r="AA54" s="59">
        <v>3.8</v>
      </c>
      <c r="AB54" s="59">
        <v>3.8</v>
      </c>
      <c r="AC54" s="57">
        <f t="shared" si="11"/>
        <v>3.7999999999999985</v>
      </c>
    </row>
    <row r="55" spans="1:29" ht="30" x14ac:dyDescent="0.2">
      <c r="A55" s="4">
        <v>9</v>
      </c>
      <c r="B55" s="3" t="s">
        <v>19</v>
      </c>
      <c r="C55" s="2" t="s">
        <v>16</v>
      </c>
      <c r="D55" s="2"/>
      <c r="E55" s="59"/>
      <c r="F55" s="59"/>
      <c r="G55" s="59"/>
      <c r="H55" s="59"/>
      <c r="I55" s="59"/>
      <c r="J55" s="59">
        <v>3.8</v>
      </c>
      <c r="K55" s="59">
        <v>3.8</v>
      </c>
      <c r="L55" s="59">
        <v>3.8</v>
      </c>
      <c r="M55" s="59">
        <v>3.8</v>
      </c>
      <c r="N55" s="59">
        <v>3.8</v>
      </c>
      <c r="O55" s="59">
        <v>3.8</v>
      </c>
      <c r="P55" s="59">
        <v>3.8</v>
      </c>
      <c r="Q55" s="59">
        <v>3.8</v>
      </c>
      <c r="R55" s="59">
        <v>3.8</v>
      </c>
      <c r="S55" s="59">
        <v>3.8</v>
      </c>
      <c r="T55" s="59">
        <v>3.8</v>
      </c>
      <c r="U55" s="59">
        <v>3.8</v>
      </c>
      <c r="V55" s="59">
        <v>3.8</v>
      </c>
      <c r="W55" s="59">
        <v>3.8</v>
      </c>
      <c r="X55" s="59">
        <v>3.8</v>
      </c>
      <c r="Y55" s="59">
        <v>3.8</v>
      </c>
      <c r="Z55" s="59">
        <v>3.8</v>
      </c>
      <c r="AA55" s="59">
        <v>3.8</v>
      </c>
      <c r="AB55" s="59">
        <v>3.8</v>
      </c>
      <c r="AC55" s="57">
        <f t="shared" si="11"/>
        <v>3.7999999999999985</v>
      </c>
    </row>
    <row r="56" spans="1:29" ht="30" x14ac:dyDescent="0.2">
      <c r="A56" s="4">
        <v>10</v>
      </c>
      <c r="B56" s="3" t="s">
        <v>18</v>
      </c>
      <c r="C56" s="2" t="s">
        <v>16</v>
      </c>
      <c r="D56" s="2"/>
      <c r="E56" s="59"/>
      <c r="F56" s="59"/>
      <c r="G56" s="59"/>
      <c r="H56" s="59"/>
      <c r="I56" s="59"/>
      <c r="J56" s="59">
        <v>3</v>
      </c>
      <c r="K56" s="59">
        <v>3</v>
      </c>
      <c r="L56" s="59">
        <v>3</v>
      </c>
      <c r="M56" s="59">
        <v>3</v>
      </c>
      <c r="N56" s="59">
        <v>3</v>
      </c>
      <c r="O56" s="59">
        <v>3</v>
      </c>
      <c r="P56" s="59">
        <v>3</v>
      </c>
      <c r="Q56" s="59">
        <v>3</v>
      </c>
      <c r="R56" s="59">
        <v>3</v>
      </c>
      <c r="S56" s="59">
        <v>3</v>
      </c>
      <c r="T56" s="59">
        <v>3</v>
      </c>
      <c r="U56" s="59">
        <v>3</v>
      </c>
      <c r="V56" s="59">
        <v>3</v>
      </c>
      <c r="W56" s="59">
        <v>3</v>
      </c>
      <c r="X56" s="59">
        <v>3</v>
      </c>
      <c r="Y56" s="59">
        <v>3</v>
      </c>
      <c r="Z56" s="59">
        <v>3</v>
      </c>
      <c r="AA56" s="59">
        <v>3</v>
      </c>
      <c r="AB56" s="59">
        <v>3</v>
      </c>
      <c r="AC56" s="57">
        <f t="shared" si="11"/>
        <v>3</v>
      </c>
    </row>
    <row r="57" spans="1:29" ht="34.5" x14ac:dyDescent="0.2">
      <c r="A57" s="4">
        <v>11</v>
      </c>
      <c r="B57" s="3" t="s">
        <v>17</v>
      </c>
      <c r="C57" s="2" t="s">
        <v>16</v>
      </c>
      <c r="D57" s="5"/>
      <c r="E57" s="58"/>
      <c r="F57" s="58"/>
      <c r="G57" s="58"/>
      <c r="H57" s="58"/>
      <c r="I57" s="58"/>
      <c r="J57" s="58">
        <f t="shared" ref="J57:AB57" si="12">J53-J54</f>
        <v>0.5</v>
      </c>
      <c r="K57" s="58">
        <f t="shared" si="12"/>
        <v>0.5</v>
      </c>
      <c r="L57" s="58">
        <f t="shared" si="12"/>
        <v>0.5</v>
      </c>
      <c r="M57" s="58">
        <f t="shared" si="12"/>
        <v>0.5</v>
      </c>
      <c r="N57" s="58">
        <f t="shared" si="12"/>
        <v>0.5</v>
      </c>
      <c r="O57" s="58">
        <f t="shared" si="12"/>
        <v>0.5</v>
      </c>
      <c r="P57" s="58">
        <f t="shared" si="12"/>
        <v>0.5</v>
      </c>
      <c r="Q57" s="58">
        <f t="shared" si="12"/>
        <v>0.5</v>
      </c>
      <c r="R57" s="58">
        <f t="shared" si="12"/>
        <v>0.5</v>
      </c>
      <c r="S57" s="58">
        <f t="shared" si="12"/>
        <v>0.5</v>
      </c>
      <c r="T57" s="58">
        <f t="shared" si="12"/>
        <v>0.5</v>
      </c>
      <c r="U57" s="58">
        <f t="shared" si="12"/>
        <v>0.5</v>
      </c>
      <c r="V57" s="58">
        <f t="shared" si="12"/>
        <v>0.5</v>
      </c>
      <c r="W57" s="58">
        <f t="shared" si="12"/>
        <v>0.5</v>
      </c>
      <c r="X57" s="58">
        <f t="shared" si="12"/>
        <v>0.5</v>
      </c>
      <c r="Y57" s="58">
        <f t="shared" si="12"/>
        <v>0.5</v>
      </c>
      <c r="Z57" s="58">
        <f t="shared" si="12"/>
        <v>0.5</v>
      </c>
      <c r="AA57" s="58">
        <f t="shared" si="12"/>
        <v>0.5</v>
      </c>
      <c r="AB57" s="58">
        <f t="shared" si="12"/>
        <v>0.5</v>
      </c>
      <c r="AC57" s="57">
        <f t="shared" si="11"/>
        <v>0.5</v>
      </c>
    </row>
    <row r="58" spans="1:29" ht="34.5" x14ac:dyDescent="0.2">
      <c r="A58" s="4">
        <v>12</v>
      </c>
      <c r="B58" s="3" t="s">
        <v>15</v>
      </c>
      <c r="C58" s="2" t="s">
        <v>14</v>
      </c>
      <c r="D58" s="5"/>
      <c r="E58" s="58"/>
      <c r="F58" s="58"/>
      <c r="G58" s="58"/>
      <c r="H58" s="58"/>
      <c r="I58" s="58"/>
      <c r="J58" s="58">
        <f t="shared" ref="J58:AB58" si="13">J55-J56</f>
        <v>0.79999999999999982</v>
      </c>
      <c r="K58" s="58">
        <f t="shared" si="13"/>
        <v>0.79999999999999982</v>
      </c>
      <c r="L58" s="58">
        <f t="shared" si="13"/>
        <v>0.79999999999999982</v>
      </c>
      <c r="M58" s="58">
        <f t="shared" si="13"/>
        <v>0.79999999999999982</v>
      </c>
      <c r="N58" s="58">
        <f t="shared" si="13"/>
        <v>0.79999999999999982</v>
      </c>
      <c r="O58" s="58">
        <f t="shared" si="13"/>
        <v>0.79999999999999982</v>
      </c>
      <c r="P58" s="58">
        <f t="shared" si="13"/>
        <v>0.79999999999999982</v>
      </c>
      <c r="Q58" s="58">
        <f t="shared" si="13"/>
        <v>0.79999999999999982</v>
      </c>
      <c r="R58" s="58">
        <f t="shared" si="13"/>
        <v>0.79999999999999982</v>
      </c>
      <c r="S58" s="58">
        <f t="shared" si="13"/>
        <v>0.79999999999999982</v>
      </c>
      <c r="T58" s="58">
        <f t="shared" si="13"/>
        <v>0.79999999999999982</v>
      </c>
      <c r="U58" s="58">
        <f t="shared" si="13"/>
        <v>0.79999999999999982</v>
      </c>
      <c r="V58" s="58">
        <f t="shared" si="13"/>
        <v>0.79999999999999982</v>
      </c>
      <c r="W58" s="58">
        <f t="shared" si="13"/>
        <v>0.79999999999999982</v>
      </c>
      <c r="X58" s="58">
        <f t="shared" si="13"/>
        <v>0.79999999999999982</v>
      </c>
      <c r="Y58" s="58">
        <f t="shared" si="13"/>
        <v>0.79999999999999982</v>
      </c>
      <c r="Z58" s="58">
        <f t="shared" si="13"/>
        <v>0.79999999999999982</v>
      </c>
      <c r="AA58" s="58">
        <f t="shared" si="13"/>
        <v>0.79999999999999982</v>
      </c>
      <c r="AB58" s="58">
        <f t="shared" si="13"/>
        <v>0.79999999999999982</v>
      </c>
      <c r="AC58" s="57">
        <f t="shared" si="11"/>
        <v>0.80000000000000016</v>
      </c>
    </row>
    <row r="59" spans="1:29" ht="37.5" x14ac:dyDescent="0.2">
      <c r="A59" s="4">
        <v>13</v>
      </c>
      <c r="B59" s="3" t="s">
        <v>13</v>
      </c>
      <c r="C59" s="2" t="s">
        <v>12</v>
      </c>
      <c r="D59" s="5"/>
      <c r="E59" s="60"/>
      <c r="F59" s="60"/>
      <c r="G59" s="60"/>
      <c r="H59" s="60"/>
      <c r="I59" s="60"/>
      <c r="J59" s="60">
        <f t="shared" ref="J59:AB59" si="14">SQRT(J57/0.5)*971</f>
        <v>971</v>
      </c>
      <c r="K59" s="60">
        <f t="shared" si="14"/>
        <v>971</v>
      </c>
      <c r="L59" s="60">
        <f t="shared" si="14"/>
        <v>971</v>
      </c>
      <c r="M59" s="60">
        <f t="shared" si="14"/>
        <v>971</v>
      </c>
      <c r="N59" s="60">
        <f t="shared" si="14"/>
        <v>971</v>
      </c>
      <c r="O59" s="60">
        <f t="shared" si="14"/>
        <v>971</v>
      </c>
      <c r="P59" s="60">
        <f t="shared" si="14"/>
        <v>971</v>
      </c>
      <c r="Q59" s="60">
        <f t="shared" si="14"/>
        <v>971</v>
      </c>
      <c r="R59" s="60">
        <f t="shared" si="14"/>
        <v>971</v>
      </c>
      <c r="S59" s="60">
        <f t="shared" si="14"/>
        <v>971</v>
      </c>
      <c r="T59" s="60">
        <f t="shared" si="14"/>
        <v>971</v>
      </c>
      <c r="U59" s="60">
        <f t="shared" si="14"/>
        <v>971</v>
      </c>
      <c r="V59" s="60">
        <f t="shared" si="14"/>
        <v>971</v>
      </c>
      <c r="W59" s="60">
        <f t="shared" si="14"/>
        <v>971</v>
      </c>
      <c r="X59" s="60">
        <f t="shared" si="14"/>
        <v>971</v>
      </c>
      <c r="Y59" s="60">
        <f t="shared" si="14"/>
        <v>971</v>
      </c>
      <c r="Z59" s="60">
        <f t="shared" si="14"/>
        <v>971</v>
      </c>
      <c r="AA59" s="60">
        <f t="shared" si="14"/>
        <v>971</v>
      </c>
      <c r="AB59" s="60">
        <f t="shared" si="14"/>
        <v>971</v>
      </c>
      <c r="AC59" s="57">
        <f t="shared" si="11"/>
        <v>971</v>
      </c>
    </row>
    <row r="60" spans="1:29" ht="15.75" x14ac:dyDescent="0.2">
      <c r="A60" s="4">
        <v>14</v>
      </c>
      <c r="B60" s="3" t="s">
        <v>11</v>
      </c>
      <c r="C60" s="2" t="s">
        <v>10</v>
      </c>
      <c r="D60" s="5"/>
      <c r="E60" s="56"/>
      <c r="F60" s="56"/>
      <c r="G60" s="56"/>
      <c r="H60" s="56"/>
      <c r="I60" s="56"/>
      <c r="J60" s="56">
        <f t="shared" ref="J60:AB60" si="15">J59*1000*1*(J49-J50)/3024</f>
        <v>899.07407407407425</v>
      </c>
      <c r="K60" s="56">
        <f t="shared" si="15"/>
        <v>2151.3558201058204</v>
      </c>
      <c r="L60" s="56">
        <f t="shared" si="15"/>
        <v>2119.2460317460318</v>
      </c>
      <c r="M60" s="56">
        <f t="shared" si="15"/>
        <v>2183.465608465609</v>
      </c>
      <c r="N60" s="56">
        <f t="shared" si="15"/>
        <v>2119.2460317460318</v>
      </c>
      <c r="O60" s="56">
        <f t="shared" si="15"/>
        <v>2087.1362433862432</v>
      </c>
      <c r="P60" s="56">
        <f t="shared" si="15"/>
        <v>2151.3558201058199</v>
      </c>
      <c r="Q60" s="56">
        <f t="shared" si="15"/>
        <v>2055.0264550264551</v>
      </c>
      <c r="R60" s="56">
        <f t="shared" si="15"/>
        <v>2119.2460317460318</v>
      </c>
      <c r="S60" s="56">
        <f t="shared" si="15"/>
        <v>2376.1243386243386</v>
      </c>
      <c r="T60" s="56">
        <f t="shared" si="15"/>
        <v>2344.0145502645505</v>
      </c>
      <c r="U60" s="56">
        <f t="shared" si="15"/>
        <v>2344.0145502645505</v>
      </c>
      <c r="V60" s="56">
        <f t="shared" si="15"/>
        <v>2536.6732804232802</v>
      </c>
      <c r="W60" s="56">
        <f t="shared" si="15"/>
        <v>2600.8928571428573</v>
      </c>
      <c r="X60" s="56">
        <f t="shared" si="15"/>
        <v>2697.2222222222217</v>
      </c>
      <c r="Y60" s="56">
        <f t="shared" si="15"/>
        <v>2729.3320105820108</v>
      </c>
      <c r="Z60" s="56">
        <f t="shared" si="15"/>
        <v>2729.3320105820108</v>
      </c>
      <c r="AA60" s="56">
        <f t="shared" si="15"/>
        <v>2729.3320105820108</v>
      </c>
      <c r="AB60" s="56">
        <f t="shared" si="15"/>
        <v>2729.3320105820108</v>
      </c>
      <c r="AC60" s="57">
        <f>SUM(E60:AB60)</f>
        <v>43701.421957671955</v>
      </c>
    </row>
    <row r="61" spans="1:29" ht="15.75" x14ac:dyDescent="0.2">
      <c r="A61" s="4">
        <v>15</v>
      </c>
      <c r="B61" s="3" t="s">
        <v>9</v>
      </c>
      <c r="C61" s="2" t="s">
        <v>8</v>
      </c>
      <c r="D61" s="5"/>
      <c r="E61" s="58"/>
      <c r="F61" s="58"/>
      <c r="G61" s="58"/>
      <c r="H61" s="58"/>
      <c r="I61" s="58"/>
      <c r="J61" s="58">
        <v>1208.7</v>
      </c>
      <c r="K61" s="58">
        <v>669.7</v>
      </c>
      <c r="L61" s="58">
        <v>1424.3</v>
      </c>
      <c r="M61" s="58">
        <v>1378.1000000000001</v>
      </c>
      <c r="N61" s="58">
        <v>1393.5</v>
      </c>
      <c r="O61" s="58">
        <v>1393.5</v>
      </c>
      <c r="P61" s="58">
        <v>1316.5</v>
      </c>
      <c r="Q61" s="58">
        <v>1316.5</v>
      </c>
      <c r="R61" s="58">
        <v>1439.7</v>
      </c>
      <c r="S61" s="58">
        <v>1485.9</v>
      </c>
      <c r="T61" s="58">
        <v>1439.7</v>
      </c>
      <c r="U61" s="58">
        <v>1578.3</v>
      </c>
      <c r="V61" s="58">
        <v>1562.9</v>
      </c>
      <c r="W61" s="58">
        <v>1470.5</v>
      </c>
      <c r="X61" s="58">
        <v>1655.3</v>
      </c>
      <c r="Y61" s="58">
        <v>1609.1</v>
      </c>
      <c r="Z61" s="58">
        <v>1455.1000000000001</v>
      </c>
      <c r="AA61" s="58">
        <v>1470.5</v>
      </c>
      <c r="AB61" s="58">
        <v>1532.2</v>
      </c>
      <c r="AC61" s="57">
        <f>SUM(E61:AB61)</f>
        <v>26799.999999999996</v>
      </c>
    </row>
    <row r="62" spans="1:29" ht="15.75" x14ac:dyDescent="0.2">
      <c r="A62" s="4">
        <v>16</v>
      </c>
      <c r="B62" s="3" t="s">
        <v>7</v>
      </c>
      <c r="C62" s="2" t="s">
        <v>6</v>
      </c>
      <c r="D62" s="5"/>
      <c r="E62" s="62"/>
      <c r="F62" s="62"/>
      <c r="G62" s="62"/>
      <c r="H62" s="62"/>
      <c r="I62" s="62"/>
      <c r="J62" s="62">
        <f t="shared" ref="J62:AB62" si="16">J61/J60</f>
        <v>1.3443831101956742</v>
      </c>
      <c r="K62" s="62">
        <f t="shared" si="16"/>
        <v>0.31129206695666872</v>
      </c>
      <c r="L62" s="62">
        <f t="shared" si="16"/>
        <v>0.67207864432169273</v>
      </c>
      <c r="M62" s="62">
        <f t="shared" si="16"/>
        <v>0.63115260192645539</v>
      </c>
      <c r="N62" s="62">
        <f t="shared" si="16"/>
        <v>0.65754517367287701</v>
      </c>
      <c r="O62" s="62">
        <f t="shared" si="16"/>
        <v>0.66766125326784442</v>
      </c>
      <c r="P62" s="62">
        <f t="shared" si="16"/>
        <v>0.61193968366201956</v>
      </c>
      <c r="Q62" s="62">
        <f t="shared" si="16"/>
        <v>0.64062435633367665</v>
      </c>
      <c r="R62" s="62">
        <f t="shared" si="16"/>
        <v>0.67934537964610053</v>
      </c>
      <c r="S62" s="62">
        <f t="shared" si="16"/>
        <v>0.62534606284966743</v>
      </c>
      <c r="T62" s="62">
        <f t="shared" si="16"/>
        <v>0.61420267200880319</v>
      </c>
      <c r="U62" s="62">
        <f t="shared" si="16"/>
        <v>0.67333199779919017</v>
      </c>
      <c r="V62" s="62">
        <f t="shared" si="16"/>
        <v>0.61612191529025284</v>
      </c>
      <c r="W62" s="62">
        <f t="shared" si="16"/>
        <v>0.56538276690696876</v>
      </c>
      <c r="X62" s="62">
        <f t="shared" si="16"/>
        <v>0.61370545829042233</v>
      </c>
      <c r="Y62" s="62">
        <f t="shared" si="16"/>
        <v>0.58955817531956134</v>
      </c>
      <c r="Z62" s="62">
        <f t="shared" si="16"/>
        <v>0.53313411280063006</v>
      </c>
      <c r="AA62" s="62">
        <f t="shared" si="16"/>
        <v>0.53877651905252311</v>
      </c>
      <c r="AB62" s="62">
        <f t="shared" si="16"/>
        <v>0.56138278306173139</v>
      </c>
      <c r="AC62" s="57">
        <f t="shared" ref="AC62:AC67" si="17">AVERAGE(E62:AB62)</f>
        <v>0.63931393333488218</v>
      </c>
    </row>
    <row r="63" spans="1:29" ht="15.75" x14ac:dyDescent="0.2">
      <c r="A63" s="4">
        <v>17</v>
      </c>
      <c r="B63" s="3" t="s">
        <v>5</v>
      </c>
      <c r="C63" s="5"/>
      <c r="D63" s="5"/>
      <c r="E63" s="326">
        <f>AVERAGE(E62:AB62)</f>
        <v>0.63931393333488218</v>
      </c>
      <c r="F63" s="327"/>
      <c r="G63" s="327"/>
      <c r="H63" s="327"/>
      <c r="I63" s="327"/>
      <c r="J63" s="327"/>
      <c r="K63" s="327"/>
      <c r="L63" s="327"/>
      <c r="M63" s="327"/>
      <c r="N63" s="327"/>
      <c r="O63" s="327"/>
      <c r="P63" s="327"/>
      <c r="Q63" s="327"/>
      <c r="R63" s="327"/>
      <c r="S63" s="327"/>
      <c r="T63" s="327"/>
      <c r="U63" s="327"/>
      <c r="V63" s="327"/>
      <c r="W63" s="327"/>
      <c r="X63" s="327"/>
      <c r="Y63" s="327"/>
      <c r="Z63" s="327"/>
      <c r="AA63" s="327"/>
      <c r="AB63" s="328"/>
      <c r="AC63" s="57">
        <f t="shared" si="17"/>
        <v>0.63931393333488218</v>
      </c>
    </row>
    <row r="64" spans="1:29" ht="15.75" x14ac:dyDescent="0.2">
      <c r="A64" s="4">
        <v>18</v>
      </c>
      <c r="B64" s="3" t="s">
        <v>4</v>
      </c>
      <c r="C64" s="5"/>
      <c r="D64" s="5"/>
      <c r="E64" s="62"/>
      <c r="F64" s="62"/>
      <c r="G64" s="62"/>
      <c r="H64" s="62"/>
      <c r="I64" s="62"/>
      <c r="J64" s="62">
        <f t="shared" ref="J64:AB64" si="18">3.516/J62</f>
        <v>2.6153259240874038</v>
      </c>
      <c r="K64" s="62">
        <f t="shared" si="18"/>
        <v>11.294858986847938</v>
      </c>
      <c r="L64" s="62">
        <f t="shared" si="18"/>
        <v>5.2315306098568053</v>
      </c>
      <c r="M64" s="62">
        <f t="shared" si="18"/>
        <v>5.5707605249002832</v>
      </c>
      <c r="N64" s="62">
        <f t="shared" si="18"/>
        <v>5.3471611393032283</v>
      </c>
      <c r="O64" s="62">
        <f t="shared" si="18"/>
        <v>5.266143546283482</v>
      </c>
      <c r="P64" s="62">
        <f t="shared" si="18"/>
        <v>5.7456643095268225</v>
      </c>
      <c r="Q64" s="62">
        <f t="shared" si="18"/>
        <v>5.4883957583539811</v>
      </c>
      <c r="R64" s="62">
        <f t="shared" si="18"/>
        <v>5.1755706380628244</v>
      </c>
      <c r="S64" s="62">
        <f t="shared" si="18"/>
        <v>5.6224868258988989</v>
      </c>
      <c r="T64" s="62">
        <f t="shared" si="18"/>
        <v>5.7244947966452449</v>
      </c>
      <c r="U64" s="62">
        <f t="shared" si="18"/>
        <v>5.2217925354686434</v>
      </c>
      <c r="V64" s="62">
        <f t="shared" si="18"/>
        <v>5.7066627768688036</v>
      </c>
      <c r="W64" s="62">
        <f t="shared" si="18"/>
        <v>6.2187958420362364</v>
      </c>
      <c r="X64" s="62">
        <f t="shared" si="18"/>
        <v>5.7291326849110931</v>
      </c>
      <c r="Y64" s="62">
        <f t="shared" si="18"/>
        <v>5.9637880487268351</v>
      </c>
      <c r="Z64" s="62">
        <f t="shared" si="18"/>
        <v>6.594963472755377</v>
      </c>
      <c r="AA64" s="62">
        <f t="shared" si="18"/>
        <v>6.5258968712725949</v>
      </c>
      <c r="AB64" s="62">
        <f t="shared" si="18"/>
        <v>6.263106219296664</v>
      </c>
      <c r="AC64" s="57">
        <f t="shared" si="17"/>
        <v>5.8582385005843767</v>
      </c>
    </row>
    <row r="65" spans="1:29" ht="15.75" x14ac:dyDescent="0.2">
      <c r="A65" s="4">
        <v>19</v>
      </c>
      <c r="B65" s="3" t="s">
        <v>3</v>
      </c>
      <c r="C65" s="5"/>
      <c r="D65" s="5"/>
      <c r="E65" s="62"/>
      <c r="F65" s="62"/>
      <c r="G65" s="62"/>
      <c r="H65" s="62"/>
      <c r="I65" s="62"/>
      <c r="J65" s="62">
        <f t="shared" ref="J65:AB65" si="19">3.413*J64</f>
        <v>8.9261073789103094</v>
      </c>
      <c r="K65" s="62">
        <f t="shared" si="19"/>
        <v>38.549353722112009</v>
      </c>
      <c r="L65" s="62">
        <f t="shared" si="19"/>
        <v>17.855213971441277</v>
      </c>
      <c r="M65" s="62">
        <f t="shared" si="19"/>
        <v>19.013005671484667</v>
      </c>
      <c r="N65" s="62">
        <f t="shared" si="19"/>
        <v>18.249860968441919</v>
      </c>
      <c r="O65" s="62">
        <f t="shared" si="19"/>
        <v>17.973347923465525</v>
      </c>
      <c r="P65" s="62">
        <f t="shared" si="19"/>
        <v>19.609952288415045</v>
      </c>
      <c r="Q65" s="62">
        <f t="shared" si="19"/>
        <v>18.731894723262137</v>
      </c>
      <c r="R65" s="62">
        <f t="shared" si="19"/>
        <v>17.664222587708419</v>
      </c>
      <c r="S65" s="62">
        <f t="shared" si="19"/>
        <v>19.18954753679294</v>
      </c>
      <c r="T65" s="62">
        <f t="shared" si="19"/>
        <v>19.537700740950221</v>
      </c>
      <c r="U65" s="62">
        <f t="shared" si="19"/>
        <v>17.821977923554478</v>
      </c>
      <c r="V65" s="62">
        <f t="shared" si="19"/>
        <v>19.476840057453227</v>
      </c>
      <c r="W65" s="62">
        <f t="shared" si="19"/>
        <v>21.224750208869672</v>
      </c>
      <c r="X65" s="62">
        <f t="shared" si="19"/>
        <v>19.55352985360156</v>
      </c>
      <c r="Y65" s="62">
        <f t="shared" si="19"/>
        <v>20.354408610304688</v>
      </c>
      <c r="Z65" s="62">
        <f t="shared" si="19"/>
        <v>22.508610332514099</v>
      </c>
      <c r="AA65" s="62">
        <f t="shared" si="19"/>
        <v>22.272886021653367</v>
      </c>
      <c r="AB65" s="62">
        <f t="shared" si="19"/>
        <v>21.375981526459512</v>
      </c>
      <c r="AC65" s="57">
        <f t="shared" si="17"/>
        <v>19.994168002494476</v>
      </c>
    </row>
    <row r="66" spans="1:29" ht="15.75" x14ac:dyDescent="0.2">
      <c r="A66" s="4">
        <v>20</v>
      </c>
      <c r="B66" s="3" t="s">
        <v>2</v>
      </c>
      <c r="C66" s="2" t="s">
        <v>0</v>
      </c>
      <c r="D66" s="5"/>
      <c r="E66" s="62"/>
      <c r="F66" s="62"/>
      <c r="G66" s="62"/>
      <c r="H66" s="62"/>
      <c r="I66" s="62"/>
      <c r="J66" s="62">
        <f t="shared" ref="J66:AB66" si="20">(J52-J51)/LN(1+(J52-J51)/J47)</f>
        <v>0.57707801635558398</v>
      </c>
      <c r="K66" s="62">
        <f t="shared" si="20"/>
        <v>2.2156028472424842</v>
      </c>
      <c r="L66" s="62">
        <f t="shared" si="20"/>
        <v>2.1870565497103867</v>
      </c>
      <c r="M66" s="62">
        <f t="shared" si="20"/>
        <v>2.2722986744268572</v>
      </c>
      <c r="N66" s="62">
        <f t="shared" si="20"/>
        <v>2.2156028472424842</v>
      </c>
      <c r="O66" s="62">
        <f t="shared" si="20"/>
        <v>2.1870565497103867</v>
      </c>
      <c r="P66" s="62">
        <f t="shared" si="20"/>
        <v>2.2156028472424851</v>
      </c>
      <c r="Q66" s="62">
        <f t="shared" si="20"/>
        <v>2.1870565497103867</v>
      </c>
      <c r="R66" s="62">
        <f t="shared" si="20"/>
        <v>2.2918490026683118</v>
      </c>
      <c r="S66" s="62">
        <f t="shared" si="20"/>
        <v>2.4118802279590157</v>
      </c>
      <c r="T66" s="62">
        <f t="shared" si="20"/>
        <v>2.2653660459105298</v>
      </c>
      <c r="U66" s="62">
        <f t="shared" si="20"/>
        <v>2.5239759175245418</v>
      </c>
      <c r="V66" s="62">
        <f t="shared" si="20"/>
        <v>2.6882854224461625</v>
      </c>
      <c r="W66" s="62">
        <f t="shared" si="20"/>
        <v>2.6651248551602711</v>
      </c>
      <c r="X66" s="62">
        <f t="shared" si="20"/>
        <v>2.8608279983987628</v>
      </c>
      <c r="Y66" s="62">
        <f t="shared" si="20"/>
        <v>2.693030742992732</v>
      </c>
      <c r="Z66" s="62">
        <f t="shared" si="20"/>
        <v>2.8892116230470113</v>
      </c>
      <c r="AA66" s="62">
        <f t="shared" si="20"/>
        <v>2.8608279983987628</v>
      </c>
      <c r="AB66" s="62">
        <f t="shared" si="20"/>
        <v>2.7208342074114298</v>
      </c>
      <c r="AC66" s="57">
        <f t="shared" si="17"/>
        <v>2.3646615222925571</v>
      </c>
    </row>
    <row r="67" spans="1:29" ht="15.75" x14ac:dyDescent="0.25">
      <c r="A67" s="4">
        <v>21</v>
      </c>
      <c r="B67" s="3" t="s">
        <v>1</v>
      </c>
      <c r="C67" s="2" t="s">
        <v>0</v>
      </c>
      <c r="D67" s="82"/>
      <c r="E67" s="62"/>
      <c r="F67" s="62"/>
      <c r="G67" s="62"/>
      <c r="H67" s="62"/>
      <c r="I67" s="62"/>
      <c r="J67" s="62">
        <f t="shared" ref="J67:AB67" si="21">(J49-J50)/LN(1+(J49-J50)/J48)</f>
        <v>1.8616063282390316</v>
      </c>
      <c r="K67" s="62">
        <f t="shared" si="21"/>
        <v>2.8412043138320042</v>
      </c>
      <c r="L67" s="62">
        <f t="shared" si="21"/>
        <v>2.8150399832745259</v>
      </c>
      <c r="M67" s="62">
        <f t="shared" si="21"/>
        <v>2.5363466600960138</v>
      </c>
      <c r="N67" s="62">
        <f t="shared" si="21"/>
        <v>2.1049313267650867</v>
      </c>
      <c r="O67" s="62">
        <f t="shared" si="21"/>
        <v>2.082735603896948</v>
      </c>
      <c r="P67" s="62">
        <f t="shared" si="21"/>
        <v>2.1270631636670401</v>
      </c>
      <c r="Q67" s="62">
        <f t="shared" si="21"/>
        <v>1.8303978720171159</v>
      </c>
      <c r="R67" s="62">
        <f t="shared" si="21"/>
        <v>2.1049313267650867</v>
      </c>
      <c r="S67" s="62">
        <f t="shared" si="21"/>
        <v>2.4912348380247811</v>
      </c>
      <c r="T67" s="62">
        <f t="shared" si="21"/>
        <v>2.4682916986923407</v>
      </c>
      <c r="U67" s="62">
        <f t="shared" si="21"/>
        <v>2.4682916986923407</v>
      </c>
      <c r="V67" s="62">
        <f t="shared" si="21"/>
        <v>2.1343840776175198</v>
      </c>
      <c r="W67" s="62">
        <f t="shared" si="21"/>
        <v>2.6502140546051294</v>
      </c>
      <c r="X67" s="62">
        <f t="shared" si="21"/>
        <v>2.7175298064488489</v>
      </c>
      <c r="Y67" s="62">
        <f t="shared" si="21"/>
        <v>2.9407981782201453</v>
      </c>
      <c r="Z67" s="62">
        <f t="shared" si="21"/>
        <v>2.7398655520260484</v>
      </c>
      <c r="AA67" s="62">
        <f t="shared" si="21"/>
        <v>2.7398655520260484</v>
      </c>
      <c r="AB67" s="62">
        <f t="shared" si="21"/>
        <v>2.7398655520260484</v>
      </c>
      <c r="AC67" s="57">
        <f t="shared" si="17"/>
        <v>2.4418209256280048</v>
      </c>
    </row>
  </sheetData>
  <mergeCells count="32">
    <mergeCell ref="E29:AB29"/>
    <mergeCell ref="A2:AB2"/>
    <mergeCell ref="A3:AB3"/>
    <mergeCell ref="A4:D4"/>
    <mergeCell ref="E4:AB10"/>
    <mergeCell ref="A5:D5"/>
    <mergeCell ref="A11:A12"/>
    <mergeCell ref="B11:B12"/>
    <mergeCell ref="C11:C12"/>
    <mergeCell ref="D11:D12"/>
    <mergeCell ref="E11:AB11"/>
    <mergeCell ref="A6:D6"/>
    <mergeCell ref="A7:D7"/>
    <mergeCell ref="A8:D8"/>
    <mergeCell ref="A9:D9"/>
    <mergeCell ref="A10:D10"/>
    <mergeCell ref="A36:AB36"/>
    <mergeCell ref="A37:AB37"/>
    <mergeCell ref="A38:D38"/>
    <mergeCell ref="E38:AB44"/>
    <mergeCell ref="A39:D39"/>
    <mergeCell ref="A40:D40"/>
    <mergeCell ref="A41:D41"/>
    <mergeCell ref="A42:D42"/>
    <mergeCell ref="A43:D43"/>
    <mergeCell ref="A44:D44"/>
    <mergeCell ref="E63:AB63"/>
    <mergeCell ref="A45:A46"/>
    <mergeCell ref="B45:B46"/>
    <mergeCell ref="C45:C46"/>
    <mergeCell ref="D45:D46"/>
    <mergeCell ref="E45:AB45"/>
  </mergeCells>
  <conditionalFormatting sqref="E27:I27">
    <cfRule type="cellIs" dxfId="41" priority="6" operator="greaterThan">
      <formula>90</formula>
    </cfRule>
  </conditionalFormatting>
  <conditionalFormatting sqref="J27:AB27">
    <cfRule type="cellIs" dxfId="40" priority="3" operator="greaterThan">
      <formula>90</formula>
    </cfRule>
  </conditionalFormatting>
  <conditionalFormatting sqref="E61:I61">
    <cfRule type="cellIs" dxfId="39" priority="2" operator="greaterThan">
      <formula>90</formula>
    </cfRule>
  </conditionalFormatting>
  <conditionalFormatting sqref="J61:AB61">
    <cfRule type="cellIs" dxfId="38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C73"/>
  <sheetViews>
    <sheetView topLeftCell="A16" zoomScale="70" zoomScaleNormal="70" workbookViewId="0">
      <selection activeCell="AC47" sqref="AC47:AC48"/>
    </sheetView>
  </sheetViews>
  <sheetFormatPr defaultColWidth="8.85546875" defaultRowHeight="21" x14ac:dyDescent="0.35"/>
  <cols>
    <col min="1" max="1" width="8.5703125" style="29" bestFit="1" customWidth="1"/>
    <col min="2" max="2" width="46.42578125" style="29" customWidth="1"/>
    <col min="3" max="3" width="11.140625" style="29" customWidth="1"/>
    <col min="4" max="4" width="16.7109375" style="29" customWidth="1"/>
    <col min="5" max="5" width="12" style="29" customWidth="1"/>
    <col min="6" max="8" width="8.28515625" style="29" bestFit="1" customWidth="1"/>
    <col min="9" max="9" width="7.85546875" style="29" customWidth="1"/>
    <col min="10" max="10" width="8.28515625" style="29" bestFit="1" customWidth="1"/>
    <col min="11" max="11" width="8.85546875" style="29" bestFit="1" customWidth="1"/>
    <col min="12" max="15" width="8.28515625" style="29" bestFit="1" customWidth="1"/>
    <col min="16" max="16" width="8.28515625" style="29" customWidth="1"/>
    <col min="17" max="17" width="8.140625" style="29" customWidth="1"/>
    <col min="18" max="18" width="8.28515625" style="29" customWidth="1"/>
    <col min="19" max="19" width="8.28515625" style="29" bestFit="1" customWidth="1"/>
    <col min="20" max="20" width="9.5703125" style="29" customWidth="1"/>
    <col min="21" max="21" width="8.28515625" style="29" bestFit="1" customWidth="1"/>
    <col min="22" max="22" width="8" style="29" customWidth="1"/>
    <col min="23" max="23" width="8.85546875" style="29" customWidth="1"/>
    <col min="24" max="25" width="8.28515625" style="29" bestFit="1" customWidth="1"/>
    <col min="26" max="26" width="8.140625" style="29" customWidth="1"/>
    <col min="27" max="27" width="7.28515625" style="29" customWidth="1"/>
    <col min="28" max="28" width="8.85546875" style="29" bestFit="1" customWidth="1"/>
    <col min="29" max="29" width="11.7109375" style="29" bestFit="1" customWidth="1"/>
    <col min="30" max="34" width="8.85546875" style="29"/>
    <col min="35" max="35" width="10.140625" style="29" customWidth="1"/>
    <col min="36" max="16384" width="8.85546875" style="29"/>
  </cols>
  <sheetData>
    <row r="1" spans="1:29" ht="29.25" thickBot="1" x14ac:dyDescent="0.5">
      <c r="K1" s="378" t="s">
        <v>92</v>
      </c>
      <c r="L1" s="379"/>
      <c r="M1" s="379"/>
      <c r="N1" s="379"/>
      <c r="O1" s="379"/>
      <c r="P1" s="379"/>
      <c r="Q1" s="380"/>
    </row>
    <row r="2" spans="1:29" ht="23.25" x14ac:dyDescent="0.35">
      <c r="A2" s="317" t="s">
        <v>39</v>
      </c>
      <c r="B2" s="317"/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/>
    </row>
    <row r="3" spans="1:29" x14ac:dyDescent="0.35">
      <c r="A3" s="353" t="s">
        <v>111</v>
      </c>
      <c r="B3" s="354"/>
      <c r="C3" s="354"/>
      <c r="D3" s="354"/>
      <c r="E3" s="354"/>
      <c r="F3" s="354"/>
      <c r="G3" s="354"/>
      <c r="H3" s="354"/>
      <c r="I3" s="354"/>
      <c r="J3" s="354"/>
      <c r="K3" s="354"/>
      <c r="L3" s="354"/>
      <c r="M3" s="354"/>
      <c r="N3" s="354"/>
      <c r="O3" s="354"/>
      <c r="P3" s="354"/>
      <c r="Q3" s="354"/>
      <c r="R3" s="354"/>
      <c r="S3" s="354"/>
      <c r="T3" s="354"/>
      <c r="U3" s="354"/>
      <c r="V3" s="354"/>
      <c r="W3" s="354"/>
      <c r="X3" s="354"/>
      <c r="Y3" s="354"/>
      <c r="Z3" s="354"/>
      <c r="AA3" s="354"/>
      <c r="AB3" s="355"/>
      <c r="AC3"/>
    </row>
    <row r="4" spans="1:29" x14ac:dyDescent="0.35">
      <c r="A4" s="335"/>
      <c r="B4" s="336"/>
      <c r="C4" s="336"/>
      <c r="D4" s="337"/>
      <c r="E4" s="338" t="s">
        <v>73</v>
      </c>
      <c r="F4" s="339"/>
      <c r="G4" s="339"/>
      <c r="H4" s="339"/>
      <c r="I4" s="339"/>
      <c r="J4" s="339"/>
      <c r="K4" s="339"/>
      <c r="L4" s="339"/>
      <c r="M4" s="339"/>
      <c r="N4" s="339"/>
      <c r="O4" s="339"/>
      <c r="P4" s="339"/>
      <c r="Q4" s="339"/>
      <c r="R4" s="339"/>
      <c r="S4" s="339"/>
      <c r="T4" s="339"/>
      <c r="U4" s="339"/>
      <c r="V4" s="339"/>
      <c r="W4" s="339"/>
      <c r="X4" s="339"/>
      <c r="Y4" s="339"/>
      <c r="Z4" s="339"/>
      <c r="AA4" s="339"/>
      <c r="AB4" s="340"/>
      <c r="AC4"/>
    </row>
    <row r="5" spans="1:29" ht="21" customHeight="1" x14ac:dyDescent="0.35">
      <c r="A5" s="350" t="s">
        <v>38</v>
      </c>
      <c r="B5" s="351"/>
      <c r="C5" s="351"/>
      <c r="D5" s="352"/>
      <c r="E5" s="341"/>
      <c r="F5" s="342"/>
      <c r="G5" s="342"/>
      <c r="H5" s="342"/>
      <c r="I5" s="342"/>
      <c r="J5" s="342"/>
      <c r="K5" s="342"/>
      <c r="L5" s="342"/>
      <c r="M5" s="342"/>
      <c r="N5" s="342"/>
      <c r="O5" s="342"/>
      <c r="P5" s="342"/>
      <c r="Q5" s="342"/>
      <c r="R5" s="342"/>
      <c r="S5" s="342"/>
      <c r="T5" s="342"/>
      <c r="U5" s="342"/>
      <c r="V5" s="342"/>
      <c r="W5" s="342"/>
      <c r="X5" s="342"/>
      <c r="Y5" s="342"/>
      <c r="Z5" s="342"/>
      <c r="AA5" s="342"/>
      <c r="AB5" s="343"/>
      <c r="AC5"/>
    </row>
    <row r="6" spans="1:29" ht="21" customHeight="1" x14ac:dyDescent="0.35">
      <c r="A6" s="350" t="s">
        <v>37</v>
      </c>
      <c r="B6" s="351"/>
      <c r="C6" s="351"/>
      <c r="D6" s="352"/>
      <c r="E6" s="341"/>
      <c r="F6" s="342"/>
      <c r="G6" s="342"/>
      <c r="H6" s="342"/>
      <c r="I6" s="342"/>
      <c r="J6" s="342"/>
      <c r="K6" s="342"/>
      <c r="L6" s="342"/>
      <c r="M6" s="342"/>
      <c r="N6" s="342"/>
      <c r="O6" s="342"/>
      <c r="P6" s="342"/>
      <c r="Q6" s="342"/>
      <c r="R6" s="342"/>
      <c r="S6" s="342"/>
      <c r="T6" s="342"/>
      <c r="U6" s="342"/>
      <c r="V6" s="342"/>
      <c r="W6" s="342"/>
      <c r="X6" s="342"/>
      <c r="Y6" s="342"/>
      <c r="Z6" s="342"/>
      <c r="AA6" s="342"/>
      <c r="AB6" s="343"/>
      <c r="AC6"/>
    </row>
    <row r="7" spans="1:29" ht="21" customHeight="1" x14ac:dyDescent="0.35">
      <c r="A7" s="350" t="s">
        <v>36</v>
      </c>
      <c r="B7" s="351"/>
      <c r="C7" s="351"/>
      <c r="D7" s="352"/>
      <c r="E7" s="341"/>
      <c r="F7" s="342"/>
      <c r="G7" s="342"/>
      <c r="H7" s="342"/>
      <c r="I7" s="342"/>
      <c r="J7" s="342"/>
      <c r="K7" s="342"/>
      <c r="L7" s="342"/>
      <c r="M7" s="342"/>
      <c r="N7" s="342"/>
      <c r="O7" s="342"/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3"/>
      <c r="AC7"/>
    </row>
    <row r="8" spans="1:29" ht="21" customHeight="1" x14ac:dyDescent="0.35">
      <c r="A8" s="350" t="s">
        <v>35</v>
      </c>
      <c r="B8" s="351"/>
      <c r="C8" s="351"/>
      <c r="D8" s="352"/>
      <c r="E8" s="341"/>
      <c r="F8" s="342"/>
      <c r="G8" s="342"/>
      <c r="H8" s="342"/>
      <c r="I8" s="342"/>
      <c r="J8" s="342"/>
      <c r="K8" s="342"/>
      <c r="L8" s="342"/>
      <c r="M8" s="342"/>
      <c r="N8" s="342"/>
      <c r="O8" s="342"/>
      <c r="P8" s="342"/>
      <c r="Q8" s="342"/>
      <c r="R8" s="342"/>
      <c r="S8" s="342"/>
      <c r="T8" s="342"/>
      <c r="U8" s="342"/>
      <c r="V8" s="342"/>
      <c r="W8" s="342"/>
      <c r="X8" s="342"/>
      <c r="Y8" s="342"/>
      <c r="Z8" s="342"/>
      <c r="AA8" s="342"/>
      <c r="AB8" s="343"/>
      <c r="AC8"/>
    </row>
    <row r="9" spans="1:29" ht="21" customHeight="1" x14ac:dyDescent="0.35">
      <c r="A9" s="347" t="s">
        <v>34</v>
      </c>
      <c r="B9" s="348"/>
      <c r="C9" s="348"/>
      <c r="D9" s="349"/>
      <c r="E9" s="341"/>
      <c r="F9" s="342"/>
      <c r="G9" s="342"/>
      <c r="H9" s="342"/>
      <c r="I9" s="342"/>
      <c r="J9" s="342"/>
      <c r="K9" s="342"/>
      <c r="L9" s="342"/>
      <c r="M9" s="342"/>
      <c r="N9" s="342"/>
      <c r="O9" s="342"/>
      <c r="P9" s="342"/>
      <c r="Q9" s="342"/>
      <c r="R9" s="342"/>
      <c r="S9" s="342"/>
      <c r="T9" s="342"/>
      <c r="U9" s="342"/>
      <c r="V9" s="342"/>
      <c r="W9" s="342"/>
      <c r="X9" s="342"/>
      <c r="Y9" s="342"/>
      <c r="Z9" s="342"/>
      <c r="AA9" s="342"/>
      <c r="AB9" s="343"/>
      <c r="AC9"/>
    </row>
    <row r="10" spans="1:29" ht="21" customHeight="1" x14ac:dyDescent="0.35">
      <c r="A10" s="347" t="s">
        <v>33</v>
      </c>
      <c r="B10" s="348"/>
      <c r="C10" s="348"/>
      <c r="D10" s="349"/>
      <c r="E10" s="344"/>
      <c r="F10" s="345"/>
      <c r="G10" s="345"/>
      <c r="H10" s="345"/>
      <c r="I10" s="345"/>
      <c r="J10" s="345"/>
      <c r="K10" s="345"/>
      <c r="L10" s="345"/>
      <c r="M10" s="345"/>
      <c r="N10" s="345"/>
      <c r="O10" s="345"/>
      <c r="P10" s="345"/>
      <c r="Q10" s="345"/>
      <c r="R10" s="345"/>
      <c r="S10" s="345"/>
      <c r="T10" s="345"/>
      <c r="U10" s="345"/>
      <c r="V10" s="345"/>
      <c r="W10" s="345"/>
      <c r="X10" s="345"/>
      <c r="Y10" s="345"/>
      <c r="Z10" s="345"/>
      <c r="AA10" s="345"/>
      <c r="AB10" s="346"/>
      <c r="AC10"/>
    </row>
    <row r="11" spans="1:29" ht="21" customHeight="1" x14ac:dyDescent="0.35">
      <c r="A11" s="364" t="s">
        <v>32</v>
      </c>
      <c r="B11" s="364" t="s">
        <v>31</v>
      </c>
      <c r="C11" s="366" t="s">
        <v>30</v>
      </c>
      <c r="D11" s="364" t="s">
        <v>29</v>
      </c>
      <c r="E11" s="314" t="s">
        <v>28</v>
      </c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315"/>
      <c r="W11" s="315"/>
      <c r="X11" s="315"/>
      <c r="Y11" s="315"/>
      <c r="Z11" s="315"/>
      <c r="AA11" s="315"/>
      <c r="AB11" s="316"/>
      <c r="AC11" s="10" t="s">
        <v>40</v>
      </c>
    </row>
    <row r="12" spans="1:29" ht="21" customHeight="1" x14ac:dyDescent="0.35">
      <c r="A12" s="365"/>
      <c r="B12" s="365"/>
      <c r="C12" s="367"/>
      <c r="D12" s="365"/>
      <c r="E12" s="51">
        <v>0.29166666666666669</v>
      </c>
      <c r="F12" s="51">
        <v>0.33333333333333298</v>
      </c>
      <c r="G12" s="51">
        <v>0.375</v>
      </c>
      <c r="H12" s="51">
        <v>0.41666666666666702</v>
      </c>
      <c r="I12" s="51">
        <v>0.45833333333333298</v>
      </c>
      <c r="J12" s="51">
        <v>0.5</v>
      </c>
      <c r="K12" s="51">
        <v>0.54166666666666696</v>
      </c>
      <c r="L12" s="51">
        <v>0.58333333333333304</v>
      </c>
      <c r="M12" s="51">
        <v>0.625</v>
      </c>
      <c r="N12" s="51">
        <v>0.66666666666666696</v>
      </c>
      <c r="O12" s="51">
        <v>0.70833333333333304</v>
      </c>
      <c r="P12" s="51">
        <v>0.75</v>
      </c>
      <c r="Q12" s="51">
        <v>0.79166666666666696</v>
      </c>
      <c r="R12" s="51">
        <v>0.83333333333333304</v>
      </c>
      <c r="S12" s="51">
        <v>0.875</v>
      </c>
      <c r="T12" s="51">
        <v>0.91666666666666696</v>
      </c>
      <c r="U12" s="51">
        <v>0.95833333333333304</v>
      </c>
      <c r="V12" s="51">
        <v>1</v>
      </c>
      <c r="W12" s="51">
        <v>1.0416666666666701</v>
      </c>
      <c r="X12" s="51">
        <v>1.0833333333333299</v>
      </c>
      <c r="Y12" s="51">
        <v>1.125</v>
      </c>
      <c r="Z12" s="51">
        <v>1.1666666666666701</v>
      </c>
      <c r="AA12" s="51">
        <v>1.2083333333333299</v>
      </c>
      <c r="AB12" s="51">
        <v>1.25</v>
      </c>
      <c r="AC12" s="1"/>
    </row>
    <row r="13" spans="1:29" ht="24.95" customHeight="1" x14ac:dyDescent="0.35">
      <c r="A13" s="4">
        <v>1</v>
      </c>
      <c r="B13" s="3" t="s">
        <v>27</v>
      </c>
      <c r="C13" s="2" t="s">
        <v>0</v>
      </c>
      <c r="D13" s="31"/>
      <c r="E13" s="7"/>
      <c r="F13" s="7"/>
      <c r="G13" s="7"/>
      <c r="H13" s="7"/>
      <c r="I13" s="7"/>
      <c r="J13" s="7"/>
      <c r="K13" s="7"/>
      <c r="L13" s="7"/>
      <c r="M13" s="7"/>
      <c r="N13" s="7"/>
      <c r="O13" s="7">
        <v>2.4</v>
      </c>
      <c r="P13" s="7">
        <v>2.1</v>
      </c>
      <c r="Q13" s="7">
        <v>2.1</v>
      </c>
      <c r="R13" s="7">
        <v>2.1</v>
      </c>
      <c r="S13" s="7">
        <v>2.2000000000000002</v>
      </c>
      <c r="T13" s="7">
        <v>2.1</v>
      </c>
      <c r="U13" s="7">
        <v>2</v>
      </c>
      <c r="V13" s="7">
        <v>2.1</v>
      </c>
      <c r="W13" s="7">
        <v>2.1</v>
      </c>
      <c r="X13" s="7">
        <v>2.2000000000000002</v>
      </c>
      <c r="Y13" s="7">
        <v>2.1</v>
      </c>
      <c r="Z13" s="7">
        <v>2.2000000000000002</v>
      </c>
      <c r="AA13" s="7">
        <v>2.1</v>
      </c>
      <c r="AB13" s="7">
        <v>2.2000000000000002</v>
      </c>
      <c r="AC13" s="12">
        <f t="shared" ref="AC13:AC18" si="0">AVERAGE(E13:AB13)</f>
        <v>2.1428571428571428</v>
      </c>
    </row>
    <row r="14" spans="1:29" ht="24.95" customHeight="1" x14ac:dyDescent="0.35">
      <c r="A14" s="4">
        <v>2</v>
      </c>
      <c r="B14" s="3" t="s">
        <v>26</v>
      </c>
      <c r="C14" s="2" t="s">
        <v>0</v>
      </c>
      <c r="D14" s="31"/>
      <c r="E14" s="7"/>
      <c r="F14" s="7"/>
      <c r="G14" s="7"/>
      <c r="H14" s="7"/>
      <c r="I14" s="7"/>
      <c r="J14" s="7"/>
      <c r="K14" s="7"/>
      <c r="L14" s="7"/>
      <c r="M14" s="7"/>
      <c r="N14" s="7"/>
      <c r="O14" s="7">
        <v>0.4</v>
      </c>
      <c r="P14" s="7">
        <v>0.4</v>
      </c>
      <c r="Q14" s="7">
        <v>0.3</v>
      </c>
      <c r="R14" s="7">
        <v>0.3</v>
      </c>
      <c r="S14" s="7">
        <v>0.3</v>
      </c>
      <c r="T14" s="7">
        <v>0.3</v>
      </c>
      <c r="U14" s="7">
        <v>0.3</v>
      </c>
      <c r="V14" s="7">
        <v>0.3</v>
      </c>
      <c r="W14" s="7">
        <v>0.3</v>
      </c>
      <c r="X14" s="7">
        <v>0.4</v>
      </c>
      <c r="Y14" s="7">
        <v>0.4</v>
      </c>
      <c r="Z14" s="7">
        <v>0.3</v>
      </c>
      <c r="AA14" s="7">
        <v>0.3</v>
      </c>
      <c r="AB14" s="7">
        <v>0.4</v>
      </c>
      <c r="AC14" s="12">
        <f t="shared" si="0"/>
        <v>0.33571428571428569</v>
      </c>
    </row>
    <row r="15" spans="1:29" ht="24.95" customHeight="1" x14ac:dyDescent="0.35">
      <c r="A15" s="4">
        <v>3</v>
      </c>
      <c r="B15" s="3" t="s">
        <v>25</v>
      </c>
      <c r="C15" s="2" t="s">
        <v>0</v>
      </c>
      <c r="D15" s="2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>
        <v>15.5</v>
      </c>
      <c r="P15" s="36">
        <v>15.6</v>
      </c>
      <c r="Q15" s="36">
        <v>14.8</v>
      </c>
      <c r="R15" s="36">
        <v>14.6</v>
      </c>
      <c r="S15" s="36">
        <v>14.3</v>
      </c>
      <c r="T15" s="36">
        <v>13.7</v>
      </c>
      <c r="U15" s="36">
        <v>13.1</v>
      </c>
      <c r="V15" s="36">
        <v>12.2</v>
      </c>
      <c r="W15" s="36">
        <v>12.5</v>
      </c>
      <c r="X15" s="36">
        <v>13.3</v>
      </c>
      <c r="Y15" s="36">
        <v>13.8</v>
      </c>
      <c r="Z15" s="36">
        <v>14.2</v>
      </c>
      <c r="AA15" s="36">
        <v>14.5</v>
      </c>
      <c r="AB15" s="36">
        <v>14.6</v>
      </c>
      <c r="AC15" s="12">
        <f t="shared" si="0"/>
        <v>14.05</v>
      </c>
    </row>
    <row r="16" spans="1:29" ht="24.95" customHeight="1" x14ac:dyDescent="0.35">
      <c r="A16" s="4">
        <v>4</v>
      </c>
      <c r="B16" s="3" t="s">
        <v>24</v>
      </c>
      <c r="C16" s="2" t="s">
        <v>0</v>
      </c>
      <c r="D16" s="2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>
        <v>10</v>
      </c>
      <c r="P16" s="36">
        <v>8.1999999999999993</v>
      </c>
      <c r="Q16" s="36">
        <v>8</v>
      </c>
      <c r="R16" s="36">
        <v>7.5</v>
      </c>
      <c r="S16" s="36">
        <v>7</v>
      </c>
      <c r="T16" s="36">
        <v>6.6</v>
      </c>
      <c r="U16" s="36">
        <v>6</v>
      </c>
      <c r="V16" s="36">
        <v>5.6</v>
      </c>
      <c r="W16" s="36">
        <v>5.4</v>
      </c>
      <c r="X16" s="36">
        <v>5.7</v>
      </c>
      <c r="Y16" s="36">
        <v>6.1</v>
      </c>
      <c r="Z16" s="36">
        <v>6.3</v>
      </c>
      <c r="AA16" s="36">
        <v>6.5</v>
      </c>
      <c r="AB16" s="36">
        <v>6.5</v>
      </c>
      <c r="AC16" s="12">
        <f t="shared" si="0"/>
        <v>6.8142857142857149</v>
      </c>
    </row>
    <row r="17" spans="1:29" ht="24.95" customHeight="1" x14ac:dyDescent="0.35">
      <c r="A17" s="4">
        <v>5</v>
      </c>
      <c r="B17" s="3" t="s">
        <v>23</v>
      </c>
      <c r="C17" s="2" t="s">
        <v>0</v>
      </c>
      <c r="D17" s="2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>
        <v>20.6</v>
      </c>
      <c r="P17" s="36">
        <v>24.8</v>
      </c>
      <c r="Q17" s="36">
        <v>25.8</v>
      </c>
      <c r="R17" s="36">
        <v>25.9</v>
      </c>
      <c r="S17" s="36">
        <v>26.1</v>
      </c>
      <c r="T17" s="36">
        <v>26</v>
      </c>
      <c r="U17" s="36">
        <v>25.5</v>
      </c>
      <c r="V17" s="36">
        <v>25.1</v>
      </c>
      <c r="W17" s="36">
        <v>22.2</v>
      </c>
      <c r="X17" s="36">
        <v>22.1</v>
      </c>
      <c r="Y17" s="36">
        <v>22.5</v>
      </c>
      <c r="Z17" s="36">
        <v>22.7</v>
      </c>
      <c r="AA17" s="36">
        <v>22.8</v>
      </c>
      <c r="AB17" s="36">
        <v>22.8</v>
      </c>
      <c r="AC17" s="12">
        <f t="shared" si="0"/>
        <v>23.921428571428571</v>
      </c>
    </row>
    <row r="18" spans="1:29" ht="24.95" customHeight="1" x14ac:dyDescent="0.35">
      <c r="A18" s="4">
        <v>6</v>
      </c>
      <c r="B18" s="3" t="s">
        <v>22</v>
      </c>
      <c r="C18" s="2" t="s">
        <v>0</v>
      </c>
      <c r="D18" s="2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>
        <v>25.2</v>
      </c>
      <c r="P18" s="36">
        <v>29.6</v>
      </c>
      <c r="Q18" s="36">
        <v>30.3</v>
      </c>
      <c r="R18" s="36">
        <v>30.4</v>
      </c>
      <c r="S18" s="36">
        <v>30.7</v>
      </c>
      <c r="T18" s="36">
        <v>30.6</v>
      </c>
      <c r="U18" s="36">
        <v>30.1</v>
      </c>
      <c r="V18" s="36">
        <v>29.3</v>
      </c>
      <c r="W18" s="36">
        <v>26.5</v>
      </c>
      <c r="X18" s="36">
        <v>27</v>
      </c>
      <c r="Y18" s="36">
        <v>27.3</v>
      </c>
      <c r="Z18" s="36">
        <v>27.8</v>
      </c>
      <c r="AA18" s="36">
        <v>27.7</v>
      </c>
      <c r="AB18" s="36">
        <v>27.9</v>
      </c>
      <c r="AC18" s="12">
        <f t="shared" si="0"/>
        <v>28.599999999999998</v>
      </c>
    </row>
    <row r="19" spans="1:29" ht="24.95" customHeight="1" x14ac:dyDescent="0.35">
      <c r="A19" s="4">
        <v>7</v>
      </c>
      <c r="B19" s="3" t="s">
        <v>21</v>
      </c>
      <c r="C19" s="2" t="s">
        <v>16</v>
      </c>
      <c r="D19" s="2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">
        <v>4.3</v>
      </c>
      <c r="P19" s="5">
        <v>4.3</v>
      </c>
      <c r="Q19" s="5">
        <v>4.3</v>
      </c>
      <c r="R19" s="5">
        <v>4.3</v>
      </c>
      <c r="S19" s="5">
        <v>4.3</v>
      </c>
      <c r="T19" s="5">
        <v>4.3</v>
      </c>
      <c r="U19" s="5">
        <v>4.3</v>
      </c>
      <c r="V19" s="5">
        <v>4.3</v>
      </c>
      <c r="W19" s="5">
        <v>4.3</v>
      </c>
      <c r="X19" s="5">
        <v>4.3</v>
      </c>
      <c r="Y19" s="5">
        <v>4.3</v>
      </c>
      <c r="Z19" s="5">
        <v>4.3</v>
      </c>
      <c r="AA19" s="5">
        <v>4.3</v>
      </c>
      <c r="AB19" s="5">
        <v>4.3</v>
      </c>
      <c r="AC19" s="57">
        <f t="shared" ref="AC19:AC25" si="1">AVERAGE(E19:AB19)</f>
        <v>4.2999999999999989</v>
      </c>
    </row>
    <row r="20" spans="1:29" ht="24.95" customHeight="1" x14ac:dyDescent="0.35">
      <c r="A20" s="4">
        <v>8</v>
      </c>
      <c r="B20" s="3" t="s">
        <v>20</v>
      </c>
      <c r="C20" s="2" t="s">
        <v>16</v>
      </c>
      <c r="D20" s="2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>
        <v>3.8</v>
      </c>
      <c r="P20" s="59">
        <v>3.8</v>
      </c>
      <c r="Q20" s="59">
        <v>3.8</v>
      </c>
      <c r="R20" s="59">
        <v>3.8</v>
      </c>
      <c r="S20" s="59">
        <v>3.8</v>
      </c>
      <c r="T20" s="59">
        <v>3.8</v>
      </c>
      <c r="U20" s="59">
        <v>3.8</v>
      </c>
      <c r="V20" s="59">
        <v>3.8</v>
      </c>
      <c r="W20" s="59">
        <v>3.8</v>
      </c>
      <c r="X20" s="59">
        <v>3.8</v>
      </c>
      <c r="Y20" s="59">
        <v>3.8</v>
      </c>
      <c r="Z20" s="59">
        <v>3.8</v>
      </c>
      <c r="AA20" s="59">
        <v>3.8</v>
      </c>
      <c r="AB20" s="59">
        <v>3.8</v>
      </c>
      <c r="AC20" s="57">
        <f t="shared" si="1"/>
        <v>3.7999999999999994</v>
      </c>
    </row>
    <row r="21" spans="1:29" ht="24.95" customHeight="1" x14ac:dyDescent="0.35">
      <c r="A21" s="4">
        <v>9</v>
      </c>
      <c r="B21" s="3" t="s">
        <v>19</v>
      </c>
      <c r="C21" s="2" t="s">
        <v>16</v>
      </c>
      <c r="D21" s="2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>
        <v>3.8</v>
      </c>
      <c r="P21" s="59">
        <v>3.8</v>
      </c>
      <c r="Q21" s="59">
        <v>3.8</v>
      </c>
      <c r="R21" s="59">
        <v>3.8</v>
      </c>
      <c r="S21" s="59">
        <v>3.8</v>
      </c>
      <c r="T21" s="59">
        <v>3.8</v>
      </c>
      <c r="U21" s="59">
        <v>3.8</v>
      </c>
      <c r="V21" s="59">
        <v>3.8</v>
      </c>
      <c r="W21" s="59">
        <v>3.8</v>
      </c>
      <c r="X21" s="59">
        <v>3.8</v>
      </c>
      <c r="Y21" s="59">
        <v>3.8</v>
      </c>
      <c r="Z21" s="59">
        <v>3.8</v>
      </c>
      <c r="AA21" s="59">
        <v>3.8</v>
      </c>
      <c r="AB21" s="59">
        <v>3.8</v>
      </c>
      <c r="AC21" s="57">
        <f t="shared" si="1"/>
        <v>3.7999999999999994</v>
      </c>
    </row>
    <row r="22" spans="1:29" ht="24.95" customHeight="1" x14ac:dyDescent="0.35">
      <c r="A22" s="4">
        <v>10</v>
      </c>
      <c r="B22" s="3" t="s">
        <v>18</v>
      </c>
      <c r="C22" s="2" t="s">
        <v>16</v>
      </c>
      <c r="D22" s="2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>
        <v>3</v>
      </c>
      <c r="P22" s="59">
        <v>3</v>
      </c>
      <c r="Q22" s="59">
        <v>3</v>
      </c>
      <c r="R22" s="59">
        <v>3</v>
      </c>
      <c r="S22" s="59">
        <v>3</v>
      </c>
      <c r="T22" s="59">
        <v>3</v>
      </c>
      <c r="U22" s="59">
        <v>3</v>
      </c>
      <c r="V22" s="59">
        <v>3</v>
      </c>
      <c r="W22" s="59">
        <v>3</v>
      </c>
      <c r="X22" s="59">
        <v>3</v>
      </c>
      <c r="Y22" s="59">
        <v>3</v>
      </c>
      <c r="Z22" s="59">
        <v>3</v>
      </c>
      <c r="AA22" s="59">
        <v>3</v>
      </c>
      <c r="AB22" s="59">
        <v>3</v>
      </c>
      <c r="AC22" s="57">
        <f t="shared" si="1"/>
        <v>3</v>
      </c>
    </row>
    <row r="23" spans="1:29" ht="24.95" customHeight="1" x14ac:dyDescent="0.35">
      <c r="A23" s="4">
        <v>11</v>
      </c>
      <c r="B23" s="3" t="s">
        <v>17</v>
      </c>
      <c r="C23" s="2" t="s">
        <v>16</v>
      </c>
      <c r="D23" s="5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>
        <f t="shared" ref="O23:AB23" si="2">O19-O20</f>
        <v>0.5</v>
      </c>
      <c r="P23" s="58">
        <f t="shared" si="2"/>
        <v>0.5</v>
      </c>
      <c r="Q23" s="58">
        <f t="shared" si="2"/>
        <v>0.5</v>
      </c>
      <c r="R23" s="58">
        <f t="shared" si="2"/>
        <v>0.5</v>
      </c>
      <c r="S23" s="58">
        <f t="shared" si="2"/>
        <v>0.5</v>
      </c>
      <c r="T23" s="58">
        <f t="shared" si="2"/>
        <v>0.5</v>
      </c>
      <c r="U23" s="58">
        <f t="shared" si="2"/>
        <v>0.5</v>
      </c>
      <c r="V23" s="58">
        <f t="shared" si="2"/>
        <v>0.5</v>
      </c>
      <c r="W23" s="58">
        <f t="shared" si="2"/>
        <v>0.5</v>
      </c>
      <c r="X23" s="58">
        <f t="shared" si="2"/>
        <v>0.5</v>
      </c>
      <c r="Y23" s="58">
        <f t="shared" si="2"/>
        <v>0.5</v>
      </c>
      <c r="Z23" s="58">
        <f t="shared" si="2"/>
        <v>0.5</v>
      </c>
      <c r="AA23" s="58">
        <f t="shared" si="2"/>
        <v>0.5</v>
      </c>
      <c r="AB23" s="58">
        <f t="shared" si="2"/>
        <v>0.5</v>
      </c>
      <c r="AC23" s="57">
        <f t="shared" si="1"/>
        <v>0.5</v>
      </c>
    </row>
    <row r="24" spans="1:29" ht="24.95" customHeight="1" x14ac:dyDescent="0.35">
      <c r="A24" s="4">
        <v>12</v>
      </c>
      <c r="B24" s="3" t="s">
        <v>15</v>
      </c>
      <c r="C24" s="2" t="s">
        <v>14</v>
      </c>
      <c r="D24" s="5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>
        <f t="shared" ref="O24:AB24" si="3">O21-O22</f>
        <v>0.79999999999999982</v>
      </c>
      <c r="P24" s="58">
        <f t="shared" si="3"/>
        <v>0.79999999999999982</v>
      </c>
      <c r="Q24" s="58">
        <f t="shared" si="3"/>
        <v>0.79999999999999982</v>
      </c>
      <c r="R24" s="58">
        <f t="shared" si="3"/>
        <v>0.79999999999999982</v>
      </c>
      <c r="S24" s="58">
        <f t="shared" si="3"/>
        <v>0.79999999999999982</v>
      </c>
      <c r="T24" s="58">
        <f t="shared" si="3"/>
        <v>0.79999999999999982</v>
      </c>
      <c r="U24" s="58">
        <f t="shared" si="3"/>
        <v>0.79999999999999982</v>
      </c>
      <c r="V24" s="58">
        <f t="shared" si="3"/>
        <v>0.79999999999999982</v>
      </c>
      <c r="W24" s="58">
        <f t="shared" si="3"/>
        <v>0.79999999999999982</v>
      </c>
      <c r="X24" s="58">
        <f t="shared" si="3"/>
        <v>0.79999999999999982</v>
      </c>
      <c r="Y24" s="58">
        <f t="shared" si="3"/>
        <v>0.79999999999999982</v>
      </c>
      <c r="Z24" s="58">
        <f t="shared" si="3"/>
        <v>0.79999999999999982</v>
      </c>
      <c r="AA24" s="58">
        <f t="shared" si="3"/>
        <v>0.79999999999999982</v>
      </c>
      <c r="AB24" s="58">
        <f t="shared" si="3"/>
        <v>0.79999999999999982</v>
      </c>
      <c r="AC24" s="57">
        <f t="shared" si="1"/>
        <v>0.79999999999999993</v>
      </c>
    </row>
    <row r="25" spans="1:29" ht="24.95" customHeight="1" x14ac:dyDescent="0.35">
      <c r="A25" s="4">
        <v>13</v>
      </c>
      <c r="B25" s="3" t="s">
        <v>13</v>
      </c>
      <c r="C25" s="2" t="s">
        <v>12</v>
      </c>
      <c r="D25" s="5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>
        <f t="shared" ref="O25:AB25" si="4">SQRT(O23/0.5)*971</f>
        <v>971</v>
      </c>
      <c r="P25" s="60">
        <f t="shared" si="4"/>
        <v>971</v>
      </c>
      <c r="Q25" s="60">
        <f t="shared" si="4"/>
        <v>971</v>
      </c>
      <c r="R25" s="60">
        <f t="shared" si="4"/>
        <v>971</v>
      </c>
      <c r="S25" s="60">
        <f t="shared" si="4"/>
        <v>971</v>
      </c>
      <c r="T25" s="60">
        <f t="shared" si="4"/>
        <v>971</v>
      </c>
      <c r="U25" s="60">
        <f t="shared" si="4"/>
        <v>971</v>
      </c>
      <c r="V25" s="60">
        <f t="shared" si="4"/>
        <v>971</v>
      </c>
      <c r="W25" s="60">
        <f t="shared" si="4"/>
        <v>971</v>
      </c>
      <c r="X25" s="60">
        <f t="shared" si="4"/>
        <v>971</v>
      </c>
      <c r="Y25" s="60">
        <f t="shared" si="4"/>
        <v>971</v>
      </c>
      <c r="Z25" s="60">
        <f t="shared" si="4"/>
        <v>971</v>
      </c>
      <c r="AA25" s="60">
        <f t="shared" si="4"/>
        <v>971</v>
      </c>
      <c r="AB25" s="60">
        <f t="shared" si="4"/>
        <v>971</v>
      </c>
      <c r="AC25" s="57">
        <f t="shared" si="1"/>
        <v>971</v>
      </c>
    </row>
    <row r="26" spans="1:29" ht="24.95" customHeight="1" x14ac:dyDescent="0.35">
      <c r="A26" s="4">
        <v>14</v>
      </c>
      <c r="B26" s="3" t="s">
        <v>11</v>
      </c>
      <c r="C26" s="2" t="s">
        <v>10</v>
      </c>
      <c r="D26" s="5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>
        <f>O25*1000*1*(O15-O16)/3024</f>
        <v>1766.0383597883597</v>
      </c>
      <c r="P26" s="77">
        <f>P25*1000*1*(P15-P16)/3024</f>
        <v>2376.1243386243386</v>
      </c>
      <c r="Q26" s="77">
        <f t="shared" ref="Q26:AB26" si="5">Q25*1000*1*(Q15-Q16)/3024</f>
        <v>2183.465608465609</v>
      </c>
      <c r="R26" s="77">
        <f t="shared" si="5"/>
        <v>2279.7949735449733</v>
      </c>
      <c r="S26" s="77">
        <f t="shared" si="5"/>
        <v>2344.0145502645505</v>
      </c>
      <c r="T26" s="77">
        <f t="shared" si="5"/>
        <v>2279.7949735449733</v>
      </c>
      <c r="U26" s="77">
        <f t="shared" si="5"/>
        <v>2279.7949735449733</v>
      </c>
      <c r="V26" s="77">
        <f t="shared" si="5"/>
        <v>2119.2460317460318</v>
      </c>
      <c r="W26" s="77">
        <f t="shared" si="5"/>
        <v>2279.7949735449733</v>
      </c>
      <c r="X26" s="77">
        <f t="shared" si="5"/>
        <v>2440.3439153439158</v>
      </c>
      <c r="Y26" s="77">
        <f t="shared" si="5"/>
        <v>2472.4537037037039</v>
      </c>
      <c r="Z26" s="77">
        <f t="shared" si="5"/>
        <v>2536.6732804232802</v>
      </c>
      <c r="AA26" s="77">
        <f t="shared" si="5"/>
        <v>2568.7830687830688</v>
      </c>
      <c r="AB26" s="77">
        <f t="shared" si="5"/>
        <v>2600.8928571428573</v>
      </c>
      <c r="AC26" s="78">
        <f>SUM(E26:AB26)</f>
        <v>32527.215608465613</v>
      </c>
    </row>
    <row r="27" spans="1:29" ht="24.95" customHeight="1" x14ac:dyDescent="0.35">
      <c r="A27" s="4">
        <v>15</v>
      </c>
      <c r="B27" s="3" t="s">
        <v>9</v>
      </c>
      <c r="C27" s="2" t="s">
        <v>8</v>
      </c>
      <c r="D27" s="5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>
        <v>1350</v>
      </c>
      <c r="P27" s="71">
        <v>1350</v>
      </c>
      <c r="Q27" s="71">
        <v>1350</v>
      </c>
      <c r="R27" s="71">
        <v>1350</v>
      </c>
      <c r="S27" s="71">
        <v>1350</v>
      </c>
      <c r="T27" s="71">
        <v>1350</v>
      </c>
      <c r="U27" s="71">
        <v>1350</v>
      </c>
      <c r="V27" s="71">
        <v>1350</v>
      </c>
      <c r="W27" s="71">
        <v>1350</v>
      </c>
      <c r="X27" s="71">
        <v>1350</v>
      </c>
      <c r="Y27" s="71">
        <v>1350</v>
      </c>
      <c r="Z27" s="71">
        <v>1350</v>
      </c>
      <c r="AA27" s="71">
        <v>1350</v>
      </c>
      <c r="AB27" s="71">
        <v>1450</v>
      </c>
      <c r="AC27" s="78">
        <f>SUM(E27:AB27)</f>
        <v>19000</v>
      </c>
    </row>
    <row r="28" spans="1:29" ht="24.95" customHeight="1" x14ac:dyDescent="0.35">
      <c r="A28" s="4">
        <v>16</v>
      </c>
      <c r="B28" s="3" t="s">
        <v>7</v>
      </c>
      <c r="C28" s="2" t="s">
        <v>6</v>
      </c>
      <c r="D28" s="5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>
        <f>O27/O26</f>
        <v>0.76442280685329089</v>
      </c>
      <c r="P28" s="62">
        <f>P27/P26</f>
        <v>0.56815208617474322</v>
      </c>
      <c r="Q28" s="62">
        <f t="shared" ref="Q28:AB28" si="6">Q27/Q26</f>
        <v>0.61828315260192634</v>
      </c>
      <c r="R28" s="62">
        <f t="shared" si="6"/>
        <v>0.59215851235114092</v>
      </c>
      <c r="S28" s="62">
        <f t="shared" si="6"/>
        <v>0.5759349914648082</v>
      </c>
      <c r="T28" s="62">
        <f t="shared" si="6"/>
        <v>0.59215851235114092</v>
      </c>
      <c r="U28" s="62">
        <f t="shared" si="6"/>
        <v>0.59215851235114092</v>
      </c>
      <c r="V28" s="62">
        <f t="shared" si="6"/>
        <v>0.63701900571107573</v>
      </c>
      <c r="W28" s="62">
        <f t="shared" si="6"/>
        <v>0.59215851235114092</v>
      </c>
      <c r="X28" s="62">
        <f t="shared" si="6"/>
        <v>0.55320071548593408</v>
      </c>
      <c r="Y28" s="62">
        <f t="shared" si="6"/>
        <v>0.54601629060949342</v>
      </c>
      <c r="Z28" s="62">
        <f t="shared" si="6"/>
        <v>0.53219309337887344</v>
      </c>
      <c r="AA28" s="62">
        <f t="shared" si="6"/>
        <v>0.52554067971163754</v>
      </c>
      <c r="AB28" s="62">
        <f t="shared" si="6"/>
        <v>0.55750085822176443</v>
      </c>
      <c r="AC28" s="57">
        <f t="shared" ref="AC28:AC33" si="7">AVERAGE(E28:AB28)</f>
        <v>0.58906412354415072</v>
      </c>
    </row>
    <row r="29" spans="1:29" ht="24.95" customHeight="1" x14ac:dyDescent="0.35">
      <c r="A29" s="4">
        <v>17</v>
      </c>
      <c r="B29" s="3" t="s">
        <v>5</v>
      </c>
      <c r="C29" s="5"/>
      <c r="D29" s="5"/>
      <c r="E29" s="326">
        <f>AVERAGE(E28:AB28)</f>
        <v>0.58906412354415072</v>
      </c>
      <c r="F29" s="327"/>
      <c r="G29" s="327"/>
      <c r="H29" s="327"/>
      <c r="I29" s="327"/>
      <c r="J29" s="327"/>
      <c r="K29" s="327"/>
      <c r="L29" s="327"/>
      <c r="M29" s="327"/>
      <c r="N29" s="327"/>
      <c r="O29" s="327"/>
      <c r="P29" s="327"/>
      <c r="Q29" s="327"/>
      <c r="R29" s="327"/>
      <c r="S29" s="327"/>
      <c r="T29" s="327"/>
      <c r="U29" s="327"/>
      <c r="V29" s="327"/>
      <c r="W29" s="327"/>
      <c r="X29" s="327"/>
      <c r="Y29" s="327"/>
      <c r="Z29" s="327"/>
      <c r="AA29" s="327"/>
      <c r="AB29" s="327"/>
      <c r="AC29" s="57">
        <f t="shared" si="7"/>
        <v>0.58906412354415072</v>
      </c>
    </row>
    <row r="30" spans="1:29" ht="24.95" customHeight="1" x14ac:dyDescent="0.35">
      <c r="A30" s="4">
        <v>18</v>
      </c>
      <c r="B30" s="3" t="s">
        <v>4</v>
      </c>
      <c r="C30" s="5"/>
      <c r="D30" s="5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>
        <f>3.516/O28</f>
        <v>4.599548794826573</v>
      </c>
      <c r="P30" s="62">
        <f>3.516/P28</f>
        <v>6.1884838330393883</v>
      </c>
      <c r="Q30" s="62">
        <f t="shared" ref="Q30:AB30" si="8">3.516/Q28</f>
        <v>5.6867148736037638</v>
      </c>
      <c r="R30" s="62">
        <f t="shared" si="8"/>
        <v>5.9375993533215743</v>
      </c>
      <c r="S30" s="62">
        <f t="shared" si="8"/>
        <v>6.1048556731334509</v>
      </c>
      <c r="T30" s="62">
        <f t="shared" si="8"/>
        <v>5.9375993533215743</v>
      </c>
      <c r="U30" s="62">
        <f t="shared" si="8"/>
        <v>5.9375993533215743</v>
      </c>
      <c r="V30" s="62">
        <f t="shared" si="8"/>
        <v>5.5194585537918872</v>
      </c>
      <c r="W30" s="62">
        <f t="shared" si="8"/>
        <v>5.9375993533215743</v>
      </c>
      <c r="X30" s="62">
        <f t="shared" si="8"/>
        <v>6.3557401528512649</v>
      </c>
      <c r="Y30" s="62">
        <f t="shared" si="8"/>
        <v>6.4393683127572023</v>
      </c>
      <c r="Z30" s="62">
        <f t="shared" si="8"/>
        <v>6.6066246325690763</v>
      </c>
      <c r="AA30" s="62">
        <f t="shared" si="8"/>
        <v>6.6902527924750137</v>
      </c>
      <c r="AB30" s="62">
        <f t="shared" si="8"/>
        <v>6.3067167487684737</v>
      </c>
      <c r="AC30" s="57">
        <f t="shared" si="7"/>
        <v>6.0177258415073132</v>
      </c>
    </row>
    <row r="31" spans="1:29" ht="24.95" customHeight="1" x14ac:dyDescent="0.35">
      <c r="A31" s="4">
        <v>19</v>
      </c>
      <c r="B31" s="3" t="s">
        <v>3</v>
      </c>
      <c r="C31" s="5"/>
      <c r="D31" s="5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>
        <f>3.413*O30</f>
        <v>15.698260036743093</v>
      </c>
      <c r="P31" s="62">
        <f>3.413*P30</f>
        <v>21.12129532216343</v>
      </c>
      <c r="Q31" s="62">
        <f t="shared" ref="Q31:AB31" si="9">3.413*Q30</f>
        <v>19.408757863609644</v>
      </c>
      <c r="R31" s="62">
        <f t="shared" si="9"/>
        <v>20.265026592886532</v>
      </c>
      <c r="S31" s="62">
        <f t="shared" si="9"/>
        <v>20.835872412404466</v>
      </c>
      <c r="T31" s="62">
        <f t="shared" si="9"/>
        <v>20.265026592886532</v>
      </c>
      <c r="U31" s="62">
        <f t="shared" si="9"/>
        <v>20.265026592886532</v>
      </c>
      <c r="V31" s="62">
        <f t="shared" si="9"/>
        <v>18.837912044091709</v>
      </c>
      <c r="W31" s="62">
        <f t="shared" si="9"/>
        <v>20.265026592886532</v>
      </c>
      <c r="X31" s="62">
        <f t="shared" si="9"/>
        <v>21.692141141681365</v>
      </c>
      <c r="Y31" s="62">
        <f t="shared" si="9"/>
        <v>21.977564051440332</v>
      </c>
      <c r="Z31" s="62">
        <f t="shared" si="9"/>
        <v>22.548409870958256</v>
      </c>
      <c r="AA31" s="62">
        <f t="shared" si="9"/>
        <v>22.83383278071722</v>
      </c>
      <c r="AB31" s="62">
        <f t="shared" si="9"/>
        <v>21.524824263546801</v>
      </c>
      <c r="AC31" s="57">
        <f t="shared" si="7"/>
        <v>20.538498297064461</v>
      </c>
    </row>
    <row r="32" spans="1:29" ht="24.95" customHeight="1" x14ac:dyDescent="0.35">
      <c r="A32" s="4">
        <v>20</v>
      </c>
      <c r="B32" s="3" t="s">
        <v>2</v>
      </c>
      <c r="C32" s="2" t="s">
        <v>0</v>
      </c>
      <c r="D32" s="5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>
        <f>(O18-O17)/LN(1+(O18-O17)/O13)</f>
        <v>4.2972926399479698</v>
      </c>
      <c r="P32" s="62">
        <f>(P18-P17)/LN(1+(P18-P17)/P13)</f>
        <v>4.0350237815593353</v>
      </c>
      <c r="Q32" s="62">
        <f t="shared" ref="Q32:AB32" si="10">(Q18-Q17)/LN(1+(Q18-Q17)/Q13)</f>
        <v>3.9296769317314602</v>
      </c>
      <c r="R32" s="62">
        <f t="shared" si="10"/>
        <v>3.9296769317314602</v>
      </c>
      <c r="S32" s="62">
        <f t="shared" si="10"/>
        <v>4.0763328712072253</v>
      </c>
      <c r="T32" s="62">
        <f t="shared" si="10"/>
        <v>3.9649355522896643</v>
      </c>
      <c r="U32" s="62">
        <f t="shared" si="10"/>
        <v>3.8528464967121994</v>
      </c>
      <c r="V32" s="62">
        <f t="shared" si="10"/>
        <v>3.823004751832717</v>
      </c>
      <c r="W32" s="62">
        <f t="shared" si="10"/>
        <v>3.8587148755104299</v>
      </c>
      <c r="X32" s="62">
        <f t="shared" si="10"/>
        <v>4.1821811944151017</v>
      </c>
      <c r="Y32" s="62">
        <f t="shared" si="10"/>
        <v>4.0350237815593353</v>
      </c>
      <c r="Z32" s="62">
        <f t="shared" si="10"/>
        <v>4.2520658385844152</v>
      </c>
      <c r="AA32" s="62">
        <f t="shared" si="10"/>
        <v>4.0698593709044326</v>
      </c>
      <c r="AB32" s="62">
        <f t="shared" si="10"/>
        <v>4.2520658385844152</v>
      </c>
      <c r="AC32" s="57">
        <f t="shared" si="7"/>
        <v>4.039907204040726</v>
      </c>
    </row>
    <row r="33" spans="1:29" ht="24.95" customHeight="1" x14ac:dyDescent="0.35">
      <c r="A33" s="4">
        <v>21</v>
      </c>
      <c r="B33" s="3" t="s">
        <v>1</v>
      </c>
      <c r="C33" s="2" t="s">
        <v>0</v>
      </c>
      <c r="D33" s="1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>
        <f>(O15-O16)/LN(1+(O15-O16)/O14)</f>
        <v>2.0436652620419178</v>
      </c>
      <c r="P33" s="62">
        <f>(P15-P16)/LN(1+(P15-P16)/P14)</f>
        <v>2.4912348380247811</v>
      </c>
      <c r="Q33" s="62">
        <f t="shared" ref="Q33:AB33" si="11">(Q15-Q16)/LN(1+(Q15-Q16)/Q14)</f>
        <v>2.1491323462834737</v>
      </c>
      <c r="R33" s="62">
        <f t="shared" si="11"/>
        <v>2.2149756783043997</v>
      </c>
      <c r="S33" s="62">
        <f t="shared" si="11"/>
        <v>2.2585787733244458</v>
      </c>
      <c r="T33" s="62">
        <f t="shared" si="11"/>
        <v>2.2149756783043997</v>
      </c>
      <c r="U33" s="62">
        <f t="shared" si="11"/>
        <v>2.2149756783043997</v>
      </c>
      <c r="V33" s="62">
        <f t="shared" si="11"/>
        <v>2.1049313267650867</v>
      </c>
      <c r="W33" s="62">
        <f t="shared" si="11"/>
        <v>2.2149756783043997</v>
      </c>
      <c r="X33" s="62">
        <f t="shared" si="11"/>
        <v>2.5369423252845391</v>
      </c>
      <c r="Y33" s="62">
        <f t="shared" si="11"/>
        <v>2.5597087013286681</v>
      </c>
      <c r="Z33" s="62">
        <f t="shared" si="11"/>
        <v>2.3880727252399696</v>
      </c>
      <c r="AA33" s="62">
        <f t="shared" si="11"/>
        <v>2.4094728527885949</v>
      </c>
      <c r="AB33" s="62">
        <f t="shared" si="11"/>
        <v>2.6502140546051289</v>
      </c>
      <c r="AC33" s="57">
        <f t="shared" si="7"/>
        <v>2.3179897084931573</v>
      </c>
    </row>
    <row r="34" spans="1:29" ht="24.95" customHeight="1" thickBot="1" x14ac:dyDescent="0.4">
      <c r="AC34" s="34"/>
    </row>
    <row r="35" spans="1:29" ht="24.95" customHeight="1" thickBot="1" x14ac:dyDescent="0.5">
      <c r="K35" s="378" t="s">
        <v>92</v>
      </c>
      <c r="L35" s="379"/>
      <c r="M35" s="379"/>
      <c r="N35" s="379"/>
      <c r="O35" s="379"/>
      <c r="P35" s="379"/>
      <c r="Q35" s="380"/>
      <c r="AC35" s="34"/>
    </row>
    <row r="36" spans="1:29" ht="23.25" x14ac:dyDescent="0.35">
      <c r="A36" s="317" t="s">
        <v>39</v>
      </c>
      <c r="B36" s="317"/>
      <c r="C36" s="317"/>
      <c r="D36" s="317"/>
      <c r="E36" s="317"/>
      <c r="F36" s="317"/>
      <c r="G36" s="317"/>
      <c r="H36" s="317"/>
      <c r="I36" s="317"/>
      <c r="J36" s="317"/>
      <c r="K36" s="317"/>
      <c r="L36" s="317"/>
      <c r="M36" s="317"/>
      <c r="N36" s="317"/>
      <c r="O36" s="317"/>
      <c r="P36" s="317"/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317"/>
      <c r="AC36"/>
    </row>
    <row r="37" spans="1:29" x14ac:dyDescent="0.35">
      <c r="A37" s="353" t="s">
        <v>111</v>
      </c>
      <c r="B37" s="354"/>
      <c r="C37" s="354"/>
      <c r="D37" s="354"/>
      <c r="E37" s="354"/>
      <c r="F37" s="354"/>
      <c r="G37" s="354"/>
      <c r="H37" s="354"/>
      <c r="I37" s="354"/>
      <c r="J37" s="354"/>
      <c r="K37" s="354"/>
      <c r="L37" s="354"/>
      <c r="M37" s="354"/>
      <c r="N37" s="354"/>
      <c r="O37" s="354"/>
      <c r="P37" s="354"/>
      <c r="Q37" s="354"/>
      <c r="R37" s="354"/>
      <c r="S37" s="354"/>
      <c r="T37" s="354"/>
      <c r="U37" s="354"/>
      <c r="V37" s="354"/>
      <c r="W37" s="354"/>
      <c r="X37" s="354"/>
      <c r="Y37" s="354"/>
      <c r="Z37" s="354"/>
      <c r="AA37" s="354"/>
      <c r="AB37" s="355"/>
      <c r="AC37"/>
    </row>
    <row r="38" spans="1:29" ht="21" customHeight="1" x14ac:dyDescent="0.35">
      <c r="A38" s="335"/>
      <c r="B38" s="336"/>
      <c r="C38" s="336"/>
      <c r="D38" s="337"/>
      <c r="E38" s="338" t="s">
        <v>109</v>
      </c>
      <c r="F38" s="339"/>
      <c r="G38" s="339"/>
      <c r="H38" s="339"/>
      <c r="I38" s="339"/>
      <c r="J38" s="339"/>
      <c r="K38" s="339"/>
      <c r="L38" s="339"/>
      <c r="M38" s="339"/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40"/>
      <c r="AC38"/>
    </row>
    <row r="39" spans="1:29" ht="21" customHeight="1" x14ac:dyDescent="0.35">
      <c r="A39" s="350" t="s">
        <v>38</v>
      </c>
      <c r="B39" s="351"/>
      <c r="C39" s="351"/>
      <c r="D39" s="352"/>
      <c r="E39" s="341"/>
      <c r="F39" s="342"/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3"/>
      <c r="AC39"/>
    </row>
    <row r="40" spans="1:29" ht="21" customHeight="1" x14ac:dyDescent="0.35">
      <c r="A40" s="350" t="s">
        <v>37</v>
      </c>
      <c r="B40" s="351"/>
      <c r="C40" s="351"/>
      <c r="D40" s="352"/>
      <c r="E40" s="341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3"/>
      <c r="AC40"/>
    </row>
    <row r="41" spans="1:29" ht="21" customHeight="1" x14ac:dyDescent="0.35">
      <c r="A41" s="350" t="s">
        <v>36</v>
      </c>
      <c r="B41" s="351"/>
      <c r="C41" s="351"/>
      <c r="D41" s="352"/>
      <c r="E41" s="341"/>
      <c r="F41" s="342"/>
      <c r="G41" s="342"/>
      <c r="H41" s="342"/>
      <c r="I41" s="342"/>
      <c r="J41" s="342"/>
      <c r="K41" s="342"/>
      <c r="L41" s="342"/>
      <c r="M41" s="342"/>
      <c r="N41" s="342"/>
      <c r="O41" s="342"/>
      <c r="P41" s="342"/>
      <c r="Q41" s="342"/>
      <c r="R41" s="342"/>
      <c r="S41" s="342"/>
      <c r="T41" s="342"/>
      <c r="U41" s="342"/>
      <c r="V41" s="342"/>
      <c r="W41" s="342"/>
      <c r="X41" s="342"/>
      <c r="Y41" s="342"/>
      <c r="Z41" s="342"/>
      <c r="AA41" s="342"/>
      <c r="AB41" s="343"/>
      <c r="AC41"/>
    </row>
    <row r="42" spans="1:29" ht="21" customHeight="1" x14ac:dyDescent="0.35">
      <c r="A42" s="350" t="s">
        <v>35</v>
      </c>
      <c r="B42" s="351"/>
      <c r="C42" s="351"/>
      <c r="D42" s="352"/>
      <c r="E42" s="341"/>
      <c r="F42" s="342"/>
      <c r="G42" s="342"/>
      <c r="H42" s="342"/>
      <c r="I42" s="342"/>
      <c r="J42" s="342"/>
      <c r="K42" s="342"/>
      <c r="L42" s="342"/>
      <c r="M42" s="342"/>
      <c r="N42" s="342"/>
      <c r="O42" s="342"/>
      <c r="P42" s="342"/>
      <c r="Q42" s="342"/>
      <c r="R42" s="342"/>
      <c r="S42" s="342"/>
      <c r="T42" s="342"/>
      <c r="U42" s="342"/>
      <c r="V42" s="342"/>
      <c r="W42" s="342"/>
      <c r="X42" s="342"/>
      <c r="Y42" s="342"/>
      <c r="Z42" s="342"/>
      <c r="AA42" s="342"/>
      <c r="AB42" s="343"/>
      <c r="AC42"/>
    </row>
    <row r="43" spans="1:29" ht="21" customHeight="1" x14ac:dyDescent="0.35">
      <c r="A43" s="347" t="s">
        <v>34</v>
      </c>
      <c r="B43" s="348"/>
      <c r="C43" s="348"/>
      <c r="D43" s="349"/>
      <c r="E43" s="341"/>
      <c r="F43" s="342"/>
      <c r="G43" s="342"/>
      <c r="H43" s="342"/>
      <c r="I43" s="342"/>
      <c r="J43" s="342"/>
      <c r="K43" s="342"/>
      <c r="L43" s="342"/>
      <c r="M43" s="342"/>
      <c r="N43" s="342"/>
      <c r="O43" s="342"/>
      <c r="P43" s="342"/>
      <c r="Q43" s="342"/>
      <c r="R43" s="342"/>
      <c r="S43" s="342"/>
      <c r="T43" s="342"/>
      <c r="U43" s="342"/>
      <c r="V43" s="342"/>
      <c r="W43" s="342"/>
      <c r="X43" s="342"/>
      <c r="Y43" s="342"/>
      <c r="Z43" s="342"/>
      <c r="AA43" s="342"/>
      <c r="AB43" s="343"/>
      <c r="AC43"/>
    </row>
    <row r="44" spans="1:29" ht="21" customHeight="1" x14ac:dyDescent="0.35">
      <c r="A44" s="347" t="s">
        <v>33</v>
      </c>
      <c r="B44" s="348"/>
      <c r="C44" s="348"/>
      <c r="D44" s="349"/>
      <c r="E44" s="344"/>
      <c r="F44" s="345"/>
      <c r="G44" s="345"/>
      <c r="H44" s="345"/>
      <c r="I44" s="345"/>
      <c r="J44" s="345"/>
      <c r="K44" s="345"/>
      <c r="L44" s="345"/>
      <c r="M44" s="345"/>
      <c r="N44" s="345"/>
      <c r="O44" s="345"/>
      <c r="P44" s="345"/>
      <c r="Q44" s="345"/>
      <c r="R44" s="345"/>
      <c r="S44" s="345"/>
      <c r="T44" s="345"/>
      <c r="U44" s="345"/>
      <c r="V44" s="345"/>
      <c r="W44" s="345"/>
      <c r="X44" s="345"/>
      <c r="Y44" s="345"/>
      <c r="Z44" s="345"/>
      <c r="AA44" s="345"/>
      <c r="AB44" s="346"/>
      <c r="AC44" s="10" t="s">
        <v>40</v>
      </c>
    </row>
    <row r="45" spans="1:29" ht="21" customHeight="1" x14ac:dyDescent="0.35">
      <c r="A45" s="364" t="s">
        <v>32</v>
      </c>
      <c r="B45" s="364" t="s">
        <v>31</v>
      </c>
      <c r="C45" s="366" t="s">
        <v>30</v>
      </c>
      <c r="D45" s="364" t="s">
        <v>29</v>
      </c>
      <c r="E45" s="314" t="s">
        <v>28</v>
      </c>
      <c r="F45" s="315"/>
      <c r="G45" s="315"/>
      <c r="H45" s="315"/>
      <c r="I45" s="315"/>
      <c r="J45" s="315"/>
      <c r="K45" s="315"/>
      <c r="L45" s="315"/>
      <c r="M45" s="315"/>
      <c r="N45" s="315"/>
      <c r="O45" s="315"/>
      <c r="P45" s="315"/>
      <c r="Q45" s="315"/>
      <c r="R45" s="315"/>
      <c r="S45" s="315"/>
      <c r="T45" s="315"/>
      <c r="U45" s="315"/>
      <c r="V45" s="315"/>
      <c r="W45" s="315"/>
      <c r="X45" s="315"/>
      <c r="Y45" s="315"/>
      <c r="Z45" s="315"/>
      <c r="AA45" s="315"/>
      <c r="AB45" s="316"/>
      <c r="AC45" s="1"/>
    </row>
    <row r="46" spans="1:29" ht="21" customHeight="1" x14ac:dyDescent="0.35">
      <c r="A46" s="365"/>
      <c r="B46" s="365"/>
      <c r="C46" s="367"/>
      <c r="D46" s="365"/>
      <c r="E46" s="51">
        <v>0.29166666666666669</v>
      </c>
      <c r="F46" s="51">
        <v>0.33333333333333298</v>
      </c>
      <c r="G46" s="51">
        <v>0.375</v>
      </c>
      <c r="H46" s="51">
        <v>0.41666666666666702</v>
      </c>
      <c r="I46" s="51">
        <v>0.45833333333333298</v>
      </c>
      <c r="J46" s="51">
        <v>0.5</v>
      </c>
      <c r="K46" s="51">
        <v>0.54166666666666696</v>
      </c>
      <c r="L46" s="51">
        <v>0.58333333333333304</v>
      </c>
      <c r="M46" s="51">
        <v>0.625</v>
      </c>
      <c r="N46" s="51">
        <v>0.66666666666666696</v>
      </c>
      <c r="O46" s="51">
        <v>0.70833333333333304</v>
      </c>
      <c r="P46" s="51">
        <v>0.75</v>
      </c>
      <c r="Q46" s="51">
        <v>0.79166666666666696</v>
      </c>
      <c r="R46" s="51">
        <v>0.83333333333333304</v>
      </c>
      <c r="S46" s="51">
        <v>0.875</v>
      </c>
      <c r="T46" s="51">
        <v>0.91666666666666696</v>
      </c>
      <c r="U46" s="51">
        <v>0.95833333333333304</v>
      </c>
      <c r="V46" s="51">
        <v>1</v>
      </c>
      <c r="W46" s="51">
        <v>1.0416666666666701</v>
      </c>
      <c r="X46" s="51">
        <v>1.0833333333333299</v>
      </c>
      <c r="Y46" s="51">
        <v>1.125</v>
      </c>
      <c r="Z46" s="51">
        <v>1.1666666666666701</v>
      </c>
      <c r="AA46" s="51">
        <v>1.2083333333333299</v>
      </c>
      <c r="AB46" s="51">
        <v>1.25</v>
      </c>
      <c r="AC46" s="12"/>
    </row>
    <row r="47" spans="1:29" ht="21" customHeight="1" x14ac:dyDescent="0.35">
      <c r="A47" s="4">
        <v>1</v>
      </c>
      <c r="B47" s="3" t="s">
        <v>27</v>
      </c>
      <c r="C47" s="2" t="s">
        <v>0</v>
      </c>
      <c r="D47" s="31"/>
      <c r="E47" s="7">
        <v>0.8</v>
      </c>
      <c r="F47" s="7">
        <v>0.8</v>
      </c>
      <c r="G47" s="7">
        <v>0.8</v>
      </c>
      <c r="H47" s="7">
        <v>0.8</v>
      </c>
      <c r="I47" s="7">
        <v>0.8</v>
      </c>
      <c r="J47" s="7">
        <v>0.8</v>
      </c>
      <c r="K47" s="7">
        <v>0.9</v>
      </c>
      <c r="L47" s="7">
        <v>0.8</v>
      </c>
      <c r="M47" s="7">
        <v>0.9</v>
      </c>
      <c r="N47" s="7">
        <v>0.7</v>
      </c>
      <c r="O47" s="7">
        <v>0.9</v>
      </c>
      <c r="P47" s="7">
        <v>0.8</v>
      </c>
      <c r="Q47" s="7">
        <v>0.8</v>
      </c>
      <c r="R47" s="7">
        <v>0.8</v>
      </c>
      <c r="S47" s="7">
        <v>0.8</v>
      </c>
      <c r="T47" s="7">
        <v>0.8</v>
      </c>
      <c r="U47" s="7">
        <v>0.8</v>
      </c>
      <c r="V47" s="7"/>
      <c r="W47" s="7"/>
      <c r="X47" s="7"/>
      <c r="Y47" s="7"/>
      <c r="Z47" s="7"/>
      <c r="AA47" s="7"/>
      <c r="AB47" s="7"/>
      <c r="AC47" s="12">
        <f t="shared" ref="AC47:AC59" si="12">AVERAGE(E47:AB47)</f>
        <v>0.81176470588235317</v>
      </c>
    </row>
    <row r="48" spans="1:29" ht="24.95" customHeight="1" x14ac:dyDescent="0.35">
      <c r="A48" s="4">
        <v>2</v>
      </c>
      <c r="B48" s="3" t="s">
        <v>26</v>
      </c>
      <c r="C48" s="2" t="s">
        <v>0</v>
      </c>
      <c r="D48" s="31"/>
      <c r="E48" s="7">
        <v>0.4</v>
      </c>
      <c r="F48" s="7">
        <v>0.4</v>
      </c>
      <c r="G48" s="7">
        <v>0.4</v>
      </c>
      <c r="H48" s="7">
        <v>0.3</v>
      </c>
      <c r="I48" s="7">
        <v>0.3</v>
      </c>
      <c r="J48" s="7">
        <v>0.5</v>
      </c>
      <c r="K48" s="7">
        <v>0.5</v>
      </c>
      <c r="L48" s="7">
        <v>0.5</v>
      </c>
      <c r="M48" s="7">
        <v>0.4</v>
      </c>
      <c r="N48" s="7">
        <v>0.1</v>
      </c>
      <c r="O48" s="7">
        <v>0.4</v>
      </c>
      <c r="P48" s="7">
        <v>0.3</v>
      </c>
      <c r="Q48" s="7">
        <v>0.3</v>
      </c>
      <c r="R48" s="7">
        <v>0.3</v>
      </c>
      <c r="S48" s="7">
        <v>0.3</v>
      </c>
      <c r="T48" s="7">
        <v>0.3</v>
      </c>
      <c r="U48" s="7">
        <v>0.3</v>
      </c>
      <c r="V48" s="7"/>
      <c r="W48" s="7"/>
      <c r="X48" s="7"/>
      <c r="Y48" s="7"/>
      <c r="Z48" s="7"/>
      <c r="AA48" s="7"/>
      <c r="AB48" s="7"/>
      <c r="AC48" s="12">
        <f t="shared" si="12"/>
        <v>0.3529411764705882</v>
      </c>
    </row>
    <row r="49" spans="1:29" ht="24.95" customHeight="1" x14ac:dyDescent="0.35">
      <c r="A49" s="4">
        <v>3</v>
      </c>
      <c r="B49" s="3" t="s">
        <v>25</v>
      </c>
      <c r="C49" s="2" t="s">
        <v>0</v>
      </c>
      <c r="D49" s="2"/>
      <c r="E49" s="36">
        <v>14.2</v>
      </c>
      <c r="F49" s="36">
        <v>14.1</v>
      </c>
      <c r="G49" s="36">
        <v>14.6</v>
      </c>
      <c r="H49" s="36">
        <v>14.8</v>
      </c>
      <c r="I49" s="36">
        <v>14.8</v>
      </c>
      <c r="J49" s="36">
        <v>14.6</v>
      </c>
      <c r="K49" s="36">
        <v>14.3</v>
      </c>
      <c r="L49" s="36">
        <v>14.3</v>
      </c>
      <c r="M49" s="36">
        <v>14.3</v>
      </c>
      <c r="N49" s="36">
        <v>14.3</v>
      </c>
      <c r="O49" s="36">
        <v>14.4</v>
      </c>
      <c r="P49" s="36">
        <v>15.7</v>
      </c>
      <c r="Q49" s="36">
        <v>15</v>
      </c>
      <c r="R49" s="36">
        <v>14.6</v>
      </c>
      <c r="S49" s="36">
        <v>14.3</v>
      </c>
      <c r="T49" s="36">
        <v>13.8</v>
      </c>
      <c r="U49" s="36">
        <v>13.2</v>
      </c>
      <c r="V49" s="36"/>
      <c r="W49" s="36"/>
      <c r="X49" s="36"/>
      <c r="Y49" s="36"/>
      <c r="Z49" s="36"/>
      <c r="AA49" s="36"/>
      <c r="AB49" s="36"/>
      <c r="AC49" s="12">
        <f t="shared" si="12"/>
        <v>14.429411764705883</v>
      </c>
    </row>
    <row r="50" spans="1:29" ht="24.95" customHeight="1" x14ac:dyDescent="0.35">
      <c r="A50" s="4">
        <v>4</v>
      </c>
      <c r="B50" s="3" t="s">
        <v>24</v>
      </c>
      <c r="C50" s="2" t="s">
        <v>0</v>
      </c>
      <c r="D50" s="2"/>
      <c r="E50" s="36">
        <v>5.7</v>
      </c>
      <c r="F50" s="36">
        <v>5.7</v>
      </c>
      <c r="G50" s="36">
        <v>6.1</v>
      </c>
      <c r="H50" s="36">
        <v>6.4</v>
      </c>
      <c r="I50" s="36">
        <v>6.5</v>
      </c>
      <c r="J50" s="36">
        <v>6.5</v>
      </c>
      <c r="K50" s="36">
        <v>6.3</v>
      </c>
      <c r="L50" s="36">
        <v>6.4</v>
      </c>
      <c r="M50" s="36">
        <v>6.3</v>
      </c>
      <c r="N50" s="36">
        <v>6.2</v>
      </c>
      <c r="O50" s="36">
        <v>6.4</v>
      </c>
      <c r="P50" s="36">
        <v>8.1999999999999993</v>
      </c>
      <c r="Q50" s="36">
        <v>7.8</v>
      </c>
      <c r="R50" s="36">
        <v>7.5</v>
      </c>
      <c r="S50" s="36">
        <v>6.7</v>
      </c>
      <c r="T50" s="36">
        <v>6</v>
      </c>
      <c r="U50" s="36">
        <v>5.8</v>
      </c>
      <c r="V50" s="36"/>
      <c r="W50" s="36"/>
      <c r="X50" s="36"/>
      <c r="Y50" s="36"/>
      <c r="Z50" s="36"/>
      <c r="AA50" s="36"/>
      <c r="AB50" s="36"/>
      <c r="AC50" s="12">
        <f t="shared" si="12"/>
        <v>6.5</v>
      </c>
    </row>
    <row r="51" spans="1:29" ht="24.95" customHeight="1" x14ac:dyDescent="0.35">
      <c r="A51" s="4">
        <v>5</v>
      </c>
      <c r="B51" s="3" t="s">
        <v>23</v>
      </c>
      <c r="C51" s="2" t="s">
        <v>0</v>
      </c>
      <c r="D51" s="2"/>
      <c r="E51" s="36">
        <v>21.7</v>
      </c>
      <c r="F51" s="36">
        <v>21.7</v>
      </c>
      <c r="G51" s="36">
        <v>21.8</v>
      </c>
      <c r="H51" s="36">
        <v>22.7</v>
      </c>
      <c r="I51" s="36">
        <v>22.8</v>
      </c>
      <c r="J51" s="36">
        <v>23.6</v>
      </c>
      <c r="K51" s="36">
        <v>24.1</v>
      </c>
      <c r="L51" s="36">
        <v>24.5</v>
      </c>
      <c r="M51" s="36">
        <v>23.9</v>
      </c>
      <c r="N51" s="36">
        <v>23.8</v>
      </c>
      <c r="O51" s="36">
        <v>23.8</v>
      </c>
      <c r="P51" s="36">
        <v>24.9</v>
      </c>
      <c r="Q51" s="36">
        <v>25.9</v>
      </c>
      <c r="R51" s="36">
        <v>25.9</v>
      </c>
      <c r="S51" s="36">
        <v>26.1</v>
      </c>
      <c r="T51" s="36">
        <v>26</v>
      </c>
      <c r="U51" s="36">
        <v>25.6</v>
      </c>
      <c r="V51" s="36"/>
      <c r="W51" s="36"/>
      <c r="X51" s="36"/>
      <c r="Y51" s="36"/>
      <c r="Z51" s="36"/>
      <c r="AA51" s="36"/>
      <c r="AB51" s="36"/>
      <c r="AC51" s="12">
        <f t="shared" si="12"/>
        <v>24.047058823529412</v>
      </c>
    </row>
    <row r="52" spans="1:29" ht="24.95" customHeight="1" x14ac:dyDescent="0.35">
      <c r="A52" s="4">
        <v>6</v>
      </c>
      <c r="B52" s="3" t="s">
        <v>22</v>
      </c>
      <c r="C52" s="2" t="s">
        <v>0</v>
      </c>
      <c r="D52" s="2"/>
      <c r="E52" s="36">
        <v>27.4</v>
      </c>
      <c r="F52" s="36">
        <v>27.4</v>
      </c>
      <c r="G52" s="36">
        <v>27.5</v>
      </c>
      <c r="H52" s="36">
        <v>28.3</v>
      </c>
      <c r="I52" s="36">
        <v>28.3</v>
      </c>
      <c r="J52" s="36">
        <v>29</v>
      </c>
      <c r="K52" s="36">
        <v>29.4</v>
      </c>
      <c r="L52" s="36">
        <v>29.7</v>
      </c>
      <c r="M52" s="36">
        <v>29.2</v>
      </c>
      <c r="N52" s="36">
        <v>29.3</v>
      </c>
      <c r="O52" s="36">
        <v>29.1</v>
      </c>
      <c r="P52" s="36">
        <v>30</v>
      </c>
      <c r="Q52" s="36">
        <v>30.7</v>
      </c>
      <c r="R52" s="36">
        <v>30.8</v>
      </c>
      <c r="S52" s="36">
        <v>31.5</v>
      </c>
      <c r="T52" s="36">
        <v>31.4</v>
      </c>
      <c r="U52" s="36">
        <v>30.6</v>
      </c>
      <c r="V52" s="36"/>
      <c r="W52" s="36"/>
      <c r="X52" s="36"/>
      <c r="Y52" s="36"/>
      <c r="Z52" s="36"/>
      <c r="AA52" s="36"/>
      <c r="AB52" s="36"/>
      <c r="AC52" s="12">
        <f t="shared" si="12"/>
        <v>29.388235294117649</v>
      </c>
    </row>
    <row r="53" spans="1:29" ht="24.95" customHeight="1" x14ac:dyDescent="0.35">
      <c r="A53" s="4">
        <v>7</v>
      </c>
      <c r="B53" s="3" t="s">
        <v>21</v>
      </c>
      <c r="C53" s="2" t="s">
        <v>16</v>
      </c>
      <c r="D53" s="2"/>
      <c r="E53" s="5">
        <v>4.3</v>
      </c>
      <c r="F53" s="5">
        <v>4.3</v>
      </c>
      <c r="G53" s="5">
        <v>4.3</v>
      </c>
      <c r="H53" s="5">
        <v>4.3</v>
      </c>
      <c r="I53" s="5">
        <v>4.3</v>
      </c>
      <c r="J53" s="5">
        <v>4.3</v>
      </c>
      <c r="K53" s="5">
        <v>4.3</v>
      </c>
      <c r="L53" s="5">
        <v>4.3</v>
      </c>
      <c r="M53" s="5">
        <v>4.3</v>
      </c>
      <c r="N53" s="5">
        <v>4.3</v>
      </c>
      <c r="O53" s="5">
        <v>4.3</v>
      </c>
      <c r="P53" s="5">
        <v>4.3</v>
      </c>
      <c r="Q53" s="5">
        <v>4.3</v>
      </c>
      <c r="R53" s="5">
        <v>4.3</v>
      </c>
      <c r="S53" s="5">
        <v>4.3</v>
      </c>
      <c r="T53" s="5">
        <v>4.3</v>
      </c>
      <c r="U53" s="5">
        <v>4.3</v>
      </c>
      <c r="V53" s="5"/>
      <c r="W53" s="5"/>
      <c r="X53" s="5"/>
      <c r="Y53" s="5"/>
      <c r="Z53" s="5"/>
      <c r="AA53" s="5"/>
      <c r="AB53" s="5"/>
      <c r="AC53" s="12">
        <f t="shared" si="12"/>
        <v>4.2999999999999989</v>
      </c>
    </row>
    <row r="54" spans="1:29" ht="24.95" customHeight="1" x14ac:dyDescent="0.35">
      <c r="A54" s="4">
        <v>8</v>
      </c>
      <c r="B54" s="3" t="s">
        <v>20</v>
      </c>
      <c r="C54" s="2" t="s">
        <v>16</v>
      </c>
      <c r="D54" s="2"/>
      <c r="E54" s="59">
        <v>3.8</v>
      </c>
      <c r="F54" s="59">
        <v>3.8</v>
      </c>
      <c r="G54" s="59">
        <v>3.8</v>
      </c>
      <c r="H54" s="59">
        <v>3.8</v>
      </c>
      <c r="I54" s="59">
        <v>3.8</v>
      </c>
      <c r="J54" s="59">
        <v>3.8</v>
      </c>
      <c r="K54" s="59">
        <v>3.8</v>
      </c>
      <c r="L54" s="59">
        <v>3.8</v>
      </c>
      <c r="M54" s="59">
        <v>3.8</v>
      </c>
      <c r="N54" s="59">
        <v>3.8</v>
      </c>
      <c r="O54" s="59">
        <v>3.8</v>
      </c>
      <c r="P54" s="59">
        <v>3.8</v>
      </c>
      <c r="Q54" s="59">
        <v>3.8</v>
      </c>
      <c r="R54" s="59">
        <v>3.8</v>
      </c>
      <c r="S54" s="59">
        <v>3.8</v>
      </c>
      <c r="T54" s="59">
        <v>3.8</v>
      </c>
      <c r="U54" s="59">
        <v>3.8</v>
      </c>
      <c r="V54" s="59"/>
      <c r="W54" s="59"/>
      <c r="X54" s="59"/>
      <c r="Y54" s="59"/>
      <c r="Z54" s="59"/>
      <c r="AA54" s="59"/>
      <c r="AB54" s="59"/>
      <c r="AC54" s="57">
        <f t="shared" si="12"/>
        <v>3.7999999999999989</v>
      </c>
    </row>
    <row r="55" spans="1:29" ht="24.95" customHeight="1" x14ac:dyDescent="0.35">
      <c r="A55" s="4">
        <v>9</v>
      </c>
      <c r="B55" s="3" t="s">
        <v>19</v>
      </c>
      <c r="C55" s="2" t="s">
        <v>16</v>
      </c>
      <c r="D55" s="2"/>
      <c r="E55" s="59">
        <v>3.8</v>
      </c>
      <c r="F55" s="59">
        <v>3.8</v>
      </c>
      <c r="G55" s="59">
        <v>3.8</v>
      </c>
      <c r="H55" s="59">
        <v>3.8</v>
      </c>
      <c r="I55" s="59">
        <v>3.8</v>
      </c>
      <c r="J55" s="59">
        <v>3.8</v>
      </c>
      <c r="K55" s="59">
        <v>3.8</v>
      </c>
      <c r="L55" s="59">
        <v>3.8</v>
      </c>
      <c r="M55" s="59">
        <v>3.8</v>
      </c>
      <c r="N55" s="59">
        <v>3.8</v>
      </c>
      <c r="O55" s="59">
        <v>3.8</v>
      </c>
      <c r="P55" s="59">
        <v>3.8</v>
      </c>
      <c r="Q55" s="59">
        <v>3.8</v>
      </c>
      <c r="R55" s="59">
        <v>3.8</v>
      </c>
      <c r="S55" s="59">
        <v>3.8</v>
      </c>
      <c r="T55" s="59">
        <v>3.8</v>
      </c>
      <c r="U55" s="59">
        <v>3.8</v>
      </c>
      <c r="V55" s="59"/>
      <c r="W55" s="59"/>
      <c r="X55" s="59"/>
      <c r="Y55" s="59"/>
      <c r="Z55" s="59"/>
      <c r="AA55" s="59"/>
      <c r="AB55" s="59"/>
      <c r="AC55" s="57">
        <f t="shared" si="12"/>
        <v>3.7999999999999989</v>
      </c>
    </row>
    <row r="56" spans="1:29" ht="24.95" customHeight="1" x14ac:dyDescent="0.35">
      <c r="A56" s="4">
        <v>10</v>
      </c>
      <c r="B56" s="3" t="s">
        <v>18</v>
      </c>
      <c r="C56" s="2" t="s">
        <v>16</v>
      </c>
      <c r="D56" s="2"/>
      <c r="E56" s="59">
        <v>3</v>
      </c>
      <c r="F56" s="59">
        <v>3</v>
      </c>
      <c r="G56" s="59">
        <v>3</v>
      </c>
      <c r="H56" s="59">
        <v>3</v>
      </c>
      <c r="I56" s="59">
        <v>3</v>
      </c>
      <c r="J56" s="59">
        <v>3</v>
      </c>
      <c r="K56" s="59">
        <v>3</v>
      </c>
      <c r="L56" s="59">
        <v>3</v>
      </c>
      <c r="M56" s="59">
        <v>3</v>
      </c>
      <c r="N56" s="59">
        <v>3</v>
      </c>
      <c r="O56" s="59">
        <v>3</v>
      </c>
      <c r="P56" s="59">
        <v>3</v>
      </c>
      <c r="Q56" s="59">
        <v>3</v>
      </c>
      <c r="R56" s="59">
        <v>3</v>
      </c>
      <c r="S56" s="59">
        <v>3</v>
      </c>
      <c r="T56" s="59">
        <v>3</v>
      </c>
      <c r="U56" s="59">
        <v>3</v>
      </c>
      <c r="V56" s="59"/>
      <c r="W56" s="59"/>
      <c r="X56" s="59"/>
      <c r="Y56" s="59"/>
      <c r="Z56" s="59"/>
      <c r="AA56" s="59"/>
      <c r="AB56" s="59"/>
      <c r="AC56" s="57">
        <f t="shared" si="12"/>
        <v>3</v>
      </c>
    </row>
    <row r="57" spans="1:29" ht="24.95" customHeight="1" x14ac:dyDescent="0.35">
      <c r="A57" s="4">
        <v>11</v>
      </c>
      <c r="B57" s="3" t="s">
        <v>17</v>
      </c>
      <c r="C57" s="2" t="s">
        <v>16</v>
      </c>
      <c r="D57" s="5"/>
      <c r="E57" s="58">
        <f t="shared" ref="E57:O57" si="13">E53-E54</f>
        <v>0.5</v>
      </c>
      <c r="F57" s="58">
        <f t="shared" si="13"/>
        <v>0.5</v>
      </c>
      <c r="G57" s="58">
        <f t="shared" si="13"/>
        <v>0.5</v>
      </c>
      <c r="H57" s="58">
        <f t="shared" si="13"/>
        <v>0.5</v>
      </c>
      <c r="I57" s="58">
        <f t="shared" si="13"/>
        <v>0.5</v>
      </c>
      <c r="J57" s="58">
        <f t="shared" si="13"/>
        <v>0.5</v>
      </c>
      <c r="K57" s="58">
        <f t="shared" si="13"/>
        <v>0.5</v>
      </c>
      <c r="L57" s="58">
        <f t="shared" si="13"/>
        <v>0.5</v>
      </c>
      <c r="M57" s="58">
        <f t="shared" si="13"/>
        <v>0.5</v>
      </c>
      <c r="N57" s="58">
        <f t="shared" si="13"/>
        <v>0.5</v>
      </c>
      <c r="O57" s="58">
        <f t="shared" si="13"/>
        <v>0.5</v>
      </c>
      <c r="P57" s="58">
        <f>P53-P54</f>
        <v>0.5</v>
      </c>
      <c r="Q57" s="58">
        <f>Q53-Q54</f>
        <v>0.5</v>
      </c>
      <c r="R57" s="58">
        <f>R53-R54</f>
        <v>0.5</v>
      </c>
      <c r="S57" s="58">
        <f>S53-S54</f>
        <v>0.5</v>
      </c>
      <c r="T57" s="58">
        <f>T53-T54</f>
        <v>0.5</v>
      </c>
      <c r="U57" s="58">
        <v>0.5</v>
      </c>
      <c r="V57" s="58"/>
      <c r="W57" s="58"/>
      <c r="X57" s="58"/>
      <c r="Y57" s="58"/>
      <c r="Z57" s="58"/>
      <c r="AA57" s="58"/>
      <c r="AB57" s="58"/>
      <c r="AC57" s="57">
        <f t="shared" si="12"/>
        <v>0.5</v>
      </c>
    </row>
    <row r="58" spans="1:29" ht="24.95" customHeight="1" x14ac:dyDescent="0.35">
      <c r="A58" s="4">
        <v>12</v>
      </c>
      <c r="B58" s="3" t="s">
        <v>15</v>
      </c>
      <c r="C58" s="2" t="s">
        <v>14</v>
      </c>
      <c r="D58" s="5"/>
      <c r="E58" s="58">
        <f t="shared" ref="E58:O58" si="14">E55-E56</f>
        <v>0.79999999999999982</v>
      </c>
      <c r="F58" s="58">
        <f t="shared" si="14"/>
        <v>0.79999999999999982</v>
      </c>
      <c r="G58" s="58">
        <f t="shared" si="14"/>
        <v>0.79999999999999982</v>
      </c>
      <c r="H58" s="58">
        <f t="shared" si="14"/>
        <v>0.79999999999999982</v>
      </c>
      <c r="I58" s="58">
        <f t="shared" si="14"/>
        <v>0.79999999999999982</v>
      </c>
      <c r="J58" s="58">
        <f t="shared" si="14"/>
        <v>0.79999999999999982</v>
      </c>
      <c r="K58" s="58">
        <f t="shared" si="14"/>
        <v>0.79999999999999982</v>
      </c>
      <c r="L58" s="58">
        <f t="shared" si="14"/>
        <v>0.79999999999999982</v>
      </c>
      <c r="M58" s="58">
        <f t="shared" si="14"/>
        <v>0.79999999999999982</v>
      </c>
      <c r="N58" s="58">
        <f t="shared" si="14"/>
        <v>0.79999999999999982</v>
      </c>
      <c r="O58" s="58">
        <f t="shared" si="14"/>
        <v>0.79999999999999982</v>
      </c>
      <c r="P58" s="58">
        <f>P55-P56</f>
        <v>0.79999999999999982</v>
      </c>
      <c r="Q58" s="58">
        <f>Q55-Q56</f>
        <v>0.79999999999999982</v>
      </c>
      <c r="R58" s="58">
        <f>R55-R56</f>
        <v>0.79999999999999982</v>
      </c>
      <c r="S58" s="58">
        <f>S55-S56</f>
        <v>0.79999999999999982</v>
      </c>
      <c r="T58" s="58">
        <f>T55-T56</f>
        <v>0.79999999999999982</v>
      </c>
      <c r="U58" s="58">
        <v>0.79999999999999982</v>
      </c>
      <c r="V58" s="58"/>
      <c r="W58" s="58"/>
      <c r="X58" s="58"/>
      <c r="Y58" s="58"/>
      <c r="Z58" s="58"/>
      <c r="AA58" s="58"/>
      <c r="AB58" s="58"/>
      <c r="AC58" s="57">
        <f t="shared" si="12"/>
        <v>0.8</v>
      </c>
    </row>
    <row r="59" spans="1:29" ht="24.95" customHeight="1" x14ac:dyDescent="0.35">
      <c r="A59" s="4">
        <v>13</v>
      </c>
      <c r="B59" s="3" t="s">
        <v>13</v>
      </c>
      <c r="C59" s="2" t="s">
        <v>12</v>
      </c>
      <c r="D59" s="5"/>
      <c r="E59" s="60">
        <f t="shared" ref="E59:O59" si="15">SQRT(E57/0.5)*971</f>
        <v>971</v>
      </c>
      <c r="F59" s="60">
        <f t="shared" si="15"/>
        <v>971</v>
      </c>
      <c r="G59" s="60">
        <f t="shared" si="15"/>
        <v>971</v>
      </c>
      <c r="H59" s="60">
        <f t="shared" si="15"/>
        <v>971</v>
      </c>
      <c r="I59" s="60">
        <f t="shared" si="15"/>
        <v>971</v>
      </c>
      <c r="J59" s="60">
        <f t="shared" si="15"/>
        <v>971</v>
      </c>
      <c r="K59" s="60">
        <f t="shared" si="15"/>
        <v>971</v>
      </c>
      <c r="L59" s="60">
        <f t="shared" si="15"/>
        <v>971</v>
      </c>
      <c r="M59" s="60">
        <f t="shared" si="15"/>
        <v>971</v>
      </c>
      <c r="N59" s="60">
        <f t="shared" si="15"/>
        <v>971</v>
      </c>
      <c r="O59" s="60">
        <f t="shared" si="15"/>
        <v>971</v>
      </c>
      <c r="P59" s="60">
        <f>SQRT(P57/0.5)*971</f>
        <v>971</v>
      </c>
      <c r="Q59" s="60">
        <f>SQRT(Q57/0.5)*971</f>
        <v>971</v>
      </c>
      <c r="R59" s="60">
        <f>SQRT(R57/0.5)*971</f>
        <v>971</v>
      </c>
      <c r="S59" s="60">
        <f>SQRT(S57/0.5)*971</f>
        <v>971</v>
      </c>
      <c r="T59" s="60">
        <f>SQRT(T57/0.5)*971</f>
        <v>971</v>
      </c>
      <c r="U59" s="60">
        <v>971</v>
      </c>
      <c r="V59" s="60"/>
      <c r="W59" s="60"/>
      <c r="X59" s="60"/>
      <c r="Y59" s="60"/>
      <c r="Z59" s="60"/>
      <c r="AA59" s="60"/>
      <c r="AB59" s="60"/>
      <c r="AC59" s="57">
        <f t="shared" si="12"/>
        <v>971</v>
      </c>
    </row>
    <row r="60" spans="1:29" ht="24.95" customHeight="1" x14ac:dyDescent="0.35">
      <c r="A60" s="4">
        <v>14</v>
      </c>
      <c r="B60" s="3" t="s">
        <v>11</v>
      </c>
      <c r="C60" s="2" t="s">
        <v>10</v>
      </c>
      <c r="D60" s="5"/>
      <c r="E60" s="77">
        <f t="shared" ref="E60:O60" si="16">E59*1000*1*(E49-E50)/3024</f>
        <v>2729.3320105820108</v>
      </c>
      <c r="F60" s="77">
        <f t="shared" si="16"/>
        <v>2697.2222222222217</v>
      </c>
      <c r="G60" s="77">
        <f t="shared" si="16"/>
        <v>2729.3320105820108</v>
      </c>
      <c r="H60" s="77">
        <f t="shared" si="16"/>
        <v>2697.2222222222222</v>
      </c>
      <c r="I60" s="77">
        <f t="shared" si="16"/>
        <v>2665.112433862434</v>
      </c>
      <c r="J60" s="77">
        <f t="shared" si="16"/>
        <v>2600.8928571428573</v>
      </c>
      <c r="K60" s="77">
        <f t="shared" si="16"/>
        <v>2568.7830687830688</v>
      </c>
      <c r="L60" s="77">
        <f t="shared" si="16"/>
        <v>2536.6732804232806</v>
      </c>
      <c r="M60" s="77">
        <f t="shared" si="16"/>
        <v>2568.7830687830688</v>
      </c>
      <c r="N60" s="77">
        <f t="shared" si="16"/>
        <v>2600.8928571428573</v>
      </c>
      <c r="O60" s="77">
        <f t="shared" si="16"/>
        <v>2568.7830687830688</v>
      </c>
      <c r="P60" s="77">
        <f t="shared" ref="P60:U60" si="17">P59*1000*1*(P49-P50)/3024</f>
        <v>2408.2341269841268</v>
      </c>
      <c r="Q60" s="77">
        <f t="shared" si="17"/>
        <v>2311.9047619047619</v>
      </c>
      <c r="R60" s="77">
        <f t="shared" si="17"/>
        <v>2279.7949735449733</v>
      </c>
      <c r="S60" s="77">
        <f t="shared" si="17"/>
        <v>2440.3439153439158</v>
      </c>
      <c r="T60" s="77">
        <f t="shared" si="17"/>
        <v>2504.5634920634925</v>
      </c>
      <c r="U60" s="77">
        <f t="shared" si="17"/>
        <v>2376.1243386243382</v>
      </c>
      <c r="V60" s="77"/>
      <c r="W60" s="77"/>
      <c r="X60" s="77"/>
      <c r="Y60" s="77"/>
      <c r="Z60" s="77"/>
      <c r="AA60" s="77"/>
      <c r="AB60" s="77"/>
      <c r="AC60" s="78">
        <f>SUM(E60:AB60)</f>
        <v>43283.994708994709</v>
      </c>
    </row>
    <row r="61" spans="1:29" ht="24.95" customHeight="1" x14ac:dyDescent="0.35">
      <c r="A61" s="4">
        <v>15</v>
      </c>
      <c r="B61" s="3" t="s">
        <v>9</v>
      </c>
      <c r="C61" s="2" t="s">
        <v>8</v>
      </c>
      <c r="D61" s="5"/>
      <c r="E61" s="58">
        <v>1252.9400000013411</v>
      </c>
      <c r="F61" s="58">
        <v>1252.9400000013411</v>
      </c>
      <c r="G61" s="58">
        <v>1252.9400000013411</v>
      </c>
      <c r="H61" s="58">
        <v>1252.9400000013411</v>
      </c>
      <c r="I61" s="58">
        <v>1252.9400000013411</v>
      </c>
      <c r="J61" s="58">
        <v>1252.9400000013411</v>
      </c>
      <c r="K61" s="58">
        <v>1252.9400000013411</v>
      </c>
      <c r="L61" s="58">
        <v>1252.9400000013411</v>
      </c>
      <c r="M61" s="58">
        <v>1252.9400000013411</v>
      </c>
      <c r="N61" s="58">
        <v>1252.9400000013411</v>
      </c>
      <c r="O61" s="58">
        <v>1252.9400000013411</v>
      </c>
      <c r="P61" s="58">
        <v>1252.9400000013411</v>
      </c>
      <c r="Q61" s="58">
        <v>1252.9400000013411</v>
      </c>
      <c r="R61" s="58">
        <v>1252.9400000013411</v>
      </c>
      <c r="S61" s="58">
        <v>1252.9400000013411</v>
      </c>
      <c r="T61" s="58">
        <v>1252.9400000013411</v>
      </c>
      <c r="U61" s="58">
        <v>1252.9599999785423</v>
      </c>
      <c r="V61" s="58"/>
      <c r="W61" s="58"/>
      <c r="X61" s="58"/>
      <c r="Y61" s="58"/>
      <c r="Z61" s="58"/>
      <c r="AA61" s="58"/>
      <c r="AB61" s="58"/>
      <c r="AC61" s="88">
        <f>SUM(E61:AB61)</f>
        <v>21300</v>
      </c>
    </row>
    <row r="62" spans="1:29" ht="24.95" customHeight="1" x14ac:dyDescent="0.35">
      <c r="A62" s="4">
        <v>16</v>
      </c>
      <c r="B62" s="3" t="s">
        <v>7</v>
      </c>
      <c r="C62" s="2" t="s">
        <v>6</v>
      </c>
      <c r="D62" s="5"/>
      <c r="E62" s="62">
        <f t="shared" ref="E62:O62" si="18">E61/E60</f>
        <v>0.45906470709445146</v>
      </c>
      <c r="F62" s="62">
        <f t="shared" si="18"/>
        <v>0.4645297631312903</v>
      </c>
      <c r="G62" s="62">
        <f t="shared" si="18"/>
        <v>0.45906470709445146</v>
      </c>
      <c r="H62" s="62">
        <f t="shared" si="18"/>
        <v>0.46452976313129024</v>
      </c>
      <c r="I62" s="62">
        <f t="shared" si="18"/>
        <v>0.47012650726540212</v>
      </c>
      <c r="J62" s="62">
        <f t="shared" si="18"/>
        <v>0.4817345691731898</v>
      </c>
      <c r="K62" s="62">
        <f t="shared" si="18"/>
        <v>0.48775625128785471</v>
      </c>
      <c r="L62" s="62">
        <f t="shared" si="18"/>
        <v>0.49393038105099207</v>
      </c>
      <c r="M62" s="62">
        <f t="shared" si="18"/>
        <v>0.48775625128785471</v>
      </c>
      <c r="N62" s="62">
        <f t="shared" si="18"/>
        <v>0.4817345691731898</v>
      </c>
      <c r="O62" s="62">
        <f t="shared" si="18"/>
        <v>0.48775625128785471</v>
      </c>
      <c r="P62" s="62">
        <f t="shared" ref="P62:U62" si="19">P61/P60</f>
        <v>0.52027333470704507</v>
      </c>
      <c r="Q62" s="62">
        <f t="shared" si="19"/>
        <v>0.54195139031983863</v>
      </c>
      <c r="R62" s="62">
        <f t="shared" si="19"/>
        <v>0.54958450849335749</v>
      </c>
      <c r="S62" s="62">
        <f t="shared" si="19"/>
        <v>0.51342763293458382</v>
      </c>
      <c r="T62" s="62">
        <f t="shared" si="19"/>
        <v>0.50026282183369708</v>
      </c>
      <c r="U62" s="62">
        <f t="shared" si="19"/>
        <v>0.52731247250467794</v>
      </c>
      <c r="V62" s="62"/>
      <c r="W62" s="62"/>
      <c r="X62" s="62"/>
      <c r="Y62" s="62"/>
      <c r="Z62" s="62"/>
      <c r="AA62" s="62"/>
      <c r="AB62" s="62"/>
      <c r="AC62" s="57">
        <f t="shared" ref="AC62:AC67" si="20">AVERAGE(E62:AB62)</f>
        <v>0.49357622833947185</v>
      </c>
    </row>
    <row r="63" spans="1:29" ht="24.95" customHeight="1" x14ac:dyDescent="0.35">
      <c r="A63" s="4">
        <v>17</v>
      </c>
      <c r="B63" s="3" t="s">
        <v>5</v>
      </c>
      <c r="C63" s="5"/>
      <c r="D63" s="5"/>
      <c r="E63" s="326">
        <f>AVERAGE(E62:AB62)</f>
        <v>0.49357622833947185</v>
      </c>
      <c r="F63" s="327"/>
      <c r="G63" s="327"/>
      <c r="H63" s="327"/>
      <c r="I63" s="327"/>
      <c r="J63" s="327"/>
      <c r="K63" s="327"/>
      <c r="L63" s="327"/>
      <c r="M63" s="327"/>
      <c r="N63" s="327"/>
      <c r="O63" s="327"/>
      <c r="P63" s="327"/>
      <c r="Q63" s="327"/>
      <c r="R63" s="327"/>
      <c r="S63" s="327"/>
      <c r="T63" s="327"/>
      <c r="U63" s="327"/>
      <c r="V63" s="327"/>
      <c r="W63" s="327"/>
      <c r="X63" s="327"/>
      <c r="Y63" s="327"/>
      <c r="Z63" s="327"/>
      <c r="AA63" s="327"/>
      <c r="AB63" s="327"/>
      <c r="AC63" s="57">
        <f t="shared" si="20"/>
        <v>0.49357622833947185</v>
      </c>
    </row>
    <row r="64" spans="1:29" ht="24.95" customHeight="1" x14ac:dyDescent="0.35">
      <c r="A64" s="4">
        <v>18</v>
      </c>
      <c r="B64" s="3" t="s">
        <v>4</v>
      </c>
      <c r="C64" s="5"/>
      <c r="D64" s="5"/>
      <c r="E64" s="62">
        <f t="shared" ref="E64:O64" si="21">3.516/E62</f>
        <v>7.6590509914250315</v>
      </c>
      <c r="F64" s="62">
        <f t="shared" si="21"/>
        <v>7.5689445091729697</v>
      </c>
      <c r="G64" s="62">
        <f t="shared" si="21"/>
        <v>7.6590509914250315</v>
      </c>
      <c r="H64" s="62">
        <f t="shared" si="21"/>
        <v>7.5689445091729706</v>
      </c>
      <c r="I64" s="62">
        <f t="shared" si="21"/>
        <v>7.4788380269209123</v>
      </c>
      <c r="J64" s="62">
        <f t="shared" si="21"/>
        <v>7.2986250624167948</v>
      </c>
      <c r="K64" s="62">
        <f t="shared" si="21"/>
        <v>7.2085185801647347</v>
      </c>
      <c r="L64" s="62">
        <f t="shared" si="21"/>
        <v>7.1184120979126764</v>
      </c>
      <c r="M64" s="62">
        <f t="shared" si="21"/>
        <v>7.2085185801647347</v>
      </c>
      <c r="N64" s="62">
        <f t="shared" si="21"/>
        <v>7.2986250624167948</v>
      </c>
      <c r="O64" s="62">
        <f t="shared" si="21"/>
        <v>7.2085185801647347</v>
      </c>
      <c r="P64" s="62">
        <f t="shared" ref="P64:U64" si="22">3.516/P62</f>
        <v>6.7579861689044387</v>
      </c>
      <c r="Q64" s="62">
        <f t="shared" si="22"/>
        <v>6.4876667221482602</v>
      </c>
      <c r="R64" s="62">
        <f t="shared" si="22"/>
        <v>6.397560239896201</v>
      </c>
      <c r="S64" s="62">
        <f t="shared" si="22"/>
        <v>6.8480926511564988</v>
      </c>
      <c r="T64" s="62">
        <f t="shared" si="22"/>
        <v>7.0283056156606172</v>
      </c>
      <c r="U64" s="62">
        <f t="shared" si="22"/>
        <v>6.6677732527345226</v>
      </c>
      <c r="V64" s="62"/>
      <c r="W64" s="62"/>
      <c r="X64" s="62"/>
      <c r="Y64" s="62"/>
      <c r="Z64" s="62"/>
      <c r="AA64" s="62"/>
      <c r="AB64" s="62"/>
      <c r="AC64" s="57">
        <f t="shared" si="20"/>
        <v>7.1449077436386998</v>
      </c>
    </row>
    <row r="65" spans="1:29" ht="24.95" customHeight="1" x14ac:dyDescent="0.35">
      <c r="A65" s="4">
        <v>19</v>
      </c>
      <c r="B65" s="3" t="s">
        <v>3</v>
      </c>
      <c r="C65" s="5"/>
      <c r="D65" s="5"/>
      <c r="E65" s="62">
        <f t="shared" ref="E65:O65" si="23">3.413*E64</f>
        <v>26.14034103373363</v>
      </c>
      <c r="F65" s="62">
        <f t="shared" si="23"/>
        <v>25.832807609807343</v>
      </c>
      <c r="G65" s="62">
        <f t="shared" si="23"/>
        <v>26.14034103373363</v>
      </c>
      <c r="H65" s="62">
        <f t="shared" si="23"/>
        <v>25.832807609807347</v>
      </c>
      <c r="I65" s="62">
        <f t="shared" si="23"/>
        <v>25.525274185881074</v>
      </c>
      <c r="J65" s="62">
        <f t="shared" si="23"/>
        <v>24.91020733802852</v>
      </c>
      <c r="K65" s="62">
        <f t="shared" si="23"/>
        <v>24.602673914102237</v>
      </c>
      <c r="L65" s="62">
        <f t="shared" si="23"/>
        <v>24.295140490175964</v>
      </c>
      <c r="M65" s="62">
        <f t="shared" si="23"/>
        <v>24.602673914102237</v>
      </c>
      <c r="N65" s="62">
        <f t="shared" si="23"/>
        <v>24.91020733802852</v>
      </c>
      <c r="O65" s="62">
        <f t="shared" si="23"/>
        <v>24.602673914102237</v>
      </c>
      <c r="P65" s="62">
        <f t="shared" ref="P65:U65" si="24">3.413*P64</f>
        <v>23.065006794470847</v>
      </c>
      <c r="Q65" s="62">
        <f t="shared" si="24"/>
        <v>22.14240652269201</v>
      </c>
      <c r="R65" s="62">
        <f t="shared" si="24"/>
        <v>21.834873098765733</v>
      </c>
      <c r="S65" s="62">
        <f t="shared" si="24"/>
        <v>23.37254021839713</v>
      </c>
      <c r="T65" s="62">
        <f t="shared" si="24"/>
        <v>23.987607066249684</v>
      </c>
      <c r="U65" s="62">
        <f t="shared" si="24"/>
        <v>22.757110111582925</v>
      </c>
      <c r="V65" s="62"/>
      <c r="W65" s="62"/>
      <c r="X65" s="62"/>
      <c r="Y65" s="62"/>
      <c r="Z65" s="62"/>
      <c r="AA65" s="62"/>
      <c r="AB65" s="62"/>
      <c r="AC65" s="57">
        <f t="shared" si="20"/>
        <v>24.385570129038882</v>
      </c>
    </row>
    <row r="66" spans="1:29" ht="24.95" customHeight="1" x14ac:dyDescent="0.35">
      <c r="A66" s="4">
        <v>20</v>
      </c>
      <c r="B66" s="3" t="s">
        <v>2</v>
      </c>
      <c r="C66" s="2" t="s">
        <v>0</v>
      </c>
      <c r="D66" s="5"/>
      <c r="E66" s="62">
        <f t="shared" ref="E66:O66" si="25">(E52-E51)/LN(1+(E52-E51)/E47)</f>
        <v>2.7208342074114298</v>
      </c>
      <c r="F66" s="62">
        <f t="shared" si="25"/>
        <v>2.7208342074114298</v>
      </c>
      <c r="G66" s="62">
        <f t="shared" si="25"/>
        <v>2.7208342074114298</v>
      </c>
      <c r="H66" s="62">
        <f t="shared" si="25"/>
        <v>2.693030742992732</v>
      </c>
      <c r="I66" s="62">
        <f t="shared" si="25"/>
        <v>2.6651248551602711</v>
      </c>
      <c r="J66" s="62">
        <f t="shared" si="25"/>
        <v>2.6371142612997733</v>
      </c>
      <c r="K66" s="62">
        <f t="shared" si="25"/>
        <v>2.7462423263665316</v>
      </c>
      <c r="L66" s="62">
        <f t="shared" si="25"/>
        <v>2.5807693705280861</v>
      </c>
      <c r="M66" s="62">
        <f t="shared" si="25"/>
        <v>2.7462423263665325</v>
      </c>
      <c r="N66" s="62">
        <f t="shared" si="25"/>
        <v>2.5215197544805634</v>
      </c>
      <c r="O66" s="62">
        <f t="shared" si="25"/>
        <v>2.7462423263665325</v>
      </c>
      <c r="P66" s="62">
        <f t="shared" ref="P66:U66" si="26">(P52-P51)/LN(1+(P52-P51)/P47)</f>
        <v>2.5524300381771412</v>
      </c>
      <c r="Q66" s="62">
        <f t="shared" si="26"/>
        <v>2.4667120433748035</v>
      </c>
      <c r="R66" s="62">
        <f t="shared" si="26"/>
        <v>2.4954042214873033</v>
      </c>
      <c r="S66" s="62">
        <f t="shared" si="26"/>
        <v>2.6371142612997733</v>
      </c>
      <c r="T66" s="62">
        <f t="shared" si="26"/>
        <v>2.6371142612997733</v>
      </c>
      <c r="U66" s="62">
        <f t="shared" si="26"/>
        <v>2.5239759175245418</v>
      </c>
      <c r="V66" s="62"/>
      <c r="W66" s="62"/>
      <c r="X66" s="62"/>
      <c r="Y66" s="62"/>
      <c r="Z66" s="62"/>
      <c r="AA66" s="62"/>
      <c r="AB66" s="62"/>
      <c r="AC66" s="57">
        <f t="shared" si="20"/>
        <v>2.6359729017034503</v>
      </c>
    </row>
    <row r="67" spans="1:29" ht="24.95" customHeight="1" x14ac:dyDescent="0.35">
      <c r="A67" s="49">
        <v>21</v>
      </c>
      <c r="B67" s="24" t="s">
        <v>1</v>
      </c>
      <c r="C67" s="25" t="s">
        <v>0</v>
      </c>
      <c r="D67" s="54"/>
      <c r="E67" s="89">
        <f t="shared" ref="E67:O67" si="27">(E49-E50)/LN(1+(E49-E50)/E48)</f>
        <v>2.7398655520260484</v>
      </c>
      <c r="F67" s="89">
        <f t="shared" si="27"/>
        <v>2.7175298064488489</v>
      </c>
      <c r="G67" s="89">
        <f t="shared" si="27"/>
        <v>2.7398655520260484</v>
      </c>
      <c r="H67" s="89">
        <f t="shared" si="27"/>
        <v>2.4945833167363087</v>
      </c>
      <c r="I67" s="89">
        <f t="shared" si="27"/>
        <v>2.4733776598087891</v>
      </c>
      <c r="J67" s="89">
        <f t="shared" si="27"/>
        <v>2.8471908617087194</v>
      </c>
      <c r="K67" s="89">
        <f t="shared" si="27"/>
        <v>2.8236489909180893</v>
      </c>
      <c r="L67" s="89">
        <f t="shared" si="27"/>
        <v>2.8000493085330982</v>
      </c>
      <c r="M67" s="89">
        <f t="shared" si="27"/>
        <v>2.6276699100244088</v>
      </c>
      <c r="N67" s="89">
        <f t="shared" si="27"/>
        <v>1.8381021221237508</v>
      </c>
      <c r="O67" s="89">
        <f t="shared" si="27"/>
        <v>2.6276699100244088</v>
      </c>
      <c r="P67" s="89">
        <f t="shared" ref="P67:U67" si="28">(P49-P50)/LN(1+(P49-P50)/P48)</f>
        <v>2.3019575732260114</v>
      </c>
      <c r="Q67" s="89">
        <f t="shared" si="28"/>
        <v>2.2368057644146027</v>
      </c>
      <c r="R67" s="89">
        <f t="shared" si="28"/>
        <v>2.2149756783043997</v>
      </c>
      <c r="S67" s="89">
        <f t="shared" si="28"/>
        <v>2.3235652944818113</v>
      </c>
      <c r="T67" s="89">
        <f t="shared" si="28"/>
        <v>2.3666219892297775</v>
      </c>
      <c r="U67" s="89">
        <f t="shared" si="28"/>
        <v>2.2802957162478488</v>
      </c>
      <c r="V67" s="89"/>
      <c r="W67" s="89"/>
      <c r="X67" s="89"/>
      <c r="Y67" s="89"/>
      <c r="Z67" s="89"/>
      <c r="AA67" s="89"/>
      <c r="AB67" s="89"/>
      <c r="AC67" s="90">
        <f t="shared" si="20"/>
        <v>2.4972808827225275</v>
      </c>
    </row>
    <row r="68" spans="1:29" ht="24.95" customHeight="1" x14ac:dyDescent="0.35">
      <c r="A68" s="359"/>
      <c r="B68" s="359"/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  <c r="R68" s="359"/>
      <c r="S68" s="359"/>
      <c r="T68" s="359"/>
      <c r="U68" s="359"/>
      <c r="V68" s="359"/>
      <c r="W68" s="359"/>
      <c r="X68" s="359"/>
      <c r="Y68" s="359"/>
      <c r="Z68" s="359"/>
      <c r="AA68" s="359"/>
      <c r="AB68" s="359"/>
      <c r="AC68"/>
    </row>
    <row r="69" spans="1:29" x14ac:dyDescent="0.35">
      <c r="A69" s="370"/>
      <c r="B69" s="370"/>
      <c r="C69" s="370"/>
      <c r="D69" s="370"/>
      <c r="E69" s="370"/>
      <c r="F69" s="370"/>
      <c r="G69" s="370"/>
      <c r="H69" s="370"/>
      <c r="I69" s="370"/>
      <c r="J69" s="370"/>
      <c r="K69" s="370"/>
      <c r="L69" s="370"/>
      <c r="M69" s="370"/>
      <c r="N69" s="370"/>
      <c r="O69" s="370"/>
      <c r="P69" s="370"/>
      <c r="Q69" s="370"/>
      <c r="R69" s="370"/>
      <c r="S69" s="370"/>
      <c r="T69" s="370"/>
      <c r="U69" s="370"/>
      <c r="V69" s="370"/>
      <c r="W69" s="370"/>
      <c r="X69" s="370"/>
      <c r="Y69" s="370"/>
      <c r="Z69" s="370"/>
      <c r="AA69" s="370"/>
      <c r="AB69" s="370"/>
      <c r="AC69"/>
    </row>
    <row r="70" spans="1:29" x14ac:dyDescent="0.35">
      <c r="A70" s="361"/>
      <c r="B70" s="361"/>
      <c r="C70" s="361"/>
      <c r="D70" s="361"/>
      <c r="E70" s="342"/>
      <c r="F70" s="342"/>
      <c r="G70" s="342"/>
      <c r="H70" s="342"/>
      <c r="I70" s="342"/>
      <c r="J70" s="342"/>
      <c r="K70" s="342"/>
      <c r="L70" s="342"/>
      <c r="M70" s="342"/>
      <c r="N70" s="342"/>
      <c r="O70" s="342"/>
      <c r="P70" s="342"/>
      <c r="Q70" s="342"/>
      <c r="R70" s="342"/>
      <c r="S70" s="342"/>
      <c r="T70" s="342"/>
      <c r="U70" s="342"/>
      <c r="V70" s="342"/>
      <c r="W70" s="342"/>
      <c r="X70" s="342"/>
      <c r="Y70" s="342"/>
      <c r="Z70" s="342"/>
      <c r="AA70" s="342"/>
      <c r="AB70" s="342"/>
      <c r="AC70"/>
    </row>
    <row r="71" spans="1:29" ht="21" customHeight="1" x14ac:dyDescent="0.35">
      <c r="A71" s="371"/>
      <c r="B71" s="371"/>
      <c r="C71" s="371"/>
      <c r="D71" s="371"/>
      <c r="E71" s="342"/>
      <c r="F71" s="342"/>
      <c r="G71" s="342"/>
      <c r="H71" s="342"/>
      <c r="I71" s="342"/>
      <c r="J71" s="342"/>
      <c r="K71" s="342"/>
      <c r="L71" s="342"/>
      <c r="M71" s="342"/>
      <c r="N71" s="342"/>
      <c r="O71" s="342"/>
      <c r="P71" s="342"/>
      <c r="Q71" s="342"/>
      <c r="R71" s="342"/>
      <c r="S71" s="342"/>
      <c r="T71" s="342"/>
      <c r="U71" s="342"/>
      <c r="V71" s="342"/>
      <c r="W71" s="342"/>
      <c r="X71" s="342"/>
      <c r="Y71" s="342"/>
      <c r="Z71" s="342"/>
      <c r="AA71" s="342"/>
      <c r="AB71" s="342"/>
      <c r="AC71"/>
    </row>
    <row r="72" spans="1:29" x14ac:dyDescent="0.35">
      <c r="A72" s="371"/>
      <c r="B72" s="371"/>
      <c r="C72" s="371"/>
      <c r="D72" s="371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2"/>
      <c r="T72" s="342"/>
      <c r="U72" s="342"/>
      <c r="V72" s="342"/>
      <c r="W72" s="342"/>
      <c r="X72" s="342"/>
      <c r="Y72" s="342"/>
      <c r="Z72" s="342"/>
      <c r="AA72" s="342"/>
      <c r="AB72" s="342"/>
      <c r="AC72"/>
    </row>
    <row r="73" spans="1:29" x14ac:dyDescent="0.35">
      <c r="A73" s="371"/>
      <c r="B73" s="371"/>
      <c r="C73" s="371"/>
      <c r="D73" s="371"/>
      <c r="E73" s="342"/>
      <c r="F73" s="342"/>
      <c r="G73" s="342"/>
      <c r="H73" s="342"/>
      <c r="I73" s="342"/>
      <c r="J73" s="342"/>
      <c r="K73" s="342"/>
      <c r="L73" s="342"/>
      <c r="M73" s="342"/>
      <c r="N73" s="342"/>
      <c r="O73" s="342"/>
      <c r="P73" s="342"/>
      <c r="Q73" s="342"/>
      <c r="R73" s="342"/>
      <c r="S73" s="342"/>
      <c r="T73" s="342"/>
      <c r="U73" s="342"/>
      <c r="V73" s="342"/>
      <c r="W73" s="342"/>
      <c r="X73" s="342"/>
      <c r="Y73" s="342"/>
      <c r="Z73" s="342"/>
      <c r="AA73" s="342"/>
      <c r="AB73" s="342"/>
      <c r="AC73"/>
    </row>
  </sheetData>
  <mergeCells count="41">
    <mergeCell ref="A36:AB36"/>
    <mergeCell ref="A37:AB37"/>
    <mergeCell ref="C11:C12"/>
    <mergeCell ref="B11:B12"/>
    <mergeCell ref="D11:D12"/>
    <mergeCell ref="E11:AB11"/>
    <mergeCell ref="E29:AB29"/>
    <mergeCell ref="A11:A12"/>
    <mergeCell ref="A2:AB2"/>
    <mergeCell ref="A3:AB3"/>
    <mergeCell ref="A4:D4"/>
    <mergeCell ref="E4:AB10"/>
    <mergeCell ref="A5:D5"/>
    <mergeCell ref="A6:D6"/>
    <mergeCell ref="A7:D7"/>
    <mergeCell ref="A8:D8"/>
    <mergeCell ref="A9:D9"/>
    <mergeCell ref="A10:D10"/>
    <mergeCell ref="E38:AB44"/>
    <mergeCell ref="A39:D39"/>
    <mergeCell ref="A40:D40"/>
    <mergeCell ref="A41:D41"/>
    <mergeCell ref="A42:D42"/>
    <mergeCell ref="A43:D43"/>
    <mergeCell ref="A44:D44"/>
    <mergeCell ref="K1:Q1"/>
    <mergeCell ref="K35:Q35"/>
    <mergeCell ref="A68:AB68"/>
    <mergeCell ref="A69:AB69"/>
    <mergeCell ref="A70:D70"/>
    <mergeCell ref="E70:AB73"/>
    <mergeCell ref="A71:D71"/>
    <mergeCell ref="A72:D72"/>
    <mergeCell ref="A73:D73"/>
    <mergeCell ref="E63:AB63"/>
    <mergeCell ref="A45:A46"/>
    <mergeCell ref="B45:B46"/>
    <mergeCell ref="C45:C46"/>
    <mergeCell ref="D45:D46"/>
    <mergeCell ref="E45:AB45"/>
    <mergeCell ref="A38:D38"/>
  </mergeCells>
  <conditionalFormatting sqref="P61">
    <cfRule type="cellIs" dxfId="37" priority="8" operator="greaterThan">
      <formula>90</formula>
    </cfRule>
  </conditionalFormatting>
  <conditionalFormatting sqref="AC61">
    <cfRule type="cellIs" dxfId="36" priority="7" operator="greaterThan">
      <formula>90</formula>
    </cfRule>
  </conditionalFormatting>
  <conditionalFormatting sqref="Q61:AB61">
    <cfRule type="cellIs" dxfId="35" priority="2" operator="greaterThan">
      <formula>90</formula>
    </cfRule>
  </conditionalFormatting>
  <conditionalFormatting sqref="E61:O61">
    <cfRule type="cellIs" dxfId="34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E108"/>
  <sheetViews>
    <sheetView zoomScale="70" zoomScaleNormal="70" workbookViewId="0">
      <selection activeCell="AC47" sqref="AC47:AC48"/>
    </sheetView>
  </sheetViews>
  <sheetFormatPr defaultColWidth="8.85546875" defaultRowHeight="21" x14ac:dyDescent="0.35"/>
  <cols>
    <col min="1" max="1" width="8.5703125" style="29" bestFit="1" customWidth="1"/>
    <col min="2" max="2" width="37.7109375" style="29" customWidth="1"/>
    <col min="3" max="3" width="11.140625" style="29" customWidth="1"/>
    <col min="4" max="4" width="12.5703125" style="29" customWidth="1"/>
    <col min="5" max="28" width="10.7109375" style="29" customWidth="1"/>
    <col min="29" max="29" width="11.7109375" style="29" bestFit="1" customWidth="1"/>
    <col min="30" max="16384" width="8.85546875" style="29"/>
  </cols>
  <sheetData>
    <row r="1" spans="1:31" ht="31.5" x14ac:dyDescent="0.35">
      <c r="A1" s="381" t="s">
        <v>39</v>
      </c>
      <c r="B1" s="381"/>
      <c r="C1" s="381"/>
      <c r="D1" s="381"/>
      <c r="E1" s="381"/>
      <c r="F1" s="381"/>
      <c r="G1" s="381"/>
      <c r="H1" s="381"/>
      <c r="I1" s="381"/>
      <c r="J1" s="381"/>
      <c r="K1" s="381"/>
      <c r="L1" s="381"/>
      <c r="M1" s="381"/>
      <c r="N1" s="381"/>
      <c r="O1" s="381"/>
      <c r="P1" s="381"/>
      <c r="Q1" s="381"/>
      <c r="R1" s="381"/>
      <c r="S1" s="381"/>
      <c r="T1" s="381"/>
      <c r="U1" s="381"/>
      <c r="V1" s="381"/>
      <c r="W1" s="381"/>
      <c r="X1" s="381"/>
      <c r="Y1" s="381"/>
      <c r="Z1" s="381"/>
      <c r="AA1" s="381"/>
      <c r="AB1" s="381"/>
      <c r="AC1" s="381"/>
    </row>
    <row r="2" spans="1:31" x14ac:dyDescent="0.35">
      <c r="A2" s="323" t="s">
        <v>112</v>
      </c>
      <c r="B2" s="323"/>
      <c r="C2" s="323"/>
      <c r="D2" s="323"/>
      <c r="E2" s="323"/>
      <c r="F2" s="323"/>
      <c r="G2" s="323"/>
      <c r="H2" s="323"/>
      <c r="I2" s="323"/>
      <c r="J2" s="323"/>
      <c r="K2" s="323"/>
      <c r="L2" s="323"/>
      <c r="M2" s="323"/>
      <c r="N2" s="323"/>
      <c r="O2" s="323"/>
      <c r="P2" s="323"/>
      <c r="Q2" s="323"/>
      <c r="R2" s="323"/>
      <c r="S2" s="323"/>
      <c r="T2" s="323"/>
      <c r="U2" s="323"/>
      <c r="V2" s="323"/>
      <c r="W2" s="323"/>
      <c r="X2" s="323"/>
      <c r="Y2" s="323"/>
      <c r="Z2" s="323"/>
      <c r="AA2" s="323"/>
      <c r="AB2" s="323"/>
      <c r="AC2" s="323"/>
    </row>
    <row r="3" spans="1:31" ht="21" customHeight="1" x14ac:dyDescent="0.35">
      <c r="A3" s="319"/>
      <c r="B3" s="319"/>
      <c r="C3" s="319"/>
      <c r="D3" s="319"/>
      <c r="E3" s="320" t="s">
        <v>76</v>
      </c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</row>
    <row r="4" spans="1:31" ht="21" customHeight="1" x14ac:dyDescent="0.35">
      <c r="A4" s="324" t="s">
        <v>38</v>
      </c>
      <c r="B4" s="324"/>
      <c r="C4" s="324"/>
      <c r="D4" s="324"/>
      <c r="E4" s="320"/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</row>
    <row r="5" spans="1:31" ht="21" customHeight="1" x14ac:dyDescent="0.35">
      <c r="A5" s="324" t="s">
        <v>37</v>
      </c>
      <c r="B5" s="324"/>
      <c r="C5" s="324"/>
      <c r="D5" s="324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31" ht="21" customHeight="1" x14ac:dyDescent="0.35">
      <c r="A6" s="324" t="s">
        <v>36</v>
      </c>
      <c r="B6" s="324"/>
      <c r="C6" s="324"/>
      <c r="D6" s="324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31" ht="21" customHeight="1" x14ac:dyDescent="0.35">
      <c r="A7" s="324" t="s">
        <v>35</v>
      </c>
      <c r="B7" s="324"/>
      <c r="C7" s="324"/>
      <c r="D7" s="324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31" ht="21" customHeight="1" x14ac:dyDescent="0.35">
      <c r="A8" s="325" t="s">
        <v>34</v>
      </c>
      <c r="B8" s="325"/>
      <c r="C8" s="325"/>
      <c r="D8" s="325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31" ht="21" customHeight="1" x14ac:dyDescent="0.35">
      <c r="A9" s="325" t="s">
        <v>33</v>
      </c>
      <c r="B9" s="325"/>
      <c r="C9" s="325"/>
      <c r="D9" s="325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31" ht="38.25" customHeight="1" x14ac:dyDescent="0.35">
      <c r="A10" s="385" t="s">
        <v>32</v>
      </c>
      <c r="B10" s="385" t="s">
        <v>31</v>
      </c>
      <c r="C10" s="385" t="s">
        <v>30</v>
      </c>
      <c r="D10" s="385" t="s">
        <v>29</v>
      </c>
      <c r="E10" s="382" t="s">
        <v>28</v>
      </c>
      <c r="F10" s="383"/>
      <c r="G10" s="383"/>
      <c r="H10" s="383"/>
      <c r="I10" s="383"/>
      <c r="J10" s="383"/>
      <c r="K10" s="383"/>
      <c r="L10" s="383"/>
      <c r="M10" s="383"/>
      <c r="N10" s="383"/>
      <c r="O10" s="383"/>
      <c r="P10" s="383"/>
      <c r="Q10" s="383"/>
      <c r="R10" s="383"/>
      <c r="S10" s="383"/>
      <c r="T10" s="383"/>
      <c r="U10" s="383"/>
      <c r="V10" s="383"/>
      <c r="W10" s="383"/>
      <c r="X10" s="383"/>
      <c r="Y10" s="383"/>
      <c r="Z10" s="383"/>
      <c r="AA10" s="383"/>
      <c r="AB10" s="384"/>
      <c r="AC10" s="112" t="s">
        <v>67</v>
      </c>
    </row>
    <row r="11" spans="1:31" ht="45.75" customHeight="1" x14ac:dyDescent="0.35">
      <c r="A11" s="313"/>
      <c r="B11" s="313"/>
      <c r="C11" s="313"/>
      <c r="D11" s="313"/>
      <c r="E11" s="51">
        <v>0.29166666666666669</v>
      </c>
      <c r="F11" s="51">
        <v>0.33333333333333298</v>
      </c>
      <c r="G11" s="51">
        <v>0.375</v>
      </c>
      <c r="H11" s="51">
        <v>0.41666666666666702</v>
      </c>
      <c r="I11" s="51">
        <v>0.45833333333333298</v>
      </c>
      <c r="J11" s="51">
        <v>0.5</v>
      </c>
      <c r="K11" s="51">
        <v>0.54166666666666696</v>
      </c>
      <c r="L11" s="51">
        <v>0.58333333333333304</v>
      </c>
      <c r="M11" s="51">
        <v>0.625</v>
      </c>
      <c r="N11" s="51">
        <v>0.66666666666666696</v>
      </c>
      <c r="O11" s="51">
        <v>0.70833333333333304</v>
      </c>
      <c r="P11" s="51">
        <v>0.75</v>
      </c>
      <c r="Q11" s="51">
        <v>0.79166666666666696</v>
      </c>
      <c r="R11" s="51">
        <v>0.83333333333333304</v>
      </c>
      <c r="S11" s="51">
        <v>0.875</v>
      </c>
      <c r="T11" s="51">
        <v>0.91666666666666696</v>
      </c>
      <c r="U11" s="51">
        <v>0.95833333333333304</v>
      </c>
      <c r="V11" s="51">
        <v>1</v>
      </c>
      <c r="W11" s="51">
        <v>1.0416666666666701</v>
      </c>
      <c r="X11" s="51">
        <v>1.0833333333333299</v>
      </c>
      <c r="Y11" s="51">
        <v>1.125</v>
      </c>
      <c r="Z11" s="51">
        <v>1.1666666666666701</v>
      </c>
      <c r="AA11" s="51">
        <v>1.2083333333333299</v>
      </c>
      <c r="AB11" s="51">
        <v>1.25</v>
      </c>
      <c r="AC11" s="1"/>
    </row>
    <row r="12" spans="1:31" ht="30" customHeight="1" x14ac:dyDescent="0.35">
      <c r="A12" s="4">
        <v>1</v>
      </c>
      <c r="B12" s="3" t="s">
        <v>27</v>
      </c>
      <c r="C12" s="2" t="s">
        <v>0</v>
      </c>
      <c r="D12" s="31"/>
      <c r="E12" s="7"/>
      <c r="F12" s="7"/>
      <c r="G12" s="7">
        <v>1.8</v>
      </c>
      <c r="H12" s="7">
        <v>1.6</v>
      </c>
      <c r="I12" s="7">
        <v>1.4</v>
      </c>
      <c r="J12" s="7">
        <v>1.4</v>
      </c>
      <c r="K12" s="7">
        <v>1.4</v>
      </c>
      <c r="L12" s="7">
        <v>1.4</v>
      </c>
      <c r="M12" s="7">
        <v>1.5</v>
      </c>
      <c r="N12" s="7">
        <v>1.5</v>
      </c>
      <c r="O12" s="7">
        <v>1.5</v>
      </c>
      <c r="P12" s="7">
        <v>1.5</v>
      </c>
      <c r="Q12" s="7">
        <v>1.4</v>
      </c>
      <c r="R12" s="7">
        <v>1.6</v>
      </c>
      <c r="S12" s="7">
        <v>1.4</v>
      </c>
      <c r="T12" s="7">
        <v>1.6</v>
      </c>
      <c r="U12" s="7">
        <v>1.8</v>
      </c>
      <c r="V12" s="7">
        <v>1.8</v>
      </c>
      <c r="W12" s="7">
        <v>1.6</v>
      </c>
      <c r="X12" s="7">
        <v>1.8</v>
      </c>
      <c r="Y12" s="7">
        <v>1.6</v>
      </c>
      <c r="Z12" s="7">
        <v>1.6</v>
      </c>
      <c r="AA12" s="7">
        <v>1.8</v>
      </c>
      <c r="AB12" s="7">
        <v>1.8</v>
      </c>
      <c r="AC12" s="12">
        <f t="shared" ref="AC12:AC24" si="0">AVERAGE(E12:AB12)</f>
        <v>1.581818181818182</v>
      </c>
    </row>
    <row r="13" spans="1:31" ht="30" customHeight="1" x14ac:dyDescent="0.35">
      <c r="A13" s="4">
        <v>2</v>
      </c>
      <c r="B13" s="3" t="s">
        <v>26</v>
      </c>
      <c r="C13" s="2" t="s">
        <v>0</v>
      </c>
      <c r="D13" s="31"/>
      <c r="E13" s="7"/>
      <c r="F13" s="7"/>
      <c r="G13" s="7">
        <v>0.8</v>
      </c>
      <c r="H13" s="7">
        <v>0.6</v>
      </c>
      <c r="I13" s="7">
        <v>0.6</v>
      </c>
      <c r="J13" s="7">
        <v>0.6</v>
      </c>
      <c r="K13" s="7">
        <v>0.5</v>
      </c>
      <c r="L13" s="7">
        <v>0.6</v>
      </c>
      <c r="M13" s="7">
        <v>0.5</v>
      </c>
      <c r="N13" s="7">
        <v>0.4</v>
      </c>
      <c r="O13" s="7">
        <v>0.4</v>
      </c>
      <c r="P13" s="7">
        <v>6</v>
      </c>
      <c r="Q13" s="7">
        <v>0.6</v>
      </c>
      <c r="R13" s="7">
        <v>0.5</v>
      </c>
      <c r="S13" s="7">
        <v>0.7</v>
      </c>
      <c r="T13" s="7">
        <v>0.9</v>
      </c>
      <c r="U13" s="7">
        <v>1.5</v>
      </c>
      <c r="V13" s="7">
        <v>1.4</v>
      </c>
      <c r="W13" s="7">
        <v>1.1000000000000001</v>
      </c>
      <c r="X13" s="7">
        <v>1.2</v>
      </c>
      <c r="Y13" s="7">
        <v>1.4</v>
      </c>
      <c r="Z13" s="7">
        <v>1.4</v>
      </c>
      <c r="AA13" s="7">
        <v>1.4</v>
      </c>
      <c r="AB13" s="7">
        <v>1.4</v>
      </c>
      <c r="AC13" s="12">
        <f t="shared" si="0"/>
        <v>1.1136363636363633</v>
      </c>
    </row>
    <row r="14" spans="1:31" ht="30" customHeight="1" x14ac:dyDescent="0.35">
      <c r="A14" s="4">
        <v>3</v>
      </c>
      <c r="B14" s="3" t="s">
        <v>25</v>
      </c>
      <c r="C14" s="2" t="s">
        <v>0</v>
      </c>
      <c r="D14" s="2"/>
      <c r="E14" s="36"/>
      <c r="F14" s="36"/>
      <c r="G14" s="36">
        <v>14.3</v>
      </c>
      <c r="H14" s="36">
        <v>14.6</v>
      </c>
      <c r="I14" s="36">
        <v>13.6</v>
      </c>
      <c r="J14" s="36">
        <v>13</v>
      </c>
      <c r="K14" s="36">
        <v>12.8</v>
      </c>
      <c r="L14" s="36">
        <v>12.9</v>
      </c>
      <c r="M14" s="36">
        <v>13</v>
      </c>
      <c r="N14" s="36">
        <v>13.1</v>
      </c>
      <c r="O14" s="36">
        <v>13.4</v>
      </c>
      <c r="P14" s="36">
        <v>13.5</v>
      </c>
      <c r="Q14" s="36">
        <v>13.5</v>
      </c>
      <c r="R14" s="36">
        <v>13.3</v>
      </c>
      <c r="S14" s="36">
        <v>13</v>
      </c>
      <c r="T14" s="36">
        <v>12.4</v>
      </c>
      <c r="U14" s="36">
        <v>13.2</v>
      </c>
      <c r="V14" s="36">
        <v>13.6</v>
      </c>
      <c r="W14" s="36">
        <v>13.7</v>
      </c>
      <c r="X14" s="36">
        <v>13.6</v>
      </c>
      <c r="Y14" s="36">
        <v>13.5</v>
      </c>
      <c r="Z14" s="36">
        <v>13.4</v>
      </c>
      <c r="AA14" s="36">
        <v>13.3</v>
      </c>
      <c r="AB14" s="36">
        <v>13.2</v>
      </c>
      <c r="AC14" s="12">
        <f t="shared" si="0"/>
        <v>13.359090909090908</v>
      </c>
    </row>
    <row r="15" spans="1:31" ht="30" customHeight="1" x14ac:dyDescent="0.35">
      <c r="A15" s="4">
        <v>4</v>
      </c>
      <c r="B15" s="3" t="s">
        <v>24</v>
      </c>
      <c r="C15" s="2" t="s">
        <v>0</v>
      </c>
      <c r="D15" s="2"/>
      <c r="E15" s="36"/>
      <c r="F15" s="36"/>
      <c r="G15" s="36">
        <v>9</v>
      </c>
      <c r="H15" s="36">
        <v>7.3</v>
      </c>
      <c r="I15" s="36">
        <v>6.8</v>
      </c>
      <c r="J15" s="36">
        <v>6.9</v>
      </c>
      <c r="K15" s="36">
        <v>7</v>
      </c>
      <c r="L15" s="36">
        <v>7</v>
      </c>
      <c r="M15" s="36">
        <v>7</v>
      </c>
      <c r="N15" s="36">
        <v>6.8</v>
      </c>
      <c r="O15" s="36">
        <v>7</v>
      </c>
      <c r="P15" s="36">
        <v>7.1</v>
      </c>
      <c r="Q15" s="36">
        <v>7</v>
      </c>
      <c r="R15" s="36">
        <v>7</v>
      </c>
      <c r="S15" s="36">
        <v>5.9</v>
      </c>
      <c r="T15" s="36">
        <v>5.5</v>
      </c>
      <c r="U15" s="36">
        <v>5.7</v>
      </c>
      <c r="V15" s="36">
        <v>5.8</v>
      </c>
      <c r="W15" s="36">
        <v>5.8</v>
      </c>
      <c r="X15" s="36">
        <v>5.8</v>
      </c>
      <c r="Y15" s="36">
        <v>5.8</v>
      </c>
      <c r="Z15" s="36">
        <v>5.5</v>
      </c>
      <c r="AA15" s="36">
        <v>5.6</v>
      </c>
      <c r="AB15" s="36">
        <v>5.7</v>
      </c>
      <c r="AC15" s="12">
        <f t="shared" si="0"/>
        <v>6.4999999999999991</v>
      </c>
      <c r="AE15" s="42"/>
    </row>
    <row r="16" spans="1:31" ht="30" customHeight="1" x14ac:dyDescent="0.35">
      <c r="A16" s="4">
        <v>5</v>
      </c>
      <c r="B16" s="3" t="s">
        <v>23</v>
      </c>
      <c r="C16" s="2" t="s">
        <v>0</v>
      </c>
      <c r="D16" s="2"/>
      <c r="E16" s="36"/>
      <c r="F16" s="36"/>
      <c r="G16" s="36">
        <v>21.1</v>
      </c>
      <c r="H16" s="36">
        <v>24.3</v>
      </c>
      <c r="I16" s="36">
        <v>25.1</v>
      </c>
      <c r="J16" s="36">
        <v>24.3</v>
      </c>
      <c r="K16" s="36">
        <v>24.5</v>
      </c>
      <c r="L16" s="36">
        <v>24.5</v>
      </c>
      <c r="M16" s="36">
        <v>25.1</v>
      </c>
      <c r="N16" s="36">
        <v>25.3</v>
      </c>
      <c r="O16" s="36">
        <v>26.1</v>
      </c>
      <c r="P16" s="36">
        <v>26</v>
      </c>
      <c r="Q16" s="36">
        <v>25.6</v>
      </c>
      <c r="R16" s="36">
        <v>25</v>
      </c>
      <c r="S16" s="36">
        <v>25.1</v>
      </c>
      <c r="T16" s="36">
        <v>23.3</v>
      </c>
      <c r="U16" s="36">
        <v>22.1</v>
      </c>
      <c r="V16" s="36">
        <v>21.5</v>
      </c>
      <c r="W16" s="36">
        <v>21</v>
      </c>
      <c r="X16" s="36">
        <v>20.8</v>
      </c>
      <c r="Y16" s="36">
        <v>20.100000000000001</v>
      </c>
      <c r="Z16" s="36">
        <v>20.2</v>
      </c>
      <c r="AA16" s="36">
        <v>21.1</v>
      </c>
      <c r="AB16" s="36">
        <v>21.5</v>
      </c>
      <c r="AC16" s="12">
        <f t="shared" si="0"/>
        <v>23.345454545454551</v>
      </c>
    </row>
    <row r="17" spans="1:29" ht="30" customHeight="1" x14ac:dyDescent="0.35">
      <c r="A17" s="4">
        <v>6</v>
      </c>
      <c r="B17" s="3" t="s">
        <v>22</v>
      </c>
      <c r="C17" s="2" t="s">
        <v>0</v>
      </c>
      <c r="D17" s="2"/>
      <c r="E17" s="36"/>
      <c r="F17" s="36"/>
      <c r="G17" s="36">
        <v>26.7</v>
      </c>
      <c r="H17" s="36">
        <v>29.9</v>
      </c>
      <c r="I17" s="36">
        <v>30.1</v>
      </c>
      <c r="J17" s="36">
        <v>29</v>
      </c>
      <c r="K17" s="36">
        <v>29</v>
      </c>
      <c r="L17" s="36">
        <v>29</v>
      </c>
      <c r="M17" s="36">
        <v>29.7</v>
      </c>
      <c r="N17" s="36">
        <v>30.1</v>
      </c>
      <c r="O17" s="36">
        <v>31.1</v>
      </c>
      <c r="P17" s="36">
        <v>31</v>
      </c>
      <c r="Q17" s="36">
        <v>30.5</v>
      </c>
      <c r="R17" s="36">
        <v>29.8</v>
      </c>
      <c r="S17" s="36">
        <v>30.5</v>
      </c>
      <c r="T17" s="36">
        <v>28.6</v>
      </c>
      <c r="U17" s="36">
        <v>27.9</v>
      </c>
      <c r="V17" s="36">
        <v>27.5</v>
      </c>
      <c r="W17" s="36">
        <v>27.1</v>
      </c>
      <c r="X17" s="36">
        <v>26.8</v>
      </c>
      <c r="Y17" s="36">
        <v>26.2</v>
      </c>
      <c r="Z17" s="36">
        <v>26.3</v>
      </c>
      <c r="AA17" s="36">
        <v>27</v>
      </c>
      <c r="AB17" s="36">
        <v>27.3</v>
      </c>
      <c r="AC17" s="12">
        <f t="shared" si="0"/>
        <v>28.686363636363634</v>
      </c>
    </row>
    <row r="18" spans="1:29" ht="30" customHeight="1" x14ac:dyDescent="0.35">
      <c r="A18" s="4">
        <v>7</v>
      </c>
      <c r="B18" s="3" t="s">
        <v>21</v>
      </c>
      <c r="C18" s="2" t="s">
        <v>16</v>
      </c>
      <c r="D18" s="2"/>
      <c r="E18" s="5"/>
      <c r="F18" s="5"/>
      <c r="G18" s="5">
        <v>4.3</v>
      </c>
      <c r="H18" s="5">
        <v>4.3</v>
      </c>
      <c r="I18" s="5">
        <v>4.3</v>
      </c>
      <c r="J18" s="5">
        <v>4.3</v>
      </c>
      <c r="K18" s="5">
        <v>4.3</v>
      </c>
      <c r="L18" s="5">
        <v>4.3</v>
      </c>
      <c r="M18" s="5">
        <v>4.3</v>
      </c>
      <c r="N18" s="5">
        <v>4.3</v>
      </c>
      <c r="O18" s="5">
        <v>4.3</v>
      </c>
      <c r="P18" s="5">
        <v>4.3</v>
      </c>
      <c r="Q18" s="5">
        <v>4.3</v>
      </c>
      <c r="R18" s="5">
        <v>4.3</v>
      </c>
      <c r="S18" s="5">
        <v>4.3</v>
      </c>
      <c r="T18" s="5">
        <v>4.3</v>
      </c>
      <c r="U18" s="5">
        <v>4.3</v>
      </c>
      <c r="V18" s="5">
        <v>4.3</v>
      </c>
      <c r="W18" s="5">
        <v>4.3</v>
      </c>
      <c r="X18" s="5">
        <v>4.3</v>
      </c>
      <c r="Y18" s="5">
        <v>4.3</v>
      </c>
      <c r="Z18" s="5">
        <v>4.3</v>
      </c>
      <c r="AA18" s="5">
        <v>4.3</v>
      </c>
      <c r="AB18" s="5">
        <v>4.3</v>
      </c>
      <c r="AC18" s="12">
        <f t="shared" si="0"/>
        <v>4.299999999999998</v>
      </c>
    </row>
    <row r="19" spans="1:29" ht="30" customHeight="1" x14ac:dyDescent="0.35">
      <c r="A19" s="4">
        <v>8</v>
      </c>
      <c r="B19" s="3" t="s">
        <v>20</v>
      </c>
      <c r="C19" s="2" t="s">
        <v>16</v>
      </c>
      <c r="D19" s="2"/>
      <c r="E19" s="11"/>
      <c r="F19" s="11"/>
      <c r="G19" s="11">
        <v>3.8</v>
      </c>
      <c r="H19" s="11">
        <v>3.8</v>
      </c>
      <c r="I19" s="11">
        <v>3.8</v>
      </c>
      <c r="J19" s="11">
        <v>3.8</v>
      </c>
      <c r="K19" s="11">
        <v>3.8</v>
      </c>
      <c r="L19" s="11">
        <v>3.8</v>
      </c>
      <c r="M19" s="11">
        <v>3.8</v>
      </c>
      <c r="N19" s="11">
        <v>3.8</v>
      </c>
      <c r="O19" s="11">
        <v>3.8</v>
      </c>
      <c r="P19" s="11">
        <v>3.8</v>
      </c>
      <c r="Q19" s="11">
        <v>3.8</v>
      </c>
      <c r="R19" s="11">
        <v>3.8</v>
      </c>
      <c r="S19" s="11">
        <v>3.8</v>
      </c>
      <c r="T19" s="11">
        <v>3.8</v>
      </c>
      <c r="U19" s="11">
        <v>3.8</v>
      </c>
      <c r="V19" s="11">
        <v>3.8</v>
      </c>
      <c r="W19" s="11">
        <v>3.8</v>
      </c>
      <c r="X19" s="11">
        <v>3.8</v>
      </c>
      <c r="Y19" s="11">
        <v>3.8</v>
      </c>
      <c r="Z19" s="11">
        <v>3.8</v>
      </c>
      <c r="AA19" s="11">
        <v>3.8</v>
      </c>
      <c r="AB19" s="11">
        <v>3.8</v>
      </c>
      <c r="AC19" s="12">
        <f t="shared" si="0"/>
        <v>3.7999999999999985</v>
      </c>
    </row>
    <row r="20" spans="1:29" ht="30" customHeight="1" x14ac:dyDescent="0.35">
      <c r="A20" s="4">
        <v>9</v>
      </c>
      <c r="B20" s="3" t="s">
        <v>19</v>
      </c>
      <c r="C20" s="2" t="s">
        <v>16</v>
      </c>
      <c r="D20" s="2"/>
      <c r="E20" s="11"/>
      <c r="F20" s="11"/>
      <c r="G20" s="11">
        <v>3.8</v>
      </c>
      <c r="H20" s="11">
        <v>3.8</v>
      </c>
      <c r="I20" s="11">
        <v>3.8</v>
      </c>
      <c r="J20" s="11">
        <v>3.8</v>
      </c>
      <c r="K20" s="11">
        <v>3.8</v>
      </c>
      <c r="L20" s="11">
        <v>3.8</v>
      </c>
      <c r="M20" s="11">
        <v>3.8</v>
      </c>
      <c r="N20" s="11">
        <v>3.8</v>
      </c>
      <c r="O20" s="11">
        <v>3.8</v>
      </c>
      <c r="P20" s="11">
        <v>3.8</v>
      </c>
      <c r="Q20" s="11">
        <v>3.8</v>
      </c>
      <c r="R20" s="11">
        <v>3.8</v>
      </c>
      <c r="S20" s="11">
        <v>3.8</v>
      </c>
      <c r="T20" s="11">
        <v>3.8</v>
      </c>
      <c r="U20" s="11">
        <v>3.8</v>
      </c>
      <c r="V20" s="11">
        <v>3.8</v>
      </c>
      <c r="W20" s="11">
        <v>3.8</v>
      </c>
      <c r="X20" s="11">
        <v>3.8</v>
      </c>
      <c r="Y20" s="11">
        <v>3.8</v>
      </c>
      <c r="Z20" s="11">
        <v>3.8</v>
      </c>
      <c r="AA20" s="11">
        <v>3.8</v>
      </c>
      <c r="AB20" s="11">
        <v>3.8</v>
      </c>
      <c r="AC20" s="12">
        <f t="shared" si="0"/>
        <v>3.7999999999999985</v>
      </c>
    </row>
    <row r="21" spans="1:29" ht="30" customHeight="1" x14ac:dyDescent="0.35">
      <c r="A21" s="4">
        <v>10</v>
      </c>
      <c r="B21" s="3" t="s">
        <v>18</v>
      </c>
      <c r="C21" s="2" t="s">
        <v>16</v>
      </c>
      <c r="D21" s="2"/>
      <c r="E21" s="11"/>
      <c r="F21" s="11"/>
      <c r="G21" s="11">
        <v>3</v>
      </c>
      <c r="H21" s="11">
        <v>3</v>
      </c>
      <c r="I21" s="11">
        <v>3</v>
      </c>
      <c r="J21" s="11">
        <v>3</v>
      </c>
      <c r="K21" s="11">
        <v>3</v>
      </c>
      <c r="L21" s="11">
        <v>3</v>
      </c>
      <c r="M21" s="11">
        <v>3</v>
      </c>
      <c r="N21" s="11">
        <v>3</v>
      </c>
      <c r="O21" s="11">
        <v>3</v>
      </c>
      <c r="P21" s="11">
        <v>3</v>
      </c>
      <c r="Q21" s="11">
        <v>3</v>
      </c>
      <c r="R21" s="11">
        <v>3</v>
      </c>
      <c r="S21" s="11">
        <v>3</v>
      </c>
      <c r="T21" s="11">
        <v>3</v>
      </c>
      <c r="U21" s="11">
        <v>3</v>
      </c>
      <c r="V21" s="11">
        <v>3</v>
      </c>
      <c r="W21" s="11">
        <v>3</v>
      </c>
      <c r="X21" s="11">
        <v>3</v>
      </c>
      <c r="Y21" s="11">
        <v>3</v>
      </c>
      <c r="Z21" s="11">
        <v>3</v>
      </c>
      <c r="AA21" s="11">
        <v>3</v>
      </c>
      <c r="AB21" s="11">
        <v>3</v>
      </c>
      <c r="AC21" s="12">
        <f t="shared" si="0"/>
        <v>3</v>
      </c>
    </row>
    <row r="22" spans="1:29" ht="30" customHeight="1" x14ac:dyDescent="0.35">
      <c r="A22" s="4">
        <v>11</v>
      </c>
      <c r="B22" s="3" t="s">
        <v>17</v>
      </c>
      <c r="C22" s="2" t="s">
        <v>16</v>
      </c>
      <c r="D22" s="5"/>
      <c r="E22" s="13"/>
      <c r="F22" s="13"/>
      <c r="G22" s="13">
        <v>0.5</v>
      </c>
      <c r="H22" s="13">
        <v>0.5</v>
      </c>
      <c r="I22" s="13">
        <v>0.5</v>
      </c>
      <c r="J22" s="13">
        <v>0.5</v>
      </c>
      <c r="K22" s="13">
        <v>0.5</v>
      </c>
      <c r="L22" s="13">
        <v>0.5</v>
      </c>
      <c r="M22" s="13">
        <v>0.5</v>
      </c>
      <c r="N22" s="13">
        <v>0.5</v>
      </c>
      <c r="O22" s="13">
        <v>0.5</v>
      </c>
      <c r="P22" s="13">
        <v>0.5</v>
      </c>
      <c r="Q22" s="13">
        <v>0.5</v>
      </c>
      <c r="R22" s="13">
        <v>0.5</v>
      </c>
      <c r="S22" s="13">
        <v>0.5</v>
      </c>
      <c r="T22" s="13">
        <v>0.5</v>
      </c>
      <c r="U22" s="13">
        <v>0.5</v>
      </c>
      <c r="V22" s="13">
        <v>0.5</v>
      </c>
      <c r="W22" s="13">
        <v>0.5</v>
      </c>
      <c r="X22" s="13">
        <v>0.5</v>
      </c>
      <c r="Y22" s="13">
        <v>0.5</v>
      </c>
      <c r="Z22" s="13">
        <v>0.5</v>
      </c>
      <c r="AA22" s="13">
        <v>0.5</v>
      </c>
      <c r="AB22" s="13">
        <v>0.5</v>
      </c>
      <c r="AC22" s="12">
        <f t="shared" si="0"/>
        <v>0.5</v>
      </c>
    </row>
    <row r="23" spans="1:29" ht="30" customHeight="1" x14ac:dyDescent="0.35">
      <c r="A23" s="4">
        <v>12</v>
      </c>
      <c r="B23" s="3" t="s">
        <v>15</v>
      </c>
      <c r="C23" s="2" t="s">
        <v>14</v>
      </c>
      <c r="D23" s="5"/>
      <c r="E23" s="13"/>
      <c r="F23" s="13"/>
      <c r="G23" s="13">
        <f>G20-G21</f>
        <v>0.79999999999999982</v>
      </c>
      <c r="H23" s="13">
        <f t="shared" ref="H23:T23" si="1">H20-H21</f>
        <v>0.79999999999999982</v>
      </c>
      <c r="I23" s="13">
        <f t="shared" si="1"/>
        <v>0.79999999999999982</v>
      </c>
      <c r="J23" s="13">
        <f t="shared" si="1"/>
        <v>0.79999999999999982</v>
      </c>
      <c r="K23" s="13">
        <f t="shared" si="1"/>
        <v>0.79999999999999982</v>
      </c>
      <c r="L23" s="13">
        <f t="shared" si="1"/>
        <v>0.79999999999999982</v>
      </c>
      <c r="M23" s="13">
        <f t="shared" si="1"/>
        <v>0.79999999999999982</v>
      </c>
      <c r="N23" s="13">
        <f t="shared" si="1"/>
        <v>0.79999999999999982</v>
      </c>
      <c r="O23" s="13">
        <f t="shared" si="1"/>
        <v>0.79999999999999982</v>
      </c>
      <c r="P23" s="13">
        <f t="shared" si="1"/>
        <v>0.79999999999999982</v>
      </c>
      <c r="Q23" s="13">
        <f t="shared" si="1"/>
        <v>0.79999999999999982</v>
      </c>
      <c r="R23" s="13">
        <f t="shared" si="1"/>
        <v>0.79999999999999982</v>
      </c>
      <c r="S23" s="13">
        <f t="shared" si="1"/>
        <v>0.79999999999999982</v>
      </c>
      <c r="T23" s="13">
        <f t="shared" si="1"/>
        <v>0.79999999999999982</v>
      </c>
      <c r="U23" s="13">
        <f t="shared" ref="U23:AB23" si="2">U20-U21</f>
        <v>0.79999999999999982</v>
      </c>
      <c r="V23" s="13">
        <f t="shared" si="2"/>
        <v>0.79999999999999982</v>
      </c>
      <c r="W23" s="13">
        <f t="shared" si="2"/>
        <v>0.79999999999999982</v>
      </c>
      <c r="X23" s="13">
        <f t="shared" si="2"/>
        <v>0.79999999999999982</v>
      </c>
      <c r="Y23" s="13">
        <f t="shared" si="2"/>
        <v>0.79999999999999982</v>
      </c>
      <c r="Z23" s="13">
        <f t="shared" si="2"/>
        <v>0.79999999999999982</v>
      </c>
      <c r="AA23" s="13">
        <f t="shared" si="2"/>
        <v>0.79999999999999982</v>
      </c>
      <c r="AB23" s="13">
        <f t="shared" si="2"/>
        <v>0.79999999999999982</v>
      </c>
      <c r="AC23" s="12">
        <f t="shared" si="0"/>
        <v>0.80000000000000027</v>
      </c>
    </row>
    <row r="24" spans="1:29" ht="30" customHeight="1" x14ac:dyDescent="0.35">
      <c r="A24" s="4">
        <v>13</v>
      </c>
      <c r="B24" s="3" t="s">
        <v>13</v>
      </c>
      <c r="C24" s="2" t="s">
        <v>12</v>
      </c>
      <c r="D24" s="5"/>
      <c r="E24" s="6"/>
      <c r="F24" s="6"/>
      <c r="G24" s="6">
        <f>SQRT(G22/0.5)*971</f>
        <v>971</v>
      </c>
      <c r="H24" s="6">
        <f t="shared" ref="H24:T24" si="3">SQRT(H22/0.5)*971</f>
        <v>971</v>
      </c>
      <c r="I24" s="6">
        <f t="shared" si="3"/>
        <v>971</v>
      </c>
      <c r="J24" s="6">
        <f t="shared" si="3"/>
        <v>971</v>
      </c>
      <c r="K24" s="6">
        <f t="shared" si="3"/>
        <v>971</v>
      </c>
      <c r="L24" s="6">
        <f t="shared" si="3"/>
        <v>971</v>
      </c>
      <c r="M24" s="6">
        <f t="shared" si="3"/>
        <v>971</v>
      </c>
      <c r="N24" s="6">
        <f t="shared" si="3"/>
        <v>971</v>
      </c>
      <c r="O24" s="6">
        <f t="shared" si="3"/>
        <v>971</v>
      </c>
      <c r="P24" s="6">
        <f t="shared" si="3"/>
        <v>971</v>
      </c>
      <c r="Q24" s="6">
        <f t="shared" si="3"/>
        <v>971</v>
      </c>
      <c r="R24" s="6">
        <f t="shared" si="3"/>
        <v>971</v>
      </c>
      <c r="S24" s="6">
        <f t="shared" si="3"/>
        <v>971</v>
      </c>
      <c r="T24" s="6">
        <f t="shared" si="3"/>
        <v>971</v>
      </c>
      <c r="U24" s="6">
        <f t="shared" ref="U24:AB24" si="4">SQRT(U22/0.5)*971</f>
        <v>971</v>
      </c>
      <c r="V24" s="6">
        <f t="shared" si="4"/>
        <v>971</v>
      </c>
      <c r="W24" s="6">
        <f t="shared" si="4"/>
        <v>971</v>
      </c>
      <c r="X24" s="6">
        <f t="shared" si="4"/>
        <v>971</v>
      </c>
      <c r="Y24" s="6">
        <f t="shared" si="4"/>
        <v>971</v>
      </c>
      <c r="Z24" s="6">
        <f t="shared" si="4"/>
        <v>971</v>
      </c>
      <c r="AA24" s="6">
        <f t="shared" si="4"/>
        <v>971</v>
      </c>
      <c r="AB24" s="6">
        <f t="shared" si="4"/>
        <v>971</v>
      </c>
      <c r="AC24" s="12">
        <f t="shared" si="0"/>
        <v>971</v>
      </c>
    </row>
    <row r="25" spans="1:29" ht="30" customHeight="1" x14ac:dyDescent="0.35">
      <c r="A25" s="4">
        <v>14</v>
      </c>
      <c r="B25" s="3" t="s">
        <v>11</v>
      </c>
      <c r="C25" s="2" t="s">
        <v>10</v>
      </c>
      <c r="D25" s="5"/>
      <c r="E25" s="15"/>
      <c r="F25" s="15"/>
      <c r="G25" s="15">
        <f>G24*1000*1*(G14-G15)/3024</f>
        <v>1701.8187830687834</v>
      </c>
      <c r="H25" s="15">
        <f t="shared" ref="H25:T25" si="5">H24*1000*1*(H14-H15)/3024</f>
        <v>2344.0145502645501</v>
      </c>
      <c r="I25" s="15">
        <f t="shared" si="5"/>
        <v>2183.4656084656085</v>
      </c>
      <c r="J25" s="15">
        <f t="shared" si="5"/>
        <v>1958.69708994709</v>
      </c>
      <c r="K25" s="15">
        <f t="shared" si="5"/>
        <v>1862.3677248677252</v>
      </c>
      <c r="L25" s="15">
        <f t="shared" si="5"/>
        <v>1894.4775132275133</v>
      </c>
      <c r="M25" s="15">
        <f t="shared" si="5"/>
        <v>1926.5873015873017</v>
      </c>
      <c r="N25" s="15">
        <f t="shared" si="5"/>
        <v>2022.9166666666667</v>
      </c>
      <c r="O25" s="15">
        <f t="shared" si="5"/>
        <v>2055.0264550264551</v>
      </c>
      <c r="P25" s="15">
        <f t="shared" si="5"/>
        <v>2055.0264550264551</v>
      </c>
      <c r="Q25" s="15">
        <f t="shared" si="5"/>
        <v>2087.1362433862432</v>
      </c>
      <c r="R25" s="15">
        <f t="shared" si="5"/>
        <v>2022.916666666667</v>
      </c>
      <c r="S25" s="15">
        <f t="shared" si="5"/>
        <v>2279.7949735449733</v>
      </c>
      <c r="T25" s="15">
        <f t="shared" si="5"/>
        <v>2215.5753968253966</v>
      </c>
      <c r="U25" s="15">
        <f t="shared" ref="U25:AB25" si="6">U24*1000*1*(U14-U15)/3024</f>
        <v>2408.2341269841268</v>
      </c>
      <c r="V25" s="15">
        <f t="shared" si="6"/>
        <v>2504.563492063492</v>
      </c>
      <c r="W25" s="15">
        <f t="shared" si="6"/>
        <v>2536.6732804232802</v>
      </c>
      <c r="X25" s="15">
        <f t="shared" si="6"/>
        <v>2504.563492063492</v>
      </c>
      <c r="Y25" s="15">
        <f t="shared" si="6"/>
        <v>2472.4537037037039</v>
      </c>
      <c r="Z25" s="15">
        <f t="shared" si="6"/>
        <v>2536.6732804232806</v>
      </c>
      <c r="AA25" s="15">
        <f t="shared" si="6"/>
        <v>2472.4537037037039</v>
      </c>
      <c r="AB25" s="15">
        <f t="shared" si="6"/>
        <v>2408.2341269841268</v>
      </c>
      <c r="AC25" s="26">
        <f>SUM(E25:AB25)</f>
        <v>48453.670634920629</v>
      </c>
    </row>
    <row r="26" spans="1:29" ht="30" customHeight="1" x14ac:dyDescent="0.35">
      <c r="A26" s="4">
        <v>15</v>
      </c>
      <c r="B26" s="3" t="s">
        <v>9</v>
      </c>
      <c r="C26" s="2" t="s">
        <v>8</v>
      </c>
      <c r="D26" s="5"/>
      <c r="E26" s="5"/>
      <c r="F26" s="5"/>
      <c r="G26" s="5">
        <v>1530</v>
      </c>
      <c r="H26" s="5">
        <v>1530</v>
      </c>
      <c r="I26" s="5">
        <v>1484</v>
      </c>
      <c r="J26" s="5">
        <v>1484</v>
      </c>
      <c r="K26" s="5">
        <v>1484</v>
      </c>
      <c r="L26" s="5">
        <v>1530</v>
      </c>
      <c r="M26" s="5">
        <v>1530</v>
      </c>
      <c r="N26" s="5">
        <v>1530</v>
      </c>
      <c r="O26" s="5">
        <v>1530</v>
      </c>
      <c r="P26" s="5">
        <v>1484</v>
      </c>
      <c r="Q26" s="5">
        <v>1484</v>
      </c>
      <c r="R26" s="5">
        <v>1550</v>
      </c>
      <c r="S26" s="5">
        <v>1550</v>
      </c>
      <c r="T26" s="5">
        <v>1550</v>
      </c>
      <c r="U26" s="5">
        <v>1550</v>
      </c>
      <c r="V26" s="5">
        <v>1580</v>
      </c>
      <c r="W26" s="5">
        <v>1580</v>
      </c>
      <c r="X26" s="5">
        <v>1580</v>
      </c>
      <c r="Y26" s="5">
        <v>1580</v>
      </c>
      <c r="Z26" s="5">
        <v>1550</v>
      </c>
      <c r="AA26" s="5">
        <v>1550</v>
      </c>
      <c r="AB26" s="5">
        <v>1580</v>
      </c>
      <c r="AC26" s="26">
        <f>SUM(E26:AB26)</f>
        <v>33800</v>
      </c>
    </row>
    <row r="27" spans="1:29" ht="30" customHeight="1" x14ac:dyDescent="0.35">
      <c r="A27" s="4">
        <v>16</v>
      </c>
      <c r="B27" s="3" t="s">
        <v>7</v>
      </c>
      <c r="C27" s="2" t="s">
        <v>6</v>
      </c>
      <c r="D27" s="5"/>
      <c r="E27" s="50"/>
      <c r="F27" s="50"/>
      <c r="G27" s="50">
        <f>G26/G25</f>
        <v>0.8990381439092161</v>
      </c>
      <c r="H27" s="50">
        <f t="shared" ref="H27:T27" si="7">H26/H25</f>
        <v>0.65272632366011607</v>
      </c>
      <c r="I27" s="50">
        <f t="shared" si="7"/>
        <v>0.67965348034167317</v>
      </c>
      <c r="J27" s="50">
        <f t="shared" si="7"/>
        <v>0.75764650267596356</v>
      </c>
      <c r="K27" s="50">
        <f t="shared" si="7"/>
        <v>0.79683511488334091</v>
      </c>
      <c r="L27" s="50">
        <f t="shared" si="7"/>
        <v>0.80761053605404176</v>
      </c>
      <c r="M27" s="50">
        <f t="shared" si="7"/>
        <v>0.79415036045314102</v>
      </c>
      <c r="N27" s="50">
        <f t="shared" si="7"/>
        <v>0.7563336766220391</v>
      </c>
      <c r="O27" s="50">
        <f t="shared" si="7"/>
        <v>0.7445159629248197</v>
      </c>
      <c r="P27" s="50">
        <f t="shared" si="7"/>
        <v>0.72213182286302779</v>
      </c>
      <c r="Q27" s="50">
        <f t="shared" si="7"/>
        <v>0.71102210251128894</v>
      </c>
      <c r="R27" s="50">
        <f t="shared" si="7"/>
        <v>0.76622039134912445</v>
      </c>
      <c r="S27" s="50">
        <f t="shared" si="7"/>
        <v>0.67988569936612475</v>
      </c>
      <c r="T27" s="50">
        <f t="shared" si="7"/>
        <v>0.69959253123180953</v>
      </c>
      <c r="U27" s="50">
        <f t="shared" ref="U27:AB27" si="8">U26/U25</f>
        <v>0.64362512873326472</v>
      </c>
      <c r="V27" s="50">
        <f t="shared" si="8"/>
        <v>0.63084845123980038</v>
      </c>
      <c r="W27" s="50">
        <f t="shared" si="8"/>
        <v>0.62286302780638525</v>
      </c>
      <c r="X27" s="50">
        <f t="shared" si="8"/>
        <v>0.63084845123980038</v>
      </c>
      <c r="Y27" s="50">
        <f t="shared" si="8"/>
        <v>0.63904128826888862</v>
      </c>
      <c r="Z27" s="50">
        <f t="shared" si="8"/>
        <v>0.61103651462018793</v>
      </c>
      <c r="AA27" s="50">
        <f t="shared" si="8"/>
        <v>0.62690759292201104</v>
      </c>
      <c r="AB27" s="50">
        <f t="shared" si="8"/>
        <v>0.65608238928939244</v>
      </c>
      <c r="AC27" s="12">
        <f t="shared" ref="AC27:AC32" si="9">AVERAGE(E27:AB27)</f>
        <v>0.70584615877115708</v>
      </c>
    </row>
    <row r="28" spans="1:29" ht="30" customHeight="1" x14ac:dyDescent="0.35">
      <c r="A28" s="4">
        <v>17</v>
      </c>
      <c r="B28" s="3" t="s">
        <v>5</v>
      </c>
      <c r="C28" s="5"/>
      <c r="D28" s="5"/>
      <c r="E28" s="372">
        <f>AVERAGE(E27:AB27)</f>
        <v>0.70584615877115708</v>
      </c>
      <c r="F28" s="373"/>
      <c r="G28" s="373"/>
      <c r="H28" s="373"/>
      <c r="I28" s="373"/>
      <c r="J28" s="373"/>
      <c r="K28" s="373"/>
      <c r="L28" s="373"/>
      <c r="M28" s="373"/>
      <c r="N28" s="373"/>
      <c r="O28" s="373"/>
      <c r="P28" s="373"/>
      <c r="Q28" s="373"/>
      <c r="R28" s="373"/>
      <c r="S28" s="373"/>
      <c r="T28" s="373"/>
      <c r="U28" s="373"/>
      <c r="V28" s="373"/>
      <c r="W28" s="373"/>
      <c r="X28" s="373"/>
      <c r="Y28" s="373"/>
      <c r="Z28" s="373"/>
      <c r="AA28" s="373"/>
      <c r="AB28" s="373"/>
      <c r="AC28" s="12">
        <f t="shared" si="9"/>
        <v>0.70584615877115708</v>
      </c>
    </row>
    <row r="29" spans="1:29" ht="30" customHeight="1" x14ac:dyDescent="0.35">
      <c r="A29" s="4">
        <v>18</v>
      </c>
      <c r="B29" s="3" t="s">
        <v>4</v>
      </c>
      <c r="C29" s="5"/>
      <c r="D29" s="5"/>
      <c r="E29" s="50"/>
      <c r="F29" s="50"/>
      <c r="G29" s="50">
        <f>3.516/G27</f>
        <v>3.9108463014835575</v>
      </c>
      <c r="H29" s="50">
        <f t="shared" ref="H29:T29" si="10">3.516/H27</f>
        <v>5.3866373586471621</v>
      </c>
      <c r="I29" s="50">
        <f t="shared" si="10"/>
        <v>5.1732244470115099</v>
      </c>
      <c r="J29" s="50">
        <f t="shared" si="10"/>
        <v>4.6406866362897361</v>
      </c>
      <c r="K29" s="50">
        <f t="shared" si="10"/>
        <v>4.4124561459804053</v>
      </c>
      <c r="L29" s="50">
        <f t="shared" si="10"/>
        <v>4.353583618632638</v>
      </c>
      <c r="M29" s="50">
        <f t="shared" si="10"/>
        <v>4.4273731714908191</v>
      </c>
      <c r="N29" s="50">
        <f t="shared" si="10"/>
        <v>4.6487418300653598</v>
      </c>
      <c r="O29" s="50">
        <f t="shared" si="10"/>
        <v>4.72253138292354</v>
      </c>
      <c r="P29" s="50">
        <f t="shared" si="10"/>
        <v>4.8689171265990678</v>
      </c>
      <c r="Q29" s="50">
        <f t="shared" si="10"/>
        <v>4.9449939567021772</v>
      </c>
      <c r="R29" s="50">
        <f t="shared" si="10"/>
        <v>4.5887580645161297</v>
      </c>
      <c r="S29" s="50">
        <f t="shared" si="10"/>
        <v>5.1714575012800816</v>
      </c>
      <c r="T29" s="50">
        <f t="shared" si="10"/>
        <v>5.0257826420890934</v>
      </c>
      <c r="U29" s="50">
        <f t="shared" ref="U29:AB29" si="11">3.516/U27</f>
        <v>5.4628072196620581</v>
      </c>
      <c r="V29" s="50">
        <f t="shared" si="11"/>
        <v>5.5734463532248339</v>
      </c>
      <c r="W29" s="50">
        <f t="shared" si="11"/>
        <v>5.6449007936507929</v>
      </c>
      <c r="X29" s="50">
        <f t="shared" si="11"/>
        <v>5.5734463532248339</v>
      </c>
      <c r="Y29" s="50">
        <f t="shared" si="11"/>
        <v>5.501991912798875</v>
      </c>
      <c r="Z29" s="50">
        <f t="shared" si="11"/>
        <v>5.7541569380440354</v>
      </c>
      <c r="AA29" s="50">
        <f t="shared" si="11"/>
        <v>5.6084820788530463</v>
      </c>
      <c r="AB29" s="50">
        <f t="shared" si="11"/>
        <v>5.3590830319469553</v>
      </c>
      <c r="AC29" s="12">
        <f t="shared" si="9"/>
        <v>5.0342865847780311</v>
      </c>
    </row>
    <row r="30" spans="1:29" ht="30" customHeight="1" x14ac:dyDescent="0.35">
      <c r="A30" s="4">
        <v>19</v>
      </c>
      <c r="B30" s="3" t="s">
        <v>3</v>
      </c>
      <c r="C30" s="5"/>
      <c r="D30" s="5"/>
      <c r="E30" s="50"/>
      <c r="F30" s="50"/>
      <c r="G30" s="50">
        <f>3.413*G29</f>
        <v>13.347718426963381</v>
      </c>
      <c r="H30" s="50">
        <f t="shared" ref="H30:T30" si="12">3.413*H29</f>
        <v>18.384593305062761</v>
      </c>
      <c r="I30" s="50">
        <f t="shared" si="12"/>
        <v>17.656215037650281</v>
      </c>
      <c r="J30" s="50">
        <f t="shared" si="12"/>
        <v>15.838663489656868</v>
      </c>
      <c r="K30" s="50">
        <f t="shared" si="12"/>
        <v>15.059712826231122</v>
      </c>
      <c r="L30" s="50">
        <f t="shared" si="12"/>
        <v>14.858780890393193</v>
      </c>
      <c r="M30" s="50">
        <f t="shared" si="12"/>
        <v>15.110624634298166</v>
      </c>
      <c r="N30" s="50">
        <f t="shared" si="12"/>
        <v>15.866155866013072</v>
      </c>
      <c r="O30" s="50">
        <f t="shared" si="12"/>
        <v>16.117999609918041</v>
      </c>
      <c r="P30" s="50">
        <f t="shared" si="12"/>
        <v>16.617614153082616</v>
      </c>
      <c r="Q30" s="50">
        <f t="shared" si="12"/>
        <v>16.877264374224531</v>
      </c>
      <c r="R30" s="50">
        <f t="shared" si="12"/>
        <v>15.66143127419355</v>
      </c>
      <c r="S30" s="50">
        <f t="shared" si="12"/>
        <v>17.650184451868917</v>
      </c>
      <c r="T30" s="50">
        <f t="shared" si="12"/>
        <v>17.152996157450076</v>
      </c>
      <c r="U30" s="50">
        <f t="shared" ref="U30:AB30" si="13">3.413*U29</f>
        <v>18.644561040706602</v>
      </c>
      <c r="V30" s="50">
        <f t="shared" si="13"/>
        <v>19.022172403556358</v>
      </c>
      <c r="W30" s="50">
        <f t="shared" si="13"/>
        <v>19.266046408730155</v>
      </c>
      <c r="X30" s="50">
        <f t="shared" si="13"/>
        <v>19.022172403556358</v>
      </c>
      <c r="Y30" s="50">
        <f t="shared" si="13"/>
        <v>18.77829839838256</v>
      </c>
      <c r="Z30" s="50">
        <f t="shared" si="13"/>
        <v>19.638937629544291</v>
      </c>
      <c r="AA30" s="50">
        <f t="shared" si="13"/>
        <v>19.141749335125446</v>
      </c>
      <c r="AB30" s="50">
        <f t="shared" si="13"/>
        <v>18.290550388034958</v>
      </c>
      <c r="AC30" s="12">
        <f t="shared" si="9"/>
        <v>17.182020113847418</v>
      </c>
    </row>
    <row r="31" spans="1:29" ht="30" customHeight="1" x14ac:dyDescent="0.35">
      <c r="A31" s="4">
        <v>20</v>
      </c>
      <c r="B31" s="3" t="s">
        <v>2</v>
      </c>
      <c r="C31" s="2" t="s">
        <v>0</v>
      </c>
      <c r="D31" s="5"/>
      <c r="E31" s="50"/>
      <c r="F31" s="50"/>
      <c r="G31" s="50">
        <f>(G17-G16)/LN(1+(G17-G16)/G12)</f>
        <v>3.9612551464564358</v>
      </c>
      <c r="H31" s="50">
        <f t="shared" ref="H31:T31" si="14">(H17-H16)/LN(1+(H17-H16)/H12)</f>
        <v>3.7232126564780619</v>
      </c>
      <c r="I31" s="50">
        <f t="shared" si="14"/>
        <v>3.2898508185437967</v>
      </c>
      <c r="J31" s="50">
        <f t="shared" si="14"/>
        <v>3.1933327895458685</v>
      </c>
      <c r="K31" s="50">
        <f t="shared" si="14"/>
        <v>3.1283018481069882</v>
      </c>
      <c r="L31" s="50">
        <f t="shared" si="14"/>
        <v>3.1283018481069882</v>
      </c>
      <c r="M31" s="50">
        <f t="shared" si="14"/>
        <v>3.2791006603991479</v>
      </c>
      <c r="N31" s="50">
        <f t="shared" si="14"/>
        <v>3.3447507205419051</v>
      </c>
      <c r="O31" s="50">
        <f t="shared" si="14"/>
        <v>3.4098571920535576</v>
      </c>
      <c r="P31" s="50">
        <f t="shared" si="14"/>
        <v>3.4098571920535576</v>
      </c>
      <c r="Q31" s="50">
        <f t="shared" si="14"/>
        <v>3.2578110744183038</v>
      </c>
      <c r="R31" s="50">
        <f t="shared" si="14"/>
        <v>3.4624680981335128</v>
      </c>
      <c r="S31" s="50">
        <f t="shared" si="14"/>
        <v>3.4167475825261029</v>
      </c>
      <c r="T31" s="50">
        <f t="shared" si="14"/>
        <v>3.6263670986273735</v>
      </c>
      <c r="U31" s="50">
        <f t="shared" ref="U31:AB31" si="15">(U17-U16)/LN(1+(U17-U16)/U12)</f>
        <v>4.0267666611708401</v>
      </c>
      <c r="V31" s="50">
        <f t="shared" si="15"/>
        <v>4.0918286304642697</v>
      </c>
      <c r="W31" s="50">
        <f t="shared" si="15"/>
        <v>3.8823416283056074</v>
      </c>
      <c r="X31" s="50">
        <f t="shared" si="15"/>
        <v>4.0918286304642697</v>
      </c>
      <c r="Y31" s="50">
        <f t="shared" si="15"/>
        <v>3.882341628305606</v>
      </c>
      <c r="Z31" s="50">
        <f t="shared" si="15"/>
        <v>3.8823416283056074</v>
      </c>
      <c r="AA31" s="50">
        <f t="shared" si="15"/>
        <v>4.0593527907803049</v>
      </c>
      <c r="AB31" s="50">
        <f t="shared" si="15"/>
        <v>4.0267666611708419</v>
      </c>
      <c r="AC31" s="12">
        <f t="shared" si="9"/>
        <v>3.6170355902254072</v>
      </c>
    </row>
    <row r="32" spans="1:29" ht="30" customHeight="1" x14ac:dyDescent="0.35">
      <c r="A32" s="4">
        <v>21</v>
      </c>
      <c r="B32" s="3" t="s">
        <v>1</v>
      </c>
      <c r="C32" s="2" t="s">
        <v>0</v>
      </c>
      <c r="D32" s="1"/>
      <c r="E32" s="50"/>
      <c r="F32" s="50"/>
      <c r="G32" s="50">
        <f>(G14-G15)/LN(1+(G14-G15)/G13)</f>
        <v>2.6089965889164013</v>
      </c>
      <c r="H32" s="50">
        <f t="shared" ref="H32:T32" si="16">(H14-H15)/LN(1+(H14-H15)/H13)</f>
        <v>2.831994762232378</v>
      </c>
      <c r="I32" s="50">
        <f t="shared" si="16"/>
        <v>2.7066770599501906</v>
      </c>
      <c r="J32" s="50">
        <f t="shared" si="16"/>
        <v>2.5280435140062432</v>
      </c>
      <c r="K32" s="50">
        <f t="shared" si="16"/>
        <v>2.2891452394972478</v>
      </c>
      <c r="L32" s="50">
        <f t="shared" si="16"/>
        <v>2.4762575163216405</v>
      </c>
      <c r="M32" s="50">
        <f t="shared" si="16"/>
        <v>2.3392274715076802</v>
      </c>
      <c r="N32" s="50">
        <f t="shared" si="16"/>
        <v>2.2353121960360158</v>
      </c>
      <c r="O32" s="50">
        <f t="shared" si="16"/>
        <v>2.2589191927344716</v>
      </c>
      <c r="P32" s="50">
        <f t="shared" si="16"/>
        <v>8.8161919976187821</v>
      </c>
      <c r="Q32" s="50">
        <f t="shared" si="16"/>
        <v>2.6305986949018862</v>
      </c>
      <c r="R32" s="50">
        <f t="shared" si="16"/>
        <v>2.4137285591055178</v>
      </c>
      <c r="S32" s="50">
        <f t="shared" si="16"/>
        <v>2.9450820866416123</v>
      </c>
      <c r="T32" s="50">
        <f t="shared" si="16"/>
        <v>3.1952073751249213</v>
      </c>
      <c r="U32" s="50">
        <f t="shared" ref="U32:AB32" si="17">(U14-U15)/LN(1+(U14-U15)/U13)</f>
        <v>4.185829699134354</v>
      </c>
      <c r="V32" s="50">
        <f t="shared" si="17"/>
        <v>4.1429173763550322</v>
      </c>
      <c r="W32" s="50">
        <f t="shared" si="17"/>
        <v>3.7584784657626025</v>
      </c>
      <c r="X32" s="50">
        <f t="shared" si="17"/>
        <v>3.8711540557921293</v>
      </c>
      <c r="Y32" s="50">
        <f t="shared" si="17"/>
        <v>4.1136825755517972</v>
      </c>
      <c r="Z32" s="50">
        <f t="shared" si="17"/>
        <v>4.1720750412228531</v>
      </c>
      <c r="AA32" s="50">
        <f t="shared" si="17"/>
        <v>4.1136825755517981</v>
      </c>
      <c r="AB32" s="50">
        <f t="shared" si="17"/>
        <v>4.054976747317621</v>
      </c>
      <c r="AC32" s="12">
        <f t="shared" si="9"/>
        <v>3.3949172177855984</v>
      </c>
    </row>
    <row r="34" spans="1:29" ht="31.5" x14ac:dyDescent="0.35">
      <c r="A34" s="381" t="s">
        <v>39</v>
      </c>
      <c r="B34" s="381"/>
      <c r="C34" s="381"/>
      <c r="D34" s="381"/>
      <c r="E34" s="381"/>
      <c r="F34" s="381"/>
      <c r="G34" s="381"/>
      <c r="H34" s="381"/>
      <c r="I34" s="381"/>
      <c r="J34" s="381"/>
      <c r="K34" s="381"/>
      <c r="L34" s="381"/>
      <c r="M34" s="381"/>
      <c r="N34" s="381"/>
      <c r="O34" s="381"/>
      <c r="P34" s="381"/>
      <c r="Q34" s="381"/>
      <c r="R34" s="381"/>
      <c r="S34" s="381"/>
      <c r="T34" s="381"/>
      <c r="U34" s="381"/>
      <c r="V34" s="381"/>
      <c r="W34" s="381"/>
      <c r="X34" s="381"/>
      <c r="Y34" s="381"/>
      <c r="Z34" s="381"/>
      <c r="AA34" s="381"/>
      <c r="AB34" s="381"/>
      <c r="AC34" s="381"/>
    </row>
    <row r="35" spans="1:29" x14ac:dyDescent="0.35">
      <c r="A35" s="323" t="s">
        <v>112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323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</row>
    <row r="36" spans="1:29" x14ac:dyDescent="0.35">
      <c r="A36" s="319"/>
      <c r="B36" s="319"/>
      <c r="C36" s="319"/>
      <c r="D36" s="319"/>
      <c r="E36" s="320" t="s">
        <v>73</v>
      </c>
      <c r="F36" s="320"/>
      <c r="G36" s="320"/>
      <c r="H36" s="320"/>
      <c r="I36" s="320"/>
      <c r="J36" s="320"/>
      <c r="K36" s="320"/>
      <c r="L36" s="320"/>
      <c r="M36" s="320"/>
      <c r="N36" s="320"/>
      <c r="O36" s="320"/>
      <c r="P36" s="320"/>
      <c r="Q36" s="320"/>
      <c r="R36" s="320"/>
      <c r="S36" s="320"/>
      <c r="T36" s="320"/>
      <c r="U36" s="320"/>
      <c r="V36" s="320"/>
      <c r="W36" s="320"/>
      <c r="X36" s="320"/>
      <c r="Y36" s="320"/>
      <c r="Z36" s="320"/>
      <c r="AA36" s="320"/>
      <c r="AB36" s="320"/>
      <c r="AC36" s="320"/>
    </row>
    <row r="37" spans="1:29" ht="21" customHeight="1" x14ac:dyDescent="0.35">
      <c r="A37" s="324" t="s">
        <v>38</v>
      </c>
      <c r="B37" s="324"/>
      <c r="C37" s="324"/>
      <c r="D37" s="324"/>
      <c r="E37" s="320"/>
      <c r="F37" s="320"/>
      <c r="G37" s="320"/>
      <c r="H37" s="320"/>
      <c r="I37" s="320"/>
      <c r="J37" s="320"/>
      <c r="K37" s="320"/>
      <c r="L37" s="320"/>
      <c r="M37" s="320"/>
      <c r="N37" s="320"/>
      <c r="O37" s="320"/>
      <c r="P37" s="320"/>
      <c r="Q37" s="320"/>
      <c r="R37" s="320"/>
      <c r="S37" s="320"/>
      <c r="T37" s="320"/>
      <c r="U37" s="320"/>
      <c r="V37" s="320"/>
      <c r="W37" s="320"/>
      <c r="X37" s="320"/>
      <c r="Y37" s="320"/>
      <c r="Z37" s="320"/>
      <c r="AA37" s="320"/>
      <c r="AB37" s="320"/>
      <c r="AC37" s="320"/>
    </row>
    <row r="38" spans="1:29" ht="21" customHeight="1" x14ac:dyDescent="0.35">
      <c r="A38" s="324" t="s">
        <v>37</v>
      </c>
      <c r="B38" s="324"/>
      <c r="C38" s="324"/>
      <c r="D38" s="324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</row>
    <row r="39" spans="1:29" ht="21" customHeight="1" x14ac:dyDescent="0.35">
      <c r="A39" s="324" t="s">
        <v>36</v>
      </c>
      <c r="B39" s="324"/>
      <c r="C39" s="324"/>
      <c r="D39" s="324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29" ht="21" customHeight="1" x14ac:dyDescent="0.35">
      <c r="A40" s="324" t="s">
        <v>35</v>
      </c>
      <c r="B40" s="324"/>
      <c r="C40" s="324"/>
      <c r="D40" s="324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29" ht="21" customHeight="1" x14ac:dyDescent="0.35">
      <c r="A41" s="325" t="s">
        <v>34</v>
      </c>
      <c r="B41" s="325"/>
      <c r="C41" s="325"/>
      <c r="D41" s="325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29" ht="21" customHeight="1" x14ac:dyDescent="0.35">
      <c r="A42" s="325" t="s">
        <v>33</v>
      </c>
      <c r="B42" s="325"/>
      <c r="C42" s="325"/>
      <c r="D42" s="325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</row>
    <row r="43" spans="1:29" ht="42" customHeight="1" x14ac:dyDescent="0.35">
      <c r="A43" s="111" t="s">
        <v>32</v>
      </c>
      <c r="B43" s="111" t="s">
        <v>31</v>
      </c>
      <c r="C43" s="111" t="s">
        <v>30</v>
      </c>
      <c r="D43" s="111" t="s">
        <v>29</v>
      </c>
      <c r="E43" s="314"/>
      <c r="F43" s="315"/>
      <c r="G43" s="315"/>
      <c r="H43" s="315"/>
      <c r="I43" s="315"/>
      <c r="J43" s="315"/>
      <c r="K43" s="315"/>
      <c r="L43" s="315"/>
      <c r="M43" s="315"/>
      <c r="N43" s="315"/>
      <c r="O43" s="315"/>
      <c r="P43" s="315"/>
      <c r="Q43" s="315"/>
      <c r="R43" s="315"/>
      <c r="S43" s="315"/>
      <c r="T43" s="315"/>
      <c r="U43" s="315"/>
      <c r="V43" s="315"/>
      <c r="W43" s="315"/>
      <c r="X43" s="315"/>
      <c r="Y43" s="315"/>
      <c r="Z43" s="315"/>
      <c r="AA43" s="315"/>
      <c r="AB43" s="316"/>
      <c r="AC43" s="112" t="s">
        <v>67</v>
      </c>
    </row>
    <row r="44" spans="1:29" ht="35.25" customHeight="1" x14ac:dyDescent="0.35">
      <c r="A44" s="111"/>
      <c r="B44" s="111"/>
      <c r="C44" s="111"/>
      <c r="D44" s="111"/>
      <c r="E44" s="51">
        <v>0.29166666666666669</v>
      </c>
      <c r="F44" s="51">
        <v>0.33333333333333298</v>
      </c>
      <c r="G44" s="51">
        <v>0.375</v>
      </c>
      <c r="H44" s="51">
        <v>0.41666666666666702</v>
      </c>
      <c r="I44" s="51">
        <v>0.45833333333333298</v>
      </c>
      <c r="J44" s="51">
        <v>0.5</v>
      </c>
      <c r="K44" s="51">
        <v>0.54166666666666696</v>
      </c>
      <c r="L44" s="51">
        <v>0.58333333333333304</v>
      </c>
      <c r="M44" s="51">
        <v>0.625</v>
      </c>
      <c r="N44" s="51">
        <v>0.66666666666666696</v>
      </c>
      <c r="O44" s="51">
        <v>0.70833333333333304</v>
      </c>
      <c r="P44" s="51">
        <v>0.75</v>
      </c>
      <c r="Q44" s="51">
        <v>0.79166666666666696</v>
      </c>
      <c r="R44" s="51">
        <v>0.83333333333333304</v>
      </c>
      <c r="S44" s="51">
        <v>0.875</v>
      </c>
      <c r="T44" s="51">
        <v>0.91666666666666696</v>
      </c>
      <c r="U44" s="51">
        <v>0.95833333333333304</v>
      </c>
      <c r="V44" s="51">
        <v>1</v>
      </c>
      <c r="W44" s="51">
        <v>1.0416666666666701</v>
      </c>
      <c r="X44" s="51">
        <v>1.0833333333333299</v>
      </c>
      <c r="Y44" s="51">
        <v>1.125</v>
      </c>
      <c r="Z44" s="51">
        <v>1.1666666666666701</v>
      </c>
      <c r="AA44" s="51">
        <v>1.2083333333333299</v>
      </c>
      <c r="AB44" s="51">
        <v>1.25</v>
      </c>
      <c r="AC44" s="112"/>
    </row>
    <row r="45" spans="1:29" ht="30" customHeight="1" x14ac:dyDescent="0.35">
      <c r="A45" s="4">
        <v>1</v>
      </c>
      <c r="B45" s="3" t="s">
        <v>27</v>
      </c>
      <c r="C45" s="2" t="s">
        <v>0</v>
      </c>
      <c r="D45" s="31"/>
      <c r="E45" s="7">
        <v>2.2999999999999998</v>
      </c>
      <c r="F45" s="7">
        <v>2.4</v>
      </c>
      <c r="G45" s="7">
        <v>2.1</v>
      </c>
      <c r="H45" s="7">
        <v>1.9</v>
      </c>
      <c r="I45" s="7">
        <v>1.8</v>
      </c>
      <c r="J45" s="7">
        <v>1.7</v>
      </c>
      <c r="K45" s="7">
        <v>1.7</v>
      </c>
      <c r="L45" s="7">
        <v>1.7</v>
      </c>
      <c r="M45" s="7">
        <v>1.7</v>
      </c>
      <c r="N45" s="7">
        <v>1.9</v>
      </c>
      <c r="O45" s="7">
        <v>1.8</v>
      </c>
      <c r="P45" s="7">
        <v>1.7</v>
      </c>
      <c r="Q45" s="7">
        <v>1.8</v>
      </c>
      <c r="R45" s="7">
        <v>1.9</v>
      </c>
      <c r="S45" s="7"/>
      <c r="T45" s="7"/>
      <c r="U45" s="7"/>
      <c r="V45" s="7"/>
      <c r="W45" s="7"/>
      <c r="X45" s="7"/>
      <c r="Y45" s="7"/>
      <c r="Z45" s="7"/>
      <c r="AA45" s="7"/>
      <c r="AB45" s="7"/>
      <c r="AC45" s="12">
        <f t="shared" ref="AC45:AC57" si="18">AVERAGE(E45:AB45)</f>
        <v>1.8857142857142855</v>
      </c>
    </row>
    <row r="46" spans="1:29" ht="30" customHeight="1" x14ac:dyDescent="0.35">
      <c r="A46" s="4">
        <v>2</v>
      </c>
      <c r="B46" s="3" t="s">
        <v>26</v>
      </c>
      <c r="C46" s="2" t="s">
        <v>0</v>
      </c>
      <c r="D46" s="31"/>
      <c r="E46" s="7">
        <v>0.4</v>
      </c>
      <c r="F46" s="7">
        <v>0.4</v>
      </c>
      <c r="G46" s="7">
        <v>0.4</v>
      </c>
      <c r="H46" s="7">
        <v>0.3</v>
      </c>
      <c r="I46" s="7">
        <v>0.3</v>
      </c>
      <c r="J46" s="7">
        <v>0.2</v>
      </c>
      <c r="K46" s="7">
        <v>0.3</v>
      </c>
      <c r="L46" s="7">
        <v>0.3</v>
      </c>
      <c r="M46" s="7">
        <v>0.3</v>
      </c>
      <c r="N46" s="7">
        <v>0.3</v>
      </c>
      <c r="O46" s="7">
        <v>0.3</v>
      </c>
      <c r="P46" s="7">
        <v>0.4</v>
      </c>
      <c r="Q46" s="7">
        <v>0.3</v>
      </c>
      <c r="R46" s="7">
        <v>0.4</v>
      </c>
      <c r="S46" s="7"/>
      <c r="T46" s="7"/>
      <c r="U46" s="7"/>
      <c r="V46" s="7"/>
      <c r="W46" s="7"/>
      <c r="X46" s="7"/>
      <c r="Y46" s="7"/>
      <c r="Z46" s="7"/>
      <c r="AA46" s="7"/>
      <c r="AB46" s="7"/>
      <c r="AC46" s="12">
        <f t="shared" si="18"/>
        <v>0.32857142857142857</v>
      </c>
    </row>
    <row r="47" spans="1:29" ht="30" customHeight="1" x14ac:dyDescent="0.35">
      <c r="A47" s="4">
        <v>3</v>
      </c>
      <c r="B47" s="3" t="s">
        <v>25</v>
      </c>
      <c r="C47" s="2" t="s">
        <v>0</v>
      </c>
      <c r="D47" s="2"/>
      <c r="E47" s="36">
        <v>14.7</v>
      </c>
      <c r="F47" s="36">
        <v>14.7</v>
      </c>
      <c r="G47" s="36">
        <v>15.3</v>
      </c>
      <c r="H47" s="36">
        <v>14.2</v>
      </c>
      <c r="I47" s="36">
        <v>13.7</v>
      </c>
      <c r="J47" s="36">
        <v>13.1</v>
      </c>
      <c r="K47" s="36">
        <v>13</v>
      </c>
      <c r="L47" s="36">
        <v>13</v>
      </c>
      <c r="M47" s="36">
        <v>13.2</v>
      </c>
      <c r="N47" s="36">
        <v>13.3</v>
      </c>
      <c r="O47" s="36">
        <v>13.6</v>
      </c>
      <c r="P47" s="36">
        <v>13.7</v>
      </c>
      <c r="Q47" s="36">
        <v>13.6</v>
      </c>
      <c r="R47" s="36">
        <v>13.5</v>
      </c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12">
        <f t="shared" si="18"/>
        <v>13.757142857142856</v>
      </c>
    </row>
    <row r="48" spans="1:29" ht="30" customHeight="1" x14ac:dyDescent="0.35">
      <c r="A48" s="4">
        <v>4</v>
      </c>
      <c r="B48" s="3" t="s">
        <v>24</v>
      </c>
      <c r="C48" s="2" t="s">
        <v>0</v>
      </c>
      <c r="D48" s="2"/>
      <c r="E48" s="36">
        <v>6.8</v>
      </c>
      <c r="F48" s="36">
        <v>6.6</v>
      </c>
      <c r="G48" s="36">
        <v>7</v>
      </c>
      <c r="H48" s="36">
        <v>7.1</v>
      </c>
      <c r="I48" s="36">
        <v>7</v>
      </c>
      <c r="J48" s="36">
        <v>6.9</v>
      </c>
      <c r="K48" s="36">
        <v>7</v>
      </c>
      <c r="L48" s="36">
        <v>7.1</v>
      </c>
      <c r="M48" s="36">
        <v>7.1</v>
      </c>
      <c r="N48" s="36">
        <v>7.1</v>
      </c>
      <c r="O48" s="36">
        <v>7</v>
      </c>
      <c r="P48" s="36">
        <v>7</v>
      </c>
      <c r="Q48" s="36">
        <v>6.8</v>
      </c>
      <c r="R48" s="36">
        <v>7</v>
      </c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12">
        <f t="shared" si="18"/>
        <v>6.9642857142857144</v>
      </c>
    </row>
    <row r="49" spans="1:29" ht="30" customHeight="1" x14ac:dyDescent="0.35">
      <c r="A49" s="4">
        <v>5</v>
      </c>
      <c r="B49" s="3" t="s">
        <v>23</v>
      </c>
      <c r="C49" s="2" t="s">
        <v>0</v>
      </c>
      <c r="D49" s="2"/>
      <c r="E49" s="36">
        <v>22.8</v>
      </c>
      <c r="F49" s="36">
        <v>22.8</v>
      </c>
      <c r="G49" s="36">
        <v>22.1</v>
      </c>
      <c r="H49" s="36">
        <v>25.2</v>
      </c>
      <c r="I49" s="36">
        <v>25.2</v>
      </c>
      <c r="J49" s="36">
        <v>24.6</v>
      </c>
      <c r="K49" s="36">
        <v>24.7</v>
      </c>
      <c r="L49" s="36">
        <v>24.8</v>
      </c>
      <c r="M49" s="36">
        <v>25.3</v>
      </c>
      <c r="N49" s="36">
        <v>25.5</v>
      </c>
      <c r="O49" s="36">
        <v>26.2</v>
      </c>
      <c r="P49" s="36">
        <v>26.3</v>
      </c>
      <c r="Q49" s="36">
        <v>25.8</v>
      </c>
      <c r="R49" s="36">
        <v>25.2</v>
      </c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12">
        <f t="shared" si="18"/>
        <v>24.750000000000004</v>
      </c>
    </row>
    <row r="50" spans="1:29" ht="30" customHeight="1" x14ac:dyDescent="0.35">
      <c r="A50" s="4">
        <v>6</v>
      </c>
      <c r="B50" s="3" t="s">
        <v>22</v>
      </c>
      <c r="C50" s="2" t="s">
        <v>0</v>
      </c>
      <c r="D50" s="2"/>
      <c r="E50" s="36">
        <v>28</v>
      </c>
      <c r="F50" s="36">
        <v>27.8</v>
      </c>
      <c r="G50" s="36">
        <v>27.3</v>
      </c>
      <c r="H50" s="36">
        <v>29.8</v>
      </c>
      <c r="I50" s="36">
        <v>29.5</v>
      </c>
      <c r="J50" s="36">
        <v>28.5</v>
      </c>
      <c r="K50" s="36">
        <v>28.6</v>
      </c>
      <c r="L50" s="36">
        <v>28.7</v>
      </c>
      <c r="M50" s="36">
        <v>29.3</v>
      </c>
      <c r="N50" s="36">
        <v>29.5</v>
      </c>
      <c r="O50" s="36">
        <v>30.5</v>
      </c>
      <c r="P50" s="36">
        <v>30.5</v>
      </c>
      <c r="Q50" s="36">
        <v>30.2</v>
      </c>
      <c r="R50" s="36">
        <v>29.4</v>
      </c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12">
        <f t="shared" si="18"/>
        <v>29.114285714285707</v>
      </c>
    </row>
    <row r="51" spans="1:29" ht="30" customHeight="1" x14ac:dyDescent="0.35">
      <c r="A51" s="4">
        <v>7</v>
      </c>
      <c r="B51" s="3" t="s">
        <v>21</v>
      </c>
      <c r="C51" s="2" t="s">
        <v>16</v>
      </c>
      <c r="D51" s="2"/>
      <c r="E51" s="5">
        <v>4.3</v>
      </c>
      <c r="F51" s="5">
        <v>4.3</v>
      </c>
      <c r="G51" s="5">
        <v>4.3</v>
      </c>
      <c r="H51" s="5">
        <v>4.3</v>
      </c>
      <c r="I51" s="5">
        <v>4.3</v>
      </c>
      <c r="J51" s="5">
        <v>4.3</v>
      </c>
      <c r="K51" s="5">
        <v>4.3</v>
      </c>
      <c r="L51" s="5">
        <v>4.3</v>
      </c>
      <c r="M51" s="5">
        <v>4.3</v>
      </c>
      <c r="N51" s="5">
        <v>4.3</v>
      </c>
      <c r="O51" s="5">
        <v>4.3</v>
      </c>
      <c r="P51" s="5">
        <v>4.3</v>
      </c>
      <c r="Q51" s="5">
        <v>4.3</v>
      </c>
      <c r="R51" s="5">
        <v>4.3</v>
      </c>
      <c r="S51" s="5"/>
      <c r="T51" s="5"/>
      <c r="U51" s="5"/>
      <c r="V51" s="5"/>
      <c r="W51" s="5"/>
      <c r="X51" s="5"/>
      <c r="Y51" s="5"/>
      <c r="Z51" s="5"/>
      <c r="AA51" s="5"/>
      <c r="AB51" s="5"/>
      <c r="AC51" s="12">
        <f t="shared" si="18"/>
        <v>4.2999999999999989</v>
      </c>
    </row>
    <row r="52" spans="1:29" ht="30" customHeight="1" x14ac:dyDescent="0.35">
      <c r="A52" s="4">
        <v>8</v>
      </c>
      <c r="B52" s="3" t="s">
        <v>20</v>
      </c>
      <c r="C52" s="2" t="s">
        <v>16</v>
      </c>
      <c r="D52" s="2"/>
      <c r="E52" s="11">
        <v>3.8</v>
      </c>
      <c r="F52" s="11">
        <v>3.8</v>
      </c>
      <c r="G52" s="11">
        <v>3.8</v>
      </c>
      <c r="H52" s="11">
        <v>3.8</v>
      </c>
      <c r="I52" s="11">
        <v>3.8</v>
      </c>
      <c r="J52" s="11">
        <v>3.8</v>
      </c>
      <c r="K52" s="11">
        <v>3.8</v>
      </c>
      <c r="L52" s="11">
        <v>3.8</v>
      </c>
      <c r="M52" s="11">
        <v>3.8</v>
      </c>
      <c r="N52" s="11">
        <v>3.8</v>
      </c>
      <c r="O52" s="11">
        <v>3.8</v>
      </c>
      <c r="P52" s="11">
        <v>3.8</v>
      </c>
      <c r="Q52" s="11">
        <v>3.8</v>
      </c>
      <c r="R52" s="11">
        <v>3.8</v>
      </c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2">
        <f t="shared" si="18"/>
        <v>3.7999999999999994</v>
      </c>
    </row>
    <row r="53" spans="1:29" ht="30" customHeight="1" x14ac:dyDescent="0.35">
      <c r="A53" s="4">
        <v>9</v>
      </c>
      <c r="B53" s="3" t="s">
        <v>19</v>
      </c>
      <c r="C53" s="2" t="s">
        <v>16</v>
      </c>
      <c r="D53" s="2"/>
      <c r="E53" s="11">
        <v>3.8</v>
      </c>
      <c r="F53" s="11">
        <v>3.8</v>
      </c>
      <c r="G53" s="11">
        <v>3.8</v>
      </c>
      <c r="H53" s="11">
        <v>3.8</v>
      </c>
      <c r="I53" s="11">
        <v>3.8</v>
      </c>
      <c r="J53" s="11">
        <v>3.8</v>
      </c>
      <c r="K53" s="11">
        <v>3.8</v>
      </c>
      <c r="L53" s="11">
        <v>3.8</v>
      </c>
      <c r="M53" s="11">
        <v>3.8</v>
      </c>
      <c r="N53" s="11">
        <v>3.8</v>
      </c>
      <c r="O53" s="11">
        <v>3.8</v>
      </c>
      <c r="P53" s="11">
        <v>3.8</v>
      </c>
      <c r="Q53" s="11">
        <v>3.8</v>
      </c>
      <c r="R53" s="11">
        <v>3.8</v>
      </c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2">
        <f t="shared" si="18"/>
        <v>3.7999999999999994</v>
      </c>
    </row>
    <row r="54" spans="1:29" ht="30" customHeight="1" x14ac:dyDescent="0.35">
      <c r="A54" s="4">
        <v>10</v>
      </c>
      <c r="B54" s="3" t="s">
        <v>18</v>
      </c>
      <c r="C54" s="2" t="s">
        <v>16</v>
      </c>
      <c r="D54" s="2"/>
      <c r="E54" s="11">
        <v>3</v>
      </c>
      <c r="F54" s="11">
        <v>3</v>
      </c>
      <c r="G54" s="11">
        <v>3</v>
      </c>
      <c r="H54" s="11">
        <v>3</v>
      </c>
      <c r="I54" s="11">
        <v>3</v>
      </c>
      <c r="J54" s="11">
        <v>3</v>
      </c>
      <c r="K54" s="11">
        <v>3</v>
      </c>
      <c r="L54" s="11">
        <v>3</v>
      </c>
      <c r="M54" s="11">
        <v>3</v>
      </c>
      <c r="N54" s="11">
        <v>3</v>
      </c>
      <c r="O54" s="11">
        <v>3</v>
      </c>
      <c r="P54" s="11">
        <v>3</v>
      </c>
      <c r="Q54" s="11">
        <v>3</v>
      </c>
      <c r="R54" s="11">
        <v>3</v>
      </c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2">
        <f t="shared" si="18"/>
        <v>3</v>
      </c>
    </row>
    <row r="55" spans="1:29" ht="30" customHeight="1" x14ac:dyDescent="0.35">
      <c r="A55" s="4">
        <v>11</v>
      </c>
      <c r="B55" s="3" t="s">
        <v>17</v>
      </c>
      <c r="C55" s="2" t="s">
        <v>16</v>
      </c>
      <c r="D55" s="5"/>
      <c r="E55" s="13">
        <v>0.5</v>
      </c>
      <c r="F55" s="13">
        <v>0.5</v>
      </c>
      <c r="G55" s="13">
        <v>0.5</v>
      </c>
      <c r="H55" s="13">
        <v>0.5</v>
      </c>
      <c r="I55" s="13">
        <v>0.5</v>
      </c>
      <c r="J55" s="13">
        <v>0.5</v>
      </c>
      <c r="K55" s="13">
        <v>0.5</v>
      </c>
      <c r="L55" s="13">
        <v>0.5</v>
      </c>
      <c r="M55" s="13">
        <v>0.5</v>
      </c>
      <c r="N55" s="13">
        <v>0.5</v>
      </c>
      <c r="O55" s="13">
        <v>0.5</v>
      </c>
      <c r="P55" s="13">
        <v>0.5</v>
      </c>
      <c r="Q55" s="13">
        <v>0.5</v>
      </c>
      <c r="R55" s="13">
        <v>0.5</v>
      </c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2">
        <f t="shared" si="18"/>
        <v>0.5</v>
      </c>
    </row>
    <row r="56" spans="1:29" ht="35.25" customHeight="1" x14ac:dyDescent="0.35">
      <c r="A56" s="4">
        <v>12</v>
      </c>
      <c r="B56" s="3" t="s">
        <v>15</v>
      </c>
      <c r="C56" s="2" t="s">
        <v>14</v>
      </c>
      <c r="D56" s="5"/>
      <c r="E56" s="13">
        <f>E53-E54</f>
        <v>0.79999999999999982</v>
      </c>
      <c r="F56" s="13">
        <f>F53-F54</f>
        <v>0.79999999999999982</v>
      </c>
      <c r="G56" s="13">
        <f>G53-G54</f>
        <v>0.79999999999999982</v>
      </c>
      <c r="H56" s="13">
        <f t="shared" ref="H56:R56" si="19">H53-H54</f>
        <v>0.79999999999999982</v>
      </c>
      <c r="I56" s="13">
        <f t="shared" si="19"/>
        <v>0.79999999999999982</v>
      </c>
      <c r="J56" s="13">
        <f t="shared" si="19"/>
        <v>0.79999999999999982</v>
      </c>
      <c r="K56" s="13">
        <f t="shared" si="19"/>
        <v>0.79999999999999982</v>
      </c>
      <c r="L56" s="13">
        <f t="shared" si="19"/>
        <v>0.79999999999999982</v>
      </c>
      <c r="M56" s="13">
        <f t="shared" si="19"/>
        <v>0.79999999999999982</v>
      </c>
      <c r="N56" s="13">
        <f t="shared" si="19"/>
        <v>0.79999999999999982</v>
      </c>
      <c r="O56" s="13">
        <f t="shared" si="19"/>
        <v>0.79999999999999982</v>
      </c>
      <c r="P56" s="13">
        <f t="shared" si="19"/>
        <v>0.79999999999999982</v>
      </c>
      <c r="Q56" s="13">
        <f t="shared" si="19"/>
        <v>0.79999999999999982</v>
      </c>
      <c r="R56" s="13">
        <f t="shared" si="19"/>
        <v>0.79999999999999982</v>
      </c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2">
        <f t="shared" si="18"/>
        <v>0.79999999999999993</v>
      </c>
    </row>
    <row r="57" spans="1:29" ht="37.5" customHeight="1" x14ac:dyDescent="0.35">
      <c r="A57" s="4">
        <v>13</v>
      </c>
      <c r="B57" s="3" t="s">
        <v>13</v>
      </c>
      <c r="C57" s="2" t="s">
        <v>12</v>
      </c>
      <c r="D57" s="5"/>
      <c r="E57" s="6">
        <f>SQRT(E55/0.5)*971</f>
        <v>971</v>
      </c>
      <c r="F57" s="6">
        <f>SQRT(F55/0.5)*971</f>
        <v>971</v>
      </c>
      <c r="G57" s="6">
        <f>SQRT(G55/0.5)*971</f>
        <v>971</v>
      </c>
      <c r="H57" s="6">
        <f t="shared" ref="H57:R57" si="20">SQRT(H55/0.5)*971</f>
        <v>971</v>
      </c>
      <c r="I57" s="6">
        <f t="shared" si="20"/>
        <v>971</v>
      </c>
      <c r="J57" s="6">
        <f t="shared" si="20"/>
        <v>971</v>
      </c>
      <c r="K57" s="6">
        <f t="shared" si="20"/>
        <v>971</v>
      </c>
      <c r="L57" s="6">
        <f t="shared" si="20"/>
        <v>971</v>
      </c>
      <c r="M57" s="6">
        <f t="shared" si="20"/>
        <v>971</v>
      </c>
      <c r="N57" s="6">
        <f t="shared" si="20"/>
        <v>971</v>
      </c>
      <c r="O57" s="6">
        <f t="shared" si="20"/>
        <v>971</v>
      </c>
      <c r="P57" s="6">
        <f t="shared" si="20"/>
        <v>971</v>
      </c>
      <c r="Q57" s="6">
        <f t="shared" si="20"/>
        <v>971</v>
      </c>
      <c r="R57" s="6">
        <f t="shared" si="20"/>
        <v>971</v>
      </c>
      <c r="S57" s="6"/>
      <c r="T57" s="6"/>
      <c r="U57" s="6"/>
      <c r="V57" s="6"/>
      <c r="W57" s="6"/>
      <c r="X57" s="6"/>
      <c r="Y57" s="6"/>
      <c r="Z57" s="6"/>
      <c r="AA57" s="6"/>
      <c r="AB57" s="6"/>
      <c r="AC57" s="12">
        <f t="shared" si="18"/>
        <v>971</v>
      </c>
    </row>
    <row r="58" spans="1:29" ht="30" customHeight="1" x14ac:dyDescent="0.35">
      <c r="A58" s="4">
        <v>14</v>
      </c>
      <c r="B58" s="3" t="s">
        <v>11</v>
      </c>
      <c r="C58" s="2" t="s">
        <v>10</v>
      </c>
      <c r="D58" s="5"/>
      <c r="E58" s="15">
        <f>E57*1000*1*(E47-E48)/3024</f>
        <v>2536.6732804232802</v>
      </c>
      <c r="F58" s="15">
        <f>F57*1000*1*(F47-F48)/3024</f>
        <v>2600.8928571428573</v>
      </c>
      <c r="G58" s="15">
        <f>G57*1000*1*(G47-G48)/3024</f>
        <v>2665.112433862434</v>
      </c>
      <c r="H58" s="15">
        <f t="shared" ref="H58:R58" si="21">H57*1000*1*(H47-H48)/3024</f>
        <v>2279.7949735449733</v>
      </c>
      <c r="I58" s="15">
        <f t="shared" si="21"/>
        <v>2151.3558201058199</v>
      </c>
      <c r="J58" s="15">
        <f t="shared" si="21"/>
        <v>1990.8068783068779</v>
      </c>
      <c r="K58" s="15">
        <f t="shared" si="21"/>
        <v>1926.5873015873017</v>
      </c>
      <c r="L58" s="15">
        <f t="shared" si="21"/>
        <v>1894.4775132275133</v>
      </c>
      <c r="M58" s="15">
        <f t="shared" si="21"/>
        <v>1958.69708994709</v>
      </c>
      <c r="N58" s="15">
        <f t="shared" si="21"/>
        <v>1990.8068783068786</v>
      </c>
      <c r="O58" s="15">
        <f t="shared" si="21"/>
        <v>2119.2460317460318</v>
      </c>
      <c r="P58" s="15">
        <f t="shared" si="21"/>
        <v>2151.3558201058199</v>
      </c>
      <c r="Q58" s="15">
        <f t="shared" si="21"/>
        <v>2183.4656084656085</v>
      </c>
      <c r="R58" s="15">
        <f t="shared" si="21"/>
        <v>2087.1362433862432</v>
      </c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26">
        <f>SUM(E58:AB58)</f>
        <v>30536.408730158728</v>
      </c>
    </row>
    <row r="59" spans="1:29" ht="30" customHeight="1" x14ac:dyDescent="0.35">
      <c r="A59" s="4">
        <v>15</v>
      </c>
      <c r="B59" s="3" t="s">
        <v>9</v>
      </c>
      <c r="C59" s="2" t="s">
        <v>8</v>
      </c>
      <c r="D59" s="5"/>
      <c r="E59" s="5">
        <v>1340</v>
      </c>
      <c r="F59" s="5">
        <v>1260</v>
      </c>
      <c r="G59" s="5">
        <v>1300</v>
      </c>
      <c r="H59" s="5">
        <v>1240</v>
      </c>
      <c r="I59" s="5">
        <v>1260</v>
      </c>
      <c r="J59" s="5">
        <v>1240</v>
      </c>
      <c r="K59" s="5">
        <v>1240</v>
      </c>
      <c r="L59" s="5">
        <v>1240</v>
      </c>
      <c r="M59" s="5">
        <v>1240</v>
      </c>
      <c r="N59" s="5">
        <v>1300</v>
      </c>
      <c r="O59" s="5">
        <v>1260</v>
      </c>
      <c r="P59" s="5">
        <v>1260</v>
      </c>
      <c r="Q59" s="5">
        <v>1260</v>
      </c>
      <c r="R59" s="5">
        <v>1260</v>
      </c>
      <c r="S59" s="5"/>
      <c r="T59" s="5"/>
      <c r="U59" s="5"/>
      <c r="V59" s="5"/>
      <c r="W59" s="5"/>
      <c r="X59" s="5"/>
      <c r="Y59" s="5"/>
      <c r="Z59" s="5"/>
      <c r="AA59" s="5"/>
      <c r="AB59" s="5"/>
      <c r="AC59" s="26">
        <f>SUM(E59:AB59)</f>
        <v>17700</v>
      </c>
    </row>
    <row r="60" spans="1:29" ht="30" customHeight="1" x14ac:dyDescent="0.35">
      <c r="A60" s="4">
        <v>16</v>
      </c>
      <c r="B60" s="3" t="s">
        <v>7</v>
      </c>
      <c r="C60" s="2" t="s">
        <v>6</v>
      </c>
      <c r="D60" s="5"/>
      <c r="E60" s="50">
        <f>E59/E58</f>
        <v>0.5282509223168077</v>
      </c>
      <c r="F60" s="50">
        <f>F59/F58</f>
        <v>0.48444902162718845</v>
      </c>
      <c r="G60" s="50">
        <f>G59/G58</f>
        <v>0.48778429888451846</v>
      </c>
      <c r="H60" s="50">
        <f t="shared" ref="H60:R60" si="22">H59/H58</f>
        <v>0.54390855949289973</v>
      </c>
      <c r="I60" s="50">
        <f t="shared" si="22"/>
        <v>0.58567717540003383</v>
      </c>
      <c r="J60" s="50">
        <f t="shared" si="22"/>
        <v>0.62286302780638525</v>
      </c>
      <c r="K60" s="50">
        <f t="shared" si="22"/>
        <v>0.64362512873326461</v>
      </c>
      <c r="L60" s="50">
        <f t="shared" si="22"/>
        <v>0.65453402922026915</v>
      </c>
      <c r="M60" s="50">
        <f t="shared" si="22"/>
        <v>0.63307389711468653</v>
      </c>
      <c r="N60" s="50">
        <f t="shared" si="22"/>
        <v>0.65300156140991983</v>
      </c>
      <c r="O60" s="50">
        <f t="shared" si="22"/>
        <v>0.59455107199700397</v>
      </c>
      <c r="P60" s="50">
        <f t="shared" si="22"/>
        <v>0.58567717540003383</v>
      </c>
      <c r="Q60" s="50">
        <f t="shared" si="22"/>
        <v>0.57706427576179797</v>
      </c>
      <c r="R60" s="50">
        <f t="shared" si="22"/>
        <v>0.60369801156618874</v>
      </c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12">
        <f t="shared" ref="AC60:AC65" si="23">AVERAGE(E60:AB60)</f>
        <v>0.5855827254807856</v>
      </c>
    </row>
    <row r="61" spans="1:29" ht="30" customHeight="1" x14ac:dyDescent="0.35">
      <c r="A61" s="4">
        <v>17</v>
      </c>
      <c r="B61" s="3" t="s">
        <v>5</v>
      </c>
      <c r="C61" s="5"/>
      <c r="D61" s="5"/>
      <c r="E61" s="372">
        <f>AVERAGE(E60:AB60)</f>
        <v>0.5855827254807856</v>
      </c>
      <c r="F61" s="373"/>
      <c r="G61" s="373"/>
      <c r="H61" s="373"/>
      <c r="I61" s="373"/>
      <c r="J61" s="373"/>
      <c r="K61" s="373"/>
      <c r="L61" s="373"/>
      <c r="M61" s="373"/>
      <c r="N61" s="373"/>
      <c r="O61" s="373"/>
      <c r="P61" s="373"/>
      <c r="Q61" s="373"/>
      <c r="R61" s="373"/>
      <c r="S61" s="373"/>
      <c r="T61" s="373"/>
      <c r="U61" s="373"/>
      <c r="V61" s="373"/>
      <c r="W61" s="373"/>
      <c r="X61" s="373"/>
      <c r="Y61" s="373"/>
      <c r="Z61" s="373"/>
      <c r="AA61" s="373"/>
      <c r="AB61" s="373"/>
      <c r="AC61" s="12">
        <f t="shared" si="23"/>
        <v>0.5855827254807856</v>
      </c>
    </row>
    <row r="62" spans="1:29" ht="30" customHeight="1" x14ac:dyDescent="0.35">
      <c r="A62" s="4">
        <v>18</v>
      </c>
      <c r="B62" s="3" t="s">
        <v>4</v>
      </c>
      <c r="C62" s="5"/>
      <c r="D62" s="5"/>
      <c r="E62" s="50">
        <f>3.516/E60</f>
        <v>6.6559278014688461</v>
      </c>
      <c r="F62" s="50">
        <f>3.516/F60</f>
        <v>7.2577295918367346</v>
      </c>
      <c r="G62" s="50">
        <f>3.516/G60</f>
        <v>7.2081040903540909</v>
      </c>
      <c r="H62" s="50">
        <f t="shared" ref="H62:R62" si="24">3.516/H60</f>
        <v>6.4643218766001027</v>
      </c>
      <c r="I62" s="50">
        <f t="shared" si="24"/>
        <v>6.0033071932476689</v>
      </c>
      <c r="J62" s="50">
        <f t="shared" si="24"/>
        <v>5.6449007936507929</v>
      </c>
      <c r="K62" s="50">
        <f t="shared" si="24"/>
        <v>5.462807219662059</v>
      </c>
      <c r="L62" s="50">
        <f t="shared" si="24"/>
        <v>5.3717604326676911</v>
      </c>
      <c r="M62" s="50">
        <f t="shared" si="24"/>
        <v>5.5538540066564259</v>
      </c>
      <c r="N62" s="50">
        <f t="shared" si="24"/>
        <v>5.3843669108669117</v>
      </c>
      <c r="O62" s="50">
        <f t="shared" si="24"/>
        <v>5.9137055933484515</v>
      </c>
      <c r="P62" s="50">
        <f t="shared" si="24"/>
        <v>6.0033071932476689</v>
      </c>
      <c r="Q62" s="50">
        <f t="shared" si="24"/>
        <v>6.092908793146889</v>
      </c>
      <c r="R62" s="50">
        <f t="shared" si="24"/>
        <v>5.8241039934492314</v>
      </c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12">
        <f t="shared" si="23"/>
        <v>6.0600789635859673</v>
      </c>
    </row>
    <row r="63" spans="1:29" ht="30" customHeight="1" x14ac:dyDescent="0.35">
      <c r="A63" s="4">
        <v>19</v>
      </c>
      <c r="B63" s="3" t="s">
        <v>3</v>
      </c>
      <c r="C63" s="5"/>
      <c r="D63" s="5"/>
      <c r="E63" s="50">
        <f>3.413*E62</f>
        <v>22.71668158641317</v>
      </c>
      <c r="F63" s="50">
        <f>3.413*F62</f>
        <v>24.770631096938775</v>
      </c>
      <c r="G63" s="50">
        <f>3.413*G62</f>
        <v>24.601259260378512</v>
      </c>
      <c r="H63" s="50">
        <f t="shared" ref="H63:R63" si="25">3.413*H62</f>
        <v>22.062730564836148</v>
      </c>
      <c r="I63" s="50">
        <f t="shared" si="25"/>
        <v>20.489287450554293</v>
      </c>
      <c r="J63" s="50">
        <f t="shared" si="25"/>
        <v>19.266046408730155</v>
      </c>
      <c r="K63" s="50">
        <f t="shared" si="25"/>
        <v>18.644561040706606</v>
      </c>
      <c r="L63" s="50">
        <f t="shared" si="25"/>
        <v>18.333818356694827</v>
      </c>
      <c r="M63" s="50">
        <f t="shared" si="25"/>
        <v>18.95530372471838</v>
      </c>
      <c r="N63" s="50">
        <f t="shared" si="25"/>
        <v>18.376844266788769</v>
      </c>
      <c r="O63" s="50">
        <f t="shared" si="25"/>
        <v>20.183477190098262</v>
      </c>
      <c r="P63" s="50">
        <f t="shared" si="25"/>
        <v>20.489287450554293</v>
      </c>
      <c r="Q63" s="50">
        <f t="shared" si="25"/>
        <v>20.795097711010332</v>
      </c>
      <c r="R63" s="50">
        <f t="shared" si="25"/>
        <v>19.877666929642224</v>
      </c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12">
        <f t="shared" si="23"/>
        <v>20.683049502718909</v>
      </c>
    </row>
    <row r="64" spans="1:29" ht="30" customHeight="1" x14ac:dyDescent="0.35">
      <c r="A64" s="4">
        <v>20</v>
      </c>
      <c r="B64" s="3" t="s">
        <v>2</v>
      </c>
      <c r="C64" s="2" t="s">
        <v>0</v>
      </c>
      <c r="D64" s="5"/>
      <c r="E64" s="50">
        <f>(E50-E49)/LN(1+(E50-E49)/E45)</f>
        <v>4.3993458938552283</v>
      </c>
      <c r="F64" s="50">
        <f>(F50-F49)/LN(1+(F50-F49)/F45)</f>
        <v>4.4404529199086973</v>
      </c>
      <c r="G64" s="50">
        <f>(G50-G49)/LN(1+(G50-G49)/G45)</f>
        <v>4.1735657466675047</v>
      </c>
      <c r="H64" s="50">
        <f t="shared" ref="H64:R64" si="26">(H50-H49)/LN(1+(H50-H49)/H45)</f>
        <v>3.7399946279634313</v>
      </c>
      <c r="I64" s="50">
        <f t="shared" si="26"/>
        <v>3.5231401714792079</v>
      </c>
      <c r="J64" s="50">
        <f t="shared" si="26"/>
        <v>3.2714323894241342</v>
      </c>
      <c r="K64" s="50">
        <f t="shared" si="26"/>
        <v>3.2714323894241359</v>
      </c>
      <c r="L64" s="50">
        <f t="shared" si="26"/>
        <v>3.2714323894241342</v>
      </c>
      <c r="M64" s="50">
        <f t="shared" si="26"/>
        <v>3.3062279842476472</v>
      </c>
      <c r="N64" s="50">
        <f t="shared" si="26"/>
        <v>3.5301433410029222</v>
      </c>
      <c r="O64" s="50">
        <f t="shared" si="26"/>
        <v>3.5231401714792079</v>
      </c>
      <c r="P64" s="50">
        <f t="shared" si="26"/>
        <v>3.3753264125543936</v>
      </c>
      <c r="Q64" s="50">
        <f t="shared" si="26"/>
        <v>3.5576754208228234</v>
      </c>
      <c r="R64" s="50">
        <f t="shared" si="26"/>
        <v>3.6007153540981931</v>
      </c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12">
        <f t="shared" si="23"/>
        <v>3.6417160865965466</v>
      </c>
    </row>
    <row r="65" spans="1:29" ht="30" customHeight="1" x14ac:dyDescent="0.35">
      <c r="A65" s="4">
        <v>21</v>
      </c>
      <c r="B65" s="3" t="s">
        <v>1</v>
      </c>
      <c r="C65" s="2" t="s">
        <v>0</v>
      </c>
      <c r="D65" s="1"/>
      <c r="E65" s="50">
        <f>(E47-E48)/LN(1+(E47-E48)/E46)</f>
        <v>2.6050715660667718</v>
      </c>
      <c r="F65" s="50">
        <f>(F47-F48)/LN(1+(F47-F48)/F46)</f>
        <v>2.6502140546051289</v>
      </c>
      <c r="G65" s="50">
        <f>(G47-G48)/LN(1+(G47-G48)/G46)</f>
        <v>2.6951431749169599</v>
      </c>
      <c r="H65" s="50">
        <f t="shared" ref="H65:R65" si="27">(H47-H48)/LN(1+(H47-H48)/H46)</f>
        <v>2.2149756783043997</v>
      </c>
      <c r="I65" s="50">
        <f t="shared" si="27"/>
        <v>2.1270631636670401</v>
      </c>
      <c r="J65" s="50">
        <f t="shared" si="27"/>
        <v>1.7889418507023145</v>
      </c>
      <c r="K65" s="50">
        <f t="shared" si="27"/>
        <v>1.9707524325183063</v>
      </c>
      <c r="L65" s="50">
        <f t="shared" si="27"/>
        <v>1.9481449407478864</v>
      </c>
      <c r="M65" s="50">
        <f t="shared" si="27"/>
        <v>1.9932876563019337</v>
      </c>
      <c r="N65" s="50">
        <f t="shared" si="27"/>
        <v>2.0157521398153806</v>
      </c>
      <c r="O65" s="50">
        <f t="shared" si="27"/>
        <v>2.1049313267650867</v>
      </c>
      <c r="P65" s="50">
        <f t="shared" si="27"/>
        <v>2.329312243756628</v>
      </c>
      <c r="Q65" s="50">
        <f t="shared" si="27"/>
        <v>2.1491323462834737</v>
      </c>
      <c r="R65" s="50">
        <f t="shared" si="27"/>
        <v>2.2824539234048866</v>
      </c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12">
        <f t="shared" si="23"/>
        <v>2.2053697498468714</v>
      </c>
    </row>
    <row r="69" spans="1:29" ht="21" customHeight="1" x14ac:dyDescent="0.35"/>
    <row r="70" spans="1:29" ht="21" customHeight="1" x14ac:dyDescent="0.35"/>
    <row r="71" spans="1:29" ht="21" customHeight="1" x14ac:dyDescent="0.35"/>
    <row r="72" spans="1:29" ht="21" customHeight="1" x14ac:dyDescent="0.35"/>
    <row r="73" spans="1:29" ht="21" customHeight="1" x14ac:dyDescent="0.35"/>
    <row r="74" spans="1:29" ht="21" customHeight="1" x14ac:dyDescent="0.35"/>
    <row r="75" spans="1:29" ht="21" customHeight="1" x14ac:dyDescent="0.35"/>
    <row r="76" spans="1:29" ht="21" customHeight="1" x14ac:dyDescent="0.35"/>
    <row r="78" spans="1:29" ht="24.95" customHeight="1" x14ac:dyDescent="0.35"/>
    <row r="79" spans="1:29" ht="24.95" customHeight="1" x14ac:dyDescent="0.35"/>
    <row r="80" spans="1:29" ht="24.95" customHeight="1" x14ac:dyDescent="0.35"/>
    <row r="81" ht="24.95" customHeight="1" x14ac:dyDescent="0.35"/>
    <row r="82" ht="24.95" customHeight="1" x14ac:dyDescent="0.35"/>
    <row r="83" ht="24.95" customHeight="1" x14ac:dyDescent="0.35"/>
    <row r="84" ht="24.95" customHeight="1" x14ac:dyDescent="0.35"/>
    <row r="85" ht="24.95" customHeight="1" x14ac:dyDescent="0.35"/>
    <row r="86" ht="24.95" customHeight="1" x14ac:dyDescent="0.35"/>
    <row r="87" ht="24.95" customHeight="1" x14ac:dyDescent="0.35"/>
    <row r="88" ht="24.95" customHeight="1" x14ac:dyDescent="0.35"/>
    <row r="89" ht="24.95" customHeight="1" x14ac:dyDescent="0.35"/>
    <row r="90" ht="24.95" customHeight="1" x14ac:dyDescent="0.35"/>
    <row r="91" ht="24.95" customHeight="1" x14ac:dyDescent="0.35"/>
    <row r="92" ht="24.95" customHeight="1" x14ac:dyDescent="0.35"/>
    <row r="93" ht="24.95" customHeight="1" x14ac:dyDescent="0.35"/>
    <row r="94" ht="24.95" customHeight="1" x14ac:dyDescent="0.35"/>
    <row r="95" ht="24.95" customHeight="1" x14ac:dyDescent="0.35"/>
    <row r="96" ht="24.95" customHeight="1" x14ac:dyDescent="0.35"/>
    <row r="97" ht="24.95" customHeight="1" x14ac:dyDescent="0.35"/>
    <row r="98" ht="24.95" customHeight="1" x14ac:dyDescent="0.35"/>
    <row r="102" ht="21" customHeight="1" x14ac:dyDescent="0.35"/>
    <row r="103" ht="21" customHeight="1" x14ac:dyDescent="0.35"/>
    <row r="104" ht="21" customHeight="1" x14ac:dyDescent="0.35"/>
    <row r="105" ht="21" customHeight="1" x14ac:dyDescent="0.35"/>
    <row r="106" ht="21" customHeight="1" x14ac:dyDescent="0.35"/>
    <row r="107" ht="21" customHeight="1" x14ac:dyDescent="0.35"/>
    <row r="108" ht="21" customHeight="1" x14ac:dyDescent="0.35"/>
  </sheetData>
  <mergeCells count="28">
    <mergeCell ref="A1:AC1"/>
    <mergeCell ref="E61:AB61"/>
    <mergeCell ref="E10:AB10"/>
    <mergeCell ref="E28:AB28"/>
    <mergeCell ref="A9:D9"/>
    <mergeCell ref="A10:A11"/>
    <mergeCell ref="B10:B11"/>
    <mergeCell ref="C10:C11"/>
    <mergeCell ref="D10:D11"/>
    <mergeCell ref="A4:D4"/>
    <mergeCell ref="A5:D5"/>
    <mergeCell ref="A37:D37"/>
    <mergeCell ref="A38:D38"/>
    <mergeCell ref="A36:D36"/>
    <mergeCell ref="E36:AC42"/>
    <mergeCell ref="A3:D3"/>
    <mergeCell ref="E3:AC9"/>
    <mergeCell ref="A2:AC2"/>
    <mergeCell ref="A6:D6"/>
    <mergeCell ref="A7:D7"/>
    <mergeCell ref="A8:D8"/>
    <mergeCell ref="A34:AC34"/>
    <mergeCell ref="A35:AC35"/>
    <mergeCell ref="E43:AB43"/>
    <mergeCell ref="A40:D40"/>
    <mergeCell ref="A41:D41"/>
    <mergeCell ref="A42:D42"/>
    <mergeCell ref="A39:D39"/>
  </mergeCells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D68"/>
  <sheetViews>
    <sheetView zoomScale="70" zoomScaleNormal="70" workbookViewId="0">
      <selection activeCell="AC47" sqref="AC47:AC48"/>
    </sheetView>
  </sheetViews>
  <sheetFormatPr defaultColWidth="8.85546875" defaultRowHeight="21" x14ac:dyDescent="0.35"/>
  <cols>
    <col min="1" max="1" width="6.5703125" style="29" customWidth="1"/>
    <col min="2" max="2" width="39.140625" style="29" customWidth="1"/>
    <col min="3" max="3" width="11.42578125" style="29" customWidth="1"/>
    <col min="4" max="4" width="13.28515625" style="29" customWidth="1"/>
    <col min="5" max="28" width="8.7109375" style="29" customWidth="1"/>
    <col min="29" max="29" width="9.85546875" style="29" customWidth="1"/>
    <col min="30" max="16384" width="8.85546875" style="29"/>
  </cols>
  <sheetData>
    <row r="1" spans="1:30" ht="28.5" x14ac:dyDescent="0.35">
      <c r="A1" s="74"/>
      <c r="B1" s="74"/>
      <c r="C1" s="74"/>
      <c r="D1" s="74"/>
      <c r="E1" s="74"/>
      <c r="F1" s="74"/>
      <c r="G1" s="74"/>
      <c r="H1" s="359" t="s">
        <v>39</v>
      </c>
      <c r="I1" s="359"/>
      <c r="J1" s="359"/>
      <c r="K1" s="359"/>
      <c r="L1" s="359"/>
      <c r="M1" s="359"/>
      <c r="N1" s="359"/>
      <c r="O1" s="359"/>
      <c r="P1" s="359"/>
      <c r="Q1" s="359"/>
      <c r="R1" s="359"/>
      <c r="S1" s="359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</row>
    <row r="2" spans="1:30" x14ac:dyDescent="0.35">
      <c r="A2" s="386" t="s">
        <v>113</v>
      </c>
      <c r="B2" s="387"/>
      <c r="C2" s="387"/>
      <c r="D2" s="387"/>
      <c r="E2" s="387"/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  <c r="AA2" s="387"/>
      <c r="AB2" s="388"/>
      <c r="AC2"/>
    </row>
    <row r="3" spans="1:30" ht="21" customHeight="1" x14ac:dyDescent="0.35">
      <c r="A3" s="335"/>
      <c r="B3" s="336"/>
      <c r="C3" s="336"/>
      <c r="D3" s="337"/>
      <c r="E3" s="338" t="s">
        <v>76</v>
      </c>
      <c r="F3" s="339"/>
      <c r="G3" s="339"/>
      <c r="H3" s="339"/>
      <c r="I3" s="339"/>
      <c r="J3" s="339"/>
      <c r="K3" s="339"/>
      <c r="L3" s="339"/>
      <c r="M3" s="339"/>
      <c r="N3" s="339"/>
      <c r="O3" s="339"/>
      <c r="P3" s="339"/>
      <c r="Q3" s="339"/>
      <c r="R3" s="339"/>
      <c r="S3" s="339"/>
      <c r="T3" s="339"/>
      <c r="U3" s="339"/>
      <c r="V3" s="339"/>
      <c r="W3" s="339"/>
      <c r="X3" s="339"/>
      <c r="Y3" s="339"/>
      <c r="Z3" s="339"/>
      <c r="AA3" s="339"/>
      <c r="AB3" s="340"/>
      <c r="AC3"/>
    </row>
    <row r="4" spans="1:30" ht="21" customHeight="1" x14ac:dyDescent="0.35">
      <c r="A4" s="350" t="s">
        <v>38</v>
      </c>
      <c r="B4" s="351"/>
      <c r="C4" s="351"/>
      <c r="D4" s="352"/>
      <c r="E4" s="341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3"/>
      <c r="AC4"/>
    </row>
    <row r="5" spans="1:30" ht="21" customHeight="1" x14ac:dyDescent="0.35">
      <c r="A5" s="350" t="s">
        <v>37</v>
      </c>
      <c r="B5" s="351"/>
      <c r="C5" s="351"/>
      <c r="D5" s="352"/>
      <c r="E5" s="341"/>
      <c r="F5" s="342"/>
      <c r="G5" s="342"/>
      <c r="H5" s="342"/>
      <c r="I5" s="342"/>
      <c r="J5" s="342"/>
      <c r="K5" s="342"/>
      <c r="L5" s="342"/>
      <c r="M5" s="342"/>
      <c r="N5" s="342"/>
      <c r="O5" s="342"/>
      <c r="P5" s="342"/>
      <c r="Q5" s="342"/>
      <c r="R5" s="342"/>
      <c r="S5" s="342"/>
      <c r="T5" s="342"/>
      <c r="U5" s="342"/>
      <c r="V5" s="342"/>
      <c r="W5" s="342"/>
      <c r="X5" s="342"/>
      <c r="Y5" s="342"/>
      <c r="Z5" s="342"/>
      <c r="AA5" s="342"/>
      <c r="AB5" s="343"/>
      <c r="AC5"/>
    </row>
    <row r="6" spans="1:30" ht="21" customHeight="1" x14ac:dyDescent="0.35">
      <c r="A6" s="350" t="s">
        <v>36</v>
      </c>
      <c r="B6" s="351"/>
      <c r="C6" s="351"/>
      <c r="D6" s="352"/>
      <c r="E6" s="341"/>
      <c r="F6" s="342"/>
      <c r="G6" s="342"/>
      <c r="H6" s="342"/>
      <c r="I6" s="342"/>
      <c r="J6" s="342"/>
      <c r="K6" s="342"/>
      <c r="L6" s="342"/>
      <c r="M6" s="342"/>
      <c r="N6" s="342"/>
      <c r="O6" s="342"/>
      <c r="P6" s="342"/>
      <c r="Q6" s="342"/>
      <c r="R6" s="342"/>
      <c r="S6" s="342"/>
      <c r="T6" s="342"/>
      <c r="U6" s="342"/>
      <c r="V6" s="342"/>
      <c r="W6" s="342"/>
      <c r="X6" s="342"/>
      <c r="Y6" s="342"/>
      <c r="Z6" s="342"/>
      <c r="AA6" s="342"/>
      <c r="AB6" s="343"/>
      <c r="AC6"/>
    </row>
    <row r="7" spans="1:30" ht="21" customHeight="1" x14ac:dyDescent="0.35">
      <c r="A7" s="350" t="s">
        <v>35</v>
      </c>
      <c r="B7" s="351"/>
      <c r="C7" s="351"/>
      <c r="D7" s="352"/>
      <c r="E7" s="341"/>
      <c r="F7" s="342"/>
      <c r="G7" s="342"/>
      <c r="H7" s="342"/>
      <c r="I7" s="342"/>
      <c r="J7" s="342"/>
      <c r="K7" s="342"/>
      <c r="L7" s="342"/>
      <c r="M7" s="342"/>
      <c r="N7" s="342"/>
      <c r="O7" s="342"/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3"/>
      <c r="AC7"/>
    </row>
    <row r="8" spans="1:30" ht="21" customHeight="1" x14ac:dyDescent="0.35">
      <c r="A8" s="347" t="s">
        <v>34</v>
      </c>
      <c r="B8" s="348"/>
      <c r="C8" s="348"/>
      <c r="D8" s="349"/>
      <c r="E8" s="341"/>
      <c r="F8" s="342"/>
      <c r="G8" s="342"/>
      <c r="H8" s="342"/>
      <c r="I8" s="342"/>
      <c r="J8" s="342"/>
      <c r="K8" s="342"/>
      <c r="L8" s="342"/>
      <c r="M8" s="342"/>
      <c r="N8" s="342"/>
      <c r="O8" s="342"/>
      <c r="P8" s="342"/>
      <c r="Q8" s="342"/>
      <c r="R8" s="342"/>
      <c r="S8" s="342"/>
      <c r="T8" s="342"/>
      <c r="U8" s="342"/>
      <c r="V8" s="342"/>
      <c r="W8" s="342"/>
      <c r="X8" s="342"/>
      <c r="Y8" s="342"/>
      <c r="Z8" s="342"/>
      <c r="AA8" s="342"/>
      <c r="AB8" s="343"/>
      <c r="AC8"/>
    </row>
    <row r="9" spans="1:30" ht="21" customHeight="1" x14ac:dyDescent="0.35">
      <c r="A9" s="347" t="s">
        <v>33</v>
      </c>
      <c r="B9" s="348"/>
      <c r="C9" s="348"/>
      <c r="D9" s="349"/>
      <c r="E9" s="344"/>
      <c r="F9" s="345"/>
      <c r="G9" s="345"/>
      <c r="H9" s="345"/>
      <c r="I9" s="345"/>
      <c r="J9" s="345"/>
      <c r="K9" s="345"/>
      <c r="L9" s="345"/>
      <c r="M9" s="345"/>
      <c r="N9" s="345"/>
      <c r="O9" s="345"/>
      <c r="P9" s="345"/>
      <c r="Q9" s="345"/>
      <c r="R9" s="345"/>
      <c r="S9" s="345"/>
      <c r="T9" s="345"/>
      <c r="U9" s="345"/>
      <c r="V9" s="345"/>
      <c r="W9" s="345"/>
      <c r="X9" s="345"/>
      <c r="Y9" s="345"/>
      <c r="Z9" s="345"/>
      <c r="AA9" s="345"/>
      <c r="AB9" s="346"/>
      <c r="AC9"/>
    </row>
    <row r="10" spans="1:30" ht="35.25" customHeight="1" x14ac:dyDescent="0.35">
      <c r="A10" s="312" t="s">
        <v>32</v>
      </c>
      <c r="B10" s="312" t="s">
        <v>31</v>
      </c>
      <c r="C10" s="312" t="s">
        <v>30</v>
      </c>
      <c r="D10" s="312" t="s">
        <v>29</v>
      </c>
      <c r="E10" s="314" t="s">
        <v>28</v>
      </c>
      <c r="F10" s="315"/>
      <c r="G10" s="315"/>
      <c r="H10" s="315"/>
      <c r="I10" s="315"/>
      <c r="J10" s="315"/>
      <c r="K10" s="315"/>
      <c r="L10" s="315"/>
      <c r="M10" s="315"/>
      <c r="N10" s="315"/>
      <c r="O10" s="315"/>
      <c r="P10" s="315"/>
      <c r="Q10" s="315"/>
      <c r="R10" s="315"/>
      <c r="S10" s="315"/>
      <c r="T10" s="315"/>
      <c r="U10" s="315"/>
      <c r="V10" s="315"/>
      <c r="W10" s="315"/>
      <c r="X10" s="315"/>
      <c r="Y10" s="315"/>
      <c r="Z10" s="315"/>
      <c r="AA10" s="315"/>
      <c r="AB10" s="316"/>
      <c r="AC10" s="113" t="s">
        <v>67</v>
      </c>
    </row>
    <row r="11" spans="1:30" x14ac:dyDescent="0.35">
      <c r="A11" s="313"/>
      <c r="B11" s="313"/>
      <c r="C11" s="313"/>
      <c r="D11" s="313"/>
      <c r="E11" s="51">
        <v>0.29166666666666669</v>
      </c>
      <c r="F11" s="51">
        <v>0.33333333333333298</v>
      </c>
      <c r="G11" s="51">
        <v>0.375</v>
      </c>
      <c r="H11" s="51">
        <v>0.41666666666666702</v>
      </c>
      <c r="I11" s="51">
        <v>0.45833333333333298</v>
      </c>
      <c r="J11" s="51">
        <v>0.5</v>
      </c>
      <c r="K11" s="51">
        <v>0.54166666666666696</v>
      </c>
      <c r="L11" s="51">
        <v>0.58333333333333304</v>
      </c>
      <c r="M11" s="51">
        <v>0.625</v>
      </c>
      <c r="N11" s="51">
        <v>0.66666666666666696</v>
      </c>
      <c r="O11" s="51">
        <v>0.70833333333333304</v>
      </c>
      <c r="P11" s="51">
        <v>0.75</v>
      </c>
      <c r="Q11" s="51">
        <v>0.79166666666666696</v>
      </c>
      <c r="R11" s="51">
        <v>0.83333333333333304</v>
      </c>
      <c r="S11" s="51">
        <v>0.875</v>
      </c>
      <c r="T11" s="51">
        <v>0.91666666666666696</v>
      </c>
      <c r="U11" s="51">
        <v>0.95833333333333304</v>
      </c>
      <c r="V11" s="51">
        <v>1</v>
      </c>
      <c r="W11" s="51">
        <v>1.0416666666666701</v>
      </c>
      <c r="X11" s="51">
        <v>1.0833333333333299</v>
      </c>
      <c r="Y11" s="51">
        <v>1.125</v>
      </c>
      <c r="Z11" s="51">
        <v>1.1666666666666701</v>
      </c>
      <c r="AA11" s="51">
        <v>1.2083333333333299</v>
      </c>
      <c r="AB11" s="51">
        <v>1.25</v>
      </c>
      <c r="AC11" s="1"/>
    </row>
    <row r="12" spans="1:30" ht="31.5" x14ac:dyDescent="0.35">
      <c r="A12" s="4">
        <v>1</v>
      </c>
      <c r="B12" s="3" t="s">
        <v>27</v>
      </c>
      <c r="C12" s="2" t="s">
        <v>0</v>
      </c>
      <c r="D12" s="31"/>
      <c r="E12" s="7">
        <v>1.8</v>
      </c>
      <c r="F12" s="7">
        <v>1.8</v>
      </c>
      <c r="G12" s="7">
        <v>1.8</v>
      </c>
      <c r="H12" s="7">
        <v>1.8</v>
      </c>
      <c r="I12" s="7">
        <v>1.8</v>
      </c>
      <c r="J12" s="7">
        <v>1.8</v>
      </c>
      <c r="K12" s="7">
        <v>1.6</v>
      </c>
      <c r="L12" s="7">
        <v>1.4</v>
      </c>
      <c r="M12" s="7">
        <v>1.6</v>
      </c>
      <c r="N12" s="7">
        <v>1.6</v>
      </c>
      <c r="O12" s="7">
        <v>1.6</v>
      </c>
      <c r="P12" s="7">
        <v>1.7</v>
      </c>
      <c r="Q12" s="7">
        <v>0.9</v>
      </c>
      <c r="R12" s="7">
        <v>0.9</v>
      </c>
      <c r="S12" s="7">
        <v>1.4</v>
      </c>
      <c r="T12" s="7">
        <v>1.4</v>
      </c>
      <c r="U12" s="7"/>
      <c r="V12" s="7"/>
      <c r="W12" s="7"/>
      <c r="X12" s="7"/>
      <c r="Y12" s="7"/>
      <c r="Z12" s="7"/>
      <c r="AA12" s="7"/>
      <c r="AB12" s="7"/>
      <c r="AC12" s="12">
        <f t="shared" ref="AC12:AC24" si="0">AVERAGE(E12:AB12)</f>
        <v>1.5562499999999997</v>
      </c>
    </row>
    <row r="13" spans="1:30" ht="31.5" x14ac:dyDescent="0.35">
      <c r="A13" s="4">
        <v>2</v>
      </c>
      <c r="B13" s="3" t="s">
        <v>26</v>
      </c>
      <c r="C13" s="2" t="s">
        <v>0</v>
      </c>
      <c r="D13" s="31"/>
      <c r="E13" s="7">
        <v>1.5</v>
      </c>
      <c r="F13" s="7">
        <v>1.7</v>
      </c>
      <c r="G13" s="7">
        <v>1.6</v>
      </c>
      <c r="H13" s="7">
        <v>1.7</v>
      </c>
      <c r="I13" s="7">
        <v>1.6</v>
      </c>
      <c r="J13" s="7">
        <v>1.6</v>
      </c>
      <c r="K13" s="7">
        <v>1.2</v>
      </c>
      <c r="L13" s="7">
        <v>0.9</v>
      </c>
      <c r="M13" s="7">
        <v>0.8</v>
      </c>
      <c r="N13" s="7">
        <v>0.9</v>
      </c>
      <c r="O13" s="7">
        <v>1.1000000000000001</v>
      </c>
      <c r="P13" s="7">
        <v>1.4</v>
      </c>
      <c r="Q13" s="7">
        <v>0.3</v>
      </c>
      <c r="R13" s="7">
        <v>0.3</v>
      </c>
      <c r="S13" s="7">
        <v>0.7</v>
      </c>
      <c r="T13" s="7">
        <v>0.6</v>
      </c>
      <c r="U13" s="7"/>
      <c r="V13" s="7"/>
      <c r="W13" s="7"/>
      <c r="X13" s="7"/>
      <c r="Y13" s="7"/>
      <c r="Z13" s="7"/>
      <c r="AA13" s="7"/>
      <c r="AB13" s="7"/>
      <c r="AC13" s="12">
        <f t="shared" si="0"/>
        <v>1.1187500000000001</v>
      </c>
    </row>
    <row r="14" spans="1:30" x14ac:dyDescent="0.35">
      <c r="A14" s="4">
        <v>3</v>
      </c>
      <c r="B14" s="3" t="s">
        <v>25</v>
      </c>
      <c r="C14" s="2" t="s">
        <v>0</v>
      </c>
      <c r="D14" s="2"/>
      <c r="E14" s="36">
        <v>13.1</v>
      </c>
      <c r="F14" s="36">
        <v>13.1</v>
      </c>
      <c r="G14" s="36">
        <v>13.5</v>
      </c>
      <c r="H14" s="36">
        <v>13.6</v>
      </c>
      <c r="I14" s="36">
        <v>13.6</v>
      </c>
      <c r="J14" s="36">
        <v>13.1</v>
      </c>
      <c r="K14" s="36">
        <v>12.6</v>
      </c>
      <c r="L14" s="36">
        <v>12</v>
      </c>
      <c r="M14" s="36">
        <v>12</v>
      </c>
      <c r="N14" s="36">
        <v>12.1</v>
      </c>
      <c r="O14" s="36">
        <v>12.3</v>
      </c>
      <c r="P14" s="36">
        <v>14</v>
      </c>
      <c r="Q14" s="36">
        <v>14.6</v>
      </c>
      <c r="R14" s="36">
        <v>15.1</v>
      </c>
      <c r="S14" s="36">
        <v>13.5</v>
      </c>
      <c r="T14" s="36">
        <v>13.3</v>
      </c>
      <c r="U14" s="36"/>
      <c r="V14" s="5"/>
      <c r="W14" s="5"/>
      <c r="X14" s="5"/>
      <c r="Y14" s="5"/>
      <c r="Z14" s="5"/>
      <c r="AA14" s="5"/>
      <c r="AB14" s="5"/>
      <c r="AC14" s="12">
        <f t="shared" si="0"/>
        <v>13.21875</v>
      </c>
    </row>
    <row r="15" spans="1:30" x14ac:dyDescent="0.35">
      <c r="A15" s="4">
        <v>4</v>
      </c>
      <c r="B15" s="3" t="s">
        <v>24</v>
      </c>
      <c r="C15" s="2" t="s">
        <v>0</v>
      </c>
      <c r="D15" s="2"/>
      <c r="E15" s="36">
        <v>5.5</v>
      </c>
      <c r="F15" s="36">
        <v>5.5</v>
      </c>
      <c r="G15" s="36">
        <v>5.8</v>
      </c>
      <c r="H15" s="36">
        <v>5.8</v>
      </c>
      <c r="I15" s="36">
        <v>5.8</v>
      </c>
      <c r="J15" s="36">
        <v>5.6</v>
      </c>
      <c r="K15" s="36">
        <v>5.5</v>
      </c>
      <c r="L15" s="36">
        <v>5.3</v>
      </c>
      <c r="M15" s="36">
        <v>5.5</v>
      </c>
      <c r="N15" s="36">
        <v>5.6</v>
      </c>
      <c r="O15" s="36">
        <v>5.5</v>
      </c>
      <c r="P15" s="36">
        <v>6.4</v>
      </c>
      <c r="Q15" s="36">
        <v>6.8</v>
      </c>
      <c r="R15" s="36">
        <v>7.9</v>
      </c>
      <c r="S15" s="36">
        <v>7.1</v>
      </c>
      <c r="T15" s="36">
        <v>7</v>
      </c>
      <c r="U15" s="36"/>
      <c r="V15" s="5"/>
      <c r="W15" s="5"/>
      <c r="X15" s="5"/>
      <c r="Y15" s="5"/>
      <c r="Z15" s="5"/>
      <c r="AA15" s="5"/>
      <c r="AB15" s="5"/>
      <c r="AC15" s="12">
        <f t="shared" si="0"/>
        <v>6.0374999999999996</v>
      </c>
    </row>
    <row r="16" spans="1:30" ht="34.5" x14ac:dyDescent="0.35">
      <c r="A16" s="4">
        <v>5</v>
      </c>
      <c r="B16" s="3" t="s">
        <v>23</v>
      </c>
      <c r="C16" s="2" t="s">
        <v>0</v>
      </c>
      <c r="D16" s="2"/>
      <c r="E16" s="36">
        <v>20.5</v>
      </c>
      <c r="F16" s="36">
        <v>20.399999999999999</v>
      </c>
      <c r="G16" s="36">
        <v>20.7</v>
      </c>
      <c r="H16" s="36">
        <v>20</v>
      </c>
      <c r="I16" s="36">
        <v>20</v>
      </c>
      <c r="J16" s="36">
        <v>20</v>
      </c>
      <c r="K16" s="36">
        <v>20</v>
      </c>
      <c r="L16" s="36">
        <v>20.7</v>
      </c>
      <c r="M16" s="36">
        <v>22</v>
      </c>
      <c r="N16" s="36">
        <v>22.1</v>
      </c>
      <c r="O16" s="36">
        <v>22.1</v>
      </c>
      <c r="P16" s="36">
        <v>22.6</v>
      </c>
      <c r="Q16" s="36">
        <v>21.9</v>
      </c>
      <c r="R16" s="36">
        <v>23.7</v>
      </c>
      <c r="S16" s="36">
        <v>24</v>
      </c>
      <c r="T16" s="36">
        <v>24</v>
      </c>
      <c r="U16" s="36"/>
      <c r="V16" s="5"/>
      <c r="W16" s="5"/>
      <c r="X16" s="5"/>
      <c r="Y16" s="5"/>
      <c r="Z16" s="5"/>
      <c r="AA16" s="5"/>
      <c r="AB16" s="5"/>
      <c r="AC16" s="12">
        <f t="shared" si="0"/>
        <v>21.543749999999996</v>
      </c>
    </row>
    <row r="17" spans="1:29" x14ac:dyDescent="0.35">
      <c r="A17" s="4">
        <v>6</v>
      </c>
      <c r="B17" s="3" t="s">
        <v>22</v>
      </c>
      <c r="C17" s="2" t="s">
        <v>0</v>
      </c>
      <c r="D17" s="2"/>
      <c r="E17" s="36">
        <v>26.3</v>
      </c>
      <c r="F17" s="36">
        <v>26.3</v>
      </c>
      <c r="G17" s="36">
        <v>26.7</v>
      </c>
      <c r="H17" s="36">
        <v>26.1</v>
      </c>
      <c r="I17" s="36">
        <v>26</v>
      </c>
      <c r="J17" s="36">
        <v>26</v>
      </c>
      <c r="K17" s="36">
        <v>25.5</v>
      </c>
      <c r="L17" s="36">
        <v>25.8</v>
      </c>
      <c r="M17" s="36">
        <v>27</v>
      </c>
      <c r="N17" s="36">
        <v>27.1</v>
      </c>
      <c r="O17" s="36">
        <v>27.3</v>
      </c>
      <c r="P17" s="36">
        <v>28.3</v>
      </c>
      <c r="Q17" s="36">
        <v>28</v>
      </c>
      <c r="R17" s="36">
        <v>29.2</v>
      </c>
      <c r="S17" s="36">
        <v>29</v>
      </c>
      <c r="T17" s="36">
        <v>28.9</v>
      </c>
      <c r="U17" s="36"/>
      <c r="V17" s="5"/>
      <c r="W17" s="5"/>
      <c r="X17" s="5"/>
      <c r="Y17" s="5"/>
      <c r="Z17" s="5"/>
      <c r="AA17" s="5"/>
      <c r="AB17" s="5"/>
      <c r="AC17" s="12">
        <f t="shared" si="0"/>
        <v>27.09375</v>
      </c>
    </row>
    <row r="18" spans="1:29" ht="30" x14ac:dyDescent="0.35">
      <c r="A18" s="4">
        <v>7</v>
      </c>
      <c r="B18" s="3" t="s">
        <v>21</v>
      </c>
      <c r="C18" s="2" t="s">
        <v>16</v>
      </c>
      <c r="D18" s="2"/>
      <c r="E18" s="5">
        <v>4.3</v>
      </c>
      <c r="F18" s="5">
        <v>4.3</v>
      </c>
      <c r="G18" s="5">
        <v>4.3</v>
      </c>
      <c r="H18" s="5">
        <v>4.3</v>
      </c>
      <c r="I18" s="5">
        <v>4.3</v>
      </c>
      <c r="J18" s="5">
        <v>4.3</v>
      </c>
      <c r="K18" s="5">
        <v>4.3</v>
      </c>
      <c r="L18" s="5">
        <v>4.3</v>
      </c>
      <c r="M18" s="5">
        <v>4.3</v>
      </c>
      <c r="N18" s="5">
        <v>4.3</v>
      </c>
      <c r="O18" s="5">
        <v>4.3</v>
      </c>
      <c r="P18" s="5">
        <v>4.3</v>
      </c>
      <c r="Q18" s="5">
        <v>4.3</v>
      </c>
      <c r="R18" s="5">
        <v>4.3</v>
      </c>
      <c r="S18" s="5">
        <v>4.3</v>
      </c>
      <c r="T18" s="5">
        <v>4.3</v>
      </c>
      <c r="U18" s="5"/>
      <c r="V18" s="5"/>
      <c r="W18" s="5"/>
      <c r="X18" s="5"/>
      <c r="Y18" s="5"/>
      <c r="Z18" s="5"/>
      <c r="AA18" s="5"/>
      <c r="AB18" s="5"/>
      <c r="AC18" s="12">
        <f t="shared" si="0"/>
        <v>4.2999999999999989</v>
      </c>
    </row>
    <row r="19" spans="1:29" ht="30" x14ac:dyDescent="0.35">
      <c r="A19" s="4">
        <v>8</v>
      </c>
      <c r="B19" s="3" t="s">
        <v>20</v>
      </c>
      <c r="C19" s="2" t="s">
        <v>16</v>
      </c>
      <c r="D19" s="2"/>
      <c r="E19" s="11">
        <v>3.8</v>
      </c>
      <c r="F19" s="11">
        <v>3.8</v>
      </c>
      <c r="G19" s="11">
        <v>3.8</v>
      </c>
      <c r="H19" s="11">
        <v>3.8</v>
      </c>
      <c r="I19" s="11">
        <v>3.8</v>
      </c>
      <c r="J19" s="11">
        <v>3.8</v>
      </c>
      <c r="K19" s="11">
        <v>3.8</v>
      </c>
      <c r="L19" s="11">
        <v>3.8</v>
      </c>
      <c r="M19" s="11">
        <v>3.8</v>
      </c>
      <c r="N19" s="11">
        <v>3.8</v>
      </c>
      <c r="O19" s="11">
        <v>3.8</v>
      </c>
      <c r="P19" s="11">
        <v>3.8</v>
      </c>
      <c r="Q19" s="11">
        <v>3.8</v>
      </c>
      <c r="R19" s="11">
        <v>3.8</v>
      </c>
      <c r="S19" s="11">
        <v>3.8</v>
      </c>
      <c r="T19" s="11">
        <v>3.8</v>
      </c>
      <c r="U19" s="11"/>
      <c r="V19" s="11"/>
      <c r="W19" s="11"/>
      <c r="X19" s="11"/>
      <c r="Y19" s="11"/>
      <c r="Z19" s="11"/>
      <c r="AA19" s="11"/>
      <c r="AB19" s="11"/>
      <c r="AC19" s="12">
        <f t="shared" si="0"/>
        <v>3.7999999999999989</v>
      </c>
    </row>
    <row r="20" spans="1:29" ht="30" x14ac:dyDescent="0.35">
      <c r="A20" s="4">
        <v>9</v>
      </c>
      <c r="B20" s="3" t="s">
        <v>19</v>
      </c>
      <c r="C20" s="2" t="s">
        <v>16</v>
      </c>
      <c r="D20" s="2"/>
      <c r="E20" s="11">
        <v>3.8</v>
      </c>
      <c r="F20" s="11">
        <v>3.8</v>
      </c>
      <c r="G20" s="11">
        <v>3.8</v>
      </c>
      <c r="H20" s="11">
        <v>3.8</v>
      </c>
      <c r="I20" s="11">
        <v>3.8</v>
      </c>
      <c r="J20" s="11">
        <v>3.8</v>
      </c>
      <c r="K20" s="11">
        <v>3.8</v>
      </c>
      <c r="L20" s="11">
        <v>3.8</v>
      </c>
      <c r="M20" s="11">
        <v>3.8</v>
      </c>
      <c r="N20" s="11">
        <v>3.8</v>
      </c>
      <c r="O20" s="11">
        <v>3.8</v>
      </c>
      <c r="P20" s="11">
        <v>3.8</v>
      </c>
      <c r="Q20" s="11">
        <v>3.8</v>
      </c>
      <c r="R20" s="11">
        <v>3.8</v>
      </c>
      <c r="S20" s="11">
        <v>3.8</v>
      </c>
      <c r="T20" s="11">
        <v>3.8</v>
      </c>
      <c r="U20" s="11"/>
      <c r="V20" s="11"/>
      <c r="W20" s="11"/>
      <c r="X20" s="11"/>
      <c r="Y20" s="11"/>
      <c r="Z20" s="11"/>
      <c r="AA20" s="11"/>
      <c r="AB20" s="11"/>
      <c r="AC20" s="12">
        <f t="shared" si="0"/>
        <v>3.7999999999999989</v>
      </c>
    </row>
    <row r="21" spans="1:29" ht="30" x14ac:dyDescent="0.35">
      <c r="A21" s="4">
        <v>10</v>
      </c>
      <c r="B21" s="3" t="s">
        <v>18</v>
      </c>
      <c r="C21" s="2" t="s">
        <v>16</v>
      </c>
      <c r="D21" s="2"/>
      <c r="E21" s="11">
        <v>3</v>
      </c>
      <c r="F21" s="11">
        <v>3</v>
      </c>
      <c r="G21" s="11">
        <v>3</v>
      </c>
      <c r="H21" s="11">
        <v>3</v>
      </c>
      <c r="I21" s="11">
        <v>3</v>
      </c>
      <c r="J21" s="11">
        <v>3</v>
      </c>
      <c r="K21" s="11">
        <v>3</v>
      </c>
      <c r="L21" s="11">
        <v>3</v>
      </c>
      <c r="M21" s="11">
        <v>3</v>
      </c>
      <c r="N21" s="11">
        <v>3</v>
      </c>
      <c r="O21" s="11">
        <v>3</v>
      </c>
      <c r="P21" s="11">
        <v>3</v>
      </c>
      <c r="Q21" s="11">
        <v>3</v>
      </c>
      <c r="R21" s="11">
        <v>3</v>
      </c>
      <c r="S21" s="11">
        <v>3</v>
      </c>
      <c r="T21" s="11">
        <v>3</v>
      </c>
      <c r="U21" s="11"/>
      <c r="V21" s="11"/>
      <c r="W21" s="11"/>
      <c r="X21" s="11"/>
      <c r="Y21" s="11"/>
      <c r="Z21" s="11"/>
      <c r="AA21" s="11"/>
      <c r="AB21" s="11"/>
      <c r="AC21" s="12">
        <f t="shared" si="0"/>
        <v>3</v>
      </c>
    </row>
    <row r="22" spans="1:29" ht="34.5" x14ac:dyDescent="0.35">
      <c r="A22" s="4">
        <v>11</v>
      </c>
      <c r="B22" s="3" t="s">
        <v>17</v>
      </c>
      <c r="C22" s="2" t="s">
        <v>16</v>
      </c>
      <c r="D22" s="5"/>
      <c r="E22" s="13">
        <v>0.5</v>
      </c>
      <c r="F22" s="13">
        <v>0.5</v>
      </c>
      <c r="G22" s="13">
        <v>0.5</v>
      </c>
      <c r="H22" s="13">
        <v>0.5</v>
      </c>
      <c r="I22" s="13">
        <v>0.5</v>
      </c>
      <c r="J22" s="13">
        <v>0.5</v>
      </c>
      <c r="K22" s="13">
        <v>0.5</v>
      </c>
      <c r="L22" s="13">
        <v>0.5</v>
      </c>
      <c r="M22" s="13">
        <v>0.5</v>
      </c>
      <c r="N22" s="13">
        <v>0.5</v>
      </c>
      <c r="O22" s="13">
        <v>0.5</v>
      </c>
      <c r="P22" s="13">
        <v>0.5</v>
      </c>
      <c r="Q22" s="13">
        <v>0.5</v>
      </c>
      <c r="R22" s="13">
        <v>0.5</v>
      </c>
      <c r="S22" s="13">
        <v>0.5</v>
      </c>
      <c r="T22" s="13">
        <v>0.5</v>
      </c>
      <c r="U22" s="13"/>
      <c r="V22" s="13"/>
      <c r="W22" s="13"/>
      <c r="X22" s="13"/>
      <c r="Y22" s="13"/>
      <c r="Z22" s="13"/>
      <c r="AA22" s="13"/>
      <c r="AB22" s="13"/>
      <c r="AC22" s="12">
        <f t="shared" si="0"/>
        <v>0.5</v>
      </c>
    </row>
    <row r="23" spans="1:29" ht="34.5" x14ac:dyDescent="0.35">
      <c r="A23" s="4">
        <v>12</v>
      </c>
      <c r="B23" s="3" t="s">
        <v>15</v>
      </c>
      <c r="C23" s="2" t="s">
        <v>14</v>
      </c>
      <c r="D23" s="5"/>
      <c r="E23" s="13">
        <f t="shared" ref="E23:N23" si="1">E20-E21</f>
        <v>0.79999999999999982</v>
      </c>
      <c r="F23" s="13">
        <f t="shared" si="1"/>
        <v>0.79999999999999982</v>
      </c>
      <c r="G23" s="13">
        <f t="shared" si="1"/>
        <v>0.79999999999999982</v>
      </c>
      <c r="H23" s="13">
        <f t="shared" si="1"/>
        <v>0.79999999999999982</v>
      </c>
      <c r="I23" s="13">
        <f t="shared" si="1"/>
        <v>0.79999999999999982</v>
      </c>
      <c r="J23" s="13">
        <f t="shared" si="1"/>
        <v>0.79999999999999982</v>
      </c>
      <c r="K23" s="13">
        <f t="shared" si="1"/>
        <v>0.79999999999999982</v>
      </c>
      <c r="L23" s="13">
        <f t="shared" si="1"/>
        <v>0.79999999999999982</v>
      </c>
      <c r="M23" s="13">
        <f t="shared" si="1"/>
        <v>0.79999999999999982</v>
      </c>
      <c r="N23" s="13">
        <f t="shared" si="1"/>
        <v>0.79999999999999982</v>
      </c>
      <c r="O23" s="13">
        <f t="shared" ref="O23:T23" si="2">O20-O21</f>
        <v>0.79999999999999982</v>
      </c>
      <c r="P23" s="13">
        <f t="shared" si="2"/>
        <v>0.79999999999999982</v>
      </c>
      <c r="Q23" s="13">
        <f t="shared" si="2"/>
        <v>0.79999999999999982</v>
      </c>
      <c r="R23" s="13">
        <f t="shared" si="2"/>
        <v>0.79999999999999982</v>
      </c>
      <c r="S23" s="13">
        <f t="shared" si="2"/>
        <v>0.79999999999999982</v>
      </c>
      <c r="T23" s="13">
        <f t="shared" si="2"/>
        <v>0.79999999999999982</v>
      </c>
      <c r="U23" s="13"/>
      <c r="V23" s="13"/>
      <c r="W23" s="13"/>
      <c r="X23" s="13"/>
      <c r="Y23" s="13"/>
      <c r="Z23" s="13"/>
      <c r="AA23" s="13"/>
      <c r="AB23" s="13"/>
      <c r="AC23" s="12">
        <f t="shared" si="0"/>
        <v>0.8</v>
      </c>
    </row>
    <row r="24" spans="1:29" ht="37.5" x14ac:dyDescent="0.35">
      <c r="A24" s="4">
        <v>13</v>
      </c>
      <c r="B24" s="3" t="s">
        <v>13</v>
      </c>
      <c r="C24" s="2" t="s">
        <v>12</v>
      </c>
      <c r="D24" s="5"/>
      <c r="E24" s="6">
        <f t="shared" ref="E24:N24" si="3">SQRT(E22/0.5)*971</f>
        <v>971</v>
      </c>
      <c r="F24" s="6">
        <f t="shared" si="3"/>
        <v>971</v>
      </c>
      <c r="G24" s="6">
        <f t="shared" si="3"/>
        <v>971</v>
      </c>
      <c r="H24" s="6">
        <f t="shared" si="3"/>
        <v>971</v>
      </c>
      <c r="I24" s="6">
        <f t="shared" si="3"/>
        <v>971</v>
      </c>
      <c r="J24" s="6">
        <f t="shared" si="3"/>
        <v>971</v>
      </c>
      <c r="K24" s="6">
        <f t="shared" si="3"/>
        <v>971</v>
      </c>
      <c r="L24" s="6">
        <f t="shared" si="3"/>
        <v>971</v>
      </c>
      <c r="M24" s="6">
        <f t="shared" si="3"/>
        <v>971</v>
      </c>
      <c r="N24" s="6">
        <f t="shared" si="3"/>
        <v>971</v>
      </c>
      <c r="O24" s="6">
        <f t="shared" ref="O24:T24" si="4">SQRT(O22/0.5)*971</f>
        <v>971</v>
      </c>
      <c r="P24" s="6">
        <f t="shared" si="4"/>
        <v>971</v>
      </c>
      <c r="Q24" s="6">
        <f t="shared" si="4"/>
        <v>971</v>
      </c>
      <c r="R24" s="6">
        <f t="shared" si="4"/>
        <v>971</v>
      </c>
      <c r="S24" s="6">
        <f t="shared" si="4"/>
        <v>971</v>
      </c>
      <c r="T24" s="6">
        <f t="shared" si="4"/>
        <v>971</v>
      </c>
      <c r="U24" s="6"/>
      <c r="V24" s="6"/>
      <c r="W24" s="6"/>
      <c r="X24" s="6"/>
      <c r="Y24" s="6"/>
      <c r="Z24" s="6"/>
      <c r="AA24" s="6"/>
      <c r="AB24" s="6"/>
      <c r="AC24" s="12">
        <f t="shared" si="0"/>
        <v>971</v>
      </c>
    </row>
    <row r="25" spans="1:29" x14ac:dyDescent="0.35">
      <c r="A25" s="4">
        <v>14</v>
      </c>
      <c r="B25" s="3" t="s">
        <v>11</v>
      </c>
      <c r="C25" s="2" t="s">
        <v>10</v>
      </c>
      <c r="D25" s="5"/>
      <c r="E25" s="15">
        <f t="shared" ref="E25:N25" si="5">E24*1000*1*(E14-E15)/3024</f>
        <v>2440.3439153439153</v>
      </c>
      <c r="F25" s="15">
        <f t="shared" si="5"/>
        <v>2440.3439153439153</v>
      </c>
      <c r="G25" s="15">
        <f t="shared" si="5"/>
        <v>2472.4537037037039</v>
      </c>
      <c r="H25" s="15">
        <f t="shared" si="5"/>
        <v>2504.563492063492</v>
      </c>
      <c r="I25" s="15">
        <f t="shared" si="5"/>
        <v>2504.563492063492</v>
      </c>
      <c r="J25" s="15">
        <f t="shared" si="5"/>
        <v>2408.2341269841268</v>
      </c>
      <c r="K25" s="15">
        <f t="shared" si="5"/>
        <v>2279.7949735449733</v>
      </c>
      <c r="L25" s="15">
        <f t="shared" si="5"/>
        <v>2151.3558201058199</v>
      </c>
      <c r="M25" s="15">
        <f t="shared" si="5"/>
        <v>2087.1362433862432</v>
      </c>
      <c r="N25" s="15">
        <f t="shared" si="5"/>
        <v>2087.1362433862432</v>
      </c>
      <c r="O25" s="15">
        <f t="shared" ref="O25:T25" si="6">O24*1000*1*(O14-O15)/3024</f>
        <v>2183.465608465609</v>
      </c>
      <c r="P25" s="15">
        <f t="shared" si="6"/>
        <v>2440.3439153439153</v>
      </c>
      <c r="Q25" s="15">
        <f t="shared" si="6"/>
        <v>2504.563492063492</v>
      </c>
      <c r="R25" s="15">
        <f t="shared" si="6"/>
        <v>2311.9047619047615</v>
      </c>
      <c r="S25" s="15">
        <f t="shared" si="6"/>
        <v>2055.0264550264551</v>
      </c>
      <c r="T25" s="15">
        <f t="shared" si="6"/>
        <v>2022.916666666667</v>
      </c>
      <c r="U25" s="15"/>
      <c r="V25" s="15"/>
      <c r="W25" s="15"/>
      <c r="X25" s="15"/>
      <c r="Y25" s="15"/>
      <c r="Z25" s="15"/>
      <c r="AA25" s="15"/>
      <c r="AB25" s="15"/>
      <c r="AC25" s="26">
        <f>SUM(E25:AB25)</f>
        <v>36894.14682539682</v>
      </c>
    </row>
    <row r="26" spans="1:29" x14ac:dyDescent="0.35">
      <c r="A26" s="4">
        <v>15</v>
      </c>
      <c r="B26" s="3" t="s">
        <v>9</v>
      </c>
      <c r="C26" s="2" t="s">
        <v>8</v>
      </c>
      <c r="D26" s="5"/>
      <c r="E26" s="5">
        <v>1345</v>
      </c>
      <c r="F26" s="5">
        <v>1400</v>
      </c>
      <c r="G26" s="5">
        <v>1375</v>
      </c>
      <c r="H26" s="5">
        <v>1345</v>
      </c>
      <c r="I26" s="5">
        <v>1345</v>
      </c>
      <c r="J26" s="5">
        <v>1345</v>
      </c>
      <c r="K26" s="5">
        <v>1320</v>
      </c>
      <c r="L26" s="5">
        <v>1320</v>
      </c>
      <c r="M26" s="5">
        <v>1295</v>
      </c>
      <c r="N26" s="5">
        <v>1340</v>
      </c>
      <c r="O26" s="5">
        <v>1390</v>
      </c>
      <c r="P26" s="5">
        <v>1345</v>
      </c>
      <c r="Q26" s="5">
        <v>1345</v>
      </c>
      <c r="R26" s="5">
        <v>1300</v>
      </c>
      <c r="S26" s="5">
        <v>1345</v>
      </c>
      <c r="T26" s="5">
        <v>1345</v>
      </c>
      <c r="U26" s="5"/>
      <c r="V26" s="5"/>
      <c r="W26" s="5"/>
      <c r="X26" s="5"/>
      <c r="Y26" s="5"/>
      <c r="Z26" s="5"/>
      <c r="AA26" s="5"/>
      <c r="AB26" s="5"/>
      <c r="AC26" s="26">
        <f>SUM(E26:AB26)</f>
        <v>21500</v>
      </c>
    </row>
    <row r="27" spans="1:29" x14ac:dyDescent="0.35">
      <c r="A27" s="4">
        <v>16</v>
      </c>
      <c r="B27" s="3" t="s">
        <v>7</v>
      </c>
      <c r="C27" s="2" t="s">
        <v>6</v>
      </c>
      <c r="D27" s="5"/>
      <c r="E27" s="50">
        <f t="shared" ref="E27:N27" si="7">E26/E25</f>
        <v>0.55115182394709739</v>
      </c>
      <c r="F27" s="50">
        <f t="shared" si="7"/>
        <v>0.57368963087430214</v>
      </c>
      <c r="G27" s="50">
        <f t="shared" si="7"/>
        <v>0.5561277033985581</v>
      </c>
      <c r="H27" s="50">
        <f t="shared" si="7"/>
        <v>0.53701972589717184</v>
      </c>
      <c r="I27" s="50">
        <f t="shared" si="7"/>
        <v>0.53701972589717184</v>
      </c>
      <c r="J27" s="50">
        <f t="shared" si="7"/>
        <v>0.55850051493305874</v>
      </c>
      <c r="K27" s="50">
        <f t="shared" si="7"/>
        <v>0.57899943429889333</v>
      </c>
      <c r="L27" s="50">
        <f t="shared" si="7"/>
        <v>0.61356656470479742</v>
      </c>
      <c r="M27" s="50">
        <f t="shared" si="7"/>
        <v>0.62046740077636064</v>
      </c>
      <c r="N27" s="50">
        <f t="shared" si="7"/>
        <v>0.64202804404658165</v>
      </c>
      <c r="O27" s="50">
        <f t="shared" ref="O27:T27" si="8">O26/O25</f>
        <v>0.63660265341976119</v>
      </c>
      <c r="P27" s="50">
        <f t="shared" si="8"/>
        <v>0.55115182394709739</v>
      </c>
      <c r="Q27" s="50">
        <f t="shared" si="8"/>
        <v>0.53701972589717184</v>
      </c>
      <c r="R27" s="50">
        <f t="shared" si="8"/>
        <v>0.56230690010298667</v>
      </c>
      <c r="S27" s="50">
        <f t="shared" si="8"/>
        <v>0.65449279093717816</v>
      </c>
      <c r="T27" s="50">
        <f t="shared" si="8"/>
        <v>0.66488156539649834</v>
      </c>
      <c r="U27" s="50"/>
      <c r="V27" s="50"/>
      <c r="W27" s="50"/>
      <c r="X27" s="50"/>
      <c r="Y27" s="50"/>
      <c r="Z27" s="50"/>
      <c r="AA27" s="50"/>
      <c r="AB27" s="50"/>
      <c r="AC27" s="12">
        <f t="shared" ref="AC27:AC32" si="9">AVERAGE(E27:AB27)</f>
        <v>0.58593912677966797</v>
      </c>
    </row>
    <row r="28" spans="1:29" x14ac:dyDescent="0.35">
      <c r="A28" s="4">
        <v>17</v>
      </c>
      <c r="B28" s="3" t="s">
        <v>5</v>
      </c>
      <c r="C28" s="5"/>
      <c r="D28" s="5"/>
      <c r="E28" s="372">
        <f>AVERAGE(E27:AB27)</f>
        <v>0.58593912677966797</v>
      </c>
      <c r="F28" s="373"/>
      <c r="G28" s="373"/>
      <c r="H28" s="373"/>
      <c r="I28" s="373"/>
      <c r="J28" s="373"/>
      <c r="K28" s="373"/>
      <c r="L28" s="373"/>
      <c r="M28" s="373"/>
      <c r="N28" s="373"/>
      <c r="O28" s="373"/>
      <c r="P28" s="373"/>
      <c r="Q28" s="373"/>
      <c r="R28" s="373"/>
      <c r="S28" s="373"/>
      <c r="T28" s="373"/>
      <c r="U28" s="373"/>
      <c r="V28" s="373"/>
      <c r="W28" s="373"/>
      <c r="X28" s="373"/>
      <c r="Y28" s="373"/>
      <c r="Z28" s="373"/>
      <c r="AA28" s="373"/>
      <c r="AB28" s="373"/>
      <c r="AC28" s="12">
        <f t="shared" si="9"/>
        <v>0.58593912677966797</v>
      </c>
    </row>
    <row r="29" spans="1:29" x14ac:dyDescent="0.35">
      <c r="A29" s="4">
        <v>18</v>
      </c>
      <c r="B29" s="3" t="s">
        <v>4</v>
      </c>
      <c r="C29" s="5"/>
      <c r="D29" s="5"/>
      <c r="E29" s="50">
        <f t="shared" ref="E29:T29" si="10">3.516/E27</f>
        <v>6.3793674396648381</v>
      </c>
      <c r="F29" s="50">
        <f t="shared" si="10"/>
        <v>6.1287494331065755</v>
      </c>
      <c r="G29" s="50">
        <f t="shared" si="10"/>
        <v>6.32228888888889</v>
      </c>
      <c r="H29" s="50">
        <f t="shared" si="10"/>
        <v>6.5472455301823329</v>
      </c>
      <c r="I29" s="50">
        <f t="shared" si="10"/>
        <v>6.5472455301823329</v>
      </c>
      <c r="J29" s="50">
        <f t="shared" si="10"/>
        <v>6.2954283944060894</v>
      </c>
      <c r="K29" s="50">
        <f t="shared" si="10"/>
        <v>6.0725447931697927</v>
      </c>
      <c r="L29" s="50">
        <f t="shared" si="10"/>
        <v>5.730429593554593</v>
      </c>
      <c r="M29" s="50">
        <f t="shared" si="10"/>
        <v>5.6666957774100633</v>
      </c>
      <c r="N29" s="50">
        <f t="shared" si="10"/>
        <v>5.4763962923477845</v>
      </c>
      <c r="O29" s="50">
        <f t="shared" si="10"/>
        <v>5.5230684024209218</v>
      </c>
      <c r="P29" s="50">
        <f t="shared" si="10"/>
        <v>6.3793674396648381</v>
      </c>
      <c r="Q29" s="50">
        <f t="shared" si="10"/>
        <v>6.5472455301823329</v>
      </c>
      <c r="R29" s="50">
        <f t="shared" si="10"/>
        <v>6.252813186813186</v>
      </c>
      <c r="S29" s="50">
        <f t="shared" si="10"/>
        <v>5.3720988965598631</v>
      </c>
      <c r="T29" s="50">
        <f t="shared" si="10"/>
        <v>5.2881598513011161</v>
      </c>
      <c r="U29" s="50"/>
      <c r="V29" s="50"/>
      <c r="W29" s="50"/>
      <c r="X29" s="50"/>
      <c r="Y29" s="50"/>
      <c r="Z29" s="50"/>
      <c r="AA29" s="50"/>
      <c r="AB29" s="50"/>
      <c r="AC29" s="12">
        <f t="shared" si="9"/>
        <v>6.0330715612409715</v>
      </c>
    </row>
    <row r="30" spans="1:29" x14ac:dyDescent="0.35">
      <c r="A30" s="4">
        <v>19</v>
      </c>
      <c r="B30" s="3" t="s">
        <v>3</v>
      </c>
      <c r="C30" s="5"/>
      <c r="D30" s="5"/>
      <c r="E30" s="50">
        <f t="shared" ref="E30:T30" si="11">3.413*E29</f>
        <v>21.772781071576091</v>
      </c>
      <c r="F30" s="50">
        <f t="shared" si="11"/>
        <v>20.917421815192743</v>
      </c>
      <c r="G30" s="50">
        <f t="shared" si="11"/>
        <v>21.577971977777779</v>
      </c>
      <c r="H30" s="50">
        <f t="shared" si="11"/>
        <v>22.345748994512302</v>
      </c>
      <c r="I30" s="50">
        <f t="shared" si="11"/>
        <v>22.345748994512302</v>
      </c>
      <c r="J30" s="50">
        <f t="shared" si="11"/>
        <v>21.486297110107984</v>
      </c>
      <c r="K30" s="50">
        <f t="shared" si="11"/>
        <v>20.725595379088503</v>
      </c>
      <c r="L30" s="50">
        <f t="shared" si="11"/>
        <v>19.557956202801826</v>
      </c>
      <c r="M30" s="50">
        <f t="shared" si="11"/>
        <v>19.340432688300545</v>
      </c>
      <c r="N30" s="50">
        <f t="shared" si="11"/>
        <v>18.690940545782986</v>
      </c>
      <c r="O30" s="50">
        <f t="shared" si="11"/>
        <v>18.850232457462607</v>
      </c>
      <c r="P30" s="50">
        <f t="shared" si="11"/>
        <v>21.772781071576091</v>
      </c>
      <c r="Q30" s="50">
        <f t="shared" si="11"/>
        <v>22.345748994512302</v>
      </c>
      <c r="R30" s="50">
        <f t="shared" si="11"/>
        <v>21.340851406593401</v>
      </c>
      <c r="S30" s="50">
        <f t="shared" si="11"/>
        <v>18.334973533958813</v>
      </c>
      <c r="T30" s="50">
        <f t="shared" si="11"/>
        <v>18.048489572490709</v>
      </c>
      <c r="U30" s="50"/>
      <c r="V30" s="50"/>
      <c r="W30" s="50"/>
      <c r="X30" s="50"/>
      <c r="Y30" s="50"/>
      <c r="Z30" s="50"/>
      <c r="AA30" s="50"/>
      <c r="AB30" s="50"/>
      <c r="AC30" s="12">
        <f t="shared" si="9"/>
        <v>20.590873238515435</v>
      </c>
    </row>
    <row r="31" spans="1:29" x14ac:dyDescent="0.35">
      <c r="A31" s="4">
        <v>20</v>
      </c>
      <c r="B31" s="3" t="s">
        <v>2</v>
      </c>
      <c r="C31" s="2" t="s">
        <v>0</v>
      </c>
      <c r="D31" s="5"/>
      <c r="E31" s="50">
        <f t="shared" ref="E31:T31" si="12">(E17-E16)/LN(1+(E17-E16)/E12)</f>
        <v>4.0267666611708419</v>
      </c>
      <c r="F31" s="50">
        <f t="shared" si="12"/>
        <v>4.0593527907803066</v>
      </c>
      <c r="G31" s="50">
        <f t="shared" si="12"/>
        <v>4.0918286304642697</v>
      </c>
      <c r="H31" s="50">
        <f t="shared" si="12"/>
        <v>4.1241961940909277</v>
      </c>
      <c r="I31" s="50">
        <f t="shared" si="12"/>
        <v>4.0918286304642697</v>
      </c>
      <c r="J31" s="50">
        <f t="shared" si="12"/>
        <v>4.0918286304642697</v>
      </c>
      <c r="K31" s="50">
        <f t="shared" si="12"/>
        <v>3.6910493578042529</v>
      </c>
      <c r="L31" s="50">
        <f t="shared" si="12"/>
        <v>3.3217615746284799</v>
      </c>
      <c r="M31" s="50">
        <f t="shared" si="12"/>
        <v>3.5284171169052576</v>
      </c>
      <c r="N31" s="50">
        <f t="shared" si="12"/>
        <v>3.5284171169052576</v>
      </c>
      <c r="O31" s="50">
        <f t="shared" si="12"/>
        <v>3.593843236092809</v>
      </c>
      <c r="P31" s="50">
        <f t="shared" si="12"/>
        <v>3.8753055862373209</v>
      </c>
      <c r="Q31" s="50">
        <f t="shared" si="12"/>
        <v>2.9737665072361654</v>
      </c>
      <c r="R31" s="50">
        <f t="shared" si="12"/>
        <v>2.8037499815139819</v>
      </c>
      <c r="S31" s="50">
        <f t="shared" si="12"/>
        <v>3.2898508185437967</v>
      </c>
      <c r="T31" s="50">
        <f t="shared" si="12"/>
        <v>3.2578110744183038</v>
      </c>
      <c r="U31" s="50"/>
      <c r="V31" s="50"/>
      <c r="W31" s="50"/>
      <c r="X31" s="50"/>
      <c r="Y31" s="50"/>
      <c r="Z31" s="50"/>
      <c r="AA31" s="50"/>
      <c r="AB31" s="50"/>
      <c r="AC31" s="12">
        <f t="shared" si="9"/>
        <v>3.6468608692325324</v>
      </c>
    </row>
    <row r="32" spans="1:29" x14ac:dyDescent="0.35">
      <c r="A32" s="4">
        <v>21</v>
      </c>
      <c r="B32" s="3" t="s">
        <v>1</v>
      </c>
      <c r="C32" s="2" t="s">
        <v>0</v>
      </c>
      <c r="D32" s="1"/>
      <c r="E32" s="50">
        <f t="shared" ref="E32:T32" si="13">(E14-E15)/LN(1+(E14-E15)/E13)</f>
        <v>4.2156427622010888</v>
      </c>
      <c r="F32" s="50">
        <f t="shared" si="13"/>
        <v>4.4722030975939289</v>
      </c>
      <c r="G32" s="50">
        <f t="shared" si="13"/>
        <v>4.3749732258760963</v>
      </c>
      <c r="H32" s="50">
        <f t="shared" si="13"/>
        <v>4.5331349124771707</v>
      </c>
      <c r="I32" s="50">
        <f t="shared" si="13"/>
        <v>4.4050224800534474</v>
      </c>
      <c r="J32" s="50">
        <f t="shared" si="13"/>
        <v>4.3146327188138196</v>
      </c>
      <c r="K32" s="50">
        <f t="shared" si="13"/>
        <v>3.6712732462234552</v>
      </c>
      <c r="L32" s="50">
        <f t="shared" si="13"/>
        <v>3.1403667593732152</v>
      </c>
      <c r="M32" s="50">
        <f t="shared" si="13"/>
        <v>2.9398224236729851</v>
      </c>
      <c r="N32" s="50">
        <f t="shared" si="13"/>
        <v>3.0851884378738608</v>
      </c>
      <c r="O32" s="50">
        <f t="shared" si="13"/>
        <v>3.4490584071274646</v>
      </c>
      <c r="P32" s="50">
        <f t="shared" si="13"/>
        <v>4.0843694422438022</v>
      </c>
      <c r="Q32" s="50">
        <f t="shared" si="13"/>
        <v>2.3666219892297771</v>
      </c>
      <c r="R32" s="50">
        <f t="shared" si="13"/>
        <v>2.2368057644146022</v>
      </c>
      <c r="S32" s="50">
        <f t="shared" si="13"/>
        <v>2.7624670344616433</v>
      </c>
      <c r="T32" s="50">
        <f t="shared" si="13"/>
        <v>2.5794860061922535</v>
      </c>
      <c r="U32" s="50"/>
      <c r="V32" s="50"/>
      <c r="W32" s="50"/>
      <c r="X32" s="50"/>
      <c r="Y32" s="50"/>
      <c r="Z32" s="50"/>
      <c r="AA32" s="50"/>
      <c r="AB32" s="50"/>
      <c r="AC32" s="12">
        <f t="shared" si="9"/>
        <v>3.5394417942392886</v>
      </c>
    </row>
    <row r="33" spans="1:29" ht="21.75" thickBot="1" x14ac:dyDescent="0.4"/>
    <row r="34" spans="1:29" ht="29.25" thickBot="1" x14ac:dyDescent="0.5">
      <c r="K34" s="378"/>
      <c r="L34" s="379"/>
      <c r="M34" s="379"/>
      <c r="N34" s="379"/>
      <c r="O34" s="379"/>
      <c r="P34" s="379"/>
      <c r="Q34" s="380"/>
    </row>
    <row r="35" spans="1:29" ht="23.25" x14ac:dyDescent="0.35">
      <c r="A35" s="317" t="s">
        <v>39</v>
      </c>
      <c r="B35" s="317"/>
      <c r="C35" s="317"/>
      <c r="D35" s="317"/>
      <c r="E35" s="317"/>
      <c r="F35" s="317"/>
      <c r="G35" s="31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317"/>
      <c r="AC35"/>
    </row>
    <row r="36" spans="1:29" x14ac:dyDescent="0.35">
      <c r="A36" s="353" t="s">
        <v>113</v>
      </c>
      <c r="B36" s="354"/>
      <c r="C36" s="354"/>
      <c r="D36" s="354"/>
      <c r="E36" s="354"/>
      <c r="F36" s="354"/>
      <c r="G36" s="354"/>
      <c r="H36" s="354"/>
      <c r="I36" s="354"/>
      <c r="J36" s="354"/>
      <c r="K36" s="354"/>
      <c r="L36" s="354"/>
      <c r="M36" s="354"/>
      <c r="N36" s="354"/>
      <c r="O36" s="354"/>
      <c r="P36" s="354"/>
      <c r="Q36" s="354"/>
      <c r="R36" s="354"/>
      <c r="S36" s="354"/>
      <c r="T36" s="354"/>
      <c r="U36" s="354"/>
      <c r="V36" s="354"/>
      <c r="W36" s="354"/>
      <c r="X36" s="354"/>
      <c r="Y36" s="354"/>
      <c r="Z36" s="354"/>
      <c r="AA36" s="354"/>
      <c r="AB36" s="355"/>
      <c r="AC36"/>
    </row>
    <row r="37" spans="1:29" ht="21" customHeight="1" x14ac:dyDescent="0.35">
      <c r="A37" s="335"/>
      <c r="B37" s="336"/>
      <c r="C37" s="336"/>
      <c r="D37" s="337"/>
      <c r="E37" s="338" t="s">
        <v>109</v>
      </c>
      <c r="F37" s="339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40"/>
      <c r="AC37"/>
    </row>
    <row r="38" spans="1:29" ht="21" customHeight="1" x14ac:dyDescent="0.35">
      <c r="A38" s="350" t="s">
        <v>38</v>
      </c>
      <c r="B38" s="351"/>
      <c r="C38" s="351"/>
      <c r="D38" s="352"/>
      <c r="E38" s="341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3"/>
      <c r="AC38"/>
    </row>
    <row r="39" spans="1:29" ht="21" customHeight="1" x14ac:dyDescent="0.35">
      <c r="A39" s="350" t="s">
        <v>37</v>
      </c>
      <c r="B39" s="351"/>
      <c r="C39" s="351"/>
      <c r="D39" s="352"/>
      <c r="E39" s="341"/>
      <c r="F39" s="342"/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3"/>
      <c r="AC39"/>
    </row>
    <row r="40" spans="1:29" ht="21" customHeight="1" x14ac:dyDescent="0.35">
      <c r="A40" s="350" t="s">
        <v>36</v>
      </c>
      <c r="B40" s="351"/>
      <c r="C40" s="351"/>
      <c r="D40" s="352"/>
      <c r="E40" s="341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3"/>
      <c r="AC40"/>
    </row>
    <row r="41" spans="1:29" ht="21" customHeight="1" x14ac:dyDescent="0.35">
      <c r="A41" s="350" t="s">
        <v>35</v>
      </c>
      <c r="B41" s="351"/>
      <c r="C41" s="351"/>
      <c r="D41" s="352"/>
      <c r="E41" s="341"/>
      <c r="F41" s="342"/>
      <c r="G41" s="342"/>
      <c r="H41" s="342"/>
      <c r="I41" s="342"/>
      <c r="J41" s="342"/>
      <c r="K41" s="342"/>
      <c r="L41" s="342"/>
      <c r="M41" s="342"/>
      <c r="N41" s="342"/>
      <c r="O41" s="342"/>
      <c r="P41" s="342"/>
      <c r="Q41" s="342"/>
      <c r="R41" s="342"/>
      <c r="S41" s="342"/>
      <c r="T41" s="342"/>
      <c r="U41" s="342"/>
      <c r="V41" s="342"/>
      <c r="W41" s="342"/>
      <c r="X41" s="342"/>
      <c r="Y41" s="342"/>
      <c r="Z41" s="342"/>
      <c r="AA41" s="342"/>
      <c r="AB41" s="343"/>
      <c r="AC41"/>
    </row>
    <row r="42" spans="1:29" ht="21" customHeight="1" x14ac:dyDescent="0.35">
      <c r="A42" s="347" t="s">
        <v>34</v>
      </c>
      <c r="B42" s="348"/>
      <c r="C42" s="348"/>
      <c r="D42" s="349"/>
      <c r="E42" s="341"/>
      <c r="F42" s="342"/>
      <c r="G42" s="342"/>
      <c r="H42" s="342"/>
      <c r="I42" s="342"/>
      <c r="J42" s="342"/>
      <c r="K42" s="342"/>
      <c r="L42" s="342"/>
      <c r="M42" s="342"/>
      <c r="N42" s="342"/>
      <c r="O42" s="342"/>
      <c r="P42" s="342"/>
      <c r="Q42" s="342"/>
      <c r="R42" s="342"/>
      <c r="S42" s="342"/>
      <c r="T42" s="342"/>
      <c r="U42" s="342"/>
      <c r="V42" s="342"/>
      <c r="W42" s="342"/>
      <c r="X42" s="342"/>
      <c r="Y42" s="342"/>
      <c r="Z42" s="342"/>
      <c r="AA42" s="342"/>
      <c r="AB42" s="343"/>
      <c r="AC42"/>
    </row>
    <row r="43" spans="1:29" ht="21" customHeight="1" x14ac:dyDescent="0.35">
      <c r="A43" s="347" t="s">
        <v>33</v>
      </c>
      <c r="B43" s="348"/>
      <c r="C43" s="348"/>
      <c r="D43" s="349"/>
      <c r="E43" s="344"/>
      <c r="F43" s="345"/>
      <c r="G43" s="345"/>
      <c r="H43" s="345"/>
      <c r="I43" s="345"/>
      <c r="J43" s="345"/>
      <c r="K43" s="345"/>
      <c r="L43" s="345"/>
      <c r="M43" s="345"/>
      <c r="N43" s="345"/>
      <c r="O43" s="345"/>
      <c r="P43" s="345"/>
      <c r="Q43" s="345"/>
      <c r="R43" s="345"/>
      <c r="S43" s="345"/>
      <c r="T43" s="345"/>
      <c r="U43" s="345"/>
      <c r="V43" s="345"/>
      <c r="W43" s="345"/>
      <c r="X43" s="345"/>
      <c r="Y43" s="345"/>
      <c r="Z43" s="345"/>
      <c r="AA43" s="345"/>
      <c r="AB43" s="346"/>
      <c r="AC43"/>
    </row>
    <row r="44" spans="1:29" ht="39.75" customHeight="1" x14ac:dyDescent="0.35">
      <c r="A44" s="364" t="s">
        <v>32</v>
      </c>
      <c r="B44" s="364" t="s">
        <v>31</v>
      </c>
      <c r="C44" s="366" t="s">
        <v>30</v>
      </c>
      <c r="D44" s="364" t="s">
        <v>29</v>
      </c>
      <c r="E44" s="314" t="s">
        <v>28</v>
      </c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315"/>
      <c r="T44" s="315"/>
      <c r="U44" s="315"/>
      <c r="V44" s="315"/>
      <c r="W44" s="315"/>
      <c r="X44" s="315"/>
      <c r="Y44" s="315"/>
      <c r="Z44" s="315"/>
      <c r="AA44" s="315"/>
      <c r="AB44" s="316"/>
      <c r="AC44" s="113" t="s">
        <v>67</v>
      </c>
    </row>
    <row r="45" spans="1:29" x14ac:dyDescent="0.35">
      <c r="A45" s="365"/>
      <c r="B45" s="365"/>
      <c r="C45" s="367"/>
      <c r="D45" s="365"/>
      <c r="E45" s="51">
        <v>0.29166666666666669</v>
      </c>
      <c r="F45" s="51">
        <v>0.33333333333333298</v>
      </c>
      <c r="G45" s="51">
        <v>0.375</v>
      </c>
      <c r="H45" s="51">
        <v>0.41666666666666702</v>
      </c>
      <c r="I45" s="51">
        <v>0.45833333333333298</v>
      </c>
      <c r="J45" s="51">
        <v>0.5</v>
      </c>
      <c r="K45" s="51">
        <v>0.54166666666666696</v>
      </c>
      <c r="L45" s="51">
        <v>0.58333333333333304</v>
      </c>
      <c r="M45" s="51">
        <v>0.625</v>
      </c>
      <c r="N45" s="51">
        <v>0.66666666666666696</v>
      </c>
      <c r="O45" s="51">
        <v>0.70833333333333304</v>
      </c>
      <c r="P45" s="51">
        <v>0.75</v>
      </c>
      <c r="Q45" s="51">
        <v>0.79166666666666696</v>
      </c>
      <c r="R45" s="51">
        <v>0.83333333333333304</v>
      </c>
      <c r="S45" s="51">
        <v>0.875</v>
      </c>
      <c r="T45" s="51">
        <v>0.91666666666666696</v>
      </c>
      <c r="U45" s="51">
        <v>0.95833333333333304</v>
      </c>
      <c r="V45" s="51">
        <v>1</v>
      </c>
      <c r="W45" s="51">
        <v>1.0416666666666701</v>
      </c>
      <c r="X45" s="51">
        <v>1.0833333333333299</v>
      </c>
      <c r="Y45" s="51">
        <v>1.125</v>
      </c>
      <c r="Z45" s="51">
        <v>1.1666666666666701</v>
      </c>
      <c r="AA45" s="51">
        <v>1.2083333333333299</v>
      </c>
      <c r="AB45" s="51">
        <v>1.25</v>
      </c>
      <c r="AC45" s="1"/>
    </row>
    <row r="46" spans="1:29" ht="31.5" x14ac:dyDescent="0.35">
      <c r="A46" s="4">
        <v>1</v>
      </c>
      <c r="B46" s="3" t="s">
        <v>27</v>
      </c>
      <c r="C46" s="2" t="s">
        <v>0</v>
      </c>
      <c r="D46" s="31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>
        <v>0.9</v>
      </c>
      <c r="R46" s="7">
        <v>0.9</v>
      </c>
      <c r="S46" s="7">
        <v>0.8</v>
      </c>
      <c r="T46" s="7">
        <v>0.7</v>
      </c>
      <c r="U46" s="7">
        <v>0.7</v>
      </c>
      <c r="V46" s="7">
        <v>0.9</v>
      </c>
      <c r="W46" s="7">
        <v>0.9</v>
      </c>
      <c r="X46" s="7">
        <v>0.9</v>
      </c>
      <c r="Y46" s="7">
        <v>0.9</v>
      </c>
      <c r="Z46" s="7">
        <v>0.9</v>
      </c>
      <c r="AA46" s="7">
        <v>0.9</v>
      </c>
      <c r="AB46" s="7">
        <v>1</v>
      </c>
      <c r="AC46" s="12">
        <f t="shared" ref="AC46:AC58" si="14">AVERAGE(E46:AB46)</f>
        <v>0.86666666666666681</v>
      </c>
    </row>
    <row r="47" spans="1:29" ht="31.5" x14ac:dyDescent="0.35">
      <c r="A47" s="4">
        <v>2</v>
      </c>
      <c r="B47" s="3" t="s">
        <v>26</v>
      </c>
      <c r="C47" s="2" t="s">
        <v>0</v>
      </c>
      <c r="D47" s="31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>
        <v>0.3</v>
      </c>
      <c r="R47" s="7">
        <v>0.3</v>
      </c>
      <c r="S47" s="7">
        <v>0.3</v>
      </c>
      <c r="T47" s="7">
        <v>0.3</v>
      </c>
      <c r="U47" s="7">
        <v>0.3</v>
      </c>
      <c r="V47" s="7">
        <v>0.3</v>
      </c>
      <c r="W47" s="7">
        <v>0.4</v>
      </c>
      <c r="X47" s="7">
        <v>0.4</v>
      </c>
      <c r="Y47" s="7">
        <v>0.4</v>
      </c>
      <c r="Z47" s="7">
        <v>0.3</v>
      </c>
      <c r="AA47" s="7">
        <v>0.4</v>
      </c>
      <c r="AB47" s="7">
        <v>0.4</v>
      </c>
      <c r="AC47" s="12">
        <f t="shared" si="14"/>
        <v>0.34166666666666662</v>
      </c>
    </row>
    <row r="48" spans="1:29" x14ac:dyDescent="0.35">
      <c r="A48" s="4">
        <v>3</v>
      </c>
      <c r="B48" s="3" t="s">
        <v>25</v>
      </c>
      <c r="C48" s="2" t="s">
        <v>0</v>
      </c>
      <c r="D48" s="2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>
        <v>15.2</v>
      </c>
      <c r="R48" s="36">
        <v>15.3</v>
      </c>
      <c r="S48" s="36">
        <v>14</v>
      </c>
      <c r="T48" s="36">
        <v>13.6</v>
      </c>
      <c r="U48" s="36">
        <v>12.8</v>
      </c>
      <c r="V48" s="36">
        <v>12.5</v>
      </c>
      <c r="W48" s="36">
        <v>13.1</v>
      </c>
      <c r="X48" s="36">
        <v>13.2</v>
      </c>
      <c r="Y48" s="36">
        <v>13.3</v>
      </c>
      <c r="Z48" s="36">
        <v>13.3</v>
      </c>
      <c r="AA48" s="36">
        <v>13.2</v>
      </c>
      <c r="AB48" s="36">
        <v>13.2</v>
      </c>
      <c r="AC48" s="12">
        <f t="shared" si="14"/>
        <v>13.558333333333332</v>
      </c>
    </row>
    <row r="49" spans="1:29" x14ac:dyDescent="0.35">
      <c r="A49" s="4">
        <v>4</v>
      </c>
      <c r="B49" s="3" t="s">
        <v>24</v>
      </c>
      <c r="C49" s="2" t="s">
        <v>0</v>
      </c>
      <c r="D49" s="2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>
        <v>8</v>
      </c>
      <c r="R49" s="36">
        <v>7.8</v>
      </c>
      <c r="S49" s="36">
        <v>7.8</v>
      </c>
      <c r="T49" s="36">
        <v>7</v>
      </c>
      <c r="U49" s="36">
        <v>5.8</v>
      </c>
      <c r="V49" s="36">
        <v>5.4</v>
      </c>
      <c r="W49" s="36">
        <v>5.5</v>
      </c>
      <c r="X49" s="36">
        <v>5.5</v>
      </c>
      <c r="Y49" s="36">
        <v>5.5</v>
      </c>
      <c r="Z49" s="36">
        <v>5.5</v>
      </c>
      <c r="AA49" s="36">
        <v>5.4</v>
      </c>
      <c r="AB49" s="36">
        <v>5.5</v>
      </c>
      <c r="AC49" s="12">
        <f t="shared" si="14"/>
        <v>6.2250000000000005</v>
      </c>
    </row>
    <row r="50" spans="1:29" ht="34.5" x14ac:dyDescent="0.35">
      <c r="A50" s="4">
        <v>5</v>
      </c>
      <c r="B50" s="3" t="s">
        <v>23</v>
      </c>
      <c r="C50" s="2" t="s">
        <v>0</v>
      </c>
      <c r="D50" s="2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>
        <v>22</v>
      </c>
      <c r="R50" s="36">
        <v>23.8</v>
      </c>
      <c r="S50" s="36">
        <v>24.3</v>
      </c>
      <c r="T50" s="36">
        <v>24.2</v>
      </c>
      <c r="U50" s="36">
        <v>24.3</v>
      </c>
      <c r="V50" s="36">
        <v>20.8</v>
      </c>
      <c r="W50" s="36">
        <v>19.2</v>
      </c>
      <c r="X50" s="36">
        <v>20</v>
      </c>
      <c r="Y50" s="36">
        <v>19.8</v>
      </c>
      <c r="Z50" s="36">
        <v>19.600000000000001</v>
      </c>
      <c r="AA50" s="36">
        <v>19.2</v>
      </c>
      <c r="AB50" s="36">
        <v>19.3</v>
      </c>
      <c r="AC50" s="12">
        <f t="shared" si="14"/>
        <v>21.375</v>
      </c>
    </row>
    <row r="51" spans="1:29" x14ac:dyDescent="0.35">
      <c r="A51" s="4">
        <v>6</v>
      </c>
      <c r="B51" s="3" t="s">
        <v>22</v>
      </c>
      <c r="C51" s="2" t="s">
        <v>0</v>
      </c>
      <c r="D51" s="2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>
        <v>21.3</v>
      </c>
      <c r="R51" s="36">
        <v>29</v>
      </c>
      <c r="S51" s="36">
        <v>28.5</v>
      </c>
      <c r="T51" s="36">
        <v>28.7</v>
      </c>
      <c r="U51" s="36">
        <v>29.1</v>
      </c>
      <c r="V51" s="36">
        <v>25.6</v>
      </c>
      <c r="W51" s="36">
        <v>24.2</v>
      </c>
      <c r="X51" s="36">
        <v>25.1</v>
      </c>
      <c r="Y51" s="36">
        <v>25.1</v>
      </c>
      <c r="Z51" s="36">
        <v>24.8</v>
      </c>
      <c r="AA51" s="36">
        <v>24.4</v>
      </c>
      <c r="AB51" s="36">
        <v>24.5</v>
      </c>
      <c r="AC51" s="12">
        <f t="shared" si="14"/>
        <v>25.858333333333331</v>
      </c>
    </row>
    <row r="52" spans="1:29" ht="30" x14ac:dyDescent="0.35">
      <c r="A52" s="4">
        <v>7</v>
      </c>
      <c r="B52" s="3" t="s">
        <v>21</v>
      </c>
      <c r="C52" s="2" t="s">
        <v>16</v>
      </c>
      <c r="D52" s="2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>
        <v>4.3</v>
      </c>
      <c r="R52" s="5">
        <v>4.3</v>
      </c>
      <c r="S52" s="5">
        <v>4.3</v>
      </c>
      <c r="T52" s="5">
        <v>4.3</v>
      </c>
      <c r="U52" s="5">
        <v>4.3</v>
      </c>
      <c r="V52" s="5">
        <v>4.3</v>
      </c>
      <c r="W52" s="5">
        <v>4.3</v>
      </c>
      <c r="X52" s="5">
        <v>4.3</v>
      </c>
      <c r="Y52" s="5">
        <v>4.3</v>
      </c>
      <c r="Z52" s="5">
        <v>4.3</v>
      </c>
      <c r="AA52" s="5">
        <v>4.3</v>
      </c>
      <c r="AB52" s="5">
        <v>4.3</v>
      </c>
      <c r="AC52" s="12">
        <f t="shared" si="14"/>
        <v>4.2999999999999989</v>
      </c>
    </row>
    <row r="53" spans="1:29" ht="30" x14ac:dyDescent="0.35">
      <c r="A53" s="4">
        <v>8</v>
      </c>
      <c r="B53" s="3" t="s">
        <v>20</v>
      </c>
      <c r="C53" s="2" t="s">
        <v>16</v>
      </c>
      <c r="D53" s="2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>
        <v>3.8</v>
      </c>
      <c r="R53" s="11">
        <v>3.8</v>
      </c>
      <c r="S53" s="11">
        <v>3.8</v>
      </c>
      <c r="T53" s="11">
        <v>3.8</v>
      </c>
      <c r="U53" s="11">
        <v>3.8</v>
      </c>
      <c r="V53" s="11">
        <v>3.8</v>
      </c>
      <c r="W53" s="11">
        <v>3.8</v>
      </c>
      <c r="X53" s="11">
        <v>3.8</v>
      </c>
      <c r="Y53" s="11">
        <v>3.8</v>
      </c>
      <c r="Z53" s="11">
        <v>3.8</v>
      </c>
      <c r="AA53" s="11">
        <v>3.8</v>
      </c>
      <c r="AB53" s="11">
        <v>3.8</v>
      </c>
      <c r="AC53" s="12">
        <f t="shared" si="14"/>
        <v>3.7999999999999994</v>
      </c>
    </row>
    <row r="54" spans="1:29" ht="30" x14ac:dyDescent="0.35">
      <c r="A54" s="4">
        <v>9</v>
      </c>
      <c r="B54" s="3" t="s">
        <v>19</v>
      </c>
      <c r="C54" s="2" t="s">
        <v>16</v>
      </c>
      <c r="D54" s="2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>
        <v>3.8</v>
      </c>
      <c r="R54" s="11">
        <v>3.8</v>
      </c>
      <c r="S54" s="11">
        <v>3.8</v>
      </c>
      <c r="T54" s="11">
        <v>3.8</v>
      </c>
      <c r="U54" s="11">
        <v>3.8</v>
      </c>
      <c r="V54" s="11">
        <v>3.8</v>
      </c>
      <c r="W54" s="11">
        <v>3.8</v>
      </c>
      <c r="X54" s="11">
        <v>3.8</v>
      </c>
      <c r="Y54" s="11">
        <v>3.8</v>
      </c>
      <c r="Z54" s="11">
        <v>3.8</v>
      </c>
      <c r="AA54" s="11">
        <v>3.8</v>
      </c>
      <c r="AB54" s="11">
        <v>3.8</v>
      </c>
      <c r="AC54" s="12">
        <f t="shared" si="14"/>
        <v>3.7999999999999994</v>
      </c>
    </row>
    <row r="55" spans="1:29" ht="30" x14ac:dyDescent="0.35">
      <c r="A55" s="4">
        <v>10</v>
      </c>
      <c r="B55" s="3" t="s">
        <v>18</v>
      </c>
      <c r="C55" s="2" t="s">
        <v>16</v>
      </c>
      <c r="D55" s="2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>
        <v>3</v>
      </c>
      <c r="R55" s="11">
        <v>3</v>
      </c>
      <c r="S55" s="11">
        <v>3</v>
      </c>
      <c r="T55" s="11">
        <v>3</v>
      </c>
      <c r="U55" s="11">
        <v>3</v>
      </c>
      <c r="V55" s="11">
        <v>3</v>
      </c>
      <c r="W55" s="11">
        <v>3</v>
      </c>
      <c r="X55" s="11">
        <v>3</v>
      </c>
      <c r="Y55" s="11">
        <v>3</v>
      </c>
      <c r="Z55" s="11">
        <v>3</v>
      </c>
      <c r="AA55" s="11">
        <v>3</v>
      </c>
      <c r="AB55" s="11">
        <v>3</v>
      </c>
      <c r="AC55" s="12">
        <f t="shared" si="14"/>
        <v>3</v>
      </c>
    </row>
    <row r="56" spans="1:29" ht="34.5" x14ac:dyDescent="0.35">
      <c r="A56" s="4">
        <v>11</v>
      </c>
      <c r="B56" s="3" t="s">
        <v>17</v>
      </c>
      <c r="C56" s="2" t="s">
        <v>16</v>
      </c>
      <c r="D56" s="5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>
        <v>0.5</v>
      </c>
      <c r="R56" s="13">
        <v>0.5</v>
      </c>
      <c r="S56" s="13">
        <v>0.5</v>
      </c>
      <c r="T56" s="13">
        <f t="shared" ref="T56:AB56" si="15">T52-T53</f>
        <v>0.5</v>
      </c>
      <c r="U56" s="13">
        <f t="shared" si="15"/>
        <v>0.5</v>
      </c>
      <c r="V56" s="13">
        <f t="shared" si="15"/>
        <v>0.5</v>
      </c>
      <c r="W56" s="13">
        <f t="shared" si="15"/>
        <v>0.5</v>
      </c>
      <c r="X56" s="13">
        <f t="shared" si="15"/>
        <v>0.5</v>
      </c>
      <c r="Y56" s="13">
        <f t="shared" si="15"/>
        <v>0.5</v>
      </c>
      <c r="Z56" s="13">
        <f t="shared" si="15"/>
        <v>0.5</v>
      </c>
      <c r="AA56" s="13">
        <f t="shared" si="15"/>
        <v>0.5</v>
      </c>
      <c r="AB56" s="13">
        <f t="shared" si="15"/>
        <v>0.5</v>
      </c>
      <c r="AC56" s="12">
        <f t="shared" si="14"/>
        <v>0.5</v>
      </c>
    </row>
    <row r="57" spans="1:29" ht="34.5" x14ac:dyDescent="0.35">
      <c r="A57" s="4">
        <v>12</v>
      </c>
      <c r="B57" s="3" t="s">
        <v>15</v>
      </c>
      <c r="C57" s="2" t="s">
        <v>14</v>
      </c>
      <c r="D57" s="5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>
        <v>0.79999999999999982</v>
      </c>
      <c r="R57" s="13">
        <v>0.79999999999999982</v>
      </c>
      <c r="S57" s="13">
        <v>0.79999999999999982</v>
      </c>
      <c r="T57" s="13">
        <f t="shared" ref="T57:AB57" si="16">T54-T55</f>
        <v>0.79999999999999982</v>
      </c>
      <c r="U57" s="13">
        <f t="shared" si="16"/>
        <v>0.79999999999999982</v>
      </c>
      <c r="V57" s="13">
        <f t="shared" si="16"/>
        <v>0.79999999999999982</v>
      </c>
      <c r="W57" s="13">
        <f t="shared" si="16"/>
        <v>0.79999999999999982</v>
      </c>
      <c r="X57" s="13">
        <f t="shared" si="16"/>
        <v>0.79999999999999982</v>
      </c>
      <c r="Y57" s="13">
        <f t="shared" si="16"/>
        <v>0.79999999999999982</v>
      </c>
      <c r="Z57" s="13">
        <f t="shared" si="16"/>
        <v>0.79999999999999982</v>
      </c>
      <c r="AA57" s="13">
        <f t="shared" si="16"/>
        <v>0.79999999999999982</v>
      </c>
      <c r="AB57" s="13">
        <f t="shared" si="16"/>
        <v>0.79999999999999982</v>
      </c>
      <c r="AC57" s="12">
        <f t="shared" si="14"/>
        <v>0.79999999999999982</v>
      </c>
    </row>
    <row r="58" spans="1:29" ht="37.5" x14ac:dyDescent="0.35">
      <c r="A58" s="4">
        <v>13</v>
      </c>
      <c r="B58" s="3" t="s">
        <v>13</v>
      </c>
      <c r="C58" s="2" t="s">
        <v>12</v>
      </c>
      <c r="D58" s="5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>
        <f t="shared" ref="Q58:AB58" si="17">SQRT(Q56/0.5)*971</f>
        <v>971</v>
      </c>
      <c r="R58" s="6">
        <f t="shared" si="17"/>
        <v>971</v>
      </c>
      <c r="S58" s="6">
        <f t="shared" si="17"/>
        <v>971</v>
      </c>
      <c r="T58" s="6">
        <f t="shared" si="17"/>
        <v>971</v>
      </c>
      <c r="U58" s="6">
        <f t="shared" si="17"/>
        <v>971</v>
      </c>
      <c r="V58" s="6">
        <f t="shared" si="17"/>
        <v>971</v>
      </c>
      <c r="W58" s="6">
        <f t="shared" si="17"/>
        <v>971</v>
      </c>
      <c r="X58" s="6">
        <f t="shared" si="17"/>
        <v>971</v>
      </c>
      <c r="Y58" s="6">
        <f t="shared" si="17"/>
        <v>971</v>
      </c>
      <c r="Z58" s="6">
        <f t="shared" si="17"/>
        <v>971</v>
      </c>
      <c r="AA58" s="6">
        <f t="shared" si="17"/>
        <v>971</v>
      </c>
      <c r="AB58" s="6">
        <f t="shared" si="17"/>
        <v>971</v>
      </c>
      <c r="AC58" s="12">
        <f t="shared" si="14"/>
        <v>971</v>
      </c>
    </row>
    <row r="59" spans="1:29" x14ac:dyDescent="0.35">
      <c r="A59" s="4">
        <v>14</v>
      </c>
      <c r="B59" s="3" t="s">
        <v>11</v>
      </c>
      <c r="C59" s="2" t="s">
        <v>10</v>
      </c>
      <c r="D59" s="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>
        <f t="shared" ref="Q59:AB59" si="18">Q58*1000*1*(Q48-Q49)/3024</f>
        <v>2311.9047619047615</v>
      </c>
      <c r="R59" s="15">
        <f t="shared" si="18"/>
        <v>2408.2341269841272</v>
      </c>
      <c r="S59" s="15">
        <f t="shared" si="18"/>
        <v>1990.8068783068784</v>
      </c>
      <c r="T59" s="15">
        <f t="shared" si="18"/>
        <v>2119.2460317460318</v>
      </c>
      <c r="U59" s="15">
        <f t="shared" si="18"/>
        <v>2247.6851851851857</v>
      </c>
      <c r="V59" s="15">
        <f t="shared" si="18"/>
        <v>2279.7949735449733</v>
      </c>
      <c r="W59" s="15">
        <f t="shared" si="18"/>
        <v>2440.3439153439153</v>
      </c>
      <c r="X59" s="15">
        <f t="shared" si="18"/>
        <v>2472.4537037037035</v>
      </c>
      <c r="Y59" s="15">
        <f t="shared" si="18"/>
        <v>2504.5634920634925</v>
      </c>
      <c r="Z59" s="15">
        <f t="shared" si="18"/>
        <v>2504.5634920634925</v>
      </c>
      <c r="AA59" s="15">
        <f t="shared" si="18"/>
        <v>2504.5634920634916</v>
      </c>
      <c r="AB59" s="15">
        <f t="shared" si="18"/>
        <v>2472.4537037037035</v>
      </c>
      <c r="AC59" s="35">
        <f>SUM(E59:AB59)</f>
        <v>28256.613756613755</v>
      </c>
    </row>
    <row r="60" spans="1:29" x14ac:dyDescent="0.35">
      <c r="A60" s="4">
        <v>15</v>
      </c>
      <c r="B60" s="3" t="s">
        <v>9</v>
      </c>
      <c r="C60" s="2" t="s">
        <v>8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>
        <v>1315</v>
      </c>
      <c r="R60" s="5">
        <v>1315</v>
      </c>
      <c r="S60" s="5">
        <v>1325</v>
      </c>
      <c r="T60" s="5">
        <v>1320</v>
      </c>
      <c r="U60" s="5">
        <v>1315</v>
      </c>
      <c r="V60" s="5">
        <v>1315</v>
      </c>
      <c r="W60" s="5">
        <v>1315</v>
      </c>
      <c r="X60" s="5">
        <v>1320</v>
      </c>
      <c r="Y60" s="5">
        <v>1315</v>
      </c>
      <c r="Z60" s="5">
        <v>1315</v>
      </c>
      <c r="AA60" s="5">
        <v>1315</v>
      </c>
      <c r="AB60" s="5">
        <v>1315</v>
      </c>
      <c r="AC60" s="35">
        <f>SUM(E60:AB60)</f>
        <v>15800</v>
      </c>
    </row>
    <row r="61" spans="1:29" x14ac:dyDescent="0.35">
      <c r="A61" s="4">
        <v>16</v>
      </c>
      <c r="B61" s="3" t="s">
        <v>7</v>
      </c>
      <c r="C61" s="2" t="s">
        <v>6</v>
      </c>
      <c r="D61" s="5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>
        <f t="shared" ref="Q61:AB61" si="19">Q60/Q59</f>
        <v>0.56879505664263652</v>
      </c>
      <c r="R61" s="50">
        <f t="shared" si="19"/>
        <v>0.54604325437693091</v>
      </c>
      <c r="S61" s="50">
        <f t="shared" si="19"/>
        <v>0.66555928374472606</v>
      </c>
      <c r="T61" s="50">
        <f t="shared" si="19"/>
        <v>0.62286302780638514</v>
      </c>
      <c r="U61" s="50">
        <f t="shared" si="19"/>
        <v>0.5850463439752831</v>
      </c>
      <c r="V61" s="50">
        <f t="shared" si="19"/>
        <v>0.57680625462351875</v>
      </c>
      <c r="W61" s="50">
        <f t="shared" si="19"/>
        <v>0.53885847471407666</v>
      </c>
      <c r="X61" s="50">
        <f t="shared" si="19"/>
        <v>0.53388259526261594</v>
      </c>
      <c r="Y61" s="50">
        <f t="shared" si="19"/>
        <v>0.52504159074704893</v>
      </c>
      <c r="Z61" s="50">
        <f t="shared" si="19"/>
        <v>0.52504159074704893</v>
      </c>
      <c r="AA61" s="50">
        <f t="shared" si="19"/>
        <v>0.52504159074704915</v>
      </c>
      <c r="AB61" s="50">
        <f t="shared" si="19"/>
        <v>0.53186031270480294</v>
      </c>
      <c r="AC61" s="12">
        <f t="shared" ref="AC61:AC66" si="20">AVERAGE(E61:AB61)</f>
        <v>0.56206994800767696</v>
      </c>
    </row>
    <row r="62" spans="1:29" x14ac:dyDescent="0.35">
      <c r="A62" s="4">
        <v>17</v>
      </c>
      <c r="B62" s="3" t="s">
        <v>5</v>
      </c>
      <c r="C62" s="5"/>
      <c r="D62" s="5"/>
      <c r="E62" s="372">
        <f>AVERAGE(E61:AB61)</f>
        <v>0.56206994800767696</v>
      </c>
      <c r="F62" s="373"/>
      <c r="G62" s="373"/>
      <c r="H62" s="373"/>
      <c r="I62" s="373"/>
      <c r="J62" s="373"/>
      <c r="K62" s="373"/>
      <c r="L62" s="373"/>
      <c r="M62" s="373"/>
      <c r="N62" s="373"/>
      <c r="O62" s="373"/>
      <c r="P62" s="373"/>
      <c r="Q62" s="373"/>
      <c r="R62" s="373"/>
      <c r="S62" s="373"/>
      <c r="T62" s="373"/>
      <c r="U62" s="373"/>
      <c r="V62" s="373"/>
      <c r="W62" s="373"/>
      <c r="X62" s="373"/>
      <c r="Y62" s="373"/>
      <c r="Z62" s="373"/>
      <c r="AA62" s="373"/>
      <c r="AB62" s="373"/>
      <c r="AC62" s="12">
        <f t="shared" si="20"/>
        <v>0.56206994800767696</v>
      </c>
    </row>
    <row r="63" spans="1:29" x14ac:dyDescent="0.35">
      <c r="A63" s="4">
        <v>18</v>
      </c>
      <c r="B63" s="3" t="s">
        <v>4</v>
      </c>
      <c r="C63" s="5"/>
      <c r="D63" s="5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>
        <f t="shared" ref="Q63:AB63" si="21">3.516/Q61</f>
        <v>6.1814883215643661</v>
      </c>
      <c r="R63" s="50">
        <f t="shared" si="21"/>
        <v>6.4390503349628831</v>
      </c>
      <c r="S63" s="50">
        <f t="shared" si="21"/>
        <v>5.2827750823599882</v>
      </c>
      <c r="T63" s="50">
        <f t="shared" si="21"/>
        <v>5.6449007936507938</v>
      </c>
      <c r="U63" s="50">
        <f t="shared" si="21"/>
        <v>6.0097803126320253</v>
      </c>
      <c r="V63" s="50">
        <f t="shared" si="21"/>
        <v>6.0956343170981944</v>
      </c>
      <c r="W63" s="50">
        <f t="shared" si="21"/>
        <v>6.524904339429054</v>
      </c>
      <c r="X63" s="50">
        <f t="shared" si="21"/>
        <v>6.5857175925925917</v>
      </c>
      <c r="Y63" s="50">
        <f t="shared" si="21"/>
        <v>6.6966123483613993</v>
      </c>
      <c r="Z63" s="50">
        <f t="shared" si="21"/>
        <v>6.6966123483613993</v>
      </c>
      <c r="AA63" s="50">
        <f t="shared" si="21"/>
        <v>6.6966123483613966</v>
      </c>
      <c r="AB63" s="50">
        <f t="shared" si="21"/>
        <v>6.6107583438952258</v>
      </c>
      <c r="AC63" s="12">
        <f t="shared" si="20"/>
        <v>6.2887372069391096</v>
      </c>
    </row>
    <row r="64" spans="1:29" x14ac:dyDescent="0.35">
      <c r="A64" s="4">
        <v>19</v>
      </c>
      <c r="B64" s="3" t="s">
        <v>3</v>
      </c>
      <c r="C64" s="5"/>
      <c r="D64" s="5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>
        <f t="shared" ref="Q64:AB64" si="22">3.413*Q63</f>
        <v>21.097419641499179</v>
      </c>
      <c r="R64" s="50">
        <f t="shared" si="22"/>
        <v>21.976478793228321</v>
      </c>
      <c r="S64" s="50">
        <f t="shared" si="22"/>
        <v>18.03011135609464</v>
      </c>
      <c r="T64" s="50">
        <f t="shared" si="22"/>
        <v>19.266046408730158</v>
      </c>
      <c r="U64" s="50">
        <f t="shared" si="22"/>
        <v>20.511380207013101</v>
      </c>
      <c r="V64" s="50">
        <f t="shared" si="22"/>
        <v>20.804399924256135</v>
      </c>
      <c r="W64" s="50">
        <f t="shared" si="22"/>
        <v>22.269498510471362</v>
      </c>
      <c r="X64" s="50">
        <f t="shared" si="22"/>
        <v>22.477054143518515</v>
      </c>
      <c r="Y64" s="50">
        <f t="shared" si="22"/>
        <v>22.855537944957454</v>
      </c>
      <c r="Z64" s="50">
        <f t="shared" si="22"/>
        <v>22.855537944957454</v>
      </c>
      <c r="AA64" s="50">
        <f t="shared" si="22"/>
        <v>22.855537944957444</v>
      </c>
      <c r="AB64" s="50">
        <f t="shared" si="22"/>
        <v>22.562518227714403</v>
      </c>
      <c r="AC64" s="12">
        <f t="shared" si="20"/>
        <v>21.463460087283178</v>
      </c>
    </row>
    <row r="65" spans="1:29" x14ac:dyDescent="0.35">
      <c r="A65" s="4">
        <v>20</v>
      </c>
      <c r="B65" s="3" t="s">
        <v>2</v>
      </c>
      <c r="C65" s="2" t="s">
        <v>0</v>
      </c>
      <c r="D65" s="5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>
        <f t="shared" ref="Q65:AB65" si="23">(Q51-Q50)/LN(1+(Q51-Q50)/Q46)</f>
        <v>0.4654015820597584</v>
      </c>
      <c r="R65" s="50">
        <f t="shared" si="23"/>
        <v>2.717321316799191</v>
      </c>
      <c r="S65" s="50">
        <f t="shared" si="23"/>
        <v>2.2918490026683118</v>
      </c>
      <c r="T65" s="50">
        <f t="shared" si="23"/>
        <v>2.2440156931414696</v>
      </c>
      <c r="U65" s="50">
        <f t="shared" si="23"/>
        <v>2.3284885808307672</v>
      </c>
      <c r="V65" s="50">
        <f t="shared" si="23"/>
        <v>2.6004608258774882</v>
      </c>
      <c r="W65" s="50">
        <f t="shared" si="23"/>
        <v>2.6591319396341482</v>
      </c>
      <c r="X65" s="50">
        <f t="shared" si="23"/>
        <v>2.6882854224461634</v>
      </c>
      <c r="Y65" s="50">
        <f t="shared" si="23"/>
        <v>2.7462423263665325</v>
      </c>
      <c r="Z65" s="50">
        <f t="shared" si="23"/>
        <v>2.717321316799191</v>
      </c>
      <c r="AA65" s="50">
        <f t="shared" si="23"/>
        <v>2.717321316799191</v>
      </c>
      <c r="AB65" s="50">
        <f t="shared" si="23"/>
        <v>2.8500189184554614</v>
      </c>
      <c r="AC65" s="12">
        <f t="shared" si="20"/>
        <v>2.4188215201564724</v>
      </c>
    </row>
    <row r="66" spans="1:29" x14ac:dyDescent="0.35">
      <c r="A66" s="4">
        <v>21</v>
      </c>
      <c r="B66" s="3" t="s">
        <v>1</v>
      </c>
      <c r="C66" s="2" t="s">
        <v>0</v>
      </c>
      <c r="D66" s="1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>
        <f t="shared" ref="Q66:AB66" si="24">(Q48-Q49)/LN(1+(Q48-Q49)/Q47)</f>
        <v>2.2368057644146022</v>
      </c>
      <c r="R66" s="50">
        <f t="shared" si="24"/>
        <v>2.3019575732260118</v>
      </c>
      <c r="S66" s="50">
        <f t="shared" si="24"/>
        <v>2.0157521398153802</v>
      </c>
      <c r="T66" s="50">
        <f t="shared" si="24"/>
        <v>2.1049313267650867</v>
      </c>
      <c r="U66" s="50">
        <f t="shared" si="24"/>
        <v>2.1930874711718342</v>
      </c>
      <c r="V66" s="50">
        <f t="shared" si="24"/>
        <v>2.2149756783043997</v>
      </c>
      <c r="W66" s="50">
        <f t="shared" si="24"/>
        <v>2.5369423252845387</v>
      </c>
      <c r="X66" s="50">
        <f t="shared" si="24"/>
        <v>2.5597087013286677</v>
      </c>
      <c r="Y66" s="50">
        <f t="shared" si="24"/>
        <v>2.5824181345416171</v>
      </c>
      <c r="Z66" s="50">
        <f t="shared" si="24"/>
        <v>2.3666219892297775</v>
      </c>
      <c r="AA66" s="50">
        <f t="shared" si="24"/>
        <v>2.5824181345416166</v>
      </c>
      <c r="AB66" s="50">
        <f t="shared" si="24"/>
        <v>2.5597087013286677</v>
      </c>
      <c r="AC66" s="12">
        <f t="shared" si="20"/>
        <v>2.354610661662683</v>
      </c>
    </row>
    <row r="68" spans="1:29" x14ac:dyDescent="0.3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9"/>
    </row>
  </sheetData>
  <mergeCells count="33">
    <mergeCell ref="A4:D4"/>
    <mergeCell ref="A44:A45"/>
    <mergeCell ref="B44:B45"/>
    <mergeCell ref="C44:C45"/>
    <mergeCell ref="D44:D45"/>
    <mergeCell ref="A35:AB35"/>
    <mergeCell ref="A36:AB36"/>
    <mergeCell ref="A37:D37"/>
    <mergeCell ref="E37:AB43"/>
    <mergeCell ref="A38:D38"/>
    <mergeCell ref="C10:C11"/>
    <mergeCell ref="D10:D11"/>
    <mergeCell ref="E62:AB62"/>
    <mergeCell ref="E44:AB44"/>
    <mergeCell ref="E28:AB28"/>
    <mergeCell ref="A43:D43"/>
    <mergeCell ref="A39:D39"/>
    <mergeCell ref="H1:S1"/>
    <mergeCell ref="A40:D40"/>
    <mergeCell ref="A41:D41"/>
    <mergeCell ref="A42:D42"/>
    <mergeCell ref="K34:Q34"/>
    <mergeCell ref="A5:D5"/>
    <mergeCell ref="A6:D6"/>
    <mergeCell ref="A7:D7"/>
    <mergeCell ref="A8:D8"/>
    <mergeCell ref="A9:D9"/>
    <mergeCell ref="E10:AB10"/>
    <mergeCell ref="A10:A11"/>
    <mergeCell ref="B10:B11"/>
    <mergeCell ref="A2:AB2"/>
    <mergeCell ref="A3:D3"/>
    <mergeCell ref="E3:AB9"/>
  </mergeCells>
  <conditionalFormatting sqref="AC59:AC60">
    <cfRule type="cellIs" dxfId="33" priority="4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C65"/>
  <sheetViews>
    <sheetView zoomScale="80" zoomScaleNormal="80" workbookViewId="0">
      <selection activeCell="AC47" sqref="AC47:AC48"/>
    </sheetView>
  </sheetViews>
  <sheetFormatPr defaultColWidth="8.85546875" defaultRowHeight="21" x14ac:dyDescent="0.35"/>
  <cols>
    <col min="1" max="1" width="6.5703125" style="29" customWidth="1"/>
    <col min="2" max="2" width="39.140625" style="29" customWidth="1"/>
    <col min="3" max="3" width="11.42578125" style="29" customWidth="1"/>
    <col min="4" max="4" width="14.140625" style="29" customWidth="1"/>
    <col min="5" max="28" width="8.7109375" style="29" customWidth="1"/>
    <col min="29" max="29" width="10.140625" style="29" customWidth="1"/>
    <col min="30" max="16384" width="8.85546875" style="29"/>
  </cols>
  <sheetData>
    <row r="1" spans="1:29" ht="24" thickBot="1" x14ac:dyDescent="0.4">
      <c r="A1" s="399" t="s">
        <v>39</v>
      </c>
      <c r="B1" s="400"/>
      <c r="C1" s="400"/>
      <c r="D1" s="400"/>
      <c r="E1" s="400"/>
      <c r="F1" s="400"/>
      <c r="G1" s="400"/>
      <c r="H1" s="400"/>
      <c r="I1" s="400"/>
      <c r="J1" s="400"/>
      <c r="K1" s="400"/>
      <c r="L1" s="400"/>
      <c r="M1" s="400"/>
      <c r="N1" s="400"/>
      <c r="O1" s="400"/>
      <c r="P1" s="400"/>
      <c r="Q1" s="400"/>
      <c r="R1" s="400"/>
      <c r="S1" s="400"/>
      <c r="T1" s="400"/>
      <c r="U1" s="400"/>
      <c r="V1" s="400"/>
      <c r="W1" s="400"/>
      <c r="X1" s="400"/>
      <c r="Y1" s="400"/>
      <c r="Z1" s="400"/>
      <c r="AA1" s="400"/>
      <c r="AB1" s="400"/>
      <c r="AC1" s="401"/>
    </row>
    <row r="2" spans="1:29" x14ac:dyDescent="0.35">
      <c r="A2" s="397" t="s">
        <v>114</v>
      </c>
      <c r="B2" s="387"/>
      <c r="C2" s="387"/>
      <c r="D2" s="387"/>
      <c r="E2" s="387"/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  <c r="AA2" s="387"/>
      <c r="AB2" s="387"/>
      <c r="AC2" s="398"/>
    </row>
    <row r="3" spans="1:29" ht="21" customHeight="1" x14ac:dyDescent="0.35">
      <c r="A3" s="402"/>
      <c r="B3" s="319"/>
      <c r="C3" s="319"/>
      <c r="D3" s="319"/>
      <c r="E3" s="338" t="s">
        <v>76</v>
      </c>
      <c r="F3" s="339"/>
      <c r="G3" s="339"/>
      <c r="H3" s="339"/>
      <c r="I3" s="339"/>
      <c r="J3" s="339"/>
      <c r="K3" s="339"/>
      <c r="L3" s="339"/>
      <c r="M3" s="339"/>
      <c r="N3" s="339"/>
      <c r="O3" s="339"/>
      <c r="P3" s="339"/>
      <c r="Q3" s="339"/>
      <c r="R3" s="339"/>
      <c r="S3" s="339"/>
      <c r="T3" s="339"/>
      <c r="U3" s="339"/>
      <c r="V3" s="339"/>
      <c r="W3" s="339"/>
      <c r="X3" s="339"/>
      <c r="Y3" s="339"/>
      <c r="Z3" s="339"/>
      <c r="AA3" s="339"/>
      <c r="AB3" s="339"/>
      <c r="AC3" s="392"/>
    </row>
    <row r="4" spans="1:29" ht="21" customHeight="1" x14ac:dyDescent="0.35">
      <c r="A4" s="403" t="s">
        <v>38</v>
      </c>
      <c r="B4" s="324"/>
      <c r="C4" s="324"/>
      <c r="D4" s="324"/>
      <c r="E4" s="341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2"/>
      <c r="AC4" s="393"/>
    </row>
    <row r="5" spans="1:29" ht="21" customHeight="1" x14ac:dyDescent="0.35">
      <c r="A5" s="403" t="s">
        <v>37</v>
      </c>
      <c r="B5" s="324"/>
      <c r="C5" s="324"/>
      <c r="D5" s="324"/>
      <c r="E5" s="341"/>
      <c r="F5" s="342"/>
      <c r="G5" s="342"/>
      <c r="H5" s="342"/>
      <c r="I5" s="342"/>
      <c r="J5" s="342"/>
      <c r="K5" s="342"/>
      <c r="L5" s="342"/>
      <c r="M5" s="342"/>
      <c r="N5" s="342"/>
      <c r="O5" s="342"/>
      <c r="P5" s="342"/>
      <c r="Q5" s="342"/>
      <c r="R5" s="342"/>
      <c r="S5" s="342"/>
      <c r="T5" s="342"/>
      <c r="U5" s="342"/>
      <c r="V5" s="342"/>
      <c r="W5" s="342"/>
      <c r="X5" s="342"/>
      <c r="Y5" s="342"/>
      <c r="Z5" s="342"/>
      <c r="AA5" s="342"/>
      <c r="AB5" s="342"/>
      <c r="AC5" s="393"/>
    </row>
    <row r="6" spans="1:29" ht="21" customHeight="1" x14ac:dyDescent="0.35">
      <c r="A6" s="403" t="s">
        <v>36</v>
      </c>
      <c r="B6" s="324"/>
      <c r="C6" s="324"/>
      <c r="D6" s="324"/>
      <c r="E6" s="341"/>
      <c r="F6" s="342"/>
      <c r="G6" s="342"/>
      <c r="H6" s="342"/>
      <c r="I6" s="342"/>
      <c r="J6" s="342"/>
      <c r="K6" s="342"/>
      <c r="L6" s="342"/>
      <c r="M6" s="342"/>
      <c r="N6" s="342"/>
      <c r="O6" s="342"/>
      <c r="P6" s="342"/>
      <c r="Q6" s="342"/>
      <c r="R6" s="342"/>
      <c r="S6" s="342"/>
      <c r="T6" s="342"/>
      <c r="U6" s="342"/>
      <c r="V6" s="342"/>
      <c r="W6" s="342"/>
      <c r="X6" s="342"/>
      <c r="Y6" s="342"/>
      <c r="Z6" s="342"/>
      <c r="AA6" s="342"/>
      <c r="AB6" s="342"/>
      <c r="AC6" s="393"/>
    </row>
    <row r="7" spans="1:29" ht="21" customHeight="1" x14ac:dyDescent="0.35">
      <c r="A7" s="403" t="s">
        <v>35</v>
      </c>
      <c r="B7" s="324"/>
      <c r="C7" s="324"/>
      <c r="D7" s="324"/>
      <c r="E7" s="341"/>
      <c r="F7" s="342"/>
      <c r="G7" s="342"/>
      <c r="H7" s="342"/>
      <c r="I7" s="342"/>
      <c r="J7" s="342"/>
      <c r="K7" s="342"/>
      <c r="L7" s="342"/>
      <c r="M7" s="342"/>
      <c r="N7" s="342"/>
      <c r="O7" s="342"/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2"/>
      <c r="AC7" s="393"/>
    </row>
    <row r="8" spans="1:29" ht="21" customHeight="1" x14ac:dyDescent="0.35">
      <c r="A8" s="389" t="s">
        <v>34</v>
      </c>
      <c r="B8" s="325"/>
      <c r="C8" s="325"/>
      <c r="D8" s="325"/>
      <c r="E8" s="341"/>
      <c r="F8" s="342"/>
      <c r="G8" s="342"/>
      <c r="H8" s="342"/>
      <c r="I8" s="342"/>
      <c r="J8" s="342"/>
      <c r="K8" s="342"/>
      <c r="L8" s="342"/>
      <c r="M8" s="342"/>
      <c r="N8" s="342"/>
      <c r="O8" s="342"/>
      <c r="P8" s="342"/>
      <c r="Q8" s="342"/>
      <c r="R8" s="342"/>
      <c r="S8" s="342"/>
      <c r="T8" s="342"/>
      <c r="U8" s="342"/>
      <c r="V8" s="342"/>
      <c r="W8" s="342"/>
      <c r="X8" s="342"/>
      <c r="Y8" s="342"/>
      <c r="Z8" s="342"/>
      <c r="AA8" s="342"/>
      <c r="AB8" s="342"/>
      <c r="AC8" s="393"/>
    </row>
    <row r="9" spans="1:29" ht="21" customHeight="1" thickBot="1" x14ac:dyDescent="0.4">
      <c r="A9" s="390" t="s">
        <v>33</v>
      </c>
      <c r="B9" s="391"/>
      <c r="C9" s="391"/>
      <c r="D9" s="391"/>
      <c r="E9" s="394"/>
      <c r="F9" s="395"/>
      <c r="G9" s="395"/>
      <c r="H9" s="395"/>
      <c r="I9" s="395"/>
      <c r="J9" s="395"/>
      <c r="K9" s="395"/>
      <c r="L9" s="395"/>
      <c r="M9" s="395"/>
      <c r="N9" s="395"/>
      <c r="O9" s="395"/>
      <c r="P9" s="395"/>
      <c r="Q9" s="395"/>
      <c r="R9" s="395"/>
      <c r="S9" s="395"/>
      <c r="T9" s="395"/>
      <c r="U9" s="395"/>
      <c r="V9" s="395"/>
      <c r="W9" s="395"/>
      <c r="X9" s="395"/>
      <c r="Y9" s="395"/>
      <c r="Z9" s="395"/>
      <c r="AA9" s="395"/>
      <c r="AB9" s="395"/>
      <c r="AC9" s="396"/>
    </row>
    <row r="10" spans="1:29" ht="45" customHeight="1" x14ac:dyDescent="0.35">
      <c r="A10" s="385" t="s">
        <v>32</v>
      </c>
      <c r="B10" s="385" t="s">
        <v>31</v>
      </c>
      <c r="C10" s="385" t="s">
        <v>30</v>
      </c>
      <c r="D10" s="385" t="s">
        <v>29</v>
      </c>
      <c r="E10" s="382" t="s">
        <v>28</v>
      </c>
      <c r="F10" s="383"/>
      <c r="G10" s="383"/>
      <c r="H10" s="383"/>
      <c r="I10" s="383"/>
      <c r="J10" s="383"/>
      <c r="K10" s="383"/>
      <c r="L10" s="383"/>
      <c r="M10" s="383"/>
      <c r="N10" s="383"/>
      <c r="O10" s="383"/>
      <c r="P10" s="383"/>
      <c r="Q10" s="383"/>
      <c r="R10" s="383"/>
      <c r="S10" s="383"/>
      <c r="T10" s="383"/>
      <c r="U10" s="383"/>
      <c r="V10" s="383"/>
      <c r="W10" s="383"/>
      <c r="X10" s="383"/>
      <c r="Y10" s="383"/>
      <c r="Z10" s="383"/>
      <c r="AA10" s="383"/>
      <c r="AB10" s="384"/>
      <c r="AC10" s="114" t="s">
        <v>67</v>
      </c>
    </row>
    <row r="11" spans="1:29" x14ac:dyDescent="0.35">
      <c r="A11" s="313"/>
      <c r="B11" s="313"/>
      <c r="C11" s="313"/>
      <c r="D11" s="313"/>
      <c r="E11" s="51">
        <v>0.29166666666666669</v>
      </c>
      <c r="F11" s="51">
        <v>0.33333333333333298</v>
      </c>
      <c r="G11" s="51">
        <v>0.375</v>
      </c>
      <c r="H11" s="51">
        <v>0.41666666666666702</v>
      </c>
      <c r="I11" s="51">
        <v>0.45833333333333298</v>
      </c>
      <c r="J11" s="51">
        <v>0.5</v>
      </c>
      <c r="K11" s="51">
        <v>0.54166666666666696</v>
      </c>
      <c r="L11" s="51">
        <v>0.58333333333333304</v>
      </c>
      <c r="M11" s="51">
        <v>0.625</v>
      </c>
      <c r="N11" s="51">
        <v>0.66666666666666696</v>
      </c>
      <c r="O11" s="51">
        <v>0.70833333333333304</v>
      </c>
      <c r="P11" s="51">
        <v>0.75</v>
      </c>
      <c r="Q11" s="51">
        <v>0.79166666666666696</v>
      </c>
      <c r="R11" s="51">
        <v>0.83333333333333304</v>
      </c>
      <c r="S11" s="51">
        <v>0.875</v>
      </c>
      <c r="T11" s="51">
        <v>0.91666666666666696</v>
      </c>
      <c r="U11" s="51">
        <v>0.95833333333333304</v>
      </c>
      <c r="V11" s="51">
        <v>1</v>
      </c>
      <c r="W11" s="51">
        <v>1.0416666666666701</v>
      </c>
      <c r="X11" s="51">
        <v>1.0833333333333299</v>
      </c>
      <c r="Y11" s="51">
        <v>1.125</v>
      </c>
      <c r="Z11" s="51">
        <v>1.1666666666666701</v>
      </c>
      <c r="AA11" s="51">
        <v>1.2083333333333299</v>
      </c>
      <c r="AB11" s="51">
        <v>1.25</v>
      </c>
      <c r="AC11" s="1"/>
    </row>
    <row r="12" spans="1:29" ht="24.95" customHeight="1" x14ac:dyDescent="0.35">
      <c r="A12" s="4">
        <v>1</v>
      </c>
      <c r="B12" s="3" t="s">
        <v>27</v>
      </c>
      <c r="C12" s="2" t="s">
        <v>0</v>
      </c>
      <c r="D12" s="31"/>
      <c r="E12" s="7"/>
      <c r="F12" s="7"/>
      <c r="G12" s="7"/>
      <c r="H12" s="7"/>
      <c r="I12" s="7"/>
      <c r="J12" s="7"/>
      <c r="K12" s="7"/>
      <c r="L12" s="7"/>
      <c r="M12" s="7"/>
      <c r="N12" s="7"/>
      <c r="O12" s="7">
        <v>1.4</v>
      </c>
      <c r="P12" s="7">
        <v>1.4</v>
      </c>
      <c r="Q12" s="7">
        <v>1.1000000000000001</v>
      </c>
      <c r="R12" s="7">
        <v>1.1000000000000001</v>
      </c>
      <c r="S12" s="7">
        <v>1.1000000000000001</v>
      </c>
      <c r="T12" s="7">
        <v>1.5</v>
      </c>
      <c r="U12" s="7">
        <v>1.6</v>
      </c>
      <c r="V12" s="7">
        <v>1.6</v>
      </c>
      <c r="W12" s="7">
        <v>1.5</v>
      </c>
      <c r="X12" s="7">
        <v>1.5</v>
      </c>
      <c r="Y12" s="7">
        <v>1.6</v>
      </c>
      <c r="Z12" s="7">
        <v>1.5</v>
      </c>
      <c r="AA12" s="7">
        <v>1.6</v>
      </c>
      <c r="AB12" s="7">
        <v>1.6</v>
      </c>
      <c r="AC12" s="12">
        <f t="shared" ref="AC12:AC24" si="0">AVERAGE(E12:AB12)</f>
        <v>1.4357142857142857</v>
      </c>
    </row>
    <row r="13" spans="1:29" ht="24.95" customHeight="1" x14ac:dyDescent="0.35">
      <c r="A13" s="4">
        <v>2</v>
      </c>
      <c r="B13" s="3" t="s">
        <v>26</v>
      </c>
      <c r="C13" s="2" t="s">
        <v>0</v>
      </c>
      <c r="D13" s="31"/>
      <c r="E13" s="7"/>
      <c r="F13" s="7"/>
      <c r="G13" s="7"/>
      <c r="H13" s="7"/>
      <c r="I13" s="7"/>
      <c r="J13" s="7"/>
      <c r="K13" s="7"/>
      <c r="L13" s="7"/>
      <c r="M13" s="7"/>
      <c r="N13" s="7"/>
      <c r="O13" s="7">
        <v>0.9</v>
      </c>
      <c r="P13" s="7">
        <v>0.8</v>
      </c>
      <c r="Q13" s="7">
        <v>0.8</v>
      </c>
      <c r="R13" s="7">
        <v>0.8</v>
      </c>
      <c r="S13" s="7">
        <v>0.8</v>
      </c>
      <c r="T13" s="7">
        <v>0.9</v>
      </c>
      <c r="U13" s="7">
        <v>1.1000000000000001</v>
      </c>
      <c r="V13" s="7">
        <v>1.2</v>
      </c>
      <c r="W13" s="7">
        <v>1.2</v>
      </c>
      <c r="X13" s="7">
        <v>1.3</v>
      </c>
      <c r="Y13" s="7">
        <v>1.3</v>
      </c>
      <c r="Z13" s="7">
        <v>1.4</v>
      </c>
      <c r="AA13" s="7">
        <v>1.3</v>
      </c>
      <c r="AB13" s="7">
        <v>1.4</v>
      </c>
      <c r="AC13" s="12">
        <f t="shared" si="0"/>
        <v>1.0857142857142859</v>
      </c>
    </row>
    <row r="14" spans="1:29" ht="24.95" customHeight="1" x14ac:dyDescent="0.35">
      <c r="A14" s="4">
        <v>3</v>
      </c>
      <c r="B14" s="3" t="s">
        <v>25</v>
      </c>
      <c r="C14" s="2" t="s">
        <v>0</v>
      </c>
      <c r="D14" s="2"/>
      <c r="E14" s="5"/>
      <c r="F14" s="5"/>
      <c r="G14" s="5"/>
      <c r="H14" s="5"/>
      <c r="I14" s="5"/>
      <c r="J14" s="5"/>
      <c r="K14" s="5"/>
      <c r="L14" s="5"/>
      <c r="M14" s="5"/>
      <c r="N14" s="5"/>
      <c r="O14" s="5">
        <v>15</v>
      </c>
      <c r="P14" s="5">
        <v>15</v>
      </c>
      <c r="Q14" s="5">
        <v>13.8</v>
      </c>
      <c r="R14" s="5">
        <v>13.3</v>
      </c>
      <c r="S14" s="5">
        <v>13.3</v>
      </c>
      <c r="T14" s="5">
        <v>12.2</v>
      </c>
      <c r="U14" s="5">
        <v>12.7</v>
      </c>
      <c r="V14" s="5">
        <v>13.3</v>
      </c>
      <c r="W14" s="5">
        <v>13.6</v>
      </c>
      <c r="X14" s="5">
        <v>13.8</v>
      </c>
      <c r="Y14" s="5">
        <v>13.8</v>
      </c>
      <c r="Z14" s="5">
        <v>13.7</v>
      </c>
      <c r="AA14" s="5">
        <v>13.7</v>
      </c>
      <c r="AB14" s="5">
        <v>13.8</v>
      </c>
      <c r="AC14" s="12">
        <f t="shared" si="0"/>
        <v>13.642857142857142</v>
      </c>
    </row>
    <row r="15" spans="1:29" ht="24.95" customHeight="1" x14ac:dyDescent="0.35">
      <c r="A15" s="4">
        <v>4</v>
      </c>
      <c r="B15" s="3" t="s">
        <v>24</v>
      </c>
      <c r="C15" s="2" t="s">
        <v>0</v>
      </c>
      <c r="D15" s="2"/>
      <c r="E15" s="5"/>
      <c r="F15" s="5"/>
      <c r="G15" s="5"/>
      <c r="H15" s="5"/>
      <c r="I15" s="5"/>
      <c r="J15" s="5"/>
      <c r="K15" s="5"/>
      <c r="L15" s="5"/>
      <c r="M15" s="5"/>
      <c r="N15" s="5"/>
      <c r="O15" s="5">
        <v>8</v>
      </c>
      <c r="P15" s="5">
        <v>7.9</v>
      </c>
      <c r="Q15" s="5">
        <v>7.8</v>
      </c>
      <c r="R15" s="5">
        <v>7.1</v>
      </c>
      <c r="S15" s="5">
        <v>6.1</v>
      </c>
      <c r="T15" s="5">
        <v>5.4</v>
      </c>
      <c r="U15" s="5">
        <v>5.7</v>
      </c>
      <c r="V15" s="5">
        <v>5.7</v>
      </c>
      <c r="W15" s="5">
        <v>6.2</v>
      </c>
      <c r="X15" s="5">
        <v>6.2</v>
      </c>
      <c r="Y15" s="5">
        <v>6.1</v>
      </c>
      <c r="Z15" s="5">
        <v>6.1</v>
      </c>
      <c r="AA15" s="5">
        <v>6</v>
      </c>
      <c r="AB15" s="5">
        <v>6.1</v>
      </c>
      <c r="AC15" s="12">
        <f t="shared" si="0"/>
        <v>6.4571428571428564</v>
      </c>
    </row>
    <row r="16" spans="1:29" ht="24.95" customHeight="1" x14ac:dyDescent="0.35">
      <c r="A16" s="4">
        <v>5</v>
      </c>
      <c r="B16" s="3" t="s">
        <v>23</v>
      </c>
      <c r="C16" s="2" t="s">
        <v>0</v>
      </c>
      <c r="D16" s="2"/>
      <c r="E16" s="5"/>
      <c r="F16" s="5"/>
      <c r="G16" s="5"/>
      <c r="H16" s="5"/>
      <c r="I16" s="5"/>
      <c r="J16" s="5"/>
      <c r="K16" s="5"/>
      <c r="L16" s="5"/>
      <c r="M16" s="5"/>
      <c r="N16" s="5"/>
      <c r="O16" s="5">
        <v>19.899999999999999</v>
      </c>
      <c r="P16" s="5">
        <v>24.2</v>
      </c>
      <c r="Q16" s="5">
        <v>24.2</v>
      </c>
      <c r="R16" s="5">
        <v>24</v>
      </c>
      <c r="S16" s="5">
        <v>25.2</v>
      </c>
      <c r="T16" s="5">
        <v>23.7</v>
      </c>
      <c r="U16" s="5">
        <v>22.6</v>
      </c>
      <c r="V16" s="5">
        <v>22.4</v>
      </c>
      <c r="W16" s="5">
        <v>21.9</v>
      </c>
      <c r="X16" s="5">
        <v>21.4</v>
      </c>
      <c r="Y16" s="5">
        <v>21.7</v>
      </c>
      <c r="Z16" s="5">
        <v>21.7</v>
      </c>
      <c r="AA16" s="5">
        <v>21.8</v>
      </c>
      <c r="AB16" s="5">
        <v>21.3</v>
      </c>
      <c r="AC16" s="12">
        <f t="shared" si="0"/>
        <v>22.571428571428573</v>
      </c>
    </row>
    <row r="17" spans="1:29" ht="24.95" customHeight="1" x14ac:dyDescent="0.35">
      <c r="A17" s="4">
        <v>6</v>
      </c>
      <c r="B17" s="3" t="s">
        <v>22</v>
      </c>
      <c r="C17" s="2" t="s">
        <v>0</v>
      </c>
      <c r="D17" s="2"/>
      <c r="E17" s="5"/>
      <c r="F17" s="5"/>
      <c r="G17" s="5"/>
      <c r="H17" s="5"/>
      <c r="I17" s="5"/>
      <c r="J17" s="5"/>
      <c r="K17" s="5"/>
      <c r="L17" s="5"/>
      <c r="M17" s="5"/>
      <c r="N17" s="5"/>
      <c r="O17" s="5">
        <v>25</v>
      </c>
      <c r="P17" s="5">
        <v>29.6</v>
      </c>
      <c r="Q17" s="5">
        <v>28.8</v>
      </c>
      <c r="R17" s="5">
        <v>28.8</v>
      </c>
      <c r="S17" s="5">
        <v>30.6</v>
      </c>
      <c r="T17" s="5">
        <v>29</v>
      </c>
      <c r="U17" s="5">
        <v>28</v>
      </c>
      <c r="V17" s="5">
        <v>28.3</v>
      </c>
      <c r="W17" s="5">
        <v>27.7</v>
      </c>
      <c r="X17" s="5">
        <v>27.3</v>
      </c>
      <c r="Y17" s="5">
        <v>27.7</v>
      </c>
      <c r="Z17" s="5">
        <v>27.7</v>
      </c>
      <c r="AA17" s="5">
        <v>27.8</v>
      </c>
      <c r="AB17" s="5">
        <v>27.3</v>
      </c>
      <c r="AC17" s="12">
        <f t="shared" si="0"/>
        <v>28.114285714285717</v>
      </c>
    </row>
    <row r="18" spans="1:29" ht="24.95" customHeight="1" x14ac:dyDescent="0.35">
      <c r="A18" s="4">
        <v>7</v>
      </c>
      <c r="B18" s="3" t="s">
        <v>21</v>
      </c>
      <c r="C18" s="2" t="s">
        <v>16</v>
      </c>
      <c r="D18" s="2"/>
      <c r="E18" s="5"/>
      <c r="F18" s="5"/>
      <c r="G18" s="5"/>
      <c r="H18" s="5"/>
      <c r="I18" s="5"/>
      <c r="J18" s="5"/>
      <c r="K18" s="5"/>
      <c r="L18" s="5"/>
      <c r="M18" s="5"/>
      <c r="N18" s="5"/>
      <c r="O18" s="5">
        <v>4.3</v>
      </c>
      <c r="P18" s="5">
        <v>4.3</v>
      </c>
      <c r="Q18" s="5">
        <v>4.3</v>
      </c>
      <c r="R18" s="5">
        <v>4.3</v>
      </c>
      <c r="S18" s="5">
        <v>4.3</v>
      </c>
      <c r="T18" s="5">
        <v>4.3</v>
      </c>
      <c r="U18" s="5">
        <v>4.3</v>
      </c>
      <c r="V18" s="5">
        <v>4.3</v>
      </c>
      <c r="W18" s="5">
        <v>4.3</v>
      </c>
      <c r="X18" s="5">
        <v>4.3</v>
      </c>
      <c r="Y18" s="5">
        <v>4.3</v>
      </c>
      <c r="Z18" s="5">
        <v>4.3</v>
      </c>
      <c r="AA18" s="5">
        <v>4.3</v>
      </c>
      <c r="AB18" s="5">
        <v>4.3</v>
      </c>
      <c r="AC18" s="12">
        <f t="shared" si="0"/>
        <v>4.2999999999999989</v>
      </c>
    </row>
    <row r="19" spans="1:29" ht="24.95" customHeight="1" x14ac:dyDescent="0.35">
      <c r="A19" s="4">
        <v>8</v>
      </c>
      <c r="B19" s="3" t="s">
        <v>20</v>
      </c>
      <c r="C19" s="2" t="s">
        <v>16</v>
      </c>
      <c r="D19" s="2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>
        <v>3.5</v>
      </c>
      <c r="P19" s="11">
        <v>3.5</v>
      </c>
      <c r="Q19" s="11">
        <v>3.5</v>
      </c>
      <c r="R19" s="11">
        <v>3.5</v>
      </c>
      <c r="S19" s="11">
        <v>3.5</v>
      </c>
      <c r="T19" s="11">
        <v>3.5</v>
      </c>
      <c r="U19" s="11">
        <v>3.5</v>
      </c>
      <c r="V19" s="11">
        <v>3.5</v>
      </c>
      <c r="W19" s="11">
        <v>3.5</v>
      </c>
      <c r="X19" s="11">
        <v>3.5</v>
      </c>
      <c r="Y19" s="11">
        <v>3.5</v>
      </c>
      <c r="Z19" s="11">
        <v>3.5</v>
      </c>
      <c r="AA19" s="11">
        <v>3.5</v>
      </c>
      <c r="AB19" s="11">
        <v>3.5</v>
      </c>
      <c r="AC19" s="12">
        <f t="shared" si="0"/>
        <v>3.5</v>
      </c>
    </row>
    <row r="20" spans="1:29" ht="24.95" customHeight="1" x14ac:dyDescent="0.35">
      <c r="A20" s="4">
        <v>9</v>
      </c>
      <c r="B20" s="3" t="s">
        <v>19</v>
      </c>
      <c r="C20" s="2" t="s">
        <v>16</v>
      </c>
      <c r="D20" s="2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>
        <v>3.8</v>
      </c>
      <c r="P20" s="11">
        <v>3.8</v>
      </c>
      <c r="Q20" s="11">
        <v>3.8</v>
      </c>
      <c r="R20" s="11">
        <v>3.8</v>
      </c>
      <c r="S20" s="11">
        <v>3.8</v>
      </c>
      <c r="T20" s="11">
        <v>3.8</v>
      </c>
      <c r="U20" s="11">
        <v>3.8</v>
      </c>
      <c r="V20" s="11">
        <v>3.8</v>
      </c>
      <c r="W20" s="11">
        <v>3.8</v>
      </c>
      <c r="X20" s="11">
        <v>3.8</v>
      </c>
      <c r="Y20" s="11">
        <v>3.8</v>
      </c>
      <c r="Z20" s="11">
        <v>3.8</v>
      </c>
      <c r="AA20" s="11">
        <v>3.8</v>
      </c>
      <c r="AB20" s="11">
        <v>3.8</v>
      </c>
      <c r="AC20" s="12">
        <f t="shared" si="0"/>
        <v>3.7999999999999994</v>
      </c>
    </row>
    <row r="21" spans="1:29" ht="24.95" customHeight="1" x14ac:dyDescent="0.35">
      <c r="A21" s="4">
        <v>10</v>
      </c>
      <c r="B21" s="3" t="s">
        <v>18</v>
      </c>
      <c r="C21" s="2" t="s">
        <v>16</v>
      </c>
      <c r="D21" s="2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>
        <v>3</v>
      </c>
      <c r="P21" s="11">
        <v>3</v>
      </c>
      <c r="Q21" s="11">
        <v>3</v>
      </c>
      <c r="R21" s="11">
        <v>3</v>
      </c>
      <c r="S21" s="11">
        <v>3</v>
      </c>
      <c r="T21" s="11">
        <v>3</v>
      </c>
      <c r="U21" s="11">
        <v>3</v>
      </c>
      <c r="V21" s="11">
        <v>3</v>
      </c>
      <c r="W21" s="11">
        <v>3</v>
      </c>
      <c r="X21" s="11">
        <v>3</v>
      </c>
      <c r="Y21" s="11">
        <v>3</v>
      </c>
      <c r="Z21" s="11">
        <v>3</v>
      </c>
      <c r="AA21" s="11">
        <v>3</v>
      </c>
      <c r="AB21" s="11">
        <v>3</v>
      </c>
      <c r="AC21" s="12">
        <f t="shared" si="0"/>
        <v>3</v>
      </c>
    </row>
    <row r="22" spans="1:29" ht="24.95" customHeight="1" x14ac:dyDescent="0.35">
      <c r="A22" s="4">
        <v>11</v>
      </c>
      <c r="B22" s="3" t="s">
        <v>17</v>
      </c>
      <c r="C22" s="2" t="s">
        <v>16</v>
      </c>
      <c r="D22" s="5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>
        <v>0.5</v>
      </c>
      <c r="P22" s="13">
        <v>0.5</v>
      </c>
      <c r="Q22" s="13">
        <v>0.5</v>
      </c>
      <c r="R22" s="13">
        <v>0.5</v>
      </c>
      <c r="S22" s="13">
        <v>0.5</v>
      </c>
      <c r="T22" s="13">
        <v>0.5</v>
      </c>
      <c r="U22" s="13">
        <v>0.5</v>
      </c>
      <c r="V22" s="13">
        <v>0.5</v>
      </c>
      <c r="W22" s="13">
        <v>0.5</v>
      </c>
      <c r="X22" s="13">
        <v>0.5</v>
      </c>
      <c r="Y22" s="13">
        <v>0.5</v>
      </c>
      <c r="Z22" s="13">
        <v>0.5</v>
      </c>
      <c r="AA22" s="13">
        <v>0.5</v>
      </c>
      <c r="AB22" s="13">
        <v>0.5</v>
      </c>
      <c r="AC22" s="12">
        <f t="shared" si="0"/>
        <v>0.5</v>
      </c>
    </row>
    <row r="23" spans="1:29" ht="24.95" customHeight="1" x14ac:dyDescent="0.35">
      <c r="A23" s="4">
        <v>12</v>
      </c>
      <c r="B23" s="3" t="s">
        <v>15</v>
      </c>
      <c r="C23" s="2" t="s">
        <v>14</v>
      </c>
      <c r="D23" s="5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>
        <f>O20-O21</f>
        <v>0.79999999999999982</v>
      </c>
      <c r="P23" s="13">
        <f t="shared" ref="P23:U23" si="1">P20-P21</f>
        <v>0.79999999999999982</v>
      </c>
      <c r="Q23" s="13">
        <f t="shared" si="1"/>
        <v>0.79999999999999982</v>
      </c>
      <c r="R23" s="13">
        <f t="shared" si="1"/>
        <v>0.79999999999999982</v>
      </c>
      <c r="S23" s="13">
        <f t="shared" si="1"/>
        <v>0.79999999999999982</v>
      </c>
      <c r="T23" s="13">
        <f t="shared" si="1"/>
        <v>0.79999999999999982</v>
      </c>
      <c r="U23" s="13">
        <f t="shared" si="1"/>
        <v>0.79999999999999982</v>
      </c>
      <c r="V23" s="13">
        <v>0.79999999999999982</v>
      </c>
      <c r="W23" s="13">
        <v>0.79999999999999982</v>
      </c>
      <c r="X23" s="13">
        <v>0.79999999999999982</v>
      </c>
      <c r="Y23" s="13">
        <v>0.79999999999999982</v>
      </c>
      <c r="Z23" s="13">
        <v>0.79999999999999982</v>
      </c>
      <c r="AA23" s="13">
        <v>0.79999999999999982</v>
      </c>
      <c r="AB23" s="13">
        <v>0.79999999999999982</v>
      </c>
      <c r="AC23" s="12">
        <f t="shared" si="0"/>
        <v>0.79999999999999993</v>
      </c>
    </row>
    <row r="24" spans="1:29" ht="24.95" customHeight="1" x14ac:dyDescent="0.35">
      <c r="A24" s="4">
        <v>13</v>
      </c>
      <c r="B24" s="3" t="s">
        <v>13</v>
      </c>
      <c r="C24" s="2" t="s">
        <v>12</v>
      </c>
      <c r="D24" s="5"/>
      <c r="E24" s="6"/>
      <c r="F24" s="6"/>
      <c r="G24" s="6"/>
      <c r="H24" s="6"/>
      <c r="I24" s="6"/>
      <c r="J24" s="6"/>
      <c r="K24" s="6"/>
      <c r="L24" s="6"/>
      <c r="M24" s="6"/>
      <c r="N24" s="6"/>
      <c r="O24" s="6">
        <f>SQRT(O22/0.5)*971</f>
        <v>971</v>
      </c>
      <c r="P24" s="6">
        <f t="shared" ref="P24:U24" si="2">SQRT(P22/0.5)*971</f>
        <v>971</v>
      </c>
      <c r="Q24" s="6">
        <f t="shared" si="2"/>
        <v>971</v>
      </c>
      <c r="R24" s="6">
        <f t="shared" si="2"/>
        <v>971</v>
      </c>
      <c r="S24" s="6">
        <f t="shared" si="2"/>
        <v>971</v>
      </c>
      <c r="T24" s="6">
        <f t="shared" si="2"/>
        <v>971</v>
      </c>
      <c r="U24" s="6">
        <f t="shared" si="2"/>
        <v>971</v>
      </c>
      <c r="V24" s="6">
        <v>971</v>
      </c>
      <c r="W24" s="6">
        <v>971</v>
      </c>
      <c r="X24" s="6">
        <v>971</v>
      </c>
      <c r="Y24" s="6">
        <v>971</v>
      </c>
      <c r="Z24" s="6">
        <v>971</v>
      </c>
      <c r="AA24" s="6">
        <v>971</v>
      </c>
      <c r="AB24" s="6">
        <v>971</v>
      </c>
      <c r="AC24" s="12">
        <f t="shared" si="0"/>
        <v>971</v>
      </c>
    </row>
    <row r="25" spans="1:29" ht="24.95" customHeight="1" x14ac:dyDescent="0.35">
      <c r="A25" s="4">
        <v>14</v>
      </c>
      <c r="B25" s="3" t="s">
        <v>11</v>
      </c>
      <c r="C25" s="2" t="s">
        <v>10</v>
      </c>
      <c r="D25" s="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>
        <f>O24*1000*1*(O14-O15)/3024</f>
        <v>2247.6851851851852</v>
      </c>
      <c r="P25" s="15">
        <f t="shared" ref="P25:U25" si="3">P24*1000*1*(P14-P15)/3024</f>
        <v>2279.7949735449733</v>
      </c>
      <c r="Q25" s="15">
        <f t="shared" si="3"/>
        <v>1926.5873015873019</v>
      </c>
      <c r="R25" s="15">
        <f t="shared" si="3"/>
        <v>1990.8068783068786</v>
      </c>
      <c r="S25" s="15">
        <f t="shared" si="3"/>
        <v>2311.9047619047624</v>
      </c>
      <c r="T25" s="15">
        <f t="shared" si="3"/>
        <v>2183.4656084656081</v>
      </c>
      <c r="U25" s="15">
        <f t="shared" si="3"/>
        <v>2247.6851851851848</v>
      </c>
      <c r="V25" s="15">
        <v>2215.5753968253966</v>
      </c>
      <c r="W25" s="15">
        <v>2215.5753968253966</v>
      </c>
      <c r="X25" s="15">
        <v>2215.5753968253966</v>
      </c>
      <c r="Y25" s="15">
        <v>2215.5753968253966</v>
      </c>
      <c r="Z25" s="15">
        <v>2215.5753968253966</v>
      </c>
      <c r="AA25" s="15">
        <v>2215.5753968253966</v>
      </c>
      <c r="AB25" s="15">
        <v>2215.5753968253966</v>
      </c>
      <c r="AC25" s="26">
        <f>SUM(E25:AB25)</f>
        <v>30696.957671957669</v>
      </c>
    </row>
    <row r="26" spans="1:29" ht="24.95" customHeight="1" x14ac:dyDescent="0.35">
      <c r="A26" s="4">
        <v>15</v>
      </c>
      <c r="B26" s="3" t="s">
        <v>9</v>
      </c>
      <c r="C26" s="2" t="s">
        <v>8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>
        <v>1592.8999999985099</v>
      </c>
      <c r="P26" s="5">
        <v>1592.8999999985099</v>
      </c>
      <c r="Q26" s="5">
        <v>1592.8999999985099</v>
      </c>
      <c r="R26" s="5">
        <v>1592.8999999985099</v>
      </c>
      <c r="S26" s="5">
        <v>1592.8999999985099</v>
      </c>
      <c r="T26" s="5">
        <v>1592.8999999985099</v>
      </c>
      <c r="U26" s="5">
        <v>1592.8999999985099</v>
      </c>
      <c r="V26" s="5">
        <v>1592.8999999985099</v>
      </c>
      <c r="W26" s="5">
        <v>1592.8999999985099</v>
      </c>
      <c r="X26" s="5">
        <v>1592.8999999985099</v>
      </c>
      <c r="Y26" s="5">
        <v>1592.8999999985099</v>
      </c>
      <c r="Z26" s="5">
        <v>1592.8999999985099</v>
      </c>
      <c r="AA26" s="5">
        <v>1592.8999999985099</v>
      </c>
      <c r="AB26" s="5">
        <v>1592.3000000193715</v>
      </c>
      <c r="AC26" s="26">
        <f>SUM(E26:AB26)</f>
        <v>22300</v>
      </c>
    </row>
    <row r="27" spans="1:29" ht="24.95" customHeight="1" x14ac:dyDescent="0.35">
      <c r="A27" s="4">
        <v>16</v>
      </c>
      <c r="B27" s="3" t="s">
        <v>7</v>
      </c>
      <c r="C27" s="2" t="s">
        <v>6</v>
      </c>
      <c r="D27" s="5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>
        <f>O26/O25</f>
        <v>0.70868465499418776</v>
      </c>
      <c r="P27" s="50">
        <f t="shared" ref="P27:U27" si="4">P26/P25</f>
        <v>0.69870318098018513</v>
      </c>
      <c r="Q27" s="50">
        <f t="shared" si="4"/>
        <v>0.82679876415988551</v>
      </c>
      <c r="R27" s="50">
        <f t="shared" si="4"/>
        <v>0.80012783628376016</v>
      </c>
      <c r="S27" s="50">
        <f t="shared" si="4"/>
        <v>0.68899897013323796</v>
      </c>
      <c r="T27" s="50">
        <f t="shared" si="4"/>
        <v>0.7295283213175463</v>
      </c>
      <c r="U27" s="50">
        <f t="shared" si="4"/>
        <v>0.70868465499418787</v>
      </c>
      <c r="V27" s="50">
        <v>0.40621501813459904</v>
      </c>
      <c r="W27" s="50">
        <v>0.40621501813459904</v>
      </c>
      <c r="X27" s="50">
        <v>0.40621501813459904</v>
      </c>
      <c r="Y27" s="50">
        <v>0.40621501813459904</v>
      </c>
      <c r="Z27" s="50">
        <v>0.40621501813459904</v>
      </c>
      <c r="AA27" s="50">
        <v>0.40621501813459904</v>
      </c>
      <c r="AB27" s="50">
        <v>0.40621501813459904</v>
      </c>
      <c r="AC27" s="12">
        <f t="shared" ref="AC27:AC32" si="5">AVERAGE(E27:AB27)</f>
        <v>0.57178796498608453</v>
      </c>
    </row>
    <row r="28" spans="1:29" ht="24.95" customHeight="1" x14ac:dyDescent="0.35">
      <c r="A28" s="4">
        <v>17</v>
      </c>
      <c r="B28" s="3" t="s">
        <v>5</v>
      </c>
      <c r="C28" s="5"/>
      <c r="D28" s="5"/>
      <c r="E28" s="372">
        <f>AVERAGE(E27:AB27)</f>
        <v>0.57178796498608453</v>
      </c>
      <c r="F28" s="373"/>
      <c r="G28" s="373"/>
      <c r="H28" s="373"/>
      <c r="I28" s="373"/>
      <c r="J28" s="373"/>
      <c r="K28" s="373"/>
      <c r="L28" s="373"/>
      <c r="M28" s="373"/>
      <c r="N28" s="373"/>
      <c r="O28" s="373"/>
      <c r="P28" s="373"/>
      <c r="Q28" s="373"/>
      <c r="R28" s="373"/>
      <c r="S28" s="373"/>
      <c r="T28" s="373"/>
      <c r="U28" s="373"/>
      <c r="V28" s="373"/>
      <c r="W28" s="373"/>
      <c r="X28" s="373"/>
      <c r="Y28" s="373"/>
      <c r="Z28" s="373"/>
      <c r="AA28" s="373"/>
      <c r="AB28" s="373"/>
      <c r="AC28" s="12">
        <f t="shared" si="5"/>
        <v>0.57178796498608453</v>
      </c>
    </row>
    <row r="29" spans="1:29" ht="24.95" customHeight="1" x14ac:dyDescent="0.35">
      <c r="A29" s="4">
        <v>18</v>
      </c>
      <c r="B29" s="3" t="s">
        <v>4</v>
      </c>
      <c r="C29" s="5"/>
      <c r="D29" s="5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>
        <f>3.516/O27</f>
        <v>4.961303980864149</v>
      </c>
      <c r="P29" s="50">
        <f t="shared" ref="P29:U29" si="6">3.516/P27</f>
        <v>5.032179752019351</v>
      </c>
      <c r="Q29" s="50">
        <f t="shared" si="6"/>
        <v>4.2525462693121288</v>
      </c>
      <c r="R29" s="50">
        <f t="shared" si="6"/>
        <v>4.3942978116225335</v>
      </c>
      <c r="S29" s="50">
        <f t="shared" si="6"/>
        <v>5.1030555231745547</v>
      </c>
      <c r="T29" s="50">
        <f t="shared" si="6"/>
        <v>4.8195524385537443</v>
      </c>
      <c r="U29" s="50">
        <f t="shared" si="6"/>
        <v>4.961303980864149</v>
      </c>
      <c r="V29" s="50">
        <v>8.6555145502645505</v>
      </c>
      <c r="W29" s="50">
        <v>8.6555145502645505</v>
      </c>
      <c r="X29" s="50">
        <v>8.6555145502645505</v>
      </c>
      <c r="Y29" s="50">
        <v>8.6555145502645505</v>
      </c>
      <c r="Z29" s="50">
        <v>8.6555145502645505</v>
      </c>
      <c r="AA29" s="50">
        <v>8.6555145502645505</v>
      </c>
      <c r="AB29" s="50">
        <v>8.6555145502645505</v>
      </c>
      <c r="AC29" s="12">
        <f t="shared" si="5"/>
        <v>6.7223458291616058</v>
      </c>
    </row>
    <row r="30" spans="1:29" ht="24.95" customHeight="1" x14ac:dyDescent="0.35">
      <c r="A30" s="4">
        <v>19</v>
      </c>
      <c r="B30" s="3" t="s">
        <v>3</v>
      </c>
      <c r="C30" s="5"/>
      <c r="D30" s="5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>
        <f>3.413*O29</f>
        <v>16.93293048668934</v>
      </c>
      <c r="P30" s="50">
        <f t="shared" ref="P30:U30" si="7">3.413*P29</f>
        <v>17.174829493642044</v>
      </c>
      <c r="Q30" s="50">
        <f t="shared" si="7"/>
        <v>14.513940417162294</v>
      </c>
      <c r="R30" s="50">
        <f t="shared" si="7"/>
        <v>14.997738431067706</v>
      </c>
      <c r="S30" s="50">
        <f t="shared" si="7"/>
        <v>17.416728500594754</v>
      </c>
      <c r="T30" s="50">
        <f t="shared" si="7"/>
        <v>16.44913247278393</v>
      </c>
      <c r="U30" s="50">
        <f t="shared" si="7"/>
        <v>16.93293048668934</v>
      </c>
      <c r="V30" s="50">
        <v>29.541271160052908</v>
      </c>
      <c r="W30" s="50">
        <v>29.541271160052908</v>
      </c>
      <c r="X30" s="50">
        <v>29.541271160052908</v>
      </c>
      <c r="Y30" s="50">
        <v>29.541271160052908</v>
      </c>
      <c r="Z30" s="50">
        <v>29.541271160052908</v>
      </c>
      <c r="AA30" s="50">
        <v>29.541271160052908</v>
      </c>
      <c r="AB30" s="50">
        <v>29.541271160052908</v>
      </c>
      <c r="AC30" s="12">
        <f t="shared" si="5"/>
        <v>22.943366314928557</v>
      </c>
    </row>
    <row r="31" spans="1:29" ht="24.95" customHeight="1" x14ac:dyDescent="0.35">
      <c r="A31" s="4">
        <v>20</v>
      </c>
      <c r="B31" s="3" t="s">
        <v>2</v>
      </c>
      <c r="C31" s="2" t="s">
        <v>0</v>
      </c>
      <c r="D31" s="5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>
        <f>(O17-O16)/LN(1+(O17-O16)/O12)</f>
        <v>3.3217615746284799</v>
      </c>
      <c r="P31" s="50">
        <f t="shared" ref="P31:U31" si="8">(P17-P16)/LN(1+(P17-P16)/P12)</f>
        <v>3.4167475825261038</v>
      </c>
      <c r="Q31" s="50">
        <f t="shared" si="8"/>
        <v>2.7960874311489468</v>
      </c>
      <c r="R31" s="50">
        <f t="shared" si="8"/>
        <v>2.8577515393266606</v>
      </c>
      <c r="S31" s="50">
        <f t="shared" si="8"/>
        <v>3.039698466879353</v>
      </c>
      <c r="T31" s="50">
        <f t="shared" si="8"/>
        <v>3.5065491326846319</v>
      </c>
      <c r="U31" s="50">
        <f t="shared" si="8"/>
        <v>3.6587683078307087</v>
      </c>
      <c r="V31" s="50">
        <v>4.0407662453202278</v>
      </c>
      <c r="W31" s="50">
        <v>4.0407662453202278</v>
      </c>
      <c r="X31" s="50">
        <v>4.0407662453202278</v>
      </c>
      <c r="Y31" s="50">
        <v>4.0407662453202278</v>
      </c>
      <c r="Z31" s="50">
        <v>4.0407662453202278</v>
      </c>
      <c r="AA31" s="50">
        <v>4.0407662453202278</v>
      </c>
      <c r="AB31" s="50">
        <v>4.0407662453202278</v>
      </c>
      <c r="AC31" s="12">
        <f t="shared" si="5"/>
        <v>3.6344805537333196</v>
      </c>
    </row>
    <row r="32" spans="1:29" ht="24.95" customHeight="1" x14ac:dyDescent="0.35">
      <c r="A32" s="4">
        <v>21</v>
      </c>
      <c r="B32" s="3" t="s">
        <v>1</v>
      </c>
      <c r="C32" s="2" t="s">
        <v>0</v>
      </c>
      <c r="D32" s="1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>
        <f>(O14-O15)/LN(1+(O14-O15)/O13)</f>
        <v>3.2225048318656326</v>
      </c>
      <c r="P32" s="50">
        <f t="shared" ref="P32:U32" si="9">(P14-P15)/LN(1+(P14-P15)/P13)</f>
        <v>3.1004281370558266</v>
      </c>
      <c r="Q32" s="50">
        <f t="shared" si="9"/>
        <v>2.8036516357969399</v>
      </c>
      <c r="R32" s="50">
        <f t="shared" si="9"/>
        <v>2.8583893515147918</v>
      </c>
      <c r="S32" s="50">
        <f t="shared" si="9"/>
        <v>3.1269202697034135</v>
      </c>
      <c r="T32" s="50">
        <f t="shared" si="9"/>
        <v>3.1678285108002022</v>
      </c>
      <c r="U32" s="50">
        <f t="shared" si="9"/>
        <v>3.506041115919917</v>
      </c>
      <c r="V32" s="50">
        <v>2.375897998171745</v>
      </c>
      <c r="W32" s="50">
        <v>2.375897998171745</v>
      </c>
      <c r="X32" s="50">
        <v>2.375897998171745</v>
      </c>
      <c r="Y32" s="50">
        <v>2.375897998171745</v>
      </c>
      <c r="Z32" s="50">
        <v>2.375897998171745</v>
      </c>
      <c r="AA32" s="50">
        <v>2.375897998171745</v>
      </c>
      <c r="AB32" s="50">
        <v>2.375897998171745</v>
      </c>
      <c r="AC32" s="12">
        <f t="shared" si="5"/>
        <v>2.7440749885613527</v>
      </c>
    </row>
    <row r="34" spans="1:29" ht="23.25" x14ac:dyDescent="0.35">
      <c r="A34" s="332" t="s">
        <v>39</v>
      </c>
      <c r="B34" s="333"/>
      <c r="C34" s="333"/>
      <c r="D34" s="333"/>
      <c r="E34" s="333"/>
      <c r="F34" s="333"/>
      <c r="G34" s="333"/>
      <c r="H34" s="333"/>
      <c r="I34" s="333"/>
      <c r="J34" s="333"/>
      <c r="K34" s="333"/>
      <c r="L34" s="333"/>
      <c r="M34" s="333"/>
      <c r="N34" s="333"/>
      <c r="O34" s="333"/>
      <c r="P34" s="333"/>
      <c r="Q34" s="333"/>
      <c r="R34" s="333"/>
      <c r="S34" s="333"/>
      <c r="T34" s="333"/>
      <c r="U34" s="333"/>
      <c r="V34" s="333"/>
      <c r="W34" s="333"/>
      <c r="X34" s="333"/>
      <c r="Y34" s="333"/>
      <c r="Z34" s="333"/>
      <c r="AA34" s="333"/>
      <c r="AB34" s="333"/>
      <c r="AC34" s="334"/>
    </row>
    <row r="35" spans="1:29" x14ac:dyDescent="0.35">
      <c r="A35" s="353" t="s">
        <v>114</v>
      </c>
      <c r="B35" s="354"/>
      <c r="C35" s="354"/>
      <c r="D35" s="354"/>
      <c r="E35" s="354"/>
      <c r="F35" s="354"/>
      <c r="G35" s="354"/>
      <c r="H35" s="354"/>
      <c r="I35" s="354"/>
      <c r="J35" s="354"/>
      <c r="K35" s="354"/>
      <c r="L35" s="354"/>
      <c r="M35" s="354"/>
      <c r="N35" s="354"/>
      <c r="O35" s="354"/>
      <c r="P35" s="354"/>
      <c r="Q35" s="354"/>
      <c r="R35" s="354"/>
      <c r="S35" s="354"/>
      <c r="T35" s="354"/>
      <c r="U35" s="354"/>
      <c r="V35" s="354"/>
      <c r="W35" s="354"/>
      <c r="X35" s="354"/>
      <c r="Y35" s="354"/>
      <c r="Z35" s="354"/>
      <c r="AA35" s="354"/>
      <c r="AB35" s="354"/>
      <c r="AC35" s="355"/>
    </row>
    <row r="36" spans="1:29" ht="21" customHeight="1" x14ac:dyDescent="0.35">
      <c r="A36" s="319"/>
      <c r="B36" s="319"/>
      <c r="C36" s="319"/>
      <c r="D36" s="319"/>
      <c r="E36" s="338" t="s">
        <v>109</v>
      </c>
      <c r="F36" s="339"/>
      <c r="G36" s="339"/>
      <c r="H36" s="339"/>
      <c r="I36" s="339"/>
      <c r="J36" s="339"/>
      <c r="K36" s="339"/>
      <c r="L36" s="339"/>
      <c r="M36" s="339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  <c r="AA36" s="339"/>
      <c r="AB36" s="339"/>
      <c r="AC36" s="340"/>
    </row>
    <row r="37" spans="1:29" ht="21" customHeight="1" x14ac:dyDescent="0.35">
      <c r="A37" s="324" t="s">
        <v>38</v>
      </c>
      <c r="B37" s="324"/>
      <c r="C37" s="324"/>
      <c r="D37" s="324"/>
      <c r="E37" s="341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3"/>
    </row>
    <row r="38" spans="1:29" ht="21" customHeight="1" x14ac:dyDescent="0.35">
      <c r="A38" s="324" t="s">
        <v>37</v>
      </c>
      <c r="B38" s="324"/>
      <c r="C38" s="324"/>
      <c r="D38" s="324"/>
      <c r="E38" s="341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2"/>
      <c r="AC38" s="343"/>
    </row>
    <row r="39" spans="1:29" ht="21" customHeight="1" x14ac:dyDescent="0.35">
      <c r="A39" s="324" t="s">
        <v>36</v>
      </c>
      <c r="B39" s="324"/>
      <c r="C39" s="324"/>
      <c r="D39" s="324"/>
      <c r="E39" s="341"/>
      <c r="F39" s="342"/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2"/>
      <c r="AC39" s="343"/>
    </row>
    <row r="40" spans="1:29" ht="21" customHeight="1" x14ac:dyDescent="0.35">
      <c r="A40" s="324" t="s">
        <v>35</v>
      </c>
      <c r="B40" s="324"/>
      <c r="C40" s="324"/>
      <c r="D40" s="324"/>
      <c r="E40" s="341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3"/>
    </row>
    <row r="41" spans="1:29" ht="21" customHeight="1" x14ac:dyDescent="0.35">
      <c r="A41" s="325" t="s">
        <v>34</v>
      </c>
      <c r="B41" s="325"/>
      <c r="C41" s="325"/>
      <c r="D41" s="325"/>
      <c r="E41" s="341"/>
      <c r="F41" s="342"/>
      <c r="G41" s="342"/>
      <c r="H41" s="342"/>
      <c r="I41" s="342"/>
      <c r="J41" s="342"/>
      <c r="K41" s="342"/>
      <c r="L41" s="342"/>
      <c r="M41" s="342"/>
      <c r="N41" s="342"/>
      <c r="O41" s="342"/>
      <c r="P41" s="342"/>
      <c r="Q41" s="342"/>
      <c r="R41" s="342"/>
      <c r="S41" s="342"/>
      <c r="T41" s="342"/>
      <c r="U41" s="342"/>
      <c r="V41" s="342"/>
      <c r="W41" s="342"/>
      <c r="X41" s="342"/>
      <c r="Y41" s="342"/>
      <c r="Z41" s="342"/>
      <c r="AA41" s="342"/>
      <c r="AB41" s="342"/>
      <c r="AC41" s="343"/>
    </row>
    <row r="42" spans="1:29" ht="21" customHeight="1" x14ac:dyDescent="0.35">
      <c r="A42" s="325" t="s">
        <v>33</v>
      </c>
      <c r="B42" s="325"/>
      <c r="C42" s="325"/>
      <c r="D42" s="325"/>
      <c r="E42" s="344"/>
      <c r="F42" s="345"/>
      <c r="G42" s="345"/>
      <c r="H42" s="345"/>
      <c r="I42" s="345"/>
      <c r="J42" s="345"/>
      <c r="K42" s="345"/>
      <c r="L42" s="345"/>
      <c r="M42" s="345"/>
      <c r="N42" s="345"/>
      <c r="O42" s="345"/>
      <c r="P42" s="345"/>
      <c r="Q42" s="345"/>
      <c r="R42" s="345"/>
      <c r="S42" s="345"/>
      <c r="T42" s="345"/>
      <c r="U42" s="345"/>
      <c r="V42" s="345"/>
      <c r="W42" s="345"/>
      <c r="X42" s="345"/>
      <c r="Y42" s="345"/>
      <c r="Z42" s="345"/>
      <c r="AA42" s="345"/>
      <c r="AB42" s="345"/>
      <c r="AC42" s="346"/>
    </row>
    <row r="43" spans="1:29" ht="31.5" x14ac:dyDescent="0.35">
      <c r="A43" s="312" t="s">
        <v>32</v>
      </c>
      <c r="B43" s="312" t="s">
        <v>31</v>
      </c>
      <c r="C43" s="312" t="s">
        <v>30</v>
      </c>
      <c r="D43" s="312" t="s">
        <v>29</v>
      </c>
      <c r="E43" s="314" t="s">
        <v>28</v>
      </c>
      <c r="F43" s="315"/>
      <c r="G43" s="315"/>
      <c r="H43" s="315"/>
      <c r="I43" s="315"/>
      <c r="J43" s="315"/>
      <c r="K43" s="315"/>
      <c r="L43" s="315"/>
      <c r="M43" s="315"/>
      <c r="N43" s="315"/>
      <c r="O43" s="315"/>
      <c r="P43" s="315"/>
      <c r="Q43" s="315"/>
      <c r="R43" s="315"/>
      <c r="S43" s="315"/>
      <c r="T43" s="315"/>
      <c r="U43" s="315"/>
      <c r="V43" s="315"/>
      <c r="W43" s="315"/>
      <c r="X43" s="315"/>
      <c r="Y43" s="315"/>
      <c r="Z43" s="315"/>
      <c r="AA43" s="315"/>
      <c r="AB43" s="316"/>
      <c r="AC43" s="114" t="s">
        <v>67</v>
      </c>
    </row>
    <row r="44" spans="1:29" x14ac:dyDescent="0.35">
      <c r="A44" s="313"/>
      <c r="B44" s="313"/>
      <c r="C44" s="313"/>
      <c r="D44" s="313"/>
      <c r="E44" s="51">
        <v>0.29166666666666669</v>
      </c>
      <c r="F44" s="51">
        <v>0.33333333333333298</v>
      </c>
      <c r="G44" s="51">
        <v>0.375</v>
      </c>
      <c r="H44" s="51">
        <v>0.41666666666666702</v>
      </c>
      <c r="I44" s="51">
        <v>0.45833333333333298</v>
      </c>
      <c r="J44" s="51">
        <v>0.5</v>
      </c>
      <c r="K44" s="51">
        <v>0.54166666666666696</v>
      </c>
      <c r="L44" s="51">
        <v>0.58333333333333304</v>
      </c>
      <c r="M44" s="51">
        <v>0.625</v>
      </c>
      <c r="N44" s="51">
        <v>0.66666666666666696</v>
      </c>
      <c r="O44" s="51">
        <v>0.70833333333333304</v>
      </c>
      <c r="P44" s="51">
        <v>0.75</v>
      </c>
      <c r="Q44" s="51">
        <v>0.79166666666666696</v>
      </c>
      <c r="R44" s="51">
        <v>0.83333333333333304</v>
      </c>
      <c r="S44" s="51">
        <v>0.875</v>
      </c>
      <c r="T44" s="51">
        <v>0.91666666666666696</v>
      </c>
      <c r="U44" s="51">
        <v>0.95833333333333304</v>
      </c>
      <c r="V44" s="51">
        <v>1</v>
      </c>
      <c r="W44" s="51">
        <v>1.0416666666666701</v>
      </c>
      <c r="X44" s="51">
        <v>1.0833333333333299</v>
      </c>
      <c r="Y44" s="51">
        <v>1.125</v>
      </c>
      <c r="Z44" s="51">
        <v>1.1666666666666701</v>
      </c>
      <c r="AA44" s="51">
        <v>1.2083333333333299</v>
      </c>
      <c r="AB44" s="51">
        <v>1.25</v>
      </c>
      <c r="AC44" s="1"/>
    </row>
    <row r="45" spans="1:29" ht="24.95" customHeight="1" x14ac:dyDescent="0.35">
      <c r="A45" s="4">
        <v>1</v>
      </c>
      <c r="B45" s="3" t="s">
        <v>27</v>
      </c>
      <c r="C45" s="2" t="s">
        <v>0</v>
      </c>
      <c r="D45" s="31"/>
      <c r="E45" s="7">
        <v>1</v>
      </c>
      <c r="F45" s="7">
        <v>1</v>
      </c>
      <c r="G45" s="7">
        <v>0.9</v>
      </c>
      <c r="H45" s="7">
        <v>0.9</v>
      </c>
      <c r="I45" s="7">
        <v>1</v>
      </c>
      <c r="J45" s="7">
        <v>1.1000000000000001</v>
      </c>
      <c r="K45" s="7">
        <v>0.9</v>
      </c>
      <c r="L45" s="7">
        <v>0.9</v>
      </c>
      <c r="M45" s="7">
        <v>1</v>
      </c>
      <c r="N45" s="7">
        <v>1</v>
      </c>
      <c r="O45" s="7">
        <v>0.9</v>
      </c>
      <c r="P45" s="7">
        <v>0.9</v>
      </c>
      <c r="Q45" s="7">
        <v>0.7</v>
      </c>
      <c r="R45" s="7">
        <v>0.7</v>
      </c>
      <c r="S45" s="7">
        <v>0.7</v>
      </c>
      <c r="T45" s="7"/>
      <c r="U45" s="7"/>
      <c r="V45" s="7"/>
      <c r="W45" s="7"/>
      <c r="X45" s="7"/>
      <c r="Y45" s="7"/>
      <c r="Z45" s="7"/>
      <c r="AA45" s="7"/>
      <c r="AB45" s="7"/>
      <c r="AC45" s="12">
        <f t="shared" ref="AC45:AC57" si="10">AVERAGE(E45:AB45)</f>
        <v>0.90666666666666662</v>
      </c>
    </row>
    <row r="46" spans="1:29" ht="24.95" customHeight="1" x14ac:dyDescent="0.35">
      <c r="A46" s="4">
        <v>2</v>
      </c>
      <c r="B46" s="3" t="s">
        <v>26</v>
      </c>
      <c r="C46" s="2" t="s">
        <v>0</v>
      </c>
      <c r="D46" s="31"/>
      <c r="E46" s="7">
        <v>0.4</v>
      </c>
      <c r="F46" s="7">
        <v>0.4</v>
      </c>
      <c r="G46" s="7">
        <v>0.4</v>
      </c>
      <c r="H46" s="7">
        <v>0.4</v>
      </c>
      <c r="I46" s="7">
        <v>0.4</v>
      </c>
      <c r="J46" s="7">
        <v>0.4</v>
      </c>
      <c r="K46" s="7">
        <v>0.4</v>
      </c>
      <c r="L46" s="7">
        <v>0.4</v>
      </c>
      <c r="M46" s="7">
        <v>0.4</v>
      </c>
      <c r="N46" s="7">
        <v>0.4</v>
      </c>
      <c r="O46" s="7">
        <v>0.3</v>
      </c>
      <c r="P46" s="7">
        <v>0.3</v>
      </c>
      <c r="Q46" s="7">
        <v>0.2</v>
      </c>
      <c r="R46" s="7">
        <v>0.2</v>
      </c>
      <c r="S46" s="7">
        <v>0.2</v>
      </c>
      <c r="T46" s="7"/>
      <c r="U46" s="7"/>
      <c r="V46" s="7"/>
      <c r="W46" s="7"/>
      <c r="X46" s="7"/>
      <c r="Y46" s="7"/>
      <c r="Z46" s="7"/>
      <c r="AA46" s="7"/>
      <c r="AB46" s="7"/>
      <c r="AC46" s="12">
        <f t="shared" si="10"/>
        <v>0.34666666666666668</v>
      </c>
    </row>
    <row r="47" spans="1:29" ht="24.95" customHeight="1" x14ac:dyDescent="0.35">
      <c r="A47" s="4">
        <v>3</v>
      </c>
      <c r="B47" s="3" t="s">
        <v>25</v>
      </c>
      <c r="C47" s="2" t="s">
        <v>0</v>
      </c>
      <c r="D47" s="2"/>
      <c r="E47" s="5">
        <v>13.1</v>
      </c>
      <c r="F47" s="5">
        <v>13.1</v>
      </c>
      <c r="G47" s="5">
        <v>13.4</v>
      </c>
      <c r="H47" s="5">
        <v>13.5</v>
      </c>
      <c r="I47" s="5">
        <v>13.6</v>
      </c>
      <c r="J47" s="5">
        <v>13.9</v>
      </c>
      <c r="K47" s="5">
        <v>14.1</v>
      </c>
      <c r="L47" s="5">
        <v>14.3</v>
      </c>
      <c r="M47" s="5">
        <v>14.7</v>
      </c>
      <c r="N47" s="5">
        <v>15</v>
      </c>
      <c r="O47" s="5">
        <v>15.4</v>
      </c>
      <c r="P47" s="5">
        <v>15.3</v>
      </c>
      <c r="Q47" s="5">
        <v>14.1</v>
      </c>
      <c r="R47" s="5">
        <v>13.7</v>
      </c>
      <c r="S47" s="5">
        <v>13.6</v>
      </c>
      <c r="T47" s="5"/>
      <c r="U47" s="5"/>
      <c r="V47" s="5"/>
      <c r="W47" s="5"/>
      <c r="X47" s="5"/>
      <c r="Y47" s="5"/>
      <c r="Z47" s="5"/>
      <c r="AA47" s="5"/>
      <c r="AB47" s="5"/>
      <c r="AC47" s="12">
        <f t="shared" si="10"/>
        <v>14.053333333333333</v>
      </c>
    </row>
    <row r="48" spans="1:29" ht="24.95" customHeight="1" x14ac:dyDescent="0.35">
      <c r="A48" s="4">
        <v>4</v>
      </c>
      <c r="B48" s="3" t="s">
        <v>24</v>
      </c>
      <c r="C48" s="2" t="s">
        <v>0</v>
      </c>
      <c r="D48" s="2"/>
      <c r="E48" s="5">
        <v>5.6</v>
      </c>
      <c r="F48" s="5">
        <v>5.7</v>
      </c>
      <c r="G48" s="5">
        <v>5.6</v>
      </c>
      <c r="H48" s="5">
        <v>5.6</v>
      </c>
      <c r="I48" s="5">
        <v>5.6</v>
      </c>
      <c r="J48" s="5">
        <v>5.7</v>
      </c>
      <c r="K48" s="5">
        <v>5.7</v>
      </c>
      <c r="L48" s="5">
        <v>5.7</v>
      </c>
      <c r="M48" s="5">
        <v>6</v>
      </c>
      <c r="N48" s="5">
        <v>6.1</v>
      </c>
      <c r="O48" s="5">
        <v>7.7</v>
      </c>
      <c r="P48" s="5">
        <v>7.8</v>
      </c>
      <c r="Q48" s="5">
        <v>7.8</v>
      </c>
      <c r="R48" s="5">
        <v>8</v>
      </c>
      <c r="S48" s="5">
        <v>6.2</v>
      </c>
      <c r="T48" s="5"/>
      <c r="U48" s="5"/>
      <c r="V48" s="5"/>
      <c r="W48" s="5"/>
      <c r="X48" s="5"/>
      <c r="Y48" s="5"/>
      <c r="Z48" s="5"/>
      <c r="AA48" s="5"/>
      <c r="AB48" s="5"/>
      <c r="AC48" s="12">
        <f t="shared" si="10"/>
        <v>6.3200000000000012</v>
      </c>
    </row>
    <row r="49" spans="1:29" ht="24.95" customHeight="1" x14ac:dyDescent="0.35">
      <c r="A49" s="4">
        <v>5</v>
      </c>
      <c r="B49" s="3" t="s">
        <v>23</v>
      </c>
      <c r="C49" s="2" t="s">
        <v>0</v>
      </c>
      <c r="D49" s="2"/>
      <c r="E49" s="5">
        <v>19.2</v>
      </c>
      <c r="F49" s="5">
        <v>19.2</v>
      </c>
      <c r="G49" s="5">
        <v>19.8</v>
      </c>
      <c r="H49" s="5">
        <v>19.399999999999999</v>
      </c>
      <c r="I49" s="5">
        <v>19.600000000000001</v>
      </c>
      <c r="J49" s="5">
        <v>20.5</v>
      </c>
      <c r="K49" s="5">
        <v>21.3</v>
      </c>
      <c r="L49" s="5">
        <v>22.1</v>
      </c>
      <c r="M49" s="5">
        <v>22.1</v>
      </c>
      <c r="N49" s="5">
        <v>22.2</v>
      </c>
      <c r="O49" s="5">
        <v>23.1</v>
      </c>
      <c r="P49" s="5">
        <v>24.3</v>
      </c>
      <c r="Q49" s="5">
        <v>24.5</v>
      </c>
      <c r="R49" s="5">
        <v>24.1</v>
      </c>
      <c r="S49" s="5">
        <v>25.3</v>
      </c>
      <c r="T49" s="5"/>
      <c r="U49" s="5"/>
      <c r="V49" s="5"/>
      <c r="W49" s="5"/>
      <c r="X49" s="5"/>
      <c r="Y49" s="5"/>
      <c r="Z49" s="5"/>
      <c r="AA49" s="5"/>
      <c r="AB49" s="5"/>
      <c r="AC49" s="12">
        <f t="shared" si="10"/>
        <v>21.779999999999998</v>
      </c>
    </row>
    <row r="50" spans="1:29" ht="24.95" customHeight="1" x14ac:dyDescent="0.35">
      <c r="A50" s="4">
        <v>6</v>
      </c>
      <c r="B50" s="3" t="s">
        <v>22</v>
      </c>
      <c r="C50" s="2" t="s">
        <v>0</v>
      </c>
      <c r="D50" s="2"/>
      <c r="E50" s="5">
        <v>24.2</v>
      </c>
      <c r="F50" s="5">
        <v>24.2</v>
      </c>
      <c r="G50" s="5">
        <v>24.9</v>
      </c>
      <c r="H50" s="5">
        <v>24.7</v>
      </c>
      <c r="I50" s="5">
        <v>24.9</v>
      </c>
      <c r="J50" s="5">
        <v>26</v>
      </c>
      <c r="K50" s="5">
        <v>26.8</v>
      </c>
      <c r="L50" s="5">
        <v>27.9</v>
      </c>
      <c r="M50" s="5">
        <v>28.1</v>
      </c>
      <c r="N50" s="5">
        <v>28.2</v>
      </c>
      <c r="O50" s="5">
        <v>28.2</v>
      </c>
      <c r="P50" s="5">
        <v>29.3</v>
      </c>
      <c r="Q50" s="5">
        <v>28.6</v>
      </c>
      <c r="R50" s="5">
        <v>28</v>
      </c>
      <c r="S50" s="5">
        <v>30.4</v>
      </c>
      <c r="T50" s="5"/>
      <c r="U50" s="5"/>
      <c r="V50" s="5"/>
      <c r="W50" s="5"/>
      <c r="X50" s="5"/>
      <c r="Y50" s="5"/>
      <c r="Z50" s="5"/>
      <c r="AA50" s="5"/>
      <c r="AB50" s="5"/>
      <c r="AC50" s="12">
        <f t="shared" si="10"/>
        <v>26.96</v>
      </c>
    </row>
    <row r="51" spans="1:29" ht="24.95" customHeight="1" x14ac:dyDescent="0.35">
      <c r="A51" s="4">
        <v>7</v>
      </c>
      <c r="B51" s="3" t="s">
        <v>21</v>
      </c>
      <c r="C51" s="2" t="s">
        <v>16</v>
      </c>
      <c r="D51" s="2"/>
      <c r="E51" s="5">
        <v>4.3</v>
      </c>
      <c r="F51" s="5">
        <v>4.3</v>
      </c>
      <c r="G51" s="5">
        <v>4.3</v>
      </c>
      <c r="H51" s="5">
        <v>4.3</v>
      </c>
      <c r="I51" s="5">
        <v>4.3</v>
      </c>
      <c r="J51" s="5">
        <v>4.3</v>
      </c>
      <c r="K51" s="5">
        <v>4.3</v>
      </c>
      <c r="L51" s="5">
        <v>4.3</v>
      </c>
      <c r="M51" s="5">
        <v>4.3</v>
      </c>
      <c r="N51" s="5">
        <v>4.3</v>
      </c>
      <c r="O51" s="5">
        <v>4.3</v>
      </c>
      <c r="P51" s="5">
        <v>4.3</v>
      </c>
      <c r="Q51" s="5">
        <v>4.3</v>
      </c>
      <c r="R51" s="5">
        <v>4.3</v>
      </c>
      <c r="S51" s="5">
        <v>4.3</v>
      </c>
      <c r="T51" s="5"/>
      <c r="U51" s="5"/>
      <c r="V51" s="5"/>
      <c r="W51" s="5"/>
      <c r="X51" s="5"/>
      <c r="Y51" s="5"/>
      <c r="Z51" s="5"/>
      <c r="AA51" s="5"/>
      <c r="AB51" s="5"/>
      <c r="AC51" s="12">
        <f t="shared" si="10"/>
        <v>4.2999999999999989</v>
      </c>
    </row>
    <row r="52" spans="1:29" ht="24.95" customHeight="1" x14ac:dyDescent="0.35">
      <c r="A52" s="4">
        <v>8</v>
      </c>
      <c r="B52" s="3" t="s">
        <v>20</v>
      </c>
      <c r="C52" s="2" t="s">
        <v>16</v>
      </c>
      <c r="D52" s="2"/>
      <c r="E52" s="11">
        <v>3.5</v>
      </c>
      <c r="F52" s="11">
        <v>3.5</v>
      </c>
      <c r="G52" s="11">
        <v>3.5</v>
      </c>
      <c r="H52" s="11">
        <v>3.5</v>
      </c>
      <c r="I52" s="11">
        <v>3.5</v>
      </c>
      <c r="J52" s="11">
        <v>3.5</v>
      </c>
      <c r="K52" s="11">
        <v>3.5</v>
      </c>
      <c r="L52" s="11">
        <v>3.5</v>
      </c>
      <c r="M52" s="11">
        <v>3.5</v>
      </c>
      <c r="N52" s="11">
        <v>3.5</v>
      </c>
      <c r="O52" s="11">
        <v>3.5</v>
      </c>
      <c r="P52" s="11">
        <v>3.5</v>
      </c>
      <c r="Q52" s="11">
        <v>3.5</v>
      </c>
      <c r="R52" s="11">
        <v>3.5</v>
      </c>
      <c r="S52" s="11">
        <v>3.5</v>
      </c>
      <c r="T52" s="11"/>
      <c r="U52" s="11"/>
      <c r="V52" s="11"/>
      <c r="W52" s="11"/>
      <c r="X52" s="11"/>
      <c r="Y52" s="11"/>
      <c r="Z52" s="11"/>
      <c r="AA52" s="11"/>
      <c r="AB52" s="11"/>
      <c r="AC52" s="12">
        <f t="shared" si="10"/>
        <v>3.5</v>
      </c>
    </row>
    <row r="53" spans="1:29" ht="24.95" customHeight="1" x14ac:dyDescent="0.35">
      <c r="A53" s="4">
        <v>9</v>
      </c>
      <c r="B53" s="3" t="s">
        <v>19</v>
      </c>
      <c r="C53" s="2" t="s">
        <v>16</v>
      </c>
      <c r="D53" s="2"/>
      <c r="E53" s="11">
        <v>3.8</v>
      </c>
      <c r="F53" s="11">
        <v>3.8</v>
      </c>
      <c r="G53" s="11">
        <v>3.8</v>
      </c>
      <c r="H53" s="11">
        <v>3.8</v>
      </c>
      <c r="I53" s="11">
        <v>3.8</v>
      </c>
      <c r="J53" s="11">
        <v>3.8</v>
      </c>
      <c r="K53" s="11">
        <v>3.8</v>
      </c>
      <c r="L53" s="11">
        <v>3.8</v>
      </c>
      <c r="M53" s="11">
        <v>3.8</v>
      </c>
      <c r="N53" s="11">
        <v>3.8</v>
      </c>
      <c r="O53" s="11">
        <v>3.8</v>
      </c>
      <c r="P53" s="11">
        <v>3.8</v>
      </c>
      <c r="Q53" s="11">
        <v>3.8</v>
      </c>
      <c r="R53" s="11">
        <v>3.8</v>
      </c>
      <c r="S53" s="11">
        <v>3.8</v>
      </c>
      <c r="T53" s="11"/>
      <c r="U53" s="11"/>
      <c r="V53" s="11"/>
      <c r="W53" s="11"/>
      <c r="X53" s="11"/>
      <c r="Y53" s="11"/>
      <c r="Z53" s="11"/>
      <c r="AA53" s="11"/>
      <c r="AB53" s="11"/>
      <c r="AC53" s="12">
        <f t="shared" si="10"/>
        <v>3.7999999999999989</v>
      </c>
    </row>
    <row r="54" spans="1:29" ht="24.95" customHeight="1" x14ac:dyDescent="0.35">
      <c r="A54" s="4">
        <v>10</v>
      </c>
      <c r="B54" s="3" t="s">
        <v>18</v>
      </c>
      <c r="C54" s="2" t="s">
        <v>16</v>
      </c>
      <c r="D54" s="2"/>
      <c r="E54" s="11">
        <v>3</v>
      </c>
      <c r="F54" s="11">
        <v>3</v>
      </c>
      <c r="G54" s="11">
        <v>3</v>
      </c>
      <c r="H54" s="11">
        <v>3</v>
      </c>
      <c r="I54" s="11">
        <v>3</v>
      </c>
      <c r="J54" s="11">
        <v>3</v>
      </c>
      <c r="K54" s="11">
        <v>3</v>
      </c>
      <c r="L54" s="11">
        <v>3</v>
      </c>
      <c r="M54" s="11">
        <v>3</v>
      </c>
      <c r="N54" s="11">
        <v>3</v>
      </c>
      <c r="O54" s="11">
        <v>3</v>
      </c>
      <c r="P54" s="11">
        <v>3</v>
      </c>
      <c r="Q54" s="11">
        <v>3</v>
      </c>
      <c r="R54" s="11">
        <v>3</v>
      </c>
      <c r="S54" s="11">
        <v>3</v>
      </c>
      <c r="T54" s="11"/>
      <c r="U54" s="11"/>
      <c r="V54" s="11"/>
      <c r="W54" s="11"/>
      <c r="X54" s="11"/>
      <c r="Y54" s="11"/>
      <c r="Z54" s="11"/>
      <c r="AA54" s="11"/>
      <c r="AB54" s="11"/>
      <c r="AC54" s="12">
        <f t="shared" si="10"/>
        <v>3</v>
      </c>
    </row>
    <row r="55" spans="1:29" ht="24.95" customHeight="1" x14ac:dyDescent="0.35">
      <c r="A55" s="4">
        <v>11</v>
      </c>
      <c r="B55" s="3" t="s">
        <v>17</v>
      </c>
      <c r="C55" s="2" t="s">
        <v>16</v>
      </c>
      <c r="D55" s="5"/>
      <c r="E55" s="13">
        <v>0.5</v>
      </c>
      <c r="F55" s="13">
        <v>0.5</v>
      </c>
      <c r="G55" s="13">
        <v>0.5</v>
      </c>
      <c r="H55" s="13">
        <v>0.5</v>
      </c>
      <c r="I55" s="13">
        <v>0.5</v>
      </c>
      <c r="J55" s="13">
        <v>0.5</v>
      </c>
      <c r="K55" s="13">
        <v>0.5</v>
      </c>
      <c r="L55" s="13">
        <v>0.5</v>
      </c>
      <c r="M55" s="13">
        <v>0.5</v>
      </c>
      <c r="N55" s="13">
        <v>0.5</v>
      </c>
      <c r="O55" s="13">
        <v>0.5</v>
      </c>
      <c r="P55" s="13">
        <v>0.5</v>
      </c>
      <c r="Q55" s="13">
        <v>0.5</v>
      </c>
      <c r="R55" s="13">
        <v>0.5</v>
      </c>
      <c r="S55" s="13">
        <v>0.5</v>
      </c>
      <c r="T55" s="13"/>
      <c r="U55" s="13"/>
      <c r="V55" s="13"/>
      <c r="W55" s="13"/>
      <c r="X55" s="13"/>
      <c r="Y55" s="13"/>
      <c r="Z55" s="13"/>
      <c r="AA55" s="13"/>
      <c r="AB55" s="13"/>
      <c r="AC55" s="12">
        <f t="shared" si="10"/>
        <v>0.5</v>
      </c>
    </row>
    <row r="56" spans="1:29" ht="24.95" customHeight="1" x14ac:dyDescent="0.35">
      <c r="A56" s="4">
        <v>12</v>
      </c>
      <c r="B56" s="3" t="s">
        <v>15</v>
      </c>
      <c r="C56" s="2" t="s">
        <v>14</v>
      </c>
      <c r="D56" s="5"/>
      <c r="E56" s="13">
        <v>0.79999999999999982</v>
      </c>
      <c r="F56" s="13">
        <v>0.79999999999999982</v>
      </c>
      <c r="G56" s="13">
        <v>0.79999999999999982</v>
      </c>
      <c r="H56" s="13">
        <v>0.79999999999999982</v>
      </c>
      <c r="I56" s="13">
        <v>0.79999999999999982</v>
      </c>
      <c r="J56" s="13">
        <v>0.79999999999999982</v>
      </c>
      <c r="K56" s="13">
        <v>0.79999999999999982</v>
      </c>
      <c r="L56" s="13">
        <v>0.79999999999999982</v>
      </c>
      <c r="M56" s="13">
        <v>0.79999999999999982</v>
      </c>
      <c r="N56" s="13">
        <v>0.79999999999999982</v>
      </c>
      <c r="O56" s="13">
        <v>0.79999999999999982</v>
      </c>
      <c r="P56" s="13">
        <v>0.79999999999999982</v>
      </c>
      <c r="Q56" s="13">
        <v>0.79999999999999982</v>
      </c>
      <c r="R56" s="13">
        <v>0.79999999999999982</v>
      </c>
      <c r="S56" s="13">
        <v>0.79999999999999982</v>
      </c>
      <c r="T56" s="13"/>
      <c r="U56" s="13"/>
      <c r="V56" s="13"/>
      <c r="W56" s="13"/>
      <c r="X56" s="13"/>
      <c r="Y56" s="13"/>
      <c r="Z56" s="13"/>
      <c r="AA56" s="13"/>
      <c r="AB56" s="13"/>
      <c r="AC56" s="12">
        <f t="shared" si="10"/>
        <v>0.8</v>
      </c>
    </row>
    <row r="57" spans="1:29" ht="24.95" customHeight="1" x14ac:dyDescent="0.35">
      <c r="A57" s="4">
        <v>13</v>
      </c>
      <c r="B57" s="3" t="s">
        <v>13</v>
      </c>
      <c r="C57" s="2" t="s">
        <v>12</v>
      </c>
      <c r="D57" s="5"/>
      <c r="E57" s="6">
        <f t="shared" ref="E57:S57" si="11">SQRT(E55/0.5)*971</f>
        <v>971</v>
      </c>
      <c r="F57" s="6">
        <f t="shared" si="11"/>
        <v>971</v>
      </c>
      <c r="G57" s="6">
        <f t="shared" si="11"/>
        <v>971</v>
      </c>
      <c r="H57" s="6">
        <f t="shared" si="11"/>
        <v>971</v>
      </c>
      <c r="I57" s="6">
        <f t="shared" si="11"/>
        <v>971</v>
      </c>
      <c r="J57" s="6">
        <f t="shared" si="11"/>
        <v>971</v>
      </c>
      <c r="K57" s="6">
        <f t="shared" si="11"/>
        <v>971</v>
      </c>
      <c r="L57" s="6">
        <f t="shared" si="11"/>
        <v>971</v>
      </c>
      <c r="M57" s="6">
        <f t="shared" si="11"/>
        <v>971</v>
      </c>
      <c r="N57" s="6">
        <f t="shared" si="11"/>
        <v>971</v>
      </c>
      <c r="O57" s="6">
        <f t="shared" si="11"/>
        <v>971</v>
      </c>
      <c r="P57" s="6">
        <f t="shared" si="11"/>
        <v>971</v>
      </c>
      <c r="Q57" s="6">
        <f t="shared" si="11"/>
        <v>971</v>
      </c>
      <c r="R57" s="6">
        <f t="shared" si="11"/>
        <v>971</v>
      </c>
      <c r="S57" s="6">
        <f t="shared" si="11"/>
        <v>971</v>
      </c>
      <c r="T57" s="6"/>
      <c r="U57" s="6"/>
      <c r="V57" s="6"/>
      <c r="W57" s="6"/>
      <c r="X57" s="6"/>
      <c r="Y57" s="6"/>
      <c r="Z57" s="6"/>
      <c r="AA57" s="6"/>
      <c r="AB57" s="6"/>
      <c r="AC57" s="12">
        <f t="shared" si="10"/>
        <v>971</v>
      </c>
    </row>
    <row r="58" spans="1:29" ht="24.95" customHeight="1" x14ac:dyDescent="0.35">
      <c r="A58" s="4">
        <v>14</v>
      </c>
      <c r="B58" s="3" t="s">
        <v>11</v>
      </c>
      <c r="C58" s="2" t="s">
        <v>10</v>
      </c>
      <c r="D58" s="5"/>
      <c r="E58" s="15">
        <f t="shared" ref="E58:S58" si="12">E57*1000*1*(E47-E48)/3024</f>
        <v>2408.2341269841268</v>
      </c>
      <c r="F58" s="15">
        <f t="shared" si="12"/>
        <v>2376.1243386243382</v>
      </c>
      <c r="G58" s="15">
        <f t="shared" si="12"/>
        <v>2504.5634920634925</v>
      </c>
      <c r="H58" s="15">
        <f t="shared" si="12"/>
        <v>2536.6732804232806</v>
      </c>
      <c r="I58" s="15">
        <f t="shared" si="12"/>
        <v>2568.7830687830688</v>
      </c>
      <c r="J58" s="15">
        <f t="shared" si="12"/>
        <v>2633.002645502645</v>
      </c>
      <c r="K58" s="15">
        <f t="shared" si="12"/>
        <v>2697.2222222222217</v>
      </c>
      <c r="L58" s="15">
        <f t="shared" si="12"/>
        <v>2761.4417989417993</v>
      </c>
      <c r="M58" s="15">
        <f t="shared" si="12"/>
        <v>2793.5515873015875</v>
      </c>
      <c r="N58" s="15">
        <f t="shared" si="12"/>
        <v>2857.7711640211642</v>
      </c>
      <c r="O58" s="15">
        <f t="shared" si="12"/>
        <v>2472.4537037037039</v>
      </c>
      <c r="P58" s="15">
        <f t="shared" si="12"/>
        <v>2408.2341269841272</v>
      </c>
      <c r="Q58" s="15">
        <f t="shared" si="12"/>
        <v>2022.9166666666667</v>
      </c>
      <c r="R58" s="15">
        <f t="shared" si="12"/>
        <v>1830.2579365079362</v>
      </c>
      <c r="S58" s="15">
        <f t="shared" si="12"/>
        <v>2376.1243386243382</v>
      </c>
      <c r="T58" s="15"/>
      <c r="U58" s="15"/>
      <c r="V58" s="15"/>
      <c r="W58" s="15"/>
      <c r="X58" s="15"/>
      <c r="Y58" s="15"/>
      <c r="Z58" s="15"/>
      <c r="AA58" s="15"/>
      <c r="AB58" s="15"/>
      <c r="AC58" s="35">
        <f>SUM(E58:AB58)</f>
        <v>37247.354497354492</v>
      </c>
    </row>
    <row r="59" spans="1:29" ht="24.95" customHeight="1" x14ac:dyDescent="0.35">
      <c r="A59" s="4">
        <v>15</v>
      </c>
      <c r="B59" s="3" t="s">
        <v>9</v>
      </c>
      <c r="C59" s="2" t="s">
        <v>8</v>
      </c>
      <c r="D59" s="5"/>
      <c r="E59" s="5">
        <v>1220</v>
      </c>
      <c r="F59" s="5">
        <v>1220</v>
      </c>
      <c r="G59" s="5">
        <v>1220</v>
      </c>
      <c r="H59" s="5">
        <v>1220</v>
      </c>
      <c r="I59" s="5">
        <v>1220</v>
      </c>
      <c r="J59" s="5">
        <v>1220</v>
      </c>
      <c r="K59" s="5">
        <v>1270</v>
      </c>
      <c r="L59" s="5">
        <v>1270</v>
      </c>
      <c r="M59" s="5">
        <v>1300</v>
      </c>
      <c r="N59" s="5">
        <v>1320</v>
      </c>
      <c r="O59" s="5">
        <v>1210</v>
      </c>
      <c r="P59" s="5">
        <v>1210</v>
      </c>
      <c r="Q59" s="5">
        <v>1200</v>
      </c>
      <c r="R59" s="5">
        <v>1260</v>
      </c>
      <c r="S59" s="5">
        <v>1240</v>
      </c>
      <c r="T59" s="5"/>
      <c r="U59" s="5"/>
      <c r="V59" s="5"/>
      <c r="W59" s="5"/>
      <c r="X59" s="5"/>
      <c r="Y59" s="5"/>
      <c r="Z59" s="5"/>
      <c r="AA59" s="5"/>
      <c r="AB59" s="5"/>
      <c r="AC59" s="35">
        <f>SUM(E59:AB59)</f>
        <v>18600</v>
      </c>
    </row>
    <row r="60" spans="1:29" ht="24.95" customHeight="1" x14ac:dyDescent="0.35">
      <c r="A60" s="4">
        <v>16</v>
      </c>
      <c r="B60" s="3" t="s">
        <v>7</v>
      </c>
      <c r="C60" s="2" t="s">
        <v>6</v>
      </c>
      <c r="D60" s="5"/>
      <c r="E60" s="50">
        <f t="shared" ref="E60:S60" si="13">E59/E58</f>
        <v>0.50659526261585996</v>
      </c>
      <c r="F60" s="50">
        <f t="shared" si="13"/>
        <v>0.51344114454310141</v>
      </c>
      <c r="G60" s="50">
        <f t="shared" si="13"/>
        <v>0.48711082943832679</v>
      </c>
      <c r="H60" s="50">
        <f t="shared" si="13"/>
        <v>0.48094486957201887</v>
      </c>
      <c r="I60" s="50">
        <f t="shared" si="13"/>
        <v>0.47493305870236868</v>
      </c>
      <c r="J60" s="50">
        <f t="shared" si="13"/>
        <v>0.46334932556328662</v>
      </c>
      <c r="K60" s="50">
        <f t="shared" si="13"/>
        <v>0.47085478887744603</v>
      </c>
      <c r="L60" s="50">
        <f t="shared" si="13"/>
        <v>0.45990467750820296</v>
      </c>
      <c r="M60" s="50">
        <f t="shared" si="13"/>
        <v>0.46535743456798889</v>
      </c>
      <c r="N60" s="50">
        <f t="shared" si="13"/>
        <v>0.46189842511484741</v>
      </c>
      <c r="O60" s="50">
        <f t="shared" si="13"/>
        <v>0.48939237899073118</v>
      </c>
      <c r="P60" s="50">
        <f t="shared" si="13"/>
        <v>0.50244284243048398</v>
      </c>
      <c r="Q60" s="50">
        <f t="shared" si="13"/>
        <v>0.59320288362512874</v>
      </c>
      <c r="R60" s="50">
        <f t="shared" si="13"/>
        <v>0.6884275570491627</v>
      </c>
      <c r="S60" s="50">
        <f t="shared" si="13"/>
        <v>0.52185821248643094</v>
      </c>
      <c r="T60" s="50"/>
      <c r="U60" s="50"/>
      <c r="V60" s="50"/>
      <c r="W60" s="50"/>
      <c r="X60" s="50"/>
      <c r="Y60" s="50"/>
      <c r="Z60" s="50"/>
      <c r="AA60" s="50"/>
      <c r="AB60" s="50"/>
      <c r="AC60" s="12">
        <f t="shared" ref="AC60:AC65" si="14">AVERAGE(E60:AB60)</f>
        <v>0.50531424607235886</v>
      </c>
    </row>
    <row r="61" spans="1:29" ht="24.95" customHeight="1" x14ac:dyDescent="0.35">
      <c r="A61" s="4">
        <v>17</v>
      </c>
      <c r="B61" s="3" t="s">
        <v>5</v>
      </c>
      <c r="C61" s="5"/>
      <c r="D61" s="5"/>
      <c r="E61" s="372">
        <f>AVERAGE(E60:AB60)</f>
        <v>0.50531424607235886</v>
      </c>
      <c r="F61" s="373"/>
      <c r="G61" s="373"/>
      <c r="H61" s="373"/>
      <c r="I61" s="373"/>
      <c r="J61" s="373"/>
      <c r="K61" s="373"/>
      <c r="L61" s="373"/>
      <c r="M61" s="373"/>
      <c r="N61" s="373"/>
      <c r="O61" s="373"/>
      <c r="P61" s="373"/>
      <c r="Q61" s="373"/>
      <c r="R61" s="373"/>
      <c r="S61" s="373"/>
      <c r="T61" s="373"/>
      <c r="U61" s="373"/>
      <c r="V61" s="373"/>
      <c r="W61" s="373"/>
      <c r="X61" s="373"/>
      <c r="Y61" s="373"/>
      <c r="Z61" s="373"/>
      <c r="AA61" s="373"/>
      <c r="AB61" s="373"/>
      <c r="AC61" s="12">
        <f t="shared" si="14"/>
        <v>0.50531424607235886</v>
      </c>
    </row>
    <row r="62" spans="1:29" ht="24.95" customHeight="1" x14ac:dyDescent="0.35">
      <c r="A62" s="4">
        <v>18</v>
      </c>
      <c r="B62" s="3" t="s">
        <v>4</v>
      </c>
      <c r="C62" s="5"/>
      <c r="D62" s="5"/>
      <c r="E62" s="50">
        <f t="shared" ref="E62:S62" si="15">3.516/E60</f>
        <v>6.9404517954722866</v>
      </c>
      <c r="F62" s="50">
        <f t="shared" si="15"/>
        <v>6.8479124381993222</v>
      </c>
      <c r="G62" s="50">
        <f t="shared" si="15"/>
        <v>7.2180698672911801</v>
      </c>
      <c r="H62" s="50">
        <f t="shared" si="15"/>
        <v>7.3106092245641436</v>
      </c>
      <c r="I62" s="50">
        <f t="shared" si="15"/>
        <v>7.4031485818371063</v>
      </c>
      <c r="J62" s="50">
        <f t="shared" si="15"/>
        <v>7.5882272963830326</v>
      </c>
      <c r="K62" s="50">
        <f t="shared" si="15"/>
        <v>7.4672703412073478</v>
      </c>
      <c r="L62" s="50">
        <f t="shared" si="15"/>
        <v>7.6450624921884769</v>
      </c>
      <c r="M62" s="50">
        <f t="shared" si="15"/>
        <v>7.555482600732601</v>
      </c>
      <c r="N62" s="50">
        <f t="shared" si="15"/>
        <v>7.6120631914381915</v>
      </c>
      <c r="O62" s="50">
        <f t="shared" si="15"/>
        <v>7.1844191919191926</v>
      </c>
      <c r="P62" s="50">
        <f t="shared" si="15"/>
        <v>6.9978109012199932</v>
      </c>
      <c r="Q62" s="50">
        <f t="shared" si="15"/>
        <v>5.9271458333333333</v>
      </c>
      <c r="R62" s="50">
        <f t="shared" si="15"/>
        <v>5.1072911942554793</v>
      </c>
      <c r="S62" s="50">
        <f t="shared" si="15"/>
        <v>6.7374622375832036</v>
      </c>
      <c r="T62" s="50"/>
      <c r="U62" s="50"/>
      <c r="V62" s="50"/>
      <c r="W62" s="50"/>
      <c r="X62" s="50"/>
      <c r="Y62" s="50"/>
      <c r="Z62" s="50"/>
      <c r="AA62" s="50"/>
      <c r="AB62" s="50"/>
      <c r="AC62" s="12">
        <f t="shared" si="14"/>
        <v>7.0361618125083254</v>
      </c>
    </row>
    <row r="63" spans="1:29" ht="24.95" customHeight="1" x14ac:dyDescent="0.35">
      <c r="A63" s="4">
        <v>19</v>
      </c>
      <c r="B63" s="3" t="s">
        <v>3</v>
      </c>
      <c r="C63" s="5"/>
      <c r="D63" s="5"/>
      <c r="E63" s="50">
        <f t="shared" ref="E63:S63" si="16">3.413*E62</f>
        <v>23.687761977946913</v>
      </c>
      <c r="F63" s="50">
        <f t="shared" si="16"/>
        <v>23.371925151574285</v>
      </c>
      <c r="G63" s="50">
        <f t="shared" si="16"/>
        <v>24.635272457064797</v>
      </c>
      <c r="H63" s="50">
        <f t="shared" si="16"/>
        <v>24.951109283437422</v>
      </c>
      <c r="I63" s="50">
        <f t="shared" si="16"/>
        <v>25.266946109810043</v>
      </c>
      <c r="J63" s="50">
        <f t="shared" si="16"/>
        <v>25.898619762555288</v>
      </c>
      <c r="K63" s="50">
        <f t="shared" si="16"/>
        <v>25.485793674540677</v>
      </c>
      <c r="L63" s="50">
        <f t="shared" si="16"/>
        <v>26.092598285839269</v>
      </c>
      <c r="M63" s="50">
        <f t="shared" si="16"/>
        <v>25.786862116300366</v>
      </c>
      <c r="N63" s="50">
        <f t="shared" si="16"/>
        <v>25.979971672378547</v>
      </c>
      <c r="O63" s="50">
        <f t="shared" si="16"/>
        <v>24.520422702020202</v>
      </c>
      <c r="P63" s="50">
        <f t="shared" si="16"/>
        <v>23.883528605863834</v>
      </c>
      <c r="Q63" s="50">
        <f t="shared" si="16"/>
        <v>20.229348729166666</v>
      </c>
      <c r="R63" s="50">
        <f t="shared" si="16"/>
        <v>17.43118484599395</v>
      </c>
      <c r="S63" s="50">
        <f t="shared" si="16"/>
        <v>22.994958616871472</v>
      </c>
      <c r="T63" s="50"/>
      <c r="U63" s="50"/>
      <c r="V63" s="50"/>
      <c r="W63" s="50"/>
      <c r="X63" s="50"/>
      <c r="Y63" s="50"/>
      <c r="Z63" s="50"/>
      <c r="AA63" s="50"/>
      <c r="AB63" s="50"/>
      <c r="AC63" s="12">
        <f t="shared" si="14"/>
        <v>24.014420266090912</v>
      </c>
    </row>
    <row r="64" spans="1:29" ht="24.95" customHeight="1" x14ac:dyDescent="0.35">
      <c r="A64" s="4">
        <v>20</v>
      </c>
      <c r="B64" s="3" t="s">
        <v>2</v>
      </c>
      <c r="C64" s="2" t="s">
        <v>0</v>
      </c>
      <c r="D64" s="5"/>
      <c r="E64" s="50">
        <f t="shared" ref="E64:S64" si="17">(E50-E49)/LN(1+(E50-E49)/E45)</f>
        <v>2.7905531327562363</v>
      </c>
      <c r="F64" s="50">
        <f t="shared" si="17"/>
        <v>2.7905531327562363</v>
      </c>
      <c r="G64" s="50">
        <f t="shared" si="17"/>
        <v>2.6882854224461625</v>
      </c>
      <c r="H64" s="50">
        <f t="shared" si="17"/>
        <v>2.7462423263665325</v>
      </c>
      <c r="I64" s="50">
        <f t="shared" si="17"/>
        <v>2.8795746139247989</v>
      </c>
      <c r="J64" s="50">
        <f t="shared" si="17"/>
        <v>3.06960844603186</v>
      </c>
      <c r="K64" s="50">
        <f t="shared" si="17"/>
        <v>2.8037499815139819</v>
      </c>
      <c r="L64" s="50">
        <f t="shared" si="17"/>
        <v>2.8892116230470104</v>
      </c>
      <c r="M64" s="50">
        <f t="shared" si="17"/>
        <v>3.0833900542185044</v>
      </c>
      <c r="N64" s="50">
        <f t="shared" si="17"/>
        <v>3.0833900542185044</v>
      </c>
      <c r="O64" s="50">
        <f t="shared" si="17"/>
        <v>2.6882854224461625</v>
      </c>
      <c r="P64" s="50">
        <f t="shared" si="17"/>
        <v>2.6591319396341482</v>
      </c>
      <c r="Q64" s="50">
        <f t="shared" si="17"/>
        <v>2.1295483613602402</v>
      </c>
      <c r="R64" s="50">
        <f t="shared" si="17"/>
        <v>2.0714586881775157</v>
      </c>
      <c r="S64" s="50">
        <f t="shared" si="17"/>
        <v>2.4118802279590157</v>
      </c>
      <c r="T64" s="50"/>
      <c r="U64" s="50"/>
      <c r="V64" s="50"/>
      <c r="W64" s="50"/>
      <c r="X64" s="50"/>
      <c r="Y64" s="50"/>
      <c r="Z64" s="50"/>
      <c r="AA64" s="50"/>
      <c r="AB64" s="50"/>
      <c r="AC64" s="12">
        <f t="shared" si="14"/>
        <v>2.7189908951237944</v>
      </c>
    </row>
    <row r="65" spans="1:29" ht="24.95" customHeight="1" x14ac:dyDescent="0.35">
      <c r="A65" s="4">
        <v>21</v>
      </c>
      <c r="B65" s="3" t="s">
        <v>1</v>
      </c>
      <c r="C65" s="2" t="s">
        <v>0</v>
      </c>
      <c r="D65" s="1"/>
      <c r="E65" s="50">
        <f t="shared" ref="E65:S65" si="18">(E47-E48)/LN(1+(E47-E48)/E46)</f>
        <v>2.5141180370887164</v>
      </c>
      <c r="F65" s="50">
        <f t="shared" si="18"/>
        <v>2.4912348380247806</v>
      </c>
      <c r="G65" s="50">
        <f t="shared" si="18"/>
        <v>2.5824181345416171</v>
      </c>
      <c r="H65" s="50">
        <f t="shared" si="18"/>
        <v>2.6050715660667714</v>
      </c>
      <c r="I65" s="50">
        <f t="shared" si="18"/>
        <v>2.6276699100244088</v>
      </c>
      <c r="J65" s="50">
        <f t="shared" si="18"/>
        <v>2.6727048631065684</v>
      </c>
      <c r="K65" s="50">
        <f t="shared" si="18"/>
        <v>2.7175298064488489</v>
      </c>
      <c r="L65" s="50">
        <f t="shared" si="18"/>
        <v>2.7621511847266511</v>
      </c>
      <c r="M65" s="50">
        <f t="shared" si="18"/>
        <v>2.7843874571847693</v>
      </c>
      <c r="N65" s="50">
        <f t="shared" si="18"/>
        <v>2.8287148342310302</v>
      </c>
      <c r="O65" s="50">
        <f t="shared" si="18"/>
        <v>2.3451198016987842</v>
      </c>
      <c r="P65" s="50">
        <f t="shared" si="18"/>
        <v>2.3019575732260118</v>
      </c>
      <c r="Q65" s="50">
        <f t="shared" si="18"/>
        <v>1.8096999455163112</v>
      </c>
      <c r="R65" s="50">
        <f t="shared" si="18"/>
        <v>1.6842029306528725</v>
      </c>
      <c r="S65" s="50">
        <f t="shared" si="18"/>
        <v>2.0343160752944525</v>
      </c>
      <c r="T65" s="50"/>
      <c r="U65" s="50"/>
      <c r="V65" s="50"/>
      <c r="W65" s="50"/>
      <c r="X65" s="50"/>
      <c r="Y65" s="50"/>
      <c r="Z65" s="50"/>
      <c r="AA65" s="50"/>
      <c r="AB65" s="50"/>
      <c r="AC65" s="12">
        <f t="shared" si="14"/>
        <v>2.4507531305221733</v>
      </c>
    </row>
  </sheetData>
  <mergeCells count="32">
    <mergeCell ref="E3:AC9"/>
    <mergeCell ref="A2:AC2"/>
    <mergeCell ref="A1:AC1"/>
    <mergeCell ref="A34:AC34"/>
    <mergeCell ref="A35:AC35"/>
    <mergeCell ref="E28:AB28"/>
    <mergeCell ref="A10:A11"/>
    <mergeCell ref="B10:B11"/>
    <mergeCell ref="C10:C11"/>
    <mergeCell ref="D10:D11"/>
    <mergeCell ref="E10:AB10"/>
    <mergeCell ref="A3:D3"/>
    <mergeCell ref="A4:D4"/>
    <mergeCell ref="A5:D5"/>
    <mergeCell ref="A6:D6"/>
    <mergeCell ref="A7:D7"/>
    <mergeCell ref="A8:D8"/>
    <mergeCell ref="A9:D9"/>
    <mergeCell ref="A36:D36"/>
    <mergeCell ref="A37:D37"/>
    <mergeCell ref="A38:D38"/>
    <mergeCell ref="A39:D39"/>
    <mergeCell ref="A40:D40"/>
    <mergeCell ref="A41:D41"/>
    <mergeCell ref="A42:D42"/>
    <mergeCell ref="E36:AC42"/>
    <mergeCell ref="E61:AB61"/>
    <mergeCell ref="A43:A44"/>
    <mergeCell ref="B43:B44"/>
    <mergeCell ref="C43:C44"/>
    <mergeCell ref="D43:D44"/>
    <mergeCell ref="E43:AB43"/>
  </mergeCells>
  <conditionalFormatting sqref="AC58:AC59">
    <cfRule type="cellIs" dxfId="32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C65"/>
  <sheetViews>
    <sheetView topLeftCell="A7" zoomScale="70" zoomScaleNormal="70" workbookViewId="0">
      <selection activeCell="AC47" sqref="AC47:AC48"/>
    </sheetView>
  </sheetViews>
  <sheetFormatPr defaultColWidth="8.85546875" defaultRowHeight="15" x14ac:dyDescent="0.25"/>
  <cols>
    <col min="1" max="1" width="6.5703125" customWidth="1"/>
    <col min="2" max="2" width="39.140625" customWidth="1"/>
    <col min="3" max="3" width="11.42578125" customWidth="1"/>
    <col min="4" max="4" width="11.85546875" customWidth="1"/>
    <col min="5" max="14" width="8.7109375" customWidth="1"/>
    <col min="15" max="15" width="10.42578125" customWidth="1"/>
    <col min="16" max="28" width="8.7109375" customWidth="1"/>
    <col min="29" max="29" width="12.42578125" customWidth="1"/>
  </cols>
  <sheetData>
    <row r="1" spans="1:29" ht="23.25" x14ac:dyDescent="0.25">
      <c r="A1" s="317" t="s">
        <v>39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317"/>
      <c r="V1" s="317"/>
      <c r="W1" s="317"/>
      <c r="X1" s="317"/>
      <c r="Y1" s="317"/>
      <c r="Z1" s="317"/>
      <c r="AA1" s="317"/>
      <c r="AB1" s="317"/>
    </row>
    <row r="2" spans="1:29" ht="18.75" x14ac:dyDescent="0.25">
      <c r="A2" s="353" t="s">
        <v>115</v>
      </c>
      <c r="B2" s="354"/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T2" s="354"/>
      <c r="U2" s="354"/>
      <c r="V2" s="354"/>
      <c r="W2" s="354"/>
      <c r="X2" s="354"/>
      <c r="Y2" s="354"/>
      <c r="Z2" s="354"/>
      <c r="AA2" s="354"/>
      <c r="AB2" s="355"/>
    </row>
    <row r="3" spans="1:29" ht="21" customHeight="1" x14ac:dyDescent="0.35">
      <c r="A3" s="335"/>
      <c r="B3" s="336"/>
      <c r="C3" s="336"/>
      <c r="D3" s="337"/>
      <c r="E3" s="338" t="s">
        <v>76</v>
      </c>
      <c r="F3" s="339"/>
      <c r="G3" s="339"/>
      <c r="H3" s="339"/>
      <c r="I3" s="339"/>
      <c r="J3" s="339"/>
      <c r="K3" s="339"/>
      <c r="L3" s="339"/>
      <c r="M3" s="339"/>
      <c r="N3" s="339"/>
      <c r="O3" s="339"/>
      <c r="P3" s="339"/>
      <c r="Q3" s="339"/>
      <c r="R3" s="339"/>
      <c r="S3" s="339"/>
      <c r="T3" s="339"/>
      <c r="U3" s="339"/>
      <c r="V3" s="339"/>
      <c r="W3" s="339"/>
      <c r="X3" s="339"/>
      <c r="Y3" s="339"/>
      <c r="Z3" s="339"/>
      <c r="AA3" s="339"/>
      <c r="AB3" s="340"/>
    </row>
    <row r="4" spans="1:29" ht="18.75" customHeight="1" x14ac:dyDescent="0.25">
      <c r="A4" s="350" t="s">
        <v>38</v>
      </c>
      <c r="B4" s="351"/>
      <c r="C4" s="351"/>
      <c r="D4" s="352"/>
      <c r="E4" s="341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3"/>
    </row>
    <row r="5" spans="1:29" ht="18.75" customHeight="1" x14ac:dyDescent="0.25">
      <c r="A5" s="350" t="s">
        <v>37</v>
      </c>
      <c r="B5" s="351"/>
      <c r="C5" s="351"/>
      <c r="D5" s="352"/>
      <c r="E5" s="341"/>
      <c r="F5" s="342"/>
      <c r="G5" s="342"/>
      <c r="H5" s="342"/>
      <c r="I5" s="342"/>
      <c r="J5" s="342"/>
      <c r="K5" s="342"/>
      <c r="L5" s="342"/>
      <c r="M5" s="342"/>
      <c r="N5" s="342"/>
      <c r="O5" s="342"/>
      <c r="P5" s="342"/>
      <c r="Q5" s="342"/>
      <c r="R5" s="342"/>
      <c r="S5" s="342"/>
      <c r="T5" s="342"/>
      <c r="U5" s="342"/>
      <c r="V5" s="342"/>
      <c r="W5" s="342"/>
      <c r="X5" s="342"/>
      <c r="Y5" s="342"/>
      <c r="Z5" s="342"/>
      <c r="AA5" s="342"/>
      <c r="AB5" s="343"/>
    </row>
    <row r="6" spans="1:29" ht="18.75" customHeight="1" x14ac:dyDescent="0.25">
      <c r="A6" s="350" t="s">
        <v>36</v>
      </c>
      <c r="B6" s="351"/>
      <c r="C6" s="351"/>
      <c r="D6" s="352"/>
      <c r="E6" s="341"/>
      <c r="F6" s="342"/>
      <c r="G6" s="342"/>
      <c r="H6" s="342"/>
      <c r="I6" s="342"/>
      <c r="J6" s="342"/>
      <c r="K6" s="342"/>
      <c r="L6" s="342"/>
      <c r="M6" s="342"/>
      <c r="N6" s="342"/>
      <c r="O6" s="342"/>
      <c r="P6" s="342"/>
      <c r="Q6" s="342"/>
      <c r="R6" s="342"/>
      <c r="S6" s="342"/>
      <c r="T6" s="342"/>
      <c r="U6" s="342"/>
      <c r="V6" s="342"/>
      <c r="W6" s="342"/>
      <c r="X6" s="342"/>
      <c r="Y6" s="342"/>
      <c r="Z6" s="342"/>
      <c r="AA6" s="342"/>
      <c r="AB6" s="343"/>
    </row>
    <row r="7" spans="1:29" ht="18.75" customHeight="1" x14ac:dyDescent="0.25">
      <c r="A7" s="350" t="s">
        <v>35</v>
      </c>
      <c r="B7" s="351"/>
      <c r="C7" s="351"/>
      <c r="D7" s="352"/>
      <c r="E7" s="341"/>
      <c r="F7" s="342"/>
      <c r="G7" s="342"/>
      <c r="H7" s="342"/>
      <c r="I7" s="342"/>
      <c r="J7" s="342"/>
      <c r="K7" s="342"/>
      <c r="L7" s="342"/>
      <c r="M7" s="342"/>
      <c r="N7" s="342"/>
      <c r="O7" s="342"/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3"/>
    </row>
    <row r="8" spans="1:29" ht="19.5" customHeight="1" x14ac:dyDescent="0.35">
      <c r="A8" s="347" t="s">
        <v>34</v>
      </c>
      <c r="B8" s="348"/>
      <c r="C8" s="348"/>
      <c r="D8" s="349"/>
      <c r="E8" s="341"/>
      <c r="F8" s="342"/>
      <c r="G8" s="342"/>
      <c r="H8" s="342"/>
      <c r="I8" s="342"/>
      <c r="J8" s="342"/>
      <c r="K8" s="342"/>
      <c r="L8" s="342"/>
      <c r="M8" s="342"/>
      <c r="N8" s="342"/>
      <c r="O8" s="342"/>
      <c r="P8" s="342"/>
      <c r="Q8" s="342"/>
      <c r="R8" s="342"/>
      <c r="S8" s="342"/>
      <c r="T8" s="342"/>
      <c r="U8" s="342"/>
      <c r="V8" s="342"/>
      <c r="W8" s="342"/>
      <c r="X8" s="342"/>
      <c r="Y8" s="342"/>
      <c r="Z8" s="342"/>
      <c r="AA8" s="342"/>
      <c r="AB8" s="343"/>
    </row>
    <row r="9" spans="1:29" ht="18.75" customHeight="1" x14ac:dyDescent="0.35">
      <c r="A9" s="347" t="s">
        <v>33</v>
      </c>
      <c r="B9" s="348"/>
      <c r="C9" s="348"/>
      <c r="D9" s="349"/>
      <c r="E9" s="344"/>
      <c r="F9" s="345"/>
      <c r="G9" s="345"/>
      <c r="H9" s="345"/>
      <c r="I9" s="345"/>
      <c r="J9" s="345"/>
      <c r="K9" s="345"/>
      <c r="L9" s="345"/>
      <c r="M9" s="345"/>
      <c r="N9" s="345"/>
      <c r="O9" s="345"/>
      <c r="P9" s="345"/>
      <c r="Q9" s="345"/>
      <c r="R9" s="345"/>
      <c r="S9" s="345"/>
      <c r="T9" s="345"/>
      <c r="U9" s="345"/>
      <c r="V9" s="345"/>
      <c r="W9" s="345"/>
      <c r="X9" s="345"/>
      <c r="Y9" s="345"/>
      <c r="Z9" s="345"/>
      <c r="AA9" s="345"/>
      <c r="AB9" s="346"/>
    </row>
    <row r="10" spans="1:29" ht="15.75" customHeight="1" x14ac:dyDescent="0.25">
      <c r="A10" s="364" t="s">
        <v>32</v>
      </c>
      <c r="B10" s="364" t="s">
        <v>31</v>
      </c>
      <c r="C10" s="366" t="s">
        <v>30</v>
      </c>
      <c r="D10" s="364" t="s">
        <v>29</v>
      </c>
      <c r="E10" s="314" t="s">
        <v>28</v>
      </c>
      <c r="F10" s="315"/>
      <c r="G10" s="315"/>
      <c r="H10" s="315"/>
      <c r="I10" s="315"/>
      <c r="J10" s="315"/>
      <c r="K10" s="315"/>
      <c r="L10" s="315"/>
      <c r="M10" s="315"/>
      <c r="N10" s="315"/>
      <c r="O10" s="315"/>
      <c r="P10" s="315"/>
      <c r="Q10" s="315"/>
      <c r="R10" s="315"/>
      <c r="S10" s="315"/>
      <c r="T10" s="315"/>
      <c r="U10" s="315"/>
      <c r="V10" s="315"/>
      <c r="W10" s="315"/>
      <c r="X10" s="315"/>
      <c r="Y10" s="315"/>
      <c r="Z10" s="315"/>
      <c r="AA10" s="315"/>
      <c r="AB10" s="316"/>
      <c r="AC10" s="10" t="s">
        <v>40</v>
      </c>
    </row>
    <row r="11" spans="1:29" ht="15.75" x14ac:dyDescent="0.25">
      <c r="A11" s="365"/>
      <c r="B11" s="365"/>
      <c r="C11" s="367"/>
      <c r="D11" s="365"/>
      <c r="E11" s="51">
        <v>0.29166666666666669</v>
      </c>
      <c r="F11" s="51">
        <v>0.33333333333333298</v>
      </c>
      <c r="G11" s="51">
        <v>0.375</v>
      </c>
      <c r="H11" s="51">
        <v>0.41666666666666702</v>
      </c>
      <c r="I11" s="51">
        <v>0.45833333333333298</v>
      </c>
      <c r="J11" s="51">
        <v>0.5</v>
      </c>
      <c r="K11" s="51">
        <v>0.54166666666666696</v>
      </c>
      <c r="L11" s="51">
        <v>0.58333333333333304</v>
      </c>
      <c r="M11" s="51">
        <v>0.625</v>
      </c>
      <c r="N11" s="51">
        <v>0.66666666666666696</v>
      </c>
      <c r="O11" s="51">
        <v>0.70833333333333304</v>
      </c>
      <c r="P11" s="51">
        <v>0.75</v>
      </c>
      <c r="Q11" s="51">
        <v>0.79166666666666696</v>
      </c>
      <c r="R11" s="51">
        <v>0.83333333333333304</v>
      </c>
      <c r="S11" s="51">
        <v>0.875</v>
      </c>
      <c r="T11" s="51">
        <v>0.91666666666666696</v>
      </c>
      <c r="U11" s="51">
        <v>0.95833333333333304</v>
      </c>
      <c r="V11" s="51">
        <v>1</v>
      </c>
      <c r="W11" s="51">
        <v>1.0416666666666701</v>
      </c>
      <c r="X11" s="51">
        <v>1.0833333333333299</v>
      </c>
      <c r="Y11" s="51">
        <v>1.125</v>
      </c>
      <c r="Z11" s="51">
        <v>1.1666666666666701</v>
      </c>
      <c r="AA11" s="51">
        <v>1.2083333333333299</v>
      </c>
      <c r="AB11" s="51">
        <v>1.25</v>
      </c>
      <c r="AC11" s="1"/>
    </row>
    <row r="12" spans="1:29" ht="31.5" x14ac:dyDescent="0.25">
      <c r="A12" s="4">
        <v>1</v>
      </c>
      <c r="B12" s="3" t="s">
        <v>27</v>
      </c>
      <c r="C12" s="2" t="s">
        <v>0</v>
      </c>
      <c r="D12" s="31"/>
      <c r="E12" s="7">
        <v>1.7</v>
      </c>
      <c r="F12" s="7">
        <v>1.7</v>
      </c>
      <c r="G12" s="7">
        <v>1.6</v>
      </c>
      <c r="H12" s="7">
        <v>1.7</v>
      </c>
      <c r="I12" s="7">
        <v>1.7</v>
      </c>
      <c r="J12" s="7">
        <v>1.7</v>
      </c>
      <c r="K12" s="7">
        <v>1.6</v>
      </c>
      <c r="L12" s="7">
        <v>1.6</v>
      </c>
      <c r="M12" s="7">
        <v>1.5</v>
      </c>
      <c r="N12" s="7">
        <v>1.4</v>
      </c>
      <c r="O12" s="7">
        <v>1.4</v>
      </c>
      <c r="P12" s="7">
        <v>1.2</v>
      </c>
      <c r="Q12" s="7">
        <v>1.2</v>
      </c>
      <c r="R12" s="7">
        <v>1.6</v>
      </c>
      <c r="S12" s="7">
        <v>1.8</v>
      </c>
      <c r="T12" s="7">
        <v>1.6</v>
      </c>
      <c r="U12" s="7">
        <v>1.6</v>
      </c>
      <c r="V12" s="7">
        <v>1.6</v>
      </c>
      <c r="W12" s="7">
        <v>1.7</v>
      </c>
      <c r="X12" s="7">
        <v>1.6</v>
      </c>
      <c r="Y12" s="7">
        <v>1.6</v>
      </c>
      <c r="Z12" s="7">
        <v>1.4</v>
      </c>
      <c r="AA12" s="7">
        <v>1.5</v>
      </c>
      <c r="AB12" s="7">
        <v>1</v>
      </c>
      <c r="AC12" s="12">
        <f t="shared" ref="AC12:AC24" si="0">AVERAGE(E12:AB12)</f>
        <v>1.5416666666666667</v>
      </c>
    </row>
    <row r="13" spans="1:29" ht="31.5" x14ac:dyDescent="0.25">
      <c r="A13" s="4">
        <v>2</v>
      </c>
      <c r="B13" s="3" t="s">
        <v>26</v>
      </c>
      <c r="C13" s="2" t="s">
        <v>0</v>
      </c>
      <c r="D13" s="31"/>
      <c r="E13" s="7">
        <v>1.5</v>
      </c>
      <c r="F13" s="7">
        <v>1.6</v>
      </c>
      <c r="G13" s="7">
        <v>1.7</v>
      </c>
      <c r="H13" s="7">
        <v>1.7</v>
      </c>
      <c r="I13" s="7">
        <v>1.7</v>
      </c>
      <c r="J13" s="7">
        <v>1.6</v>
      </c>
      <c r="K13" s="7">
        <v>1.5</v>
      </c>
      <c r="L13" s="7">
        <v>1.5</v>
      </c>
      <c r="M13" s="7">
        <v>1.5</v>
      </c>
      <c r="N13" s="7">
        <v>0.8</v>
      </c>
      <c r="O13" s="7">
        <v>1.1000000000000001</v>
      </c>
      <c r="P13" s="7">
        <v>1.1000000000000001</v>
      </c>
      <c r="Q13" s="7">
        <v>1.2</v>
      </c>
      <c r="R13" s="7">
        <v>1</v>
      </c>
      <c r="S13" s="7">
        <v>0.7</v>
      </c>
      <c r="T13" s="7">
        <v>1.2</v>
      </c>
      <c r="U13" s="7">
        <v>1.4</v>
      </c>
      <c r="V13" s="7">
        <v>1.6</v>
      </c>
      <c r="W13" s="7">
        <v>1.4</v>
      </c>
      <c r="X13" s="7">
        <v>1.3</v>
      </c>
      <c r="Y13" s="7">
        <v>1.4</v>
      </c>
      <c r="Z13" s="7">
        <v>1.3</v>
      </c>
      <c r="AA13" s="7">
        <v>1.4</v>
      </c>
      <c r="AB13" s="7">
        <v>1.3</v>
      </c>
      <c r="AC13" s="12">
        <f t="shared" si="0"/>
        <v>1.3541666666666663</v>
      </c>
    </row>
    <row r="14" spans="1:29" ht="18.75" x14ac:dyDescent="0.25">
      <c r="A14" s="4">
        <v>3</v>
      </c>
      <c r="B14" s="3" t="s">
        <v>25</v>
      </c>
      <c r="C14" s="2" t="s">
        <v>0</v>
      </c>
      <c r="D14" s="2"/>
      <c r="E14" s="36">
        <v>13.7</v>
      </c>
      <c r="F14" s="36">
        <v>13.5</v>
      </c>
      <c r="G14" s="36">
        <v>13.7</v>
      </c>
      <c r="H14" s="36">
        <v>13.7</v>
      </c>
      <c r="I14" s="36">
        <v>13.7</v>
      </c>
      <c r="J14" s="36">
        <v>14</v>
      </c>
      <c r="K14" s="36">
        <v>14.2</v>
      </c>
      <c r="L14" s="36">
        <v>14.5</v>
      </c>
      <c r="M14" s="36">
        <v>14.9</v>
      </c>
      <c r="N14" s="36">
        <v>15.3</v>
      </c>
      <c r="O14" s="36">
        <v>14.7</v>
      </c>
      <c r="P14" s="36">
        <v>13.8</v>
      </c>
      <c r="Q14" s="36">
        <v>13.6</v>
      </c>
      <c r="R14" s="36">
        <v>13.5</v>
      </c>
      <c r="S14" s="36">
        <v>13</v>
      </c>
      <c r="T14" s="36">
        <v>12.2</v>
      </c>
      <c r="U14" s="36">
        <v>13.2</v>
      </c>
      <c r="V14" s="36">
        <v>13.7</v>
      </c>
      <c r="W14" s="36">
        <v>13.7</v>
      </c>
      <c r="X14" s="36">
        <v>13.8</v>
      </c>
      <c r="Y14" s="36">
        <v>13.8</v>
      </c>
      <c r="Z14" s="36">
        <v>13.8</v>
      </c>
      <c r="AA14" s="36">
        <v>13.7</v>
      </c>
      <c r="AB14" s="36">
        <v>13.7</v>
      </c>
      <c r="AC14" s="12">
        <f t="shared" si="0"/>
        <v>13.808333333333332</v>
      </c>
    </row>
    <row r="15" spans="1:29" ht="18.75" x14ac:dyDescent="0.25">
      <c r="A15" s="4">
        <v>4</v>
      </c>
      <c r="B15" s="3" t="s">
        <v>24</v>
      </c>
      <c r="C15" s="2" t="s">
        <v>0</v>
      </c>
      <c r="D15" s="2"/>
      <c r="E15" s="36">
        <v>6</v>
      </c>
      <c r="F15" s="36">
        <v>5.7</v>
      </c>
      <c r="G15" s="36">
        <v>5.9</v>
      </c>
      <c r="H15" s="36">
        <v>5.9</v>
      </c>
      <c r="I15" s="36">
        <v>5.9</v>
      </c>
      <c r="J15" s="36">
        <v>6.3</v>
      </c>
      <c r="K15" s="36">
        <v>6.5</v>
      </c>
      <c r="L15" s="36">
        <v>6.7</v>
      </c>
      <c r="M15" s="36">
        <v>7.2</v>
      </c>
      <c r="N15" s="36">
        <v>7.6</v>
      </c>
      <c r="O15" s="36">
        <v>8</v>
      </c>
      <c r="P15" s="36">
        <v>8</v>
      </c>
      <c r="Q15" s="36">
        <v>8.1</v>
      </c>
      <c r="R15" s="36">
        <v>7.2</v>
      </c>
      <c r="S15" s="36">
        <v>5.8</v>
      </c>
      <c r="T15" s="36">
        <v>5.5</v>
      </c>
      <c r="U15" s="36">
        <v>5.8</v>
      </c>
      <c r="V15" s="36">
        <v>6.2</v>
      </c>
      <c r="W15" s="36">
        <v>6.1</v>
      </c>
      <c r="X15" s="36">
        <v>6.1</v>
      </c>
      <c r="Y15" s="36">
        <v>6.2</v>
      </c>
      <c r="Z15" s="36">
        <v>6.2</v>
      </c>
      <c r="AA15" s="36">
        <v>6.1</v>
      </c>
      <c r="AB15" s="36">
        <v>6.1</v>
      </c>
      <c r="AC15" s="12">
        <f t="shared" si="0"/>
        <v>6.4624999999999986</v>
      </c>
    </row>
    <row r="16" spans="1:29" ht="34.5" x14ac:dyDescent="0.25">
      <c r="A16" s="4">
        <v>5</v>
      </c>
      <c r="B16" s="3" t="s">
        <v>23</v>
      </c>
      <c r="C16" s="2" t="s">
        <v>0</v>
      </c>
      <c r="D16" s="2"/>
      <c r="E16" s="36">
        <v>20.8</v>
      </c>
      <c r="F16" s="36">
        <v>20.5</v>
      </c>
      <c r="G16" s="36">
        <v>20.8</v>
      </c>
      <c r="H16" s="36">
        <v>20.3</v>
      </c>
      <c r="I16" s="36">
        <v>20.100000000000001</v>
      </c>
      <c r="J16" s="36">
        <v>20.399999999999999</v>
      </c>
      <c r="K16" s="36">
        <v>20.6</v>
      </c>
      <c r="L16" s="36">
        <v>22.2</v>
      </c>
      <c r="M16" s="36">
        <v>22.6</v>
      </c>
      <c r="N16" s="36">
        <v>22.9</v>
      </c>
      <c r="O16" s="36">
        <v>24.6</v>
      </c>
      <c r="P16" s="36">
        <v>22.6</v>
      </c>
      <c r="Q16" s="36">
        <v>22.5</v>
      </c>
      <c r="R16" s="36">
        <v>22.1</v>
      </c>
      <c r="S16" s="36">
        <v>22.4</v>
      </c>
      <c r="T16" s="36">
        <v>22.4</v>
      </c>
      <c r="U16" s="36">
        <v>21.6</v>
      </c>
      <c r="V16" s="36">
        <v>21.4</v>
      </c>
      <c r="W16" s="36">
        <v>20.7</v>
      </c>
      <c r="X16" s="36">
        <v>21.3</v>
      </c>
      <c r="Y16" s="36">
        <v>21</v>
      </c>
      <c r="Z16" s="36">
        <v>20.8</v>
      </c>
      <c r="AA16" s="36">
        <v>21.2</v>
      </c>
      <c r="AB16" s="36">
        <v>21</v>
      </c>
      <c r="AC16" s="12">
        <f t="shared" si="0"/>
        <v>21.533333333333331</v>
      </c>
    </row>
    <row r="17" spans="1:29" ht="18.75" x14ac:dyDescent="0.25">
      <c r="A17" s="4">
        <v>6</v>
      </c>
      <c r="B17" s="3" t="s">
        <v>22</v>
      </c>
      <c r="C17" s="2" t="s">
        <v>0</v>
      </c>
      <c r="D17" s="2"/>
      <c r="E17" s="36">
        <v>26.8</v>
      </c>
      <c r="F17" s="36">
        <v>26.6</v>
      </c>
      <c r="G17" s="36">
        <v>26.8</v>
      </c>
      <c r="H17" s="36">
        <v>26.4</v>
      </c>
      <c r="I17" s="36">
        <v>26.2</v>
      </c>
      <c r="J17" s="36">
        <v>26.5</v>
      </c>
      <c r="K17" s="36">
        <v>26.7</v>
      </c>
      <c r="L17" s="36">
        <v>28.2</v>
      </c>
      <c r="M17" s="36">
        <v>28.5</v>
      </c>
      <c r="N17" s="36">
        <v>28.9</v>
      </c>
      <c r="O17" s="36">
        <v>29.8</v>
      </c>
      <c r="P17" s="36">
        <v>27.3</v>
      </c>
      <c r="Q17" s="36">
        <v>26.8</v>
      </c>
      <c r="R17" s="36">
        <v>27</v>
      </c>
      <c r="S17" s="36">
        <v>28</v>
      </c>
      <c r="T17" s="36">
        <v>27.7</v>
      </c>
      <c r="U17" s="36">
        <v>27.4</v>
      </c>
      <c r="V17" s="36">
        <v>27.3</v>
      </c>
      <c r="W17" s="36">
        <v>26.7</v>
      </c>
      <c r="X17" s="36">
        <v>27.2</v>
      </c>
      <c r="Y17" s="36">
        <v>27</v>
      </c>
      <c r="Z17" s="36">
        <v>26.8</v>
      </c>
      <c r="AA17" s="36">
        <v>27.2</v>
      </c>
      <c r="AB17" s="36">
        <v>27</v>
      </c>
      <c r="AC17" s="12">
        <f t="shared" si="0"/>
        <v>27.283333333333335</v>
      </c>
    </row>
    <row r="18" spans="1:29" ht="30" x14ac:dyDescent="0.25">
      <c r="A18" s="4">
        <v>7</v>
      </c>
      <c r="B18" s="3" t="s">
        <v>21</v>
      </c>
      <c r="C18" s="2" t="s">
        <v>16</v>
      </c>
      <c r="D18" s="2"/>
      <c r="E18" s="5">
        <v>4.3</v>
      </c>
      <c r="F18" s="5">
        <v>4.3</v>
      </c>
      <c r="G18" s="5">
        <v>4.3</v>
      </c>
      <c r="H18" s="5">
        <v>4.3</v>
      </c>
      <c r="I18" s="5">
        <v>4.3</v>
      </c>
      <c r="J18" s="5">
        <v>4.3</v>
      </c>
      <c r="K18" s="5">
        <v>4.3</v>
      </c>
      <c r="L18" s="5">
        <v>4.3</v>
      </c>
      <c r="M18" s="5">
        <v>4.3</v>
      </c>
      <c r="N18" s="5">
        <v>4.3</v>
      </c>
      <c r="O18" s="5">
        <v>4.3</v>
      </c>
      <c r="P18" s="5">
        <v>4.3</v>
      </c>
      <c r="Q18" s="5">
        <v>4.3</v>
      </c>
      <c r="R18" s="5">
        <v>4.3</v>
      </c>
      <c r="S18" s="5">
        <v>4.3</v>
      </c>
      <c r="T18" s="5">
        <v>4.3</v>
      </c>
      <c r="U18" s="5">
        <v>4.3</v>
      </c>
      <c r="V18" s="5">
        <v>4.3</v>
      </c>
      <c r="W18" s="5">
        <v>4.3</v>
      </c>
      <c r="X18" s="5">
        <v>4.3</v>
      </c>
      <c r="Y18" s="5">
        <v>4.3</v>
      </c>
      <c r="Z18" s="5">
        <v>4.3</v>
      </c>
      <c r="AA18" s="5">
        <v>4.3</v>
      </c>
      <c r="AB18" s="5">
        <v>4.3</v>
      </c>
      <c r="AC18" s="12">
        <f t="shared" si="0"/>
        <v>4.299999999999998</v>
      </c>
    </row>
    <row r="19" spans="1:29" ht="30" x14ac:dyDescent="0.25">
      <c r="A19" s="4">
        <v>8</v>
      </c>
      <c r="B19" s="3" t="s">
        <v>20</v>
      </c>
      <c r="C19" s="2" t="s">
        <v>16</v>
      </c>
      <c r="D19" s="2"/>
      <c r="E19" s="11">
        <v>3.8</v>
      </c>
      <c r="F19" s="11">
        <v>3.8</v>
      </c>
      <c r="G19" s="11">
        <v>3.8</v>
      </c>
      <c r="H19" s="11">
        <v>3.8</v>
      </c>
      <c r="I19" s="11">
        <v>3.8</v>
      </c>
      <c r="J19" s="11">
        <v>3.8</v>
      </c>
      <c r="K19" s="11">
        <v>3.8</v>
      </c>
      <c r="L19" s="11">
        <v>3.8</v>
      </c>
      <c r="M19" s="11">
        <v>3.8</v>
      </c>
      <c r="N19" s="11">
        <v>3.8</v>
      </c>
      <c r="O19" s="11">
        <v>3.8</v>
      </c>
      <c r="P19" s="11">
        <v>3.8</v>
      </c>
      <c r="Q19" s="11">
        <v>3.8</v>
      </c>
      <c r="R19" s="11">
        <v>3.8</v>
      </c>
      <c r="S19" s="11">
        <v>3.8</v>
      </c>
      <c r="T19" s="11">
        <v>3.8</v>
      </c>
      <c r="U19" s="11">
        <v>3.8</v>
      </c>
      <c r="V19" s="11">
        <v>3.8</v>
      </c>
      <c r="W19" s="11">
        <v>3.8</v>
      </c>
      <c r="X19" s="11">
        <v>3.8</v>
      </c>
      <c r="Y19" s="11">
        <v>3.8</v>
      </c>
      <c r="Z19" s="11">
        <v>3.8</v>
      </c>
      <c r="AA19" s="11">
        <v>3.8</v>
      </c>
      <c r="AB19" s="11">
        <v>3.8</v>
      </c>
      <c r="AC19" s="12">
        <f t="shared" si="0"/>
        <v>3.7999999999999985</v>
      </c>
    </row>
    <row r="20" spans="1:29" ht="30" x14ac:dyDescent="0.25">
      <c r="A20" s="4">
        <v>9</v>
      </c>
      <c r="B20" s="3" t="s">
        <v>19</v>
      </c>
      <c r="C20" s="2" t="s">
        <v>16</v>
      </c>
      <c r="D20" s="2"/>
      <c r="E20" s="11">
        <v>3.8</v>
      </c>
      <c r="F20" s="11">
        <v>3.8</v>
      </c>
      <c r="G20" s="11">
        <v>3.8</v>
      </c>
      <c r="H20" s="11">
        <v>3.8</v>
      </c>
      <c r="I20" s="11">
        <v>3.8</v>
      </c>
      <c r="J20" s="11">
        <v>3.8</v>
      </c>
      <c r="K20" s="11">
        <v>3.8</v>
      </c>
      <c r="L20" s="11">
        <v>3.8</v>
      </c>
      <c r="M20" s="11">
        <v>3.8</v>
      </c>
      <c r="N20" s="11">
        <v>3.8</v>
      </c>
      <c r="O20" s="11">
        <v>3.8</v>
      </c>
      <c r="P20" s="11">
        <v>3.8</v>
      </c>
      <c r="Q20" s="11">
        <v>3.8</v>
      </c>
      <c r="R20" s="11">
        <v>3.8</v>
      </c>
      <c r="S20" s="11">
        <v>3.8</v>
      </c>
      <c r="T20" s="11">
        <v>3.8</v>
      </c>
      <c r="U20" s="11">
        <v>3.8</v>
      </c>
      <c r="V20" s="11">
        <v>3.8</v>
      </c>
      <c r="W20" s="11">
        <v>3.8</v>
      </c>
      <c r="X20" s="11">
        <v>3.8</v>
      </c>
      <c r="Y20" s="11">
        <v>3.8</v>
      </c>
      <c r="Z20" s="11">
        <v>3.8</v>
      </c>
      <c r="AA20" s="11">
        <v>3.8</v>
      </c>
      <c r="AB20" s="11">
        <v>3.8</v>
      </c>
      <c r="AC20" s="12">
        <f t="shared" si="0"/>
        <v>3.7999999999999985</v>
      </c>
    </row>
    <row r="21" spans="1:29" ht="30" x14ac:dyDescent="0.25">
      <c r="A21" s="4">
        <v>10</v>
      </c>
      <c r="B21" s="3" t="s">
        <v>18</v>
      </c>
      <c r="C21" s="2" t="s">
        <v>16</v>
      </c>
      <c r="D21" s="2"/>
      <c r="E21" s="11">
        <v>3</v>
      </c>
      <c r="F21" s="11">
        <v>3</v>
      </c>
      <c r="G21" s="11">
        <v>3</v>
      </c>
      <c r="H21" s="11">
        <v>3</v>
      </c>
      <c r="I21" s="11">
        <v>3</v>
      </c>
      <c r="J21" s="11">
        <v>3</v>
      </c>
      <c r="K21" s="11">
        <v>3</v>
      </c>
      <c r="L21" s="11">
        <v>3</v>
      </c>
      <c r="M21" s="11">
        <v>3</v>
      </c>
      <c r="N21" s="11">
        <v>3</v>
      </c>
      <c r="O21" s="11">
        <v>3</v>
      </c>
      <c r="P21" s="11">
        <v>3</v>
      </c>
      <c r="Q21" s="11">
        <v>3</v>
      </c>
      <c r="R21" s="11">
        <v>3</v>
      </c>
      <c r="S21" s="11">
        <v>3</v>
      </c>
      <c r="T21" s="11">
        <v>3</v>
      </c>
      <c r="U21" s="11">
        <v>3</v>
      </c>
      <c r="V21" s="11">
        <v>3</v>
      </c>
      <c r="W21" s="11">
        <v>3</v>
      </c>
      <c r="X21" s="11">
        <v>3</v>
      </c>
      <c r="Y21" s="11">
        <v>3</v>
      </c>
      <c r="Z21" s="11">
        <v>3</v>
      </c>
      <c r="AA21" s="11">
        <v>3</v>
      </c>
      <c r="AB21" s="11">
        <v>3</v>
      </c>
      <c r="AC21" s="12">
        <f t="shared" si="0"/>
        <v>3</v>
      </c>
    </row>
    <row r="22" spans="1:29" ht="34.5" x14ac:dyDescent="0.25">
      <c r="A22" s="4">
        <v>11</v>
      </c>
      <c r="B22" s="3" t="s">
        <v>17</v>
      </c>
      <c r="C22" s="2" t="s">
        <v>16</v>
      </c>
      <c r="D22" s="5"/>
      <c r="E22" s="13">
        <v>0.5</v>
      </c>
      <c r="F22" s="13">
        <v>0.5</v>
      </c>
      <c r="G22" s="13">
        <v>0.5</v>
      </c>
      <c r="H22" s="13">
        <v>0.5</v>
      </c>
      <c r="I22" s="13">
        <v>0.5</v>
      </c>
      <c r="J22" s="13">
        <v>0.5</v>
      </c>
      <c r="K22" s="13">
        <v>0.5</v>
      </c>
      <c r="L22" s="13">
        <v>0.5</v>
      </c>
      <c r="M22" s="13">
        <v>0.5</v>
      </c>
      <c r="N22" s="13">
        <v>0.5</v>
      </c>
      <c r="O22" s="13">
        <v>0.5</v>
      </c>
      <c r="P22" s="13">
        <v>0.5</v>
      </c>
      <c r="Q22" s="13">
        <v>0.5</v>
      </c>
      <c r="R22" s="13">
        <v>0.5</v>
      </c>
      <c r="S22" s="13">
        <v>0.5</v>
      </c>
      <c r="T22" s="13">
        <v>0.5</v>
      </c>
      <c r="U22" s="13">
        <v>0.5</v>
      </c>
      <c r="V22" s="13">
        <v>0.5</v>
      </c>
      <c r="W22" s="13">
        <v>0.5</v>
      </c>
      <c r="X22" s="13">
        <v>0.5</v>
      </c>
      <c r="Y22" s="13">
        <v>0.5</v>
      </c>
      <c r="Z22" s="13">
        <v>0.5</v>
      </c>
      <c r="AA22" s="13">
        <v>0.5</v>
      </c>
      <c r="AB22" s="13">
        <v>0.5</v>
      </c>
      <c r="AC22" s="12">
        <f t="shared" si="0"/>
        <v>0.5</v>
      </c>
    </row>
    <row r="23" spans="1:29" ht="34.5" x14ac:dyDescent="0.25">
      <c r="A23" s="4">
        <v>12</v>
      </c>
      <c r="B23" s="3" t="s">
        <v>15</v>
      </c>
      <c r="C23" s="2" t="s">
        <v>14</v>
      </c>
      <c r="D23" s="5"/>
      <c r="E23" s="13">
        <v>0.79999999999999982</v>
      </c>
      <c r="F23" s="13">
        <v>0.79999999999999982</v>
      </c>
      <c r="G23" s="13">
        <v>0.79999999999999982</v>
      </c>
      <c r="H23" s="13">
        <v>0.79999999999999982</v>
      </c>
      <c r="I23" s="13">
        <v>0.79999999999999982</v>
      </c>
      <c r="J23" s="13">
        <v>0.79999999999999982</v>
      </c>
      <c r="K23" s="13">
        <v>0.79999999999999982</v>
      </c>
      <c r="L23" s="13">
        <v>0.79999999999999982</v>
      </c>
      <c r="M23" s="13">
        <v>0.79999999999999982</v>
      </c>
      <c r="N23" s="13">
        <v>0.79999999999999982</v>
      </c>
      <c r="O23" s="13">
        <v>0.79999999999999982</v>
      </c>
      <c r="P23" s="13">
        <v>0.79999999999999982</v>
      </c>
      <c r="Q23" s="13">
        <v>0.79999999999999982</v>
      </c>
      <c r="R23" s="13">
        <v>0.79999999999999982</v>
      </c>
      <c r="S23" s="13">
        <v>0.79999999999999982</v>
      </c>
      <c r="T23" s="13">
        <v>0.79999999999999982</v>
      </c>
      <c r="U23" s="13">
        <v>0.79999999999999982</v>
      </c>
      <c r="V23" s="13">
        <v>0.79999999999999982</v>
      </c>
      <c r="W23" s="13">
        <v>0.79999999999999982</v>
      </c>
      <c r="X23" s="13">
        <v>0.79999999999999982</v>
      </c>
      <c r="Y23" s="13">
        <v>0.79999999999999982</v>
      </c>
      <c r="Z23" s="13">
        <v>0.79999999999999982</v>
      </c>
      <c r="AA23" s="13">
        <v>0.79999999999999982</v>
      </c>
      <c r="AB23" s="13">
        <v>0.79999999999999982</v>
      </c>
      <c r="AC23" s="12">
        <f t="shared" si="0"/>
        <v>0.80000000000000027</v>
      </c>
    </row>
    <row r="24" spans="1:29" ht="37.5" x14ac:dyDescent="0.25">
      <c r="A24" s="4">
        <v>13</v>
      </c>
      <c r="B24" s="3" t="s">
        <v>13</v>
      </c>
      <c r="C24" s="2" t="s">
        <v>12</v>
      </c>
      <c r="D24" s="5"/>
      <c r="E24" s="6">
        <f t="shared" ref="E24:L24" si="1">SQRT(E22/0.5)*971</f>
        <v>971</v>
      </c>
      <c r="F24" s="6">
        <f t="shared" si="1"/>
        <v>971</v>
      </c>
      <c r="G24" s="6">
        <f t="shared" si="1"/>
        <v>971</v>
      </c>
      <c r="H24" s="6">
        <f t="shared" si="1"/>
        <v>971</v>
      </c>
      <c r="I24" s="6">
        <f t="shared" si="1"/>
        <v>971</v>
      </c>
      <c r="J24" s="6">
        <f t="shared" si="1"/>
        <v>971</v>
      </c>
      <c r="K24" s="6">
        <f t="shared" si="1"/>
        <v>971</v>
      </c>
      <c r="L24" s="6">
        <f t="shared" si="1"/>
        <v>971</v>
      </c>
      <c r="M24" s="6">
        <f t="shared" ref="M24:U24" si="2">SQRT(M22/0.5)*971</f>
        <v>971</v>
      </c>
      <c r="N24" s="6">
        <f t="shared" si="2"/>
        <v>971</v>
      </c>
      <c r="O24" s="6">
        <f t="shared" si="2"/>
        <v>971</v>
      </c>
      <c r="P24" s="6">
        <f t="shared" si="2"/>
        <v>971</v>
      </c>
      <c r="Q24" s="6">
        <f t="shared" si="2"/>
        <v>971</v>
      </c>
      <c r="R24" s="6">
        <f t="shared" si="2"/>
        <v>971</v>
      </c>
      <c r="S24" s="6">
        <f t="shared" si="2"/>
        <v>971</v>
      </c>
      <c r="T24" s="6">
        <f t="shared" si="2"/>
        <v>971</v>
      </c>
      <c r="U24" s="6">
        <f t="shared" si="2"/>
        <v>971</v>
      </c>
      <c r="V24" s="6">
        <f t="shared" ref="V24:AB24" si="3">SQRT(V22/0.5)*971</f>
        <v>971</v>
      </c>
      <c r="W24" s="6">
        <f t="shared" si="3"/>
        <v>971</v>
      </c>
      <c r="X24" s="6">
        <f t="shared" si="3"/>
        <v>971</v>
      </c>
      <c r="Y24" s="6">
        <f t="shared" si="3"/>
        <v>971</v>
      </c>
      <c r="Z24" s="6">
        <f t="shared" si="3"/>
        <v>971</v>
      </c>
      <c r="AA24" s="6">
        <f t="shared" si="3"/>
        <v>971</v>
      </c>
      <c r="AB24" s="6">
        <f t="shared" si="3"/>
        <v>971</v>
      </c>
      <c r="AC24" s="12">
        <f t="shared" si="0"/>
        <v>971</v>
      </c>
    </row>
    <row r="25" spans="1:29" ht="21" x14ac:dyDescent="0.35">
      <c r="A25" s="4">
        <v>14</v>
      </c>
      <c r="B25" s="3" t="s">
        <v>11</v>
      </c>
      <c r="C25" s="2" t="s">
        <v>10</v>
      </c>
      <c r="D25" s="5"/>
      <c r="E25" s="15">
        <f t="shared" ref="E25:L25" si="4">E24*1000*1*(E14-E15)/3024</f>
        <v>2472.4537037037035</v>
      </c>
      <c r="F25" s="15">
        <f t="shared" si="4"/>
        <v>2504.563492063492</v>
      </c>
      <c r="G25" s="15">
        <f t="shared" si="4"/>
        <v>2504.5634920634916</v>
      </c>
      <c r="H25" s="15">
        <f t="shared" si="4"/>
        <v>2504.5634920634916</v>
      </c>
      <c r="I25" s="15">
        <f t="shared" si="4"/>
        <v>2504.5634920634916</v>
      </c>
      <c r="J25" s="15">
        <f t="shared" si="4"/>
        <v>2472.4537037037039</v>
      </c>
      <c r="K25" s="15">
        <f t="shared" si="4"/>
        <v>2472.4537037037035</v>
      </c>
      <c r="L25" s="15">
        <f t="shared" si="4"/>
        <v>2504.563492063492</v>
      </c>
      <c r="M25" s="15">
        <f t="shared" ref="M25:U25" si="5">M24*1000*1*(M14-M15)/3024</f>
        <v>2472.4537037037039</v>
      </c>
      <c r="N25" s="15">
        <f t="shared" si="5"/>
        <v>2472.4537037037039</v>
      </c>
      <c r="O25" s="15">
        <f t="shared" si="5"/>
        <v>2151.3558201058199</v>
      </c>
      <c r="P25" s="15">
        <f t="shared" si="5"/>
        <v>1862.3677248677252</v>
      </c>
      <c r="Q25" s="15">
        <f t="shared" si="5"/>
        <v>1766.0383597883597</v>
      </c>
      <c r="R25" s="15">
        <f t="shared" si="5"/>
        <v>2022.9166666666667</v>
      </c>
      <c r="S25" s="15">
        <f t="shared" si="5"/>
        <v>2311.9047619047619</v>
      </c>
      <c r="T25" s="15">
        <f t="shared" si="5"/>
        <v>2151.3558201058199</v>
      </c>
      <c r="U25" s="15">
        <f t="shared" si="5"/>
        <v>2376.1243386243382</v>
      </c>
      <c r="V25" s="15">
        <f t="shared" ref="V25:AB25" si="6">V24*1000*1*(V14-V15)/3024</f>
        <v>2408.2341269841268</v>
      </c>
      <c r="W25" s="15">
        <f t="shared" si="6"/>
        <v>2440.3439153439153</v>
      </c>
      <c r="X25" s="15">
        <f t="shared" si="6"/>
        <v>2472.4537037037039</v>
      </c>
      <c r="Y25" s="15">
        <f t="shared" si="6"/>
        <v>2440.3439153439158</v>
      </c>
      <c r="Z25" s="15">
        <f t="shared" si="6"/>
        <v>2440.3439153439158</v>
      </c>
      <c r="AA25" s="15">
        <f t="shared" si="6"/>
        <v>2440.3439153439153</v>
      </c>
      <c r="AB25" s="15">
        <f t="shared" si="6"/>
        <v>2440.3439153439153</v>
      </c>
      <c r="AC25" s="35">
        <f>SUM(E25:AB25)</f>
        <v>56609.556878306881</v>
      </c>
    </row>
    <row r="26" spans="1:29" ht="21" x14ac:dyDescent="0.35">
      <c r="A26" s="4">
        <v>15</v>
      </c>
      <c r="B26" s="3" t="s">
        <v>9</v>
      </c>
      <c r="C26" s="2" t="s">
        <v>8</v>
      </c>
      <c r="D26" s="5"/>
      <c r="E26" s="5">
        <v>1700</v>
      </c>
      <c r="F26" s="5">
        <v>1700</v>
      </c>
      <c r="G26" s="5">
        <v>1700</v>
      </c>
      <c r="H26" s="5">
        <v>1700</v>
      </c>
      <c r="I26" s="5">
        <v>1700</v>
      </c>
      <c r="J26" s="5">
        <v>1700</v>
      </c>
      <c r="K26" s="5">
        <v>1700</v>
      </c>
      <c r="L26" s="5">
        <v>1700</v>
      </c>
      <c r="M26" s="5">
        <v>1700</v>
      </c>
      <c r="N26" s="5">
        <v>1400</v>
      </c>
      <c r="O26" s="5">
        <v>1400</v>
      </c>
      <c r="P26" s="5">
        <v>1200</v>
      </c>
      <c r="Q26" s="5">
        <v>1300</v>
      </c>
      <c r="R26" s="5">
        <v>1400</v>
      </c>
      <c r="S26" s="5">
        <v>1600</v>
      </c>
      <c r="T26" s="5">
        <v>1400</v>
      </c>
      <c r="U26" s="5">
        <v>1300</v>
      </c>
      <c r="V26" s="5">
        <v>1600</v>
      </c>
      <c r="W26" s="5">
        <v>1500</v>
      </c>
      <c r="X26" s="5">
        <v>1400</v>
      </c>
      <c r="Y26" s="5">
        <v>1500</v>
      </c>
      <c r="Z26" s="5">
        <v>1600</v>
      </c>
      <c r="AA26" s="5">
        <v>1500</v>
      </c>
      <c r="AB26" s="5">
        <v>1500</v>
      </c>
      <c r="AC26" s="35">
        <v>25000</v>
      </c>
    </row>
    <row r="27" spans="1:29" ht="15.75" x14ac:dyDescent="0.25">
      <c r="A27" s="4">
        <v>16</v>
      </c>
      <c r="B27" s="3" t="s">
        <v>7</v>
      </c>
      <c r="C27" s="2" t="s">
        <v>6</v>
      </c>
      <c r="D27" s="5"/>
      <c r="E27" s="50">
        <f t="shared" ref="E27:L27" si="7">E26/E25</f>
        <v>0.68757606965639928</v>
      </c>
      <c r="F27" s="50">
        <f t="shared" si="7"/>
        <v>0.67876099184029148</v>
      </c>
      <c r="G27" s="50">
        <f t="shared" si="7"/>
        <v>0.67876099184029171</v>
      </c>
      <c r="H27" s="50">
        <f t="shared" si="7"/>
        <v>0.67876099184029171</v>
      </c>
      <c r="I27" s="50">
        <f t="shared" si="7"/>
        <v>0.67876099184029171</v>
      </c>
      <c r="J27" s="50">
        <f t="shared" si="7"/>
        <v>0.68757606965639917</v>
      </c>
      <c r="K27" s="50">
        <f t="shared" si="7"/>
        <v>0.68757606965639928</v>
      </c>
      <c r="L27" s="50">
        <f t="shared" si="7"/>
        <v>0.67876099184029148</v>
      </c>
      <c r="M27" s="50">
        <f t="shared" ref="M27:AB27" si="8">M26/M25</f>
        <v>0.68757606965639917</v>
      </c>
      <c r="N27" s="50">
        <f t="shared" si="8"/>
        <v>0.56623911618762279</v>
      </c>
      <c r="O27" s="50">
        <f t="shared" si="8"/>
        <v>0.65075241711114873</v>
      </c>
      <c r="P27" s="50">
        <f t="shared" si="8"/>
        <v>0.64434106324798457</v>
      </c>
      <c r="Q27" s="50">
        <f t="shared" si="8"/>
        <v>0.73611085104390983</v>
      </c>
      <c r="R27" s="50">
        <f t="shared" si="8"/>
        <v>0.69207003089598351</v>
      </c>
      <c r="S27" s="50">
        <f t="shared" si="8"/>
        <v>0.69207003089598351</v>
      </c>
      <c r="T27" s="50">
        <f t="shared" si="8"/>
        <v>0.65075241711114873</v>
      </c>
      <c r="U27" s="50">
        <f t="shared" si="8"/>
        <v>0.54710941631641952</v>
      </c>
      <c r="V27" s="50">
        <f t="shared" si="8"/>
        <v>0.6643872296601443</v>
      </c>
      <c r="W27" s="50">
        <f t="shared" si="8"/>
        <v>0.61466746165103803</v>
      </c>
      <c r="X27" s="50">
        <f t="shared" si="8"/>
        <v>0.56623911618762279</v>
      </c>
      <c r="Y27" s="50">
        <f t="shared" si="8"/>
        <v>0.61466746165103792</v>
      </c>
      <c r="Z27" s="50">
        <f t="shared" si="8"/>
        <v>0.6556452924277737</v>
      </c>
      <c r="AA27" s="50">
        <f t="shared" si="8"/>
        <v>0.61466746165103803</v>
      </c>
      <c r="AB27" s="50">
        <f t="shared" si="8"/>
        <v>0.61466746165103803</v>
      </c>
      <c r="AC27" s="12">
        <f t="shared" ref="AC27:AC32" si="9">AVERAGE(E27:AB27)</f>
        <v>0.65285400272987293</v>
      </c>
    </row>
    <row r="28" spans="1:29" ht="15.75" x14ac:dyDescent="0.25">
      <c r="A28" s="4">
        <v>17</v>
      </c>
      <c r="B28" s="3" t="s">
        <v>5</v>
      </c>
      <c r="C28" s="5"/>
      <c r="D28" s="5"/>
      <c r="E28" s="372">
        <f>AVERAGE(E27:AB27)</f>
        <v>0.65285400272987293</v>
      </c>
      <c r="F28" s="373"/>
      <c r="G28" s="373"/>
      <c r="H28" s="373"/>
      <c r="I28" s="373"/>
      <c r="J28" s="373"/>
      <c r="K28" s="373"/>
      <c r="L28" s="373"/>
      <c r="M28" s="373"/>
      <c r="N28" s="373"/>
      <c r="O28" s="373"/>
      <c r="P28" s="373"/>
      <c r="Q28" s="373"/>
      <c r="R28" s="373"/>
      <c r="S28" s="373"/>
      <c r="T28" s="373"/>
      <c r="U28" s="373"/>
      <c r="V28" s="373"/>
      <c r="W28" s="373"/>
      <c r="X28" s="373"/>
      <c r="Y28" s="373"/>
      <c r="Z28" s="373"/>
      <c r="AA28" s="373"/>
      <c r="AB28" s="373"/>
      <c r="AC28" s="12">
        <f t="shared" si="9"/>
        <v>0.65285400272987293</v>
      </c>
    </row>
    <row r="29" spans="1:29" ht="15.75" x14ac:dyDescent="0.25">
      <c r="A29" s="4">
        <v>18</v>
      </c>
      <c r="B29" s="3" t="s">
        <v>4</v>
      </c>
      <c r="C29" s="5"/>
      <c r="D29" s="5"/>
      <c r="E29" s="50">
        <f t="shared" ref="E29:L29" si="10">3.516/E27</f>
        <v>5.1136160130718951</v>
      </c>
      <c r="F29" s="50">
        <f t="shared" si="10"/>
        <v>5.1800266106442585</v>
      </c>
      <c r="G29" s="50">
        <f t="shared" si="10"/>
        <v>5.1800266106442567</v>
      </c>
      <c r="H29" s="50">
        <f t="shared" si="10"/>
        <v>5.1800266106442567</v>
      </c>
      <c r="I29" s="50">
        <f t="shared" si="10"/>
        <v>5.1800266106442567</v>
      </c>
      <c r="J29" s="50">
        <f t="shared" si="10"/>
        <v>5.1136160130718959</v>
      </c>
      <c r="K29" s="50">
        <f t="shared" si="10"/>
        <v>5.1136160130718951</v>
      </c>
      <c r="L29" s="50">
        <f t="shared" si="10"/>
        <v>5.1800266106442585</v>
      </c>
      <c r="M29" s="50">
        <f t="shared" ref="M29:U29" si="11">3.516/M27</f>
        <v>5.1136160130718959</v>
      </c>
      <c r="N29" s="50">
        <f t="shared" si="11"/>
        <v>6.2093908730158738</v>
      </c>
      <c r="O29" s="50">
        <f t="shared" si="11"/>
        <v>5.4029764739229025</v>
      </c>
      <c r="P29" s="50">
        <f t="shared" si="11"/>
        <v>5.4567374338624344</v>
      </c>
      <c r="Q29" s="50">
        <f t="shared" si="11"/>
        <v>4.7764545177045168</v>
      </c>
      <c r="R29" s="50">
        <f t="shared" si="11"/>
        <v>5.0804107142857147</v>
      </c>
      <c r="S29" s="50">
        <f t="shared" si="11"/>
        <v>5.0804107142857147</v>
      </c>
      <c r="T29" s="50">
        <f t="shared" si="11"/>
        <v>5.4029764739229025</v>
      </c>
      <c r="U29" s="50">
        <f t="shared" si="11"/>
        <v>6.426502442002441</v>
      </c>
      <c r="V29" s="50">
        <f t="shared" ref="V29:AB29" si="12">3.516/V27</f>
        <v>5.2920944940476184</v>
      </c>
      <c r="W29" s="50">
        <f t="shared" si="12"/>
        <v>5.720166137566137</v>
      </c>
      <c r="X29" s="50">
        <f t="shared" si="12"/>
        <v>6.2093908730158738</v>
      </c>
      <c r="Y29" s="50">
        <f t="shared" si="12"/>
        <v>5.7201661375661379</v>
      </c>
      <c r="Z29" s="50">
        <f t="shared" si="12"/>
        <v>5.3626557539682551</v>
      </c>
      <c r="AA29" s="50">
        <f t="shared" si="12"/>
        <v>5.720166137566137</v>
      </c>
      <c r="AB29" s="50">
        <f t="shared" si="12"/>
        <v>5.720166137566137</v>
      </c>
      <c r="AC29" s="12">
        <f t="shared" si="9"/>
        <v>5.4139692674919866</v>
      </c>
    </row>
    <row r="30" spans="1:29" ht="15.75" x14ac:dyDescent="0.25">
      <c r="A30" s="4">
        <v>19</v>
      </c>
      <c r="B30" s="3" t="s">
        <v>3</v>
      </c>
      <c r="C30" s="5"/>
      <c r="D30" s="5"/>
      <c r="E30" s="50">
        <f t="shared" ref="E30:L30" si="13">3.413*E29</f>
        <v>17.452771452614378</v>
      </c>
      <c r="F30" s="50">
        <f t="shared" si="13"/>
        <v>17.679430822128854</v>
      </c>
      <c r="G30" s="50">
        <f t="shared" si="13"/>
        <v>17.679430822128847</v>
      </c>
      <c r="H30" s="50">
        <f t="shared" si="13"/>
        <v>17.679430822128847</v>
      </c>
      <c r="I30" s="50">
        <f t="shared" si="13"/>
        <v>17.679430822128847</v>
      </c>
      <c r="J30" s="50">
        <f t="shared" si="13"/>
        <v>17.452771452614378</v>
      </c>
      <c r="K30" s="50">
        <f t="shared" si="13"/>
        <v>17.452771452614378</v>
      </c>
      <c r="L30" s="50">
        <f t="shared" si="13"/>
        <v>17.679430822128854</v>
      </c>
      <c r="M30" s="50">
        <f t="shared" ref="M30:U30" si="14">3.413*M29</f>
        <v>17.452771452614378</v>
      </c>
      <c r="N30" s="50">
        <f t="shared" si="14"/>
        <v>21.192651049603175</v>
      </c>
      <c r="O30" s="50">
        <f t="shared" si="14"/>
        <v>18.440358705498866</v>
      </c>
      <c r="P30" s="50">
        <f t="shared" si="14"/>
        <v>18.623844861772486</v>
      </c>
      <c r="Q30" s="50">
        <f t="shared" si="14"/>
        <v>16.302039268925515</v>
      </c>
      <c r="R30" s="50">
        <f t="shared" si="14"/>
        <v>17.339441767857142</v>
      </c>
      <c r="S30" s="50">
        <f t="shared" si="14"/>
        <v>17.339441767857142</v>
      </c>
      <c r="T30" s="50">
        <f t="shared" si="14"/>
        <v>18.440358705498866</v>
      </c>
      <c r="U30" s="50">
        <f t="shared" si="14"/>
        <v>21.93365283455433</v>
      </c>
      <c r="V30" s="50">
        <f t="shared" ref="V30:AB30" si="15">3.413*V29</f>
        <v>18.061918508184522</v>
      </c>
      <c r="W30" s="50">
        <f t="shared" si="15"/>
        <v>19.522927027513223</v>
      </c>
      <c r="X30" s="50">
        <f t="shared" si="15"/>
        <v>21.192651049603175</v>
      </c>
      <c r="Y30" s="50">
        <f t="shared" si="15"/>
        <v>19.522927027513227</v>
      </c>
      <c r="Z30" s="50">
        <f t="shared" si="15"/>
        <v>18.302744088293654</v>
      </c>
      <c r="AA30" s="50">
        <f t="shared" si="15"/>
        <v>19.522927027513223</v>
      </c>
      <c r="AB30" s="50">
        <f t="shared" si="15"/>
        <v>19.522927027513223</v>
      </c>
      <c r="AC30" s="12">
        <f t="shared" si="9"/>
        <v>18.477877109950146</v>
      </c>
    </row>
    <row r="31" spans="1:29" ht="15.75" x14ac:dyDescent="0.25">
      <c r="A31" s="4">
        <v>20</v>
      </c>
      <c r="B31" s="3" t="s">
        <v>2</v>
      </c>
      <c r="C31" s="2" t="s">
        <v>0</v>
      </c>
      <c r="D31" s="5"/>
      <c r="E31" s="50">
        <f t="shared" ref="E31:L31" si="16">(E17-E16)/LN(1+(E17-E16)/E12)</f>
        <v>3.9719525133140863</v>
      </c>
      <c r="F31" s="50">
        <f t="shared" si="16"/>
        <v>4.0039501721764843</v>
      </c>
      <c r="G31" s="50">
        <f t="shared" si="16"/>
        <v>3.8507337062988518</v>
      </c>
      <c r="H31" s="50">
        <f t="shared" si="16"/>
        <v>4.0039501721764834</v>
      </c>
      <c r="I31" s="50">
        <f t="shared" si="16"/>
        <v>4.0039501721764834</v>
      </c>
      <c r="J31" s="50">
        <f t="shared" si="16"/>
        <v>4.0039501721764843</v>
      </c>
      <c r="K31" s="50">
        <f t="shared" si="16"/>
        <v>3.882341628305606</v>
      </c>
      <c r="L31" s="50">
        <f t="shared" si="16"/>
        <v>3.8507337062988518</v>
      </c>
      <c r="M31" s="50">
        <f t="shared" ref="M31:U31" si="17">(M17-M16)/LN(1+(M17-M16)/M12)</f>
        <v>3.6967073610633228</v>
      </c>
      <c r="N31" s="50">
        <f t="shared" si="17"/>
        <v>3.6035868007408252</v>
      </c>
      <c r="O31" s="50">
        <f t="shared" si="17"/>
        <v>3.3535461612270074</v>
      </c>
      <c r="P31" s="50">
        <f t="shared" si="17"/>
        <v>2.9510920028415573</v>
      </c>
      <c r="Q31" s="50">
        <f t="shared" si="17"/>
        <v>2.8244384210924309</v>
      </c>
      <c r="R31" s="50">
        <f t="shared" si="17"/>
        <v>3.4955093998306515</v>
      </c>
      <c r="S31" s="50">
        <f t="shared" si="17"/>
        <v>3.9612551464564372</v>
      </c>
      <c r="T31" s="50">
        <f t="shared" si="17"/>
        <v>3.6263670986273735</v>
      </c>
      <c r="U31" s="50">
        <f t="shared" si="17"/>
        <v>3.7871952254461956</v>
      </c>
      <c r="V31" s="50">
        <f t="shared" ref="V31:AB31" si="18">(V17-V16)/LN(1+(V17-V16)/V12)</f>
        <v>3.8190189168555055</v>
      </c>
      <c r="W31" s="50">
        <f t="shared" si="18"/>
        <v>3.9719525133140863</v>
      </c>
      <c r="X31" s="50">
        <f t="shared" si="18"/>
        <v>3.8190189168555047</v>
      </c>
      <c r="Y31" s="50">
        <f t="shared" si="18"/>
        <v>3.8507337062988518</v>
      </c>
      <c r="Z31" s="50">
        <f t="shared" si="18"/>
        <v>3.6035868007408252</v>
      </c>
      <c r="AA31" s="50">
        <f t="shared" si="18"/>
        <v>3.728009607357671</v>
      </c>
      <c r="AB31" s="50">
        <f t="shared" si="18"/>
        <v>3.0833900542185044</v>
      </c>
      <c r="AC31" s="12">
        <f t="shared" si="9"/>
        <v>3.6977904323287536</v>
      </c>
    </row>
    <row r="32" spans="1:29" ht="15.75" x14ac:dyDescent="0.25">
      <c r="A32" s="4">
        <v>21</v>
      </c>
      <c r="B32" s="3" t="s">
        <v>1</v>
      </c>
      <c r="C32" s="2" t="s">
        <v>0</v>
      </c>
      <c r="D32" s="1"/>
      <c r="E32" s="50">
        <f t="shared" ref="E32:L32" si="19">(E14-E15)/LN(1+(E14-E15)/E13)</f>
        <v>4.245375243813954</v>
      </c>
      <c r="F32" s="50">
        <f t="shared" si="19"/>
        <v>4.4050224800534474</v>
      </c>
      <c r="G32" s="50">
        <f t="shared" si="19"/>
        <v>4.5331349124771698</v>
      </c>
      <c r="H32" s="50">
        <f t="shared" si="19"/>
        <v>4.5331349124771698</v>
      </c>
      <c r="I32" s="50">
        <f t="shared" si="19"/>
        <v>4.5331349124771698</v>
      </c>
      <c r="J32" s="50">
        <f t="shared" si="19"/>
        <v>4.3749732258760963</v>
      </c>
      <c r="K32" s="50">
        <f t="shared" si="19"/>
        <v>4.245375243813954</v>
      </c>
      <c r="L32" s="50">
        <f t="shared" si="19"/>
        <v>4.2750283776831921</v>
      </c>
      <c r="M32" s="50">
        <f t="shared" ref="M32:U32" si="20">(M14-M15)/LN(1+(M14-M15)/M13)</f>
        <v>4.245375243813954</v>
      </c>
      <c r="N32" s="50">
        <f t="shared" si="20"/>
        <v>3.258280444491787</v>
      </c>
      <c r="O32" s="50">
        <f t="shared" si="20"/>
        <v>3.4204378393698165</v>
      </c>
      <c r="P32" s="50">
        <f t="shared" si="20"/>
        <v>3.1586779884348544</v>
      </c>
      <c r="Q32" s="50">
        <f t="shared" si="20"/>
        <v>3.1980723748256557</v>
      </c>
      <c r="R32" s="50">
        <f t="shared" si="20"/>
        <v>3.1692143951901559</v>
      </c>
      <c r="S32" s="50">
        <f t="shared" si="20"/>
        <v>2.9708636221603983</v>
      </c>
      <c r="T32" s="50">
        <f t="shared" si="20"/>
        <v>3.5552419816958265</v>
      </c>
      <c r="U32" s="50">
        <f t="shared" si="20"/>
        <v>4.0255032278466096</v>
      </c>
      <c r="V32" s="50">
        <f t="shared" ref="V32:AB32" si="21">(V14-V15)/LN(1+(V14-V15)/V13)</f>
        <v>4.3146327188138196</v>
      </c>
      <c r="W32" s="50">
        <f t="shared" si="21"/>
        <v>4.0843694422438022</v>
      </c>
      <c r="X32" s="50">
        <f t="shared" si="21"/>
        <v>3.9796154527473693</v>
      </c>
      <c r="Y32" s="50">
        <f t="shared" si="21"/>
        <v>4.0843694422438022</v>
      </c>
      <c r="Z32" s="50">
        <f t="shared" si="21"/>
        <v>3.9507466399273667</v>
      </c>
      <c r="AA32" s="50">
        <f t="shared" si="21"/>
        <v>4.0843694422438022</v>
      </c>
      <c r="AB32" s="50">
        <f t="shared" si="21"/>
        <v>3.9507466399273663</v>
      </c>
      <c r="AC32" s="12">
        <f t="shared" si="9"/>
        <v>3.9414873418603555</v>
      </c>
    </row>
    <row r="34" spans="1:29" ht="23.25" x14ac:dyDescent="0.25">
      <c r="A34" s="317" t="s">
        <v>39</v>
      </c>
      <c r="B34" s="317"/>
      <c r="C34" s="317"/>
      <c r="D34" s="317"/>
      <c r="E34" s="317"/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7"/>
    </row>
    <row r="35" spans="1:29" ht="18.75" x14ac:dyDescent="0.25">
      <c r="A35" s="353" t="s">
        <v>115</v>
      </c>
      <c r="B35" s="354"/>
      <c r="C35" s="354"/>
      <c r="D35" s="354"/>
      <c r="E35" s="354"/>
      <c r="F35" s="354"/>
      <c r="G35" s="354"/>
      <c r="H35" s="354"/>
      <c r="I35" s="354"/>
      <c r="J35" s="354"/>
      <c r="K35" s="354"/>
      <c r="L35" s="354"/>
      <c r="M35" s="354"/>
      <c r="N35" s="354"/>
      <c r="O35" s="354"/>
      <c r="P35" s="354"/>
      <c r="Q35" s="354"/>
      <c r="R35" s="354"/>
      <c r="S35" s="354"/>
      <c r="T35" s="354"/>
      <c r="U35" s="354"/>
      <c r="V35" s="354"/>
      <c r="W35" s="354"/>
      <c r="X35" s="354"/>
      <c r="Y35" s="354"/>
      <c r="Z35" s="354"/>
      <c r="AA35" s="354"/>
      <c r="AB35" s="355"/>
    </row>
    <row r="36" spans="1:29" ht="21" customHeight="1" x14ac:dyDescent="0.35">
      <c r="A36" s="335"/>
      <c r="B36" s="336"/>
      <c r="C36" s="336"/>
      <c r="D36" s="337"/>
      <c r="E36" s="338" t="s">
        <v>116</v>
      </c>
      <c r="F36" s="339"/>
      <c r="G36" s="339"/>
      <c r="H36" s="339"/>
      <c r="I36" s="339"/>
      <c r="J36" s="339"/>
      <c r="K36" s="339"/>
      <c r="L36" s="339"/>
      <c r="M36" s="339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  <c r="AA36" s="339"/>
      <c r="AB36" s="340"/>
    </row>
    <row r="37" spans="1:29" ht="18.75" customHeight="1" x14ac:dyDescent="0.25">
      <c r="A37" s="350" t="s">
        <v>38</v>
      </c>
      <c r="B37" s="351"/>
      <c r="C37" s="351"/>
      <c r="D37" s="352"/>
      <c r="E37" s="341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3"/>
    </row>
    <row r="38" spans="1:29" ht="18.75" customHeight="1" x14ac:dyDescent="0.25">
      <c r="A38" s="350" t="s">
        <v>37</v>
      </c>
      <c r="B38" s="351"/>
      <c r="C38" s="351"/>
      <c r="D38" s="352"/>
      <c r="E38" s="341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3"/>
    </row>
    <row r="39" spans="1:29" ht="18.75" customHeight="1" x14ac:dyDescent="0.25">
      <c r="A39" s="350" t="s">
        <v>36</v>
      </c>
      <c r="B39" s="351"/>
      <c r="C39" s="351"/>
      <c r="D39" s="352"/>
      <c r="E39" s="341"/>
      <c r="F39" s="342"/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3"/>
    </row>
    <row r="40" spans="1:29" ht="18.75" customHeight="1" x14ac:dyDescent="0.25">
      <c r="A40" s="350" t="s">
        <v>35</v>
      </c>
      <c r="B40" s="351"/>
      <c r="C40" s="351"/>
      <c r="D40" s="352"/>
      <c r="E40" s="341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3"/>
    </row>
    <row r="41" spans="1:29" ht="19.5" customHeight="1" x14ac:dyDescent="0.35">
      <c r="A41" s="347" t="s">
        <v>34</v>
      </c>
      <c r="B41" s="348"/>
      <c r="C41" s="348"/>
      <c r="D41" s="349"/>
      <c r="E41" s="341"/>
      <c r="F41" s="342"/>
      <c r="G41" s="342"/>
      <c r="H41" s="342"/>
      <c r="I41" s="342"/>
      <c r="J41" s="342"/>
      <c r="K41" s="342"/>
      <c r="L41" s="342"/>
      <c r="M41" s="342"/>
      <c r="N41" s="342"/>
      <c r="O41" s="342"/>
      <c r="P41" s="342"/>
      <c r="Q41" s="342"/>
      <c r="R41" s="342"/>
      <c r="S41" s="342"/>
      <c r="T41" s="342"/>
      <c r="U41" s="342"/>
      <c r="V41" s="342"/>
      <c r="W41" s="342"/>
      <c r="X41" s="342"/>
      <c r="Y41" s="342"/>
      <c r="Z41" s="342"/>
      <c r="AA41" s="342"/>
      <c r="AB41" s="343"/>
    </row>
    <row r="42" spans="1:29" ht="18.75" customHeight="1" x14ac:dyDescent="0.35">
      <c r="A42" s="347" t="s">
        <v>33</v>
      </c>
      <c r="B42" s="348"/>
      <c r="C42" s="348"/>
      <c r="D42" s="349"/>
      <c r="E42" s="344"/>
      <c r="F42" s="345"/>
      <c r="G42" s="345"/>
      <c r="H42" s="345"/>
      <c r="I42" s="345"/>
      <c r="J42" s="345"/>
      <c r="K42" s="345"/>
      <c r="L42" s="345"/>
      <c r="M42" s="345"/>
      <c r="N42" s="345"/>
      <c r="O42" s="345"/>
      <c r="P42" s="345"/>
      <c r="Q42" s="345"/>
      <c r="R42" s="345"/>
      <c r="S42" s="345"/>
      <c r="T42" s="345"/>
      <c r="U42" s="345"/>
      <c r="V42" s="345"/>
      <c r="W42" s="345"/>
      <c r="X42" s="345"/>
      <c r="Y42" s="345"/>
      <c r="Z42" s="345"/>
      <c r="AA42" s="345"/>
      <c r="AB42" s="346"/>
    </row>
    <row r="43" spans="1:29" ht="15.75" customHeight="1" x14ac:dyDescent="0.25">
      <c r="A43" s="364" t="s">
        <v>32</v>
      </c>
      <c r="B43" s="364" t="s">
        <v>31</v>
      </c>
      <c r="C43" s="366" t="s">
        <v>30</v>
      </c>
      <c r="D43" s="364" t="s">
        <v>29</v>
      </c>
      <c r="E43" s="314" t="s">
        <v>28</v>
      </c>
      <c r="F43" s="315"/>
      <c r="G43" s="315"/>
      <c r="H43" s="315"/>
      <c r="I43" s="315"/>
      <c r="J43" s="315"/>
      <c r="K43" s="315"/>
      <c r="L43" s="315"/>
      <c r="M43" s="315"/>
      <c r="N43" s="315"/>
      <c r="O43" s="315"/>
      <c r="P43" s="315"/>
      <c r="Q43" s="315"/>
      <c r="R43" s="315"/>
      <c r="S43" s="315"/>
      <c r="T43" s="315"/>
      <c r="U43" s="315"/>
      <c r="V43" s="315"/>
      <c r="W43" s="315"/>
      <c r="X43" s="315"/>
      <c r="Y43" s="315"/>
      <c r="Z43" s="315"/>
      <c r="AA43" s="315"/>
      <c r="AB43" s="316"/>
      <c r="AC43" s="10" t="s">
        <v>40</v>
      </c>
    </row>
    <row r="44" spans="1:29" ht="15.75" x14ac:dyDescent="0.25">
      <c r="A44" s="365"/>
      <c r="B44" s="365"/>
      <c r="C44" s="367"/>
      <c r="D44" s="365"/>
      <c r="E44" s="51">
        <v>0.29166666666666669</v>
      </c>
      <c r="F44" s="51">
        <v>0.33333333333333298</v>
      </c>
      <c r="G44" s="51">
        <v>0.375</v>
      </c>
      <c r="H44" s="51">
        <v>0.41666666666666702</v>
      </c>
      <c r="I44" s="51">
        <v>0.45833333333333298</v>
      </c>
      <c r="J44" s="51">
        <v>0.5</v>
      </c>
      <c r="K44" s="51">
        <v>0.54166666666666696</v>
      </c>
      <c r="L44" s="51">
        <v>0.58333333333333304</v>
      </c>
      <c r="M44" s="51">
        <v>0.625</v>
      </c>
      <c r="N44" s="51">
        <v>0.66666666666666696</v>
      </c>
      <c r="O44" s="51">
        <v>0.70833333333333304</v>
      </c>
      <c r="P44" s="51">
        <v>0.75</v>
      </c>
      <c r="Q44" s="51">
        <v>0.79166666666666696</v>
      </c>
      <c r="R44" s="51">
        <v>0.83333333333333304</v>
      </c>
      <c r="S44" s="51">
        <v>0.875</v>
      </c>
      <c r="T44" s="51">
        <v>0.91666666666666696</v>
      </c>
      <c r="U44" s="51">
        <v>0.95833333333333304</v>
      </c>
      <c r="V44" s="51">
        <v>1</v>
      </c>
      <c r="W44" s="51">
        <v>1.0416666666666701</v>
      </c>
      <c r="X44" s="51">
        <v>1.0833333333333299</v>
      </c>
      <c r="Y44" s="51">
        <v>1.125</v>
      </c>
      <c r="Z44" s="51">
        <v>1.1666666666666701</v>
      </c>
      <c r="AA44" s="51">
        <v>1.2083333333333299</v>
      </c>
      <c r="AB44" s="51">
        <v>1.25</v>
      </c>
      <c r="AC44" s="1"/>
    </row>
    <row r="45" spans="1:29" ht="31.5" x14ac:dyDescent="0.25">
      <c r="A45" s="4">
        <v>1</v>
      </c>
      <c r="B45" s="3" t="s">
        <v>27</v>
      </c>
      <c r="C45" s="2" t="s">
        <v>0</v>
      </c>
      <c r="D45" s="31"/>
      <c r="E45" s="7"/>
      <c r="F45" s="7"/>
      <c r="G45" s="7"/>
      <c r="H45" s="7"/>
      <c r="I45" s="7"/>
      <c r="J45" s="7"/>
      <c r="K45" s="7"/>
      <c r="L45" s="7"/>
      <c r="M45" s="7"/>
      <c r="N45" s="7">
        <v>0.6</v>
      </c>
      <c r="O45" s="7">
        <v>0.6</v>
      </c>
      <c r="P45" s="7">
        <v>0.8</v>
      </c>
      <c r="Q45" s="7">
        <v>0.8</v>
      </c>
      <c r="R45" s="7">
        <v>0.8</v>
      </c>
      <c r="S45" s="7"/>
      <c r="T45" s="7"/>
      <c r="U45" s="7"/>
      <c r="V45" s="7"/>
      <c r="W45" s="7"/>
      <c r="X45" s="7"/>
      <c r="Y45" s="7"/>
      <c r="Z45" s="7"/>
      <c r="AA45" s="7"/>
      <c r="AB45" s="7"/>
      <c r="AC45" s="12">
        <f t="shared" ref="AC45:AC57" si="22">AVERAGE(E45:AB45)</f>
        <v>0.72</v>
      </c>
    </row>
    <row r="46" spans="1:29" ht="31.5" x14ac:dyDescent="0.25">
      <c r="A46" s="4">
        <v>2</v>
      </c>
      <c r="B46" s="3" t="s">
        <v>26</v>
      </c>
      <c r="C46" s="2" t="s">
        <v>0</v>
      </c>
      <c r="D46" s="31"/>
      <c r="E46" s="7"/>
      <c r="F46" s="7"/>
      <c r="G46" s="7"/>
      <c r="H46" s="7"/>
      <c r="I46" s="7"/>
      <c r="J46" s="7"/>
      <c r="K46" s="7"/>
      <c r="L46" s="7"/>
      <c r="M46" s="7"/>
      <c r="N46" s="7">
        <v>0.2</v>
      </c>
      <c r="O46" s="7">
        <v>0.1</v>
      </c>
      <c r="P46" s="7">
        <v>0.1</v>
      </c>
      <c r="Q46" s="7">
        <v>0.2</v>
      </c>
      <c r="R46" s="7">
        <v>0.3</v>
      </c>
      <c r="S46" s="7"/>
      <c r="T46" s="7"/>
      <c r="U46" s="7"/>
      <c r="V46" s="7"/>
      <c r="W46" s="7"/>
      <c r="X46" s="7"/>
      <c r="Y46" s="7"/>
      <c r="Z46" s="7"/>
      <c r="AA46" s="7"/>
      <c r="AB46" s="7"/>
      <c r="AC46" s="12">
        <f t="shared" si="22"/>
        <v>0.18000000000000002</v>
      </c>
    </row>
    <row r="47" spans="1:29" ht="18.75" x14ac:dyDescent="0.25">
      <c r="A47" s="4">
        <v>3</v>
      </c>
      <c r="B47" s="3" t="s">
        <v>25</v>
      </c>
      <c r="C47" s="2" t="s">
        <v>0</v>
      </c>
      <c r="D47" s="2"/>
      <c r="E47" s="36"/>
      <c r="F47" s="36"/>
      <c r="G47" s="36"/>
      <c r="H47" s="36"/>
      <c r="I47" s="36"/>
      <c r="J47" s="36"/>
      <c r="K47" s="36"/>
      <c r="L47" s="36"/>
      <c r="M47" s="36"/>
      <c r="N47" s="36">
        <v>15.3</v>
      </c>
      <c r="O47" s="36">
        <v>14.7</v>
      </c>
      <c r="P47" s="36">
        <v>13.7</v>
      </c>
      <c r="Q47" s="36">
        <v>13.6</v>
      </c>
      <c r="R47" s="36">
        <v>13.5</v>
      </c>
      <c r="S47" s="36"/>
      <c r="T47" s="36"/>
      <c r="U47" s="36"/>
      <c r="V47" s="36"/>
      <c r="W47" s="36"/>
      <c r="X47" s="36"/>
      <c r="Y47" s="5"/>
      <c r="Z47" s="5"/>
      <c r="AA47" s="5"/>
      <c r="AB47" s="5"/>
      <c r="AC47" s="12">
        <f t="shared" si="22"/>
        <v>14.160000000000002</v>
      </c>
    </row>
    <row r="48" spans="1:29" ht="18.75" x14ac:dyDescent="0.25">
      <c r="A48" s="4">
        <v>4</v>
      </c>
      <c r="B48" s="3" t="s">
        <v>24</v>
      </c>
      <c r="C48" s="2" t="s">
        <v>0</v>
      </c>
      <c r="D48" s="2"/>
      <c r="E48" s="36"/>
      <c r="F48" s="36"/>
      <c r="G48" s="36"/>
      <c r="H48" s="36"/>
      <c r="I48" s="36"/>
      <c r="J48" s="36"/>
      <c r="K48" s="36"/>
      <c r="L48" s="36"/>
      <c r="M48" s="36"/>
      <c r="N48" s="36">
        <v>12.6</v>
      </c>
      <c r="O48" s="36">
        <v>7.2</v>
      </c>
      <c r="P48" s="36">
        <v>8</v>
      </c>
      <c r="Q48" s="36">
        <v>8</v>
      </c>
      <c r="R48" s="36">
        <v>6.9</v>
      </c>
      <c r="S48" s="36"/>
      <c r="T48" s="36"/>
      <c r="U48" s="36"/>
      <c r="V48" s="36"/>
      <c r="W48" s="36"/>
      <c r="X48" s="36"/>
      <c r="Y48" s="5"/>
      <c r="Z48" s="5"/>
      <c r="AA48" s="5"/>
      <c r="AB48" s="5"/>
      <c r="AC48" s="12">
        <f t="shared" si="22"/>
        <v>8.5399999999999991</v>
      </c>
    </row>
    <row r="49" spans="1:29" ht="34.5" x14ac:dyDescent="0.25">
      <c r="A49" s="4">
        <v>5</v>
      </c>
      <c r="B49" s="3" t="s">
        <v>23</v>
      </c>
      <c r="C49" s="2" t="s">
        <v>0</v>
      </c>
      <c r="D49" s="2"/>
      <c r="E49" s="36"/>
      <c r="F49" s="36"/>
      <c r="G49" s="36"/>
      <c r="H49" s="36"/>
      <c r="I49" s="36"/>
      <c r="J49" s="36"/>
      <c r="K49" s="36"/>
      <c r="L49" s="36"/>
      <c r="M49" s="36"/>
      <c r="N49" s="36">
        <v>23</v>
      </c>
      <c r="O49" s="36">
        <v>24.8</v>
      </c>
      <c r="P49" s="36">
        <v>22.7</v>
      </c>
      <c r="Q49" s="36">
        <v>22.5</v>
      </c>
      <c r="R49" s="36">
        <v>22.2</v>
      </c>
      <c r="S49" s="36"/>
      <c r="T49" s="36"/>
      <c r="U49" s="36"/>
      <c r="V49" s="36"/>
      <c r="W49" s="36"/>
      <c r="X49" s="36"/>
      <c r="Y49" s="5"/>
      <c r="Z49" s="5"/>
      <c r="AA49" s="5"/>
      <c r="AB49" s="5"/>
      <c r="AC49" s="12">
        <f t="shared" si="22"/>
        <v>23.04</v>
      </c>
    </row>
    <row r="50" spans="1:29" ht="18.75" x14ac:dyDescent="0.25">
      <c r="A50" s="4">
        <v>6</v>
      </c>
      <c r="B50" s="3" t="s">
        <v>22</v>
      </c>
      <c r="C50" s="2" t="s">
        <v>0</v>
      </c>
      <c r="D50" s="2"/>
      <c r="E50" s="36"/>
      <c r="F50" s="36"/>
      <c r="G50" s="36"/>
      <c r="H50" s="36"/>
      <c r="I50" s="36"/>
      <c r="J50" s="36"/>
      <c r="K50" s="36"/>
      <c r="L50" s="36"/>
      <c r="M50" s="36"/>
      <c r="N50" s="36">
        <v>24.6</v>
      </c>
      <c r="O50" s="36">
        <v>29.6</v>
      </c>
      <c r="P50" s="36">
        <v>26.6</v>
      </c>
      <c r="Q50" s="36">
        <v>26.1</v>
      </c>
      <c r="R50" s="36">
        <v>26.1</v>
      </c>
      <c r="S50" s="36"/>
      <c r="T50" s="36"/>
      <c r="U50" s="36"/>
      <c r="V50" s="36"/>
      <c r="W50" s="36"/>
      <c r="X50" s="36"/>
      <c r="Y50" s="5"/>
      <c r="Z50" s="5"/>
      <c r="AA50" s="5"/>
      <c r="AB50" s="5"/>
      <c r="AC50" s="12">
        <f t="shared" si="22"/>
        <v>26.6</v>
      </c>
    </row>
    <row r="51" spans="1:29" ht="30" x14ac:dyDescent="0.25">
      <c r="A51" s="4">
        <v>7</v>
      </c>
      <c r="B51" s="3" t="s">
        <v>21</v>
      </c>
      <c r="C51" s="2" t="s">
        <v>16</v>
      </c>
      <c r="D51" s="2"/>
      <c r="E51" s="5"/>
      <c r="F51" s="5"/>
      <c r="G51" s="5"/>
      <c r="H51" s="5"/>
      <c r="I51" s="5"/>
      <c r="J51" s="5"/>
      <c r="K51" s="5"/>
      <c r="L51" s="5"/>
      <c r="M51" s="5"/>
      <c r="N51" s="5">
        <v>4.3</v>
      </c>
      <c r="O51" s="5">
        <v>4.3</v>
      </c>
      <c r="P51" s="5">
        <v>4.3</v>
      </c>
      <c r="Q51" s="5">
        <v>4.3</v>
      </c>
      <c r="R51" s="5">
        <v>4.3</v>
      </c>
      <c r="S51" s="5"/>
      <c r="T51" s="5"/>
      <c r="U51" s="5"/>
      <c r="V51" s="5"/>
      <c r="W51" s="5"/>
      <c r="X51" s="5"/>
      <c r="Y51" s="5"/>
      <c r="Z51" s="5"/>
      <c r="AA51" s="5"/>
      <c r="AB51" s="5"/>
      <c r="AC51" s="12">
        <f t="shared" si="22"/>
        <v>4.3</v>
      </c>
    </row>
    <row r="52" spans="1:29" ht="30" x14ac:dyDescent="0.25">
      <c r="A52" s="4">
        <v>8</v>
      </c>
      <c r="B52" s="3" t="s">
        <v>20</v>
      </c>
      <c r="C52" s="2" t="s">
        <v>16</v>
      </c>
      <c r="D52" s="2"/>
      <c r="E52" s="11"/>
      <c r="F52" s="11"/>
      <c r="G52" s="11"/>
      <c r="H52" s="11"/>
      <c r="I52" s="11"/>
      <c r="J52" s="11"/>
      <c r="K52" s="11"/>
      <c r="L52" s="11"/>
      <c r="M52" s="11"/>
      <c r="N52" s="11">
        <v>3.8</v>
      </c>
      <c r="O52" s="11">
        <v>3.8</v>
      </c>
      <c r="P52" s="11">
        <v>3.8</v>
      </c>
      <c r="Q52" s="11">
        <v>3.8</v>
      </c>
      <c r="R52" s="11">
        <v>3.8</v>
      </c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2">
        <f t="shared" si="22"/>
        <v>3.8</v>
      </c>
    </row>
    <row r="53" spans="1:29" ht="30" x14ac:dyDescent="0.25">
      <c r="A53" s="4">
        <v>9</v>
      </c>
      <c r="B53" s="3" t="s">
        <v>19</v>
      </c>
      <c r="C53" s="2" t="s">
        <v>16</v>
      </c>
      <c r="D53" s="2"/>
      <c r="E53" s="11"/>
      <c r="F53" s="11"/>
      <c r="G53" s="11"/>
      <c r="H53" s="11"/>
      <c r="I53" s="11"/>
      <c r="J53" s="11"/>
      <c r="K53" s="11"/>
      <c r="L53" s="11"/>
      <c r="M53" s="11"/>
      <c r="N53" s="11">
        <v>3.8</v>
      </c>
      <c r="O53" s="11">
        <v>3.8</v>
      </c>
      <c r="P53" s="11">
        <v>3.8</v>
      </c>
      <c r="Q53" s="11">
        <v>3.8</v>
      </c>
      <c r="R53" s="11">
        <v>3.8</v>
      </c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2">
        <f t="shared" si="22"/>
        <v>3.8</v>
      </c>
    </row>
    <row r="54" spans="1:29" ht="30" x14ac:dyDescent="0.25">
      <c r="A54" s="4">
        <v>10</v>
      </c>
      <c r="B54" s="3" t="s">
        <v>18</v>
      </c>
      <c r="C54" s="2" t="s">
        <v>16</v>
      </c>
      <c r="D54" s="2"/>
      <c r="E54" s="11"/>
      <c r="F54" s="11"/>
      <c r="G54" s="11"/>
      <c r="H54" s="11"/>
      <c r="I54" s="11"/>
      <c r="J54" s="11"/>
      <c r="K54" s="11"/>
      <c r="L54" s="11"/>
      <c r="M54" s="11"/>
      <c r="N54" s="11">
        <v>3</v>
      </c>
      <c r="O54" s="11">
        <v>3</v>
      </c>
      <c r="P54" s="11">
        <v>3</v>
      </c>
      <c r="Q54" s="11">
        <v>3</v>
      </c>
      <c r="R54" s="11">
        <v>3</v>
      </c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2">
        <f t="shared" si="22"/>
        <v>3</v>
      </c>
    </row>
    <row r="55" spans="1:29" ht="34.5" x14ac:dyDescent="0.25">
      <c r="A55" s="4">
        <v>11</v>
      </c>
      <c r="B55" s="3" t="s">
        <v>17</v>
      </c>
      <c r="C55" s="2" t="s">
        <v>16</v>
      </c>
      <c r="D55" s="5"/>
      <c r="E55" s="13"/>
      <c r="F55" s="13"/>
      <c r="G55" s="13"/>
      <c r="H55" s="13"/>
      <c r="I55" s="13"/>
      <c r="J55" s="13"/>
      <c r="K55" s="13"/>
      <c r="L55" s="13"/>
      <c r="M55" s="13"/>
      <c r="N55" s="13">
        <v>0.5</v>
      </c>
      <c r="O55" s="13">
        <v>0.5</v>
      </c>
      <c r="P55" s="13">
        <v>0.5</v>
      </c>
      <c r="Q55" s="13">
        <v>0.5</v>
      </c>
      <c r="R55" s="13">
        <v>0.5</v>
      </c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2">
        <f t="shared" si="22"/>
        <v>0.5</v>
      </c>
    </row>
    <row r="56" spans="1:29" ht="34.5" x14ac:dyDescent="0.25">
      <c r="A56" s="4">
        <v>12</v>
      </c>
      <c r="B56" s="3" t="s">
        <v>15</v>
      </c>
      <c r="C56" s="2" t="s">
        <v>14</v>
      </c>
      <c r="D56" s="5"/>
      <c r="E56" s="13"/>
      <c r="F56" s="13"/>
      <c r="G56" s="13"/>
      <c r="H56" s="13"/>
      <c r="I56" s="13"/>
      <c r="J56" s="13"/>
      <c r="K56" s="13"/>
      <c r="L56" s="13"/>
      <c r="M56" s="13"/>
      <c r="N56" s="13">
        <v>0.79999999999999982</v>
      </c>
      <c r="O56" s="13">
        <v>0.79999999999999982</v>
      </c>
      <c r="P56" s="13">
        <v>0.79999999999999982</v>
      </c>
      <c r="Q56" s="13">
        <v>0.79999999999999982</v>
      </c>
      <c r="R56" s="13">
        <v>0.79999999999999982</v>
      </c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2">
        <f t="shared" si="22"/>
        <v>0.79999999999999982</v>
      </c>
    </row>
    <row r="57" spans="1:29" ht="37.5" x14ac:dyDescent="0.25">
      <c r="A57" s="4">
        <v>13</v>
      </c>
      <c r="B57" s="3" t="s">
        <v>13</v>
      </c>
      <c r="C57" s="2" t="s">
        <v>12</v>
      </c>
      <c r="D57" s="5"/>
      <c r="E57" s="6"/>
      <c r="F57" s="6"/>
      <c r="G57" s="6"/>
      <c r="H57" s="6"/>
      <c r="I57" s="6"/>
      <c r="J57" s="6"/>
      <c r="K57" s="6"/>
      <c r="L57" s="6"/>
      <c r="M57" s="6"/>
      <c r="N57" s="6">
        <f>SQRT(N55/0.5)*971</f>
        <v>971</v>
      </c>
      <c r="O57" s="6">
        <f>SQRT(O55/0.5)*971</f>
        <v>971</v>
      </c>
      <c r="P57" s="6">
        <f>SQRT(P55/0.5)*971</f>
        <v>971</v>
      </c>
      <c r="Q57" s="6">
        <f>SQRT(Q55/0.5)*971</f>
        <v>971</v>
      </c>
      <c r="R57" s="6">
        <f>SQRT(R55/0.5)*971</f>
        <v>971</v>
      </c>
      <c r="S57" s="6"/>
      <c r="T57" s="6"/>
      <c r="U57" s="6"/>
      <c r="V57" s="6"/>
      <c r="W57" s="6"/>
      <c r="X57" s="6"/>
      <c r="Y57" s="6"/>
      <c r="Z57" s="6"/>
      <c r="AA57" s="6"/>
      <c r="AB57" s="6"/>
      <c r="AC57" s="12">
        <f t="shared" si="22"/>
        <v>971</v>
      </c>
    </row>
    <row r="58" spans="1:29" ht="21" x14ac:dyDescent="0.35">
      <c r="A58" s="4">
        <v>14</v>
      </c>
      <c r="B58" s="3" t="s">
        <v>11</v>
      </c>
      <c r="C58" s="2" t="s">
        <v>10</v>
      </c>
      <c r="D58" s="5"/>
      <c r="E58" s="15"/>
      <c r="F58" s="15"/>
      <c r="G58" s="15"/>
      <c r="H58" s="15"/>
      <c r="I58" s="15"/>
      <c r="J58" s="15"/>
      <c r="K58" s="15"/>
      <c r="L58" s="15"/>
      <c r="M58" s="15"/>
      <c r="N58" s="15">
        <f>N57*1000*1*(N47-N48)/3024</f>
        <v>866.96428571428601</v>
      </c>
      <c r="O58" s="15">
        <f>O57*1000*1*(O47-O48)/3024</f>
        <v>2408.2341269841268</v>
      </c>
      <c r="P58" s="15">
        <f>P57*1000*1*(P47-P48)/3024</f>
        <v>1830.2579365079362</v>
      </c>
      <c r="Q58" s="15">
        <f>Q57*1000*1*(Q47-Q48)/3024</f>
        <v>1798.148148148148</v>
      </c>
      <c r="R58" s="15">
        <f>R57*1000*1*(R47-R48)/3024</f>
        <v>2119.2460317460318</v>
      </c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35">
        <f>SUM(E58:AB58)</f>
        <v>9022.8505291005276</v>
      </c>
    </row>
    <row r="59" spans="1:29" ht="21" x14ac:dyDescent="0.35">
      <c r="A59" s="4">
        <v>15</v>
      </c>
      <c r="B59" s="3" t="s">
        <v>9</v>
      </c>
      <c r="C59" s="2" t="s">
        <v>8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>
        <v>1400</v>
      </c>
      <c r="O59" s="5">
        <v>1200</v>
      </c>
      <c r="P59" s="5">
        <v>1200</v>
      </c>
      <c r="Q59" s="5">
        <v>1400</v>
      </c>
      <c r="R59" s="5">
        <v>1600</v>
      </c>
      <c r="S59" s="5"/>
      <c r="T59" s="5"/>
      <c r="U59" s="5"/>
      <c r="V59" s="5"/>
      <c r="W59" s="5"/>
      <c r="X59" s="5"/>
      <c r="Y59" s="5"/>
      <c r="Z59" s="5"/>
      <c r="AA59" s="5"/>
      <c r="AB59" s="5"/>
      <c r="AC59" s="35">
        <f>SUM(E59:AB59)</f>
        <v>6800</v>
      </c>
    </row>
    <row r="60" spans="1:29" ht="15.75" x14ac:dyDescent="0.25">
      <c r="A60" s="4">
        <v>16</v>
      </c>
      <c r="B60" s="3" t="s">
        <v>7</v>
      </c>
      <c r="C60" s="2" t="s">
        <v>6</v>
      </c>
      <c r="D60" s="5"/>
      <c r="E60" s="50"/>
      <c r="F60" s="50"/>
      <c r="G60" s="50"/>
      <c r="H60" s="50"/>
      <c r="I60" s="50"/>
      <c r="J60" s="50"/>
      <c r="K60" s="50"/>
      <c r="L60" s="50"/>
      <c r="M60" s="50"/>
      <c r="N60" s="50">
        <f>N59/N58</f>
        <v>1.6148300720906277</v>
      </c>
      <c r="O60" s="50">
        <f>O59/O58</f>
        <v>0.49829042224510817</v>
      </c>
      <c r="P60" s="50">
        <f>P59/P58</f>
        <v>0.65564529242777403</v>
      </c>
      <c r="Q60" s="50">
        <f>Q59/Q58</f>
        <v>0.77857878475798148</v>
      </c>
      <c r="R60" s="50">
        <f>R59/R58</f>
        <v>0.75498548825016387</v>
      </c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12">
        <f t="shared" ref="AC60:AC65" si="23">AVERAGE(E60:AB60)</f>
        <v>0.86046601195433114</v>
      </c>
    </row>
    <row r="61" spans="1:29" ht="15.75" x14ac:dyDescent="0.25">
      <c r="A61" s="4">
        <v>17</v>
      </c>
      <c r="B61" s="3" t="s">
        <v>5</v>
      </c>
      <c r="C61" s="5"/>
      <c r="D61" s="5"/>
      <c r="E61" s="372">
        <f>AVERAGE(E60:AB60)</f>
        <v>0.86046601195433114</v>
      </c>
      <c r="F61" s="373"/>
      <c r="G61" s="373"/>
      <c r="H61" s="373"/>
      <c r="I61" s="373"/>
      <c r="J61" s="373"/>
      <c r="K61" s="373"/>
      <c r="L61" s="373"/>
      <c r="M61" s="373"/>
      <c r="N61" s="373"/>
      <c r="O61" s="373"/>
      <c r="P61" s="373"/>
      <c r="Q61" s="373"/>
      <c r="R61" s="373"/>
      <c r="S61" s="373"/>
      <c r="T61" s="373"/>
      <c r="U61" s="373"/>
      <c r="V61" s="373"/>
      <c r="W61" s="373"/>
      <c r="X61" s="373"/>
      <c r="Y61" s="373"/>
      <c r="Z61" s="373"/>
      <c r="AA61" s="373"/>
      <c r="AB61" s="373"/>
      <c r="AC61" s="12">
        <f t="shared" si="23"/>
        <v>0.86046601195433114</v>
      </c>
    </row>
    <row r="62" spans="1:29" ht="15.75" x14ac:dyDescent="0.25">
      <c r="A62" s="4">
        <v>18</v>
      </c>
      <c r="B62" s="3" t="s">
        <v>4</v>
      </c>
      <c r="C62" s="5"/>
      <c r="D62" s="5"/>
      <c r="E62" s="50"/>
      <c r="F62" s="50"/>
      <c r="G62" s="50"/>
      <c r="H62" s="50"/>
      <c r="I62" s="50"/>
      <c r="J62" s="50"/>
      <c r="K62" s="50"/>
      <c r="L62" s="50"/>
      <c r="M62" s="50"/>
      <c r="N62" s="50">
        <f>3.516/N60</f>
        <v>2.1773188775510213</v>
      </c>
      <c r="O62" s="50">
        <f>3.516/O60</f>
        <v>7.0561259920634916</v>
      </c>
      <c r="P62" s="50">
        <f>3.516/P60</f>
        <v>5.3626557539682524</v>
      </c>
      <c r="Q62" s="50">
        <f>3.516/Q60</f>
        <v>4.5159206349206347</v>
      </c>
      <c r="R62" s="50">
        <f>3.516/O60</f>
        <v>7.0561259920634916</v>
      </c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12">
        <f t="shared" si="23"/>
        <v>5.2336294501133782</v>
      </c>
    </row>
    <row r="63" spans="1:29" ht="15.75" x14ac:dyDescent="0.25">
      <c r="A63" s="4">
        <v>19</v>
      </c>
      <c r="B63" s="3" t="s">
        <v>3</v>
      </c>
      <c r="C63" s="5"/>
      <c r="D63" s="5"/>
      <c r="E63" s="50"/>
      <c r="F63" s="50"/>
      <c r="G63" s="50"/>
      <c r="H63" s="50"/>
      <c r="I63" s="50"/>
      <c r="J63" s="50"/>
      <c r="K63" s="50"/>
      <c r="L63" s="50"/>
      <c r="M63" s="50"/>
      <c r="N63" s="50">
        <f>3.413*N62</f>
        <v>7.4311893290816355</v>
      </c>
      <c r="O63" s="50">
        <f>3.413*O62</f>
        <v>24.082558010912695</v>
      </c>
      <c r="P63" s="50">
        <f>3.413*P62</f>
        <v>18.302744088293643</v>
      </c>
      <c r="Q63" s="50">
        <f>3.413*Q62</f>
        <v>15.412837126984126</v>
      </c>
      <c r="R63" s="50">
        <f>3.413*R62</f>
        <v>24.082558010912695</v>
      </c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12">
        <f t="shared" si="23"/>
        <v>17.862377313236959</v>
      </c>
    </row>
    <row r="64" spans="1:29" ht="15.75" x14ac:dyDescent="0.25">
      <c r="A64" s="4">
        <v>20</v>
      </c>
      <c r="B64" s="3" t="s">
        <v>2</v>
      </c>
      <c r="C64" s="2" t="s">
        <v>0</v>
      </c>
      <c r="D64" s="5"/>
      <c r="E64" s="50"/>
      <c r="F64" s="50"/>
      <c r="G64" s="50"/>
      <c r="H64" s="50"/>
      <c r="I64" s="50"/>
      <c r="J64" s="50"/>
      <c r="K64" s="50"/>
      <c r="L64" s="50"/>
      <c r="M64" s="50"/>
      <c r="N64" s="50">
        <f>(N50-N49)/LN(1+(N50-N49)/N45)</f>
        <v>1.2314484369785228</v>
      </c>
      <c r="O64" s="50">
        <f>(O50-O49)/LN(1+(O50-O49)/O45)</f>
        <v>2.1845741439044097</v>
      </c>
      <c r="P64" s="50">
        <f>(P50-P49)/LN(1+(P50-P49)/P45)</f>
        <v>2.2025112400267242</v>
      </c>
      <c r="Q64" s="50">
        <f>(Q50-Q49)/LN(1+(Q50-Q49)/Q45)</f>
        <v>2.1117489536374894</v>
      </c>
      <c r="R64" s="50">
        <f>(R50-R49)/LN(1+(R50-R49)/R45)</f>
        <v>2.2025112400267242</v>
      </c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12">
        <f t="shared" si="23"/>
        <v>1.986558802914774</v>
      </c>
    </row>
    <row r="65" spans="1:29" ht="15.75" x14ac:dyDescent="0.25">
      <c r="A65" s="4">
        <v>21</v>
      </c>
      <c r="B65" s="3" t="s">
        <v>1</v>
      </c>
      <c r="C65" s="2" t="s">
        <v>0</v>
      </c>
      <c r="D65" s="1"/>
      <c r="E65" s="50"/>
      <c r="F65" s="50"/>
      <c r="G65" s="50"/>
      <c r="H65" s="50"/>
      <c r="I65" s="50"/>
      <c r="J65" s="50"/>
      <c r="K65" s="50"/>
      <c r="L65" s="50"/>
      <c r="M65" s="50"/>
      <c r="N65" s="50">
        <f>(N47-N48)/LN(1+(N47-N48)/N46)</f>
        <v>1.0096671329692222</v>
      </c>
      <c r="O65" s="50">
        <f>(O47-O48)/LN(1+(O47-O48)/O46)</f>
        <v>1.7318083129782653</v>
      </c>
      <c r="P65" s="50">
        <f>(P47-P48)/LN(1+(P47-P48)/P46)</f>
        <v>1.403787711142618</v>
      </c>
      <c r="Q65" s="50">
        <f>(Q47-Q48)/LN(1+(Q47-Q48)/Q46)</f>
        <v>1.6630555444908726</v>
      </c>
      <c r="R65" s="50">
        <f>(R47-R48)/LN(1+(R47-R48)/R46)</f>
        <v>2.1049313267650867</v>
      </c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12">
        <f t="shared" si="23"/>
        <v>1.582650005669213</v>
      </c>
    </row>
  </sheetData>
  <mergeCells count="32">
    <mergeCell ref="A1:AB1"/>
    <mergeCell ref="A34:AB34"/>
    <mergeCell ref="A35:AB35"/>
    <mergeCell ref="A36:D36"/>
    <mergeCell ref="E36:AB42"/>
    <mergeCell ref="A37:D37"/>
    <mergeCell ref="A38:D38"/>
    <mergeCell ref="A39:D39"/>
    <mergeCell ref="A40:D40"/>
    <mergeCell ref="A41:D41"/>
    <mergeCell ref="A42:D42"/>
    <mergeCell ref="E28:AB28"/>
    <mergeCell ref="A10:A11"/>
    <mergeCell ref="B10:B11"/>
    <mergeCell ref="C10:C11"/>
    <mergeCell ref="D10:D11"/>
    <mergeCell ref="E61:AB61"/>
    <mergeCell ref="A43:A44"/>
    <mergeCell ref="B43:B44"/>
    <mergeCell ref="C43:C44"/>
    <mergeCell ref="D43:D44"/>
    <mergeCell ref="E43:AB43"/>
    <mergeCell ref="E10:AB10"/>
    <mergeCell ref="A2:AB2"/>
    <mergeCell ref="A3:D3"/>
    <mergeCell ref="E3:AB9"/>
    <mergeCell ref="A4:D4"/>
    <mergeCell ref="A5:D5"/>
    <mergeCell ref="A6:D6"/>
    <mergeCell ref="A7:D7"/>
    <mergeCell ref="A8:D8"/>
    <mergeCell ref="A9:D9"/>
  </mergeCells>
  <conditionalFormatting sqref="AC25:AC26">
    <cfRule type="cellIs" dxfId="31" priority="2" operator="greaterThan">
      <formula>90</formula>
    </cfRule>
  </conditionalFormatting>
  <conditionalFormatting sqref="AC58:AC59">
    <cfRule type="cellIs" dxfId="30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C65"/>
  <sheetViews>
    <sheetView zoomScale="60" zoomScaleNormal="60" workbookViewId="0">
      <selection activeCell="AC47" sqref="AC47:AC48"/>
    </sheetView>
  </sheetViews>
  <sheetFormatPr defaultColWidth="8.85546875" defaultRowHeight="15" x14ac:dyDescent="0.25"/>
  <cols>
    <col min="1" max="1" width="6.5703125" customWidth="1"/>
    <col min="2" max="2" width="39.140625" customWidth="1"/>
    <col min="3" max="3" width="11.42578125" customWidth="1"/>
    <col min="4" max="4" width="26.7109375" customWidth="1"/>
    <col min="5" max="28" width="10.7109375" customWidth="1"/>
    <col min="29" max="29" width="20.5703125" customWidth="1"/>
  </cols>
  <sheetData>
    <row r="1" spans="1:29" ht="23.25" x14ac:dyDescent="0.25">
      <c r="A1" s="317" t="s">
        <v>39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317"/>
      <c r="V1" s="317"/>
      <c r="W1" s="317"/>
      <c r="X1" s="317"/>
      <c r="Y1" s="317"/>
      <c r="Z1" s="317"/>
      <c r="AA1" s="317"/>
      <c r="AB1" s="317"/>
    </row>
    <row r="2" spans="1:29" ht="18.75" x14ac:dyDescent="0.25">
      <c r="A2" s="353" t="s">
        <v>117</v>
      </c>
      <c r="B2" s="354"/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T2" s="354"/>
      <c r="U2" s="354"/>
      <c r="V2" s="354"/>
      <c r="W2" s="354"/>
      <c r="X2" s="354"/>
      <c r="Y2" s="354"/>
      <c r="Z2" s="354"/>
      <c r="AA2" s="354"/>
      <c r="AB2" s="355"/>
    </row>
    <row r="3" spans="1:29" ht="21" customHeight="1" x14ac:dyDescent="0.35">
      <c r="A3" s="335"/>
      <c r="B3" s="336"/>
      <c r="C3" s="336"/>
      <c r="D3" s="337"/>
      <c r="E3" s="338" t="s">
        <v>76</v>
      </c>
      <c r="F3" s="339"/>
      <c r="G3" s="339"/>
      <c r="H3" s="339"/>
      <c r="I3" s="339"/>
      <c r="J3" s="339"/>
      <c r="K3" s="339"/>
      <c r="L3" s="339"/>
      <c r="M3" s="339"/>
      <c r="N3" s="339"/>
      <c r="O3" s="339"/>
      <c r="P3" s="339"/>
      <c r="Q3" s="339"/>
      <c r="R3" s="339"/>
      <c r="S3" s="339"/>
      <c r="T3" s="339"/>
      <c r="U3" s="339"/>
      <c r="V3" s="339"/>
      <c r="W3" s="339"/>
      <c r="X3" s="339"/>
      <c r="Y3" s="339"/>
      <c r="Z3" s="339"/>
      <c r="AA3" s="339"/>
      <c r="AB3" s="340"/>
    </row>
    <row r="4" spans="1:29" ht="18.75" customHeight="1" x14ac:dyDescent="0.25">
      <c r="A4" s="350" t="s">
        <v>38</v>
      </c>
      <c r="B4" s="351"/>
      <c r="C4" s="351"/>
      <c r="D4" s="352"/>
      <c r="E4" s="341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3"/>
    </row>
    <row r="5" spans="1:29" ht="18.75" customHeight="1" x14ac:dyDescent="0.25">
      <c r="A5" s="350" t="s">
        <v>37</v>
      </c>
      <c r="B5" s="351"/>
      <c r="C5" s="351"/>
      <c r="D5" s="352"/>
      <c r="E5" s="341"/>
      <c r="F5" s="342"/>
      <c r="G5" s="342"/>
      <c r="H5" s="342"/>
      <c r="I5" s="342"/>
      <c r="J5" s="342"/>
      <c r="K5" s="342"/>
      <c r="L5" s="342"/>
      <c r="M5" s="342"/>
      <c r="N5" s="342"/>
      <c r="O5" s="342"/>
      <c r="P5" s="342"/>
      <c r="Q5" s="342"/>
      <c r="R5" s="342"/>
      <c r="S5" s="342"/>
      <c r="T5" s="342"/>
      <c r="U5" s="342"/>
      <c r="V5" s="342"/>
      <c r="W5" s="342"/>
      <c r="X5" s="342"/>
      <c r="Y5" s="342"/>
      <c r="Z5" s="342"/>
      <c r="AA5" s="342"/>
      <c r="AB5" s="343"/>
    </row>
    <row r="6" spans="1:29" ht="18.75" customHeight="1" x14ac:dyDescent="0.25">
      <c r="A6" s="350" t="s">
        <v>36</v>
      </c>
      <c r="B6" s="351"/>
      <c r="C6" s="351"/>
      <c r="D6" s="352"/>
      <c r="E6" s="341"/>
      <c r="F6" s="342"/>
      <c r="G6" s="342"/>
      <c r="H6" s="342"/>
      <c r="I6" s="342"/>
      <c r="J6" s="342"/>
      <c r="K6" s="342"/>
      <c r="L6" s="342"/>
      <c r="M6" s="342"/>
      <c r="N6" s="342"/>
      <c r="O6" s="342"/>
      <c r="P6" s="342"/>
      <c r="Q6" s="342"/>
      <c r="R6" s="342"/>
      <c r="S6" s="342"/>
      <c r="T6" s="342"/>
      <c r="U6" s="342"/>
      <c r="V6" s="342"/>
      <c r="W6" s="342"/>
      <c r="X6" s="342"/>
      <c r="Y6" s="342"/>
      <c r="Z6" s="342"/>
      <c r="AA6" s="342"/>
      <c r="AB6" s="343"/>
    </row>
    <row r="7" spans="1:29" ht="18.75" customHeight="1" x14ac:dyDescent="0.25">
      <c r="A7" s="350" t="s">
        <v>35</v>
      </c>
      <c r="B7" s="351"/>
      <c r="C7" s="351"/>
      <c r="D7" s="352"/>
      <c r="E7" s="341"/>
      <c r="F7" s="342"/>
      <c r="G7" s="342"/>
      <c r="H7" s="342"/>
      <c r="I7" s="342"/>
      <c r="J7" s="342"/>
      <c r="K7" s="342"/>
      <c r="L7" s="342"/>
      <c r="M7" s="342"/>
      <c r="N7" s="342"/>
      <c r="O7" s="342"/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3"/>
    </row>
    <row r="8" spans="1:29" ht="19.5" customHeight="1" x14ac:dyDescent="0.35">
      <c r="A8" s="347" t="s">
        <v>34</v>
      </c>
      <c r="B8" s="348"/>
      <c r="C8" s="348"/>
      <c r="D8" s="349"/>
      <c r="E8" s="341"/>
      <c r="F8" s="342"/>
      <c r="G8" s="342"/>
      <c r="H8" s="342"/>
      <c r="I8" s="342"/>
      <c r="J8" s="342"/>
      <c r="K8" s="342"/>
      <c r="L8" s="342"/>
      <c r="M8" s="342"/>
      <c r="N8" s="342"/>
      <c r="O8" s="342"/>
      <c r="P8" s="342"/>
      <c r="Q8" s="342"/>
      <c r="R8" s="342"/>
      <c r="S8" s="342"/>
      <c r="T8" s="342"/>
      <c r="U8" s="342"/>
      <c r="V8" s="342"/>
      <c r="W8" s="342"/>
      <c r="X8" s="342"/>
      <c r="Y8" s="342"/>
      <c r="Z8" s="342"/>
      <c r="AA8" s="342"/>
      <c r="AB8" s="343"/>
    </row>
    <row r="9" spans="1:29" ht="18.75" customHeight="1" x14ac:dyDescent="0.35">
      <c r="A9" s="347" t="s">
        <v>33</v>
      </c>
      <c r="B9" s="348"/>
      <c r="C9" s="348"/>
      <c r="D9" s="349"/>
      <c r="E9" s="344"/>
      <c r="F9" s="345"/>
      <c r="G9" s="345"/>
      <c r="H9" s="345"/>
      <c r="I9" s="345"/>
      <c r="J9" s="345"/>
      <c r="K9" s="345"/>
      <c r="L9" s="345"/>
      <c r="M9" s="345"/>
      <c r="N9" s="345"/>
      <c r="O9" s="345"/>
      <c r="P9" s="345"/>
      <c r="Q9" s="345"/>
      <c r="R9" s="345"/>
      <c r="S9" s="345"/>
      <c r="T9" s="345"/>
      <c r="U9" s="345"/>
      <c r="V9" s="345"/>
      <c r="W9" s="345"/>
      <c r="X9" s="345"/>
      <c r="Y9" s="345"/>
      <c r="Z9" s="345"/>
      <c r="AA9" s="345"/>
      <c r="AB9" s="346"/>
    </row>
    <row r="10" spans="1:29" ht="15.75" customHeight="1" x14ac:dyDescent="0.25">
      <c r="A10" s="312" t="s">
        <v>32</v>
      </c>
      <c r="B10" s="312" t="s">
        <v>31</v>
      </c>
      <c r="C10" s="312" t="s">
        <v>30</v>
      </c>
      <c r="D10" s="312" t="s">
        <v>29</v>
      </c>
      <c r="E10" s="314" t="s">
        <v>28</v>
      </c>
      <c r="F10" s="315"/>
      <c r="G10" s="315"/>
      <c r="H10" s="315"/>
      <c r="I10" s="315"/>
      <c r="J10" s="315"/>
      <c r="K10" s="315"/>
      <c r="L10" s="315"/>
      <c r="M10" s="315"/>
      <c r="N10" s="315"/>
      <c r="O10" s="315"/>
      <c r="P10" s="315"/>
      <c r="Q10" s="315"/>
      <c r="R10" s="315"/>
      <c r="S10" s="315"/>
      <c r="T10" s="315"/>
      <c r="U10" s="315"/>
      <c r="V10" s="315"/>
      <c r="W10" s="315"/>
      <c r="X10" s="315"/>
      <c r="Y10" s="315"/>
      <c r="Z10" s="315"/>
      <c r="AA10" s="315"/>
      <c r="AB10" s="316"/>
      <c r="AC10" s="10" t="s">
        <v>40</v>
      </c>
    </row>
    <row r="11" spans="1:29" ht="15.75" x14ac:dyDescent="0.25">
      <c r="A11" s="313"/>
      <c r="B11" s="313"/>
      <c r="C11" s="313"/>
      <c r="D11" s="313"/>
      <c r="E11" s="51">
        <v>0.29166666666666669</v>
      </c>
      <c r="F11" s="51">
        <v>0.33333333333333298</v>
      </c>
      <c r="G11" s="51">
        <v>0.375</v>
      </c>
      <c r="H11" s="51">
        <v>0.41666666666666702</v>
      </c>
      <c r="I11" s="51">
        <v>0.45833333333333298</v>
      </c>
      <c r="J11" s="51">
        <v>0.5</v>
      </c>
      <c r="K11" s="51">
        <v>0.54166666666666696</v>
      </c>
      <c r="L11" s="51">
        <v>0.58333333333333304</v>
      </c>
      <c r="M11" s="51">
        <v>0.625</v>
      </c>
      <c r="N11" s="51">
        <v>0.66666666666666696</v>
      </c>
      <c r="O11" s="51">
        <v>0.70833333333333304</v>
      </c>
      <c r="P11" s="51">
        <v>0.75</v>
      </c>
      <c r="Q11" s="51">
        <v>0.79166666666666696</v>
      </c>
      <c r="R11" s="51">
        <v>0.83333333333333304</v>
      </c>
      <c r="S11" s="51">
        <v>0.875</v>
      </c>
      <c r="T11" s="51">
        <v>0.91666666666666696</v>
      </c>
      <c r="U11" s="51">
        <v>0.95833333333333304</v>
      </c>
      <c r="V11" s="51">
        <v>1</v>
      </c>
      <c r="W11" s="51">
        <v>1.0416666666666701</v>
      </c>
      <c r="X11" s="51">
        <v>1.0833333333333299</v>
      </c>
      <c r="Y11" s="51">
        <v>1.125</v>
      </c>
      <c r="Z11" s="51">
        <v>1.1666666666666701</v>
      </c>
      <c r="AA11" s="51">
        <v>1.2083333333333299</v>
      </c>
      <c r="AB11" s="51">
        <v>1.25</v>
      </c>
      <c r="AC11" s="1"/>
    </row>
    <row r="12" spans="1:29" ht="30" customHeight="1" x14ac:dyDescent="0.25">
      <c r="A12" s="4">
        <v>1</v>
      </c>
      <c r="B12" s="3" t="s">
        <v>27</v>
      </c>
      <c r="C12" s="2" t="s">
        <v>0</v>
      </c>
      <c r="D12" s="31"/>
      <c r="E12" s="7">
        <v>1.8</v>
      </c>
      <c r="F12" s="7">
        <v>1.7</v>
      </c>
      <c r="G12" s="7">
        <v>1.7</v>
      </c>
      <c r="H12" s="7">
        <v>1.8</v>
      </c>
      <c r="I12" s="7">
        <v>1.7</v>
      </c>
      <c r="J12" s="7">
        <v>1.7</v>
      </c>
      <c r="K12" s="7">
        <v>1.6</v>
      </c>
      <c r="L12" s="7">
        <v>1.4</v>
      </c>
      <c r="M12" s="7">
        <v>1.5</v>
      </c>
      <c r="N12" s="7">
        <v>1.5</v>
      </c>
      <c r="O12" s="7">
        <v>1.5</v>
      </c>
      <c r="P12" s="7">
        <v>1.7</v>
      </c>
      <c r="Q12" s="7">
        <v>1.6</v>
      </c>
      <c r="R12" s="7">
        <v>1.5</v>
      </c>
      <c r="S12" s="7">
        <v>1.4</v>
      </c>
      <c r="T12" s="7">
        <v>1.3</v>
      </c>
      <c r="U12" s="7">
        <v>1.4</v>
      </c>
      <c r="V12" s="7">
        <v>1.6</v>
      </c>
      <c r="W12" s="7">
        <v>1.6</v>
      </c>
      <c r="X12" s="7">
        <v>1.5</v>
      </c>
      <c r="Y12" s="7">
        <v>1.6</v>
      </c>
      <c r="Z12" s="7">
        <v>1.6</v>
      </c>
      <c r="AA12" s="7">
        <v>1.7</v>
      </c>
      <c r="AB12" s="7">
        <v>1.7</v>
      </c>
      <c r="AC12" s="46">
        <f t="shared" ref="AC12:AC18" si="0">AVERAGE(E12:AB12)</f>
        <v>1.5875000000000004</v>
      </c>
    </row>
    <row r="13" spans="1:29" ht="30" customHeight="1" x14ac:dyDescent="0.25">
      <c r="A13" s="4">
        <v>2</v>
      </c>
      <c r="B13" s="3" t="s">
        <v>26</v>
      </c>
      <c r="C13" s="2" t="s">
        <v>0</v>
      </c>
      <c r="D13" s="31"/>
      <c r="E13" s="7">
        <v>1.8</v>
      </c>
      <c r="F13" s="7">
        <v>1.8</v>
      </c>
      <c r="G13" s="7">
        <v>1.7</v>
      </c>
      <c r="H13" s="7">
        <v>1.8</v>
      </c>
      <c r="I13" s="7">
        <v>1.7</v>
      </c>
      <c r="J13" s="7">
        <v>1.4</v>
      </c>
      <c r="K13" s="7">
        <v>1</v>
      </c>
      <c r="L13" s="7">
        <v>0.8</v>
      </c>
      <c r="M13" s="7">
        <v>0.8</v>
      </c>
      <c r="N13" s="7">
        <v>0.8</v>
      </c>
      <c r="O13" s="7">
        <v>1.1000000000000001</v>
      </c>
      <c r="P13" s="7">
        <v>1.4</v>
      </c>
      <c r="Q13" s="7">
        <v>1.1000000000000001</v>
      </c>
      <c r="R13" s="7">
        <v>0.8</v>
      </c>
      <c r="S13" s="7">
        <v>0.4</v>
      </c>
      <c r="T13" s="7">
        <v>0.3</v>
      </c>
      <c r="U13" s="7">
        <v>0.9</v>
      </c>
      <c r="V13" s="7">
        <v>1.2</v>
      </c>
      <c r="W13" s="7">
        <v>1.2</v>
      </c>
      <c r="X13" s="7">
        <v>1</v>
      </c>
      <c r="Y13" s="7">
        <v>1.1000000000000001</v>
      </c>
      <c r="Z13" s="7">
        <v>1.2</v>
      </c>
      <c r="AA13" s="7">
        <v>1</v>
      </c>
      <c r="AB13" s="7">
        <v>1.1000000000000001</v>
      </c>
      <c r="AC13" s="46">
        <f t="shared" si="0"/>
        <v>1.1416666666666668</v>
      </c>
    </row>
    <row r="14" spans="1:29" ht="30" customHeight="1" x14ac:dyDescent="0.25">
      <c r="A14" s="4">
        <v>3</v>
      </c>
      <c r="B14" s="3" t="s">
        <v>25</v>
      </c>
      <c r="C14" s="2" t="s">
        <v>0</v>
      </c>
      <c r="D14" s="76"/>
      <c r="E14" s="91">
        <v>13.6</v>
      </c>
      <c r="F14" s="91">
        <v>13.5</v>
      </c>
      <c r="G14" s="91">
        <v>13.7</v>
      </c>
      <c r="H14" s="91">
        <v>13.8</v>
      </c>
      <c r="I14" s="91">
        <v>13.7</v>
      </c>
      <c r="J14" s="91">
        <v>13.7</v>
      </c>
      <c r="K14" s="91">
        <v>12.9</v>
      </c>
      <c r="L14" s="91">
        <v>12.3</v>
      </c>
      <c r="M14" s="91">
        <v>12.1</v>
      </c>
      <c r="N14" s="91">
        <v>12.2</v>
      </c>
      <c r="O14" s="91">
        <v>12.9</v>
      </c>
      <c r="P14" s="91">
        <v>14.4</v>
      </c>
      <c r="Q14" s="91">
        <v>15</v>
      </c>
      <c r="R14" s="91">
        <v>14.9</v>
      </c>
      <c r="S14" s="91">
        <v>13.7</v>
      </c>
      <c r="T14" s="91">
        <v>13.1</v>
      </c>
      <c r="U14" s="91">
        <v>12.4</v>
      </c>
      <c r="V14" s="91">
        <v>12.2</v>
      </c>
      <c r="W14" s="91">
        <v>13.1</v>
      </c>
      <c r="X14" s="91">
        <v>13.3</v>
      </c>
      <c r="Y14" s="91">
        <v>13.6</v>
      </c>
      <c r="Z14" s="91">
        <v>13.7</v>
      </c>
      <c r="AA14" s="91">
        <v>13.8</v>
      </c>
      <c r="AB14" s="91">
        <v>13.8</v>
      </c>
      <c r="AC14" s="47">
        <f t="shared" si="0"/>
        <v>13.391666666666667</v>
      </c>
    </row>
    <row r="15" spans="1:29" ht="30" customHeight="1" x14ac:dyDescent="0.25">
      <c r="A15" s="4">
        <v>4</v>
      </c>
      <c r="B15" s="3" t="s">
        <v>24</v>
      </c>
      <c r="C15" s="2" t="s">
        <v>0</v>
      </c>
      <c r="D15" s="76"/>
      <c r="E15" s="91">
        <v>5.9</v>
      </c>
      <c r="F15" s="91">
        <v>5.8</v>
      </c>
      <c r="G15" s="91">
        <v>6</v>
      </c>
      <c r="H15" s="91">
        <v>6</v>
      </c>
      <c r="I15" s="91">
        <v>6.1</v>
      </c>
      <c r="J15" s="91">
        <v>6.2</v>
      </c>
      <c r="K15" s="91">
        <v>5.5</v>
      </c>
      <c r="L15" s="91">
        <v>5.4</v>
      </c>
      <c r="M15" s="91">
        <v>5.4</v>
      </c>
      <c r="N15" s="91">
        <v>5.5</v>
      </c>
      <c r="O15" s="91">
        <v>5.8</v>
      </c>
      <c r="P15" s="91">
        <v>6.7</v>
      </c>
      <c r="Q15" s="91">
        <v>7.2</v>
      </c>
      <c r="R15" s="91">
        <v>7.8</v>
      </c>
      <c r="S15" s="91">
        <v>6.4</v>
      </c>
      <c r="T15" s="91">
        <v>6.1</v>
      </c>
      <c r="U15" s="91">
        <v>5.8</v>
      </c>
      <c r="V15" s="91">
        <v>5.6</v>
      </c>
      <c r="W15" s="91">
        <v>5.6</v>
      </c>
      <c r="X15" s="91">
        <v>5.9</v>
      </c>
      <c r="Y15" s="91">
        <v>6.1</v>
      </c>
      <c r="Z15" s="91">
        <v>6.1</v>
      </c>
      <c r="AA15" s="91">
        <v>6.3</v>
      </c>
      <c r="AB15" s="91">
        <v>6.3</v>
      </c>
      <c r="AC15" s="47">
        <f t="shared" si="0"/>
        <v>6.0625</v>
      </c>
    </row>
    <row r="16" spans="1:29" ht="30" customHeight="1" x14ac:dyDescent="0.25">
      <c r="A16" s="4">
        <v>5</v>
      </c>
      <c r="B16" s="3" t="s">
        <v>23</v>
      </c>
      <c r="C16" s="2" t="s">
        <v>0</v>
      </c>
      <c r="D16" s="76"/>
      <c r="E16" s="91">
        <v>20.6</v>
      </c>
      <c r="F16" s="91">
        <v>20.2</v>
      </c>
      <c r="G16" s="91">
        <v>20.2</v>
      </c>
      <c r="H16" s="91">
        <v>20</v>
      </c>
      <c r="I16" s="91">
        <v>19.899999999999999</v>
      </c>
      <c r="J16" s="91">
        <v>19.8</v>
      </c>
      <c r="K16" s="91">
        <v>20.399999999999999</v>
      </c>
      <c r="L16" s="91">
        <v>20.9</v>
      </c>
      <c r="M16" s="91">
        <v>22.8</v>
      </c>
      <c r="N16" s="91">
        <v>23.6</v>
      </c>
      <c r="O16" s="91">
        <v>23.4</v>
      </c>
      <c r="P16" s="91">
        <v>22.6</v>
      </c>
      <c r="Q16" s="91">
        <v>21.7</v>
      </c>
      <c r="R16" s="91">
        <v>24.2</v>
      </c>
      <c r="S16" s="91">
        <v>25</v>
      </c>
      <c r="T16" s="91">
        <v>25.1</v>
      </c>
      <c r="U16" s="91">
        <v>24.8</v>
      </c>
      <c r="V16" s="91">
        <v>22.2</v>
      </c>
      <c r="W16" s="91">
        <v>21.6</v>
      </c>
      <c r="X16" s="91">
        <v>22.1</v>
      </c>
      <c r="Y16" s="91">
        <v>22</v>
      </c>
      <c r="Z16" s="91">
        <v>21.9</v>
      </c>
      <c r="AA16" s="91">
        <v>21.9</v>
      </c>
      <c r="AB16" s="91">
        <v>22.1</v>
      </c>
      <c r="AC16" s="47">
        <f t="shared" si="0"/>
        <v>22.041666666666668</v>
      </c>
    </row>
    <row r="17" spans="1:29" ht="30" customHeight="1" x14ac:dyDescent="0.25">
      <c r="A17" s="4">
        <v>6</v>
      </c>
      <c r="B17" s="3" t="s">
        <v>22</v>
      </c>
      <c r="C17" s="2" t="s">
        <v>0</v>
      </c>
      <c r="D17" s="76"/>
      <c r="E17" s="91">
        <v>26.6</v>
      </c>
      <c r="F17" s="91">
        <v>26.1</v>
      </c>
      <c r="G17" s="91">
        <v>26.3</v>
      </c>
      <c r="H17" s="91">
        <v>26</v>
      </c>
      <c r="I17" s="91">
        <v>25.8</v>
      </c>
      <c r="J17" s="91">
        <v>25.8</v>
      </c>
      <c r="K17" s="91">
        <v>26.1</v>
      </c>
      <c r="L17" s="91">
        <v>26.3</v>
      </c>
      <c r="M17" s="91">
        <v>27.9</v>
      </c>
      <c r="N17" s="91">
        <v>28.7</v>
      </c>
      <c r="O17" s="91">
        <v>29</v>
      </c>
      <c r="P17" s="91">
        <v>28.6</v>
      </c>
      <c r="Q17" s="91">
        <v>27.9</v>
      </c>
      <c r="R17" s="91">
        <v>29.6</v>
      </c>
      <c r="S17" s="91">
        <v>30.5</v>
      </c>
      <c r="T17" s="91">
        <v>30.3</v>
      </c>
      <c r="U17" s="91">
        <v>29.7</v>
      </c>
      <c r="V17" s="91">
        <v>27.3</v>
      </c>
      <c r="W17" s="91">
        <v>27.5</v>
      </c>
      <c r="X17" s="91">
        <v>27.9</v>
      </c>
      <c r="Y17" s="91">
        <v>27.8</v>
      </c>
      <c r="Z17" s="91">
        <v>27.8</v>
      </c>
      <c r="AA17" s="91">
        <v>27.9</v>
      </c>
      <c r="AB17" s="91">
        <v>27.9</v>
      </c>
      <c r="AC17" s="47">
        <f t="shared" si="0"/>
        <v>27.720833333333328</v>
      </c>
    </row>
    <row r="18" spans="1:29" ht="30" customHeight="1" x14ac:dyDescent="0.25">
      <c r="A18" s="4">
        <v>7</v>
      </c>
      <c r="B18" s="3" t="s">
        <v>21</v>
      </c>
      <c r="C18" s="2" t="s">
        <v>16</v>
      </c>
      <c r="D18" s="76"/>
      <c r="E18" s="91">
        <v>4.3</v>
      </c>
      <c r="F18" s="91">
        <v>4.3</v>
      </c>
      <c r="G18" s="91">
        <v>4.3</v>
      </c>
      <c r="H18" s="91">
        <v>4.3</v>
      </c>
      <c r="I18" s="91">
        <v>4.3</v>
      </c>
      <c r="J18" s="91">
        <v>4.3</v>
      </c>
      <c r="K18" s="91">
        <v>4.3</v>
      </c>
      <c r="L18" s="91">
        <v>4.3</v>
      </c>
      <c r="M18" s="91">
        <v>4.3</v>
      </c>
      <c r="N18" s="91">
        <v>4.3</v>
      </c>
      <c r="O18" s="91">
        <v>4.3</v>
      </c>
      <c r="P18" s="91">
        <v>4.3</v>
      </c>
      <c r="Q18" s="91">
        <v>4.3</v>
      </c>
      <c r="R18" s="91">
        <v>4.3</v>
      </c>
      <c r="S18" s="91">
        <v>4.3</v>
      </c>
      <c r="T18" s="91">
        <v>4.3</v>
      </c>
      <c r="U18" s="91">
        <v>4.3</v>
      </c>
      <c r="V18" s="91">
        <v>4.3</v>
      </c>
      <c r="W18" s="91">
        <v>4.3</v>
      </c>
      <c r="X18" s="91">
        <v>4.3</v>
      </c>
      <c r="Y18" s="91">
        <v>4.3</v>
      </c>
      <c r="Z18" s="91">
        <v>4.3</v>
      </c>
      <c r="AA18" s="91">
        <v>4.3</v>
      </c>
      <c r="AB18" s="91">
        <v>4.3</v>
      </c>
      <c r="AC18" s="47">
        <f t="shared" si="0"/>
        <v>4.299999999999998</v>
      </c>
    </row>
    <row r="19" spans="1:29" ht="30" customHeight="1" x14ac:dyDescent="0.25">
      <c r="A19" s="4">
        <v>8</v>
      </c>
      <c r="B19" s="3" t="s">
        <v>20</v>
      </c>
      <c r="C19" s="2" t="s">
        <v>16</v>
      </c>
      <c r="D19" s="76"/>
      <c r="E19" s="92">
        <v>3.8</v>
      </c>
      <c r="F19" s="92">
        <v>3.8</v>
      </c>
      <c r="G19" s="92">
        <v>3.8</v>
      </c>
      <c r="H19" s="92">
        <v>3.8</v>
      </c>
      <c r="I19" s="92">
        <v>3.8</v>
      </c>
      <c r="J19" s="92">
        <v>3.8</v>
      </c>
      <c r="K19" s="92">
        <v>3.8</v>
      </c>
      <c r="L19" s="92">
        <v>3.8</v>
      </c>
      <c r="M19" s="92">
        <v>3.8</v>
      </c>
      <c r="N19" s="92">
        <v>3.8</v>
      </c>
      <c r="O19" s="92">
        <v>3.8</v>
      </c>
      <c r="P19" s="92">
        <v>3.8</v>
      </c>
      <c r="Q19" s="92">
        <v>3.8</v>
      </c>
      <c r="R19" s="92">
        <v>3.8</v>
      </c>
      <c r="S19" s="92">
        <v>3.8</v>
      </c>
      <c r="T19" s="92">
        <v>3.8</v>
      </c>
      <c r="U19" s="92">
        <v>3.8</v>
      </c>
      <c r="V19" s="92">
        <v>3.8</v>
      </c>
      <c r="W19" s="92">
        <v>3.8</v>
      </c>
      <c r="X19" s="92">
        <v>3.8</v>
      </c>
      <c r="Y19" s="92">
        <v>3.8</v>
      </c>
      <c r="Z19" s="92">
        <v>3.8</v>
      </c>
      <c r="AA19" s="92">
        <v>3.8</v>
      </c>
      <c r="AB19" s="92">
        <v>3.8</v>
      </c>
      <c r="AC19" s="47">
        <f t="shared" ref="AC19:AC24" si="1">AVERAGE(E19:AB19)</f>
        <v>3.7999999999999985</v>
      </c>
    </row>
    <row r="20" spans="1:29" ht="30" customHeight="1" x14ac:dyDescent="0.25">
      <c r="A20" s="4">
        <v>9</v>
      </c>
      <c r="B20" s="3" t="s">
        <v>19</v>
      </c>
      <c r="C20" s="2" t="s">
        <v>16</v>
      </c>
      <c r="D20" s="76"/>
      <c r="E20" s="92">
        <v>3.8</v>
      </c>
      <c r="F20" s="92">
        <v>3.8</v>
      </c>
      <c r="G20" s="92">
        <v>3.8</v>
      </c>
      <c r="H20" s="92">
        <v>3.8</v>
      </c>
      <c r="I20" s="92">
        <v>3.8</v>
      </c>
      <c r="J20" s="92">
        <v>3.8</v>
      </c>
      <c r="K20" s="92">
        <v>3.8</v>
      </c>
      <c r="L20" s="92">
        <v>3.8</v>
      </c>
      <c r="M20" s="92">
        <v>3.8</v>
      </c>
      <c r="N20" s="92">
        <v>3.8</v>
      </c>
      <c r="O20" s="92">
        <v>3.8</v>
      </c>
      <c r="P20" s="92">
        <v>3.8</v>
      </c>
      <c r="Q20" s="92">
        <v>3.8</v>
      </c>
      <c r="R20" s="92">
        <v>3.8</v>
      </c>
      <c r="S20" s="92">
        <v>3.8</v>
      </c>
      <c r="T20" s="92">
        <v>3.8</v>
      </c>
      <c r="U20" s="92">
        <v>3.8</v>
      </c>
      <c r="V20" s="92">
        <v>3.8</v>
      </c>
      <c r="W20" s="92">
        <v>3.8</v>
      </c>
      <c r="X20" s="92">
        <v>3.8</v>
      </c>
      <c r="Y20" s="92">
        <v>3.8</v>
      </c>
      <c r="Z20" s="92">
        <v>3.8</v>
      </c>
      <c r="AA20" s="92">
        <v>3.8</v>
      </c>
      <c r="AB20" s="92">
        <v>3.8</v>
      </c>
      <c r="AC20" s="47">
        <f t="shared" si="1"/>
        <v>3.7999999999999985</v>
      </c>
    </row>
    <row r="21" spans="1:29" ht="30" customHeight="1" x14ac:dyDescent="0.25">
      <c r="A21" s="4">
        <v>10</v>
      </c>
      <c r="B21" s="3" t="s">
        <v>18</v>
      </c>
      <c r="C21" s="2" t="s">
        <v>16</v>
      </c>
      <c r="D21" s="76"/>
      <c r="E21" s="92">
        <v>3</v>
      </c>
      <c r="F21" s="92">
        <v>3</v>
      </c>
      <c r="G21" s="92">
        <v>3</v>
      </c>
      <c r="H21" s="92">
        <v>3</v>
      </c>
      <c r="I21" s="92">
        <v>3</v>
      </c>
      <c r="J21" s="92">
        <v>3</v>
      </c>
      <c r="K21" s="92">
        <v>3</v>
      </c>
      <c r="L21" s="92">
        <v>3</v>
      </c>
      <c r="M21" s="92">
        <v>3</v>
      </c>
      <c r="N21" s="92">
        <v>3</v>
      </c>
      <c r="O21" s="92">
        <v>3</v>
      </c>
      <c r="P21" s="92">
        <v>3</v>
      </c>
      <c r="Q21" s="92">
        <v>3</v>
      </c>
      <c r="R21" s="92">
        <v>3</v>
      </c>
      <c r="S21" s="92">
        <v>3</v>
      </c>
      <c r="T21" s="92">
        <v>3</v>
      </c>
      <c r="U21" s="92">
        <v>3</v>
      </c>
      <c r="V21" s="92">
        <v>3</v>
      </c>
      <c r="W21" s="92">
        <v>3</v>
      </c>
      <c r="X21" s="92">
        <v>3</v>
      </c>
      <c r="Y21" s="92">
        <v>3</v>
      </c>
      <c r="Z21" s="92">
        <v>3</v>
      </c>
      <c r="AA21" s="92">
        <v>3</v>
      </c>
      <c r="AB21" s="92">
        <v>3</v>
      </c>
      <c r="AC21" s="47">
        <f t="shared" si="1"/>
        <v>3</v>
      </c>
    </row>
    <row r="22" spans="1:29" ht="30" customHeight="1" x14ac:dyDescent="0.25">
      <c r="A22" s="4">
        <v>11</v>
      </c>
      <c r="B22" s="3" t="s">
        <v>17</v>
      </c>
      <c r="C22" s="2" t="s">
        <v>16</v>
      </c>
      <c r="D22" s="58"/>
      <c r="E22" s="91">
        <v>0.5</v>
      </c>
      <c r="F22" s="91">
        <v>0.5</v>
      </c>
      <c r="G22" s="91">
        <v>0.5</v>
      </c>
      <c r="H22" s="91">
        <v>0.5</v>
      </c>
      <c r="I22" s="91">
        <v>0.5</v>
      </c>
      <c r="J22" s="91">
        <v>0.5</v>
      </c>
      <c r="K22" s="91">
        <v>0.5</v>
      </c>
      <c r="L22" s="91">
        <v>0.5</v>
      </c>
      <c r="M22" s="91">
        <v>0.5</v>
      </c>
      <c r="N22" s="91">
        <v>0.5</v>
      </c>
      <c r="O22" s="91">
        <v>0.5</v>
      </c>
      <c r="P22" s="91">
        <v>0.5</v>
      </c>
      <c r="Q22" s="91">
        <v>0.5</v>
      </c>
      <c r="R22" s="91">
        <v>0.5</v>
      </c>
      <c r="S22" s="91">
        <v>0.5</v>
      </c>
      <c r="T22" s="91">
        <v>0.5</v>
      </c>
      <c r="U22" s="91">
        <v>0.5</v>
      </c>
      <c r="V22" s="91">
        <v>0.5</v>
      </c>
      <c r="W22" s="91">
        <v>0.5</v>
      </c>
      <c r="X22" s="91">
        <v>0.5</v>
      </c>
      <c r="Y22" s="91">
        <v>0.5</v>
      </c>
      <c r="Z22" s="91">
        <v>0.5</v>
      </c>
      <c r="AA22" s="91">
        <v>0.5</v>
      </c>
      <c r="AB22" s="91">
        <v>0.5</v>
      </c>
      <c r="AC22" s="47">
        <f t="shared" si="1"/>
        <v>0.5</v>
      </c>
    </row>
    <row r="23" spans="1:29" ht="30" customHeight="1" x14ac:dyDescent="0.25">
      <c r="A23" s="4">
        <v>12</v>
      </c>
      <c r="B23" s="3" t="s">
        <v>15</v>
      </c>
      <c r="C23" s="2" t="s">
        <v>14</v>
      </c>
      <c r="D23" s="58"/>
      <c r="E23" s="91">
        <v>0.79999999999999982</v>
      </c>
      <c r="F23" s="91">
        <v>0.79999999999999982</v>
      </c>
      <c r="G23" s="91">
        <v>0.79999999999999982</v>
      </c>
      <c r="H23" s="91">
        <v>0.79999999999999982</v>
      </c>
      <c r="I23" s="91">
        <v>0.79999999999999982</v>
      </c>
      <c r="J23" s="91">
        <v>0.79999999999999982</v>
      </c>
      <c r="K23" s="91">
        <v>0.79999999999999982</v>
      </c>
      <c r="L23" s="91">
        <v>0.79999999999999982</v>
      </c>
      <c r="M23" s="91">
        <v>0.79999999999999982</v>
      </c>
      <c r="N23" s="91">
        <v>0.79999999999999982</v>
      </c>
      <c r="O23" s="91">
        <v>0.79999999999999982</v>
      </c>
      <c r="P23" s="91">
        <v>0.79999999999999982</v>
      </c>
      <c r="Q23" s="91">
        <v>0.79999999999999982</v>
      </c>
      <c r="R23" s="91">
        <v>0.79999999999999982</v>
      </c>
      <c r="S23" s="91">
        <v>0.79999999999999982</v>
      </c>
      <c r="T23" s="91">
        <v>0.79999999999999982</v>
      </c>
      <c r="U23" s="91">
        <v>0.79999999999999982</v>
      </c>
      <c r="V23" s="91">
        <v>0.79999999999999982</v>
      </c>
      <c r="W23" s="91">
        <v>0.79999999999999982</v>
      </c>
      <c r="X23" s="91">
        <v>0.79999999999999982</v>
      </c>
      <c r="Y23" s="91">
        <v>0.79999999999999982</v>
      </c>
      <c r="Z23" s="91">
        <v>0.79999999999999982</v>
      </c>
      <c r="AA23" s="91">
        <v>0.79999999999999982</v>
      </c>
      <c r="AB23" s="91">
        <v>0.79999999999999982</v>
      </c>
      <c r="AC23" s="47">
        <f t="shared" si="1"/>
        <v>0.80000000000000027</v>
      </c>
    </row>
    <row r="24" spans="1:29" ht="30" customHeight="1" x14ac:dyDescent="0.25">
      <c r="A24" s="4">
        <v>13</v>
      </c>
      <c r="B24" s="3" t="s">
        <v>13</v>
      </c>
      <c r="C24" s="2" t="s">
        <v>12</v>
      </c>
      <c r="D24" s="58"/>
      <c r="E24" s="60">
        <v>971</v>
      </c>
      <c r="F24" s="60">
        <v>971</v>
      </c>
      <c r="G24" s="60">
        <v>971</v>
      </c>
      <c r="H24" s="60">
        <v>971</v>
      </c>
      <c r="I24" s="60">
        <v>971</v>
      </c>
      <c r="J24" s="60">
        <v>971</v>
      </c>
      <c r="K24" s="60">
        <v>971</v>
      </c>
      <c r="L24" s="60">
        <v>971</v>
      </c>
      <c r="M24" s="60">
        <v>971</v>
      </c>
      <c r="N24" s="60">
        <v>971</v>
      </c>
      <c r="O24" s="60">
        <v>971</v>
      </c>
      <c r="P24" s="60">
        <v>971</v>
      </c>
      <c r="Q24" s="60">
        <v>971</v>
      </c>
      <c r="R24" s="60">
        <v>971</v>
      </c>
      <c r="S24" s="60">
        <v>971</v>
      </c>
      <c r="T24" s="60">
        <v>971</v>
      </c>
      <c r="U24" s="60">
        <v>971</v>
      </c>
      <c r="V24" s="60">
        <v>971</v>
      </c>
      <c r="W24" s="60">
        <v>971</v>
      </c>
      <c r="X24" s="60">
        <v>971</v>
      </c>
      <c r="Y24" s="60">
        <v>971</v>
      </c>
      <c r="Z24" s="60">
        <v>971</v>
      </c>
      <c r="AA24" s="60">
        <v>971</v>
      </c>
      <c r="AB24" s="60">
        <v>971</v>
      </c>
      <c r="AC24" s="47">
        <f t="shared" si="1"/>
        <v>971</v>
      </c>
    </row>
    <row r="25" spans="1:29" ht="30" customHeight="1" x14ac:dyDescent="0.25">
      <c r="A25" s="4">
        <v>14</v>
      </c>
      <c r="B25" s="3" t="s">
        <v>11</v>
      </c>
      <c r="C25" s="2" t="s">
        <v>10</v>
      </c>
      <c r="D25" s="58"/>
      <c r="E25" s="115">
        <f t="shared" ref="E25:S25" si="2">E24*1000*1*(E14-E15)/3024</f>
        <v>2472.4537037037035</v>
      </c>
      <c r="F25" s="115">
        <f t="shared" si="2"/>
        <v>2472.4537037037039</v>
      </c>
      <c r="G25" s="115">
        <f t="shared" si="2"/>
        <v>2472.4537037037035</v>
      </c>
      <c r="H25" s="115">
        <f t="shared" si="2"/>
        <v>2504.5634920634925</v>
      </c>
      <c r="I25" s="115">
        <f t="shared" si="2"/>
        <v>2440.3439153439153</v>
      </c>
      <c r="J25" s="115">
        <f t="shared" si="2"/>
        <v>2408.2341269841268</v>
      </c>
      <c r="K25" s="115">
        <f t="shared" si="2"/>
        <v>2376.1243386243386</v>
      </c>
      <c r="L25" s="115">
        <f t="shared" si="2"/>
        <v>2215.5753968253966</v>
      </c>
      <c r="M25" s="115">
        <f t="shared" si="2"/>
        <v>2151.3558201058199</v>
      </c>
      <c r="N25" s="115">
        <f t="shared" si="2"/>
        <v>2151.3558201058199</v>
      </c>
      <c r="O25" s="115">
        <f t="shared" si="2"/>
        <v>2279.7949735449738</v>
      </c>
      <c r="P25" s="115">
        <f t="shared" si="2"/>
        <v>2472.4537037037039</v>
      </c>
      <c r="Q25" s="115">
        <f t="shared" si="2"/>
        <v>2504.563492063492</v>
      </c>
      <c r="R25" s="115">
        <f t="shared" si="2"/>
        <v>2279.7949735449738</v>
      </c>
      <c r="S25" s="115">
        <f t="shared" si="2"/>
        <v>2344.0145502645501</v>
      </c>
      <c r="T25" s="115">
        <f t="shared" ref="T25:AB25" si="3">T24*1000*1*(T14-T15)/3024</f>
        <v>2247.6851851851852</v>
      </c>
      <c r="U25" s="115">
        <f t="shared" si="3"/>
        <v>2119.2460317460323</v>
      </c>
      <c r="V25" s="115">
        <f t="shared" si="3"/>
        <v>2119.2460317460318</v>
      </c>
      <c r="W25" s="115">
        <f t="shared" si="3"/>
        <v>2408.2341269841268</v>
      </c>
      <c r="X25" s="115">
        <f t="shared" si="3"/>
        <v>2376.1243386243386</v>
      </c>
      <c r="Y25" s="115">
        <f t="shared" si="3"/>
        <v>2408.2341269841268</v>
      </c>
      <c r="Z25" s="115">
        <f t="shared" si="3"/>
        <v>2440.3439153439153</v>
      </c>
      <c r="AA25" s="115">
        <f t="shared" si="3"/>
        <v>2408.2341269841272</v>
      </c>
      <c r="AB25" s="115">
        <f t="shared" si="3"/>
        <v>2408.2341269841272</v>
      </c>
      <c r="AC25" s="116">
        <f>SUM(E25:AB25)</f>
        <v>56481.117724867727</v>
      </c>
    </row>
    <row r="26" spans="1:29" ht="30" customHeight="1" x14ac:dyDescent="0.25">
      <c r="A26" s="4">
        <v>15</v>
      </c>
      <c r="B26" s="3" t="s">
        <v>9</v>
      </c>
      <c r="C26" s="2" t="s">
        <v>8</v>
      </c>
      <c r="D26" s="58"/>
      <c r="E26" s="115">
        <v>1500</v>
      </c>
      <c r="F26" s="115">
        <v>1500</v>
      </c>
      <c r="G26" s="115">
        <v>1500</v>
      </c>
      <c r="H26" s="115">
        <v>1500</v>
      </c>
      <c r="I26" s="115">
        <v>1500</v>
      </c>
      <c r="J26" s="115">
        <v>1500</v>
      </c>
      <c r="K26" s="115">
        <v>1500</v>
      </c>
      <c r="L26" s="115">
        <v>1500</v>
      </c>
      <c r="M26" s="115">
        <v>1500</v>
      </c>
      <c r="N26" s="115">
        <v>1500</v>
      </c>
      <c r="O26" s="115">
        <v>1500</v>
      </c>
      <c r="P26" s="115">
        <v>1500</v>
      </c>
      <c r="Q26" s="115">
        <v>1500</v>
      </c>
      <c r="R26" s="115">
        <v>1450</v>
      </c>
      <c r="S26" s="115">
        <v>1500</v>
      </c>
      <c r="T26" s="115">
        <v>1500</v>
      </c>
      <c r="U26" s="115">
        <v>1450</v>
      </c>
      <c r="V26" s="115">
        <v>1500</v>
      </c>
      <c r="W26" s="115">
        <v>1500</v>
      </c>
      <c r="X26" s="115">
        <v>1500</v>
      </c>
      <c r="Y26" s="115">
        <v>1500</v>
      </c>
      <c r="Z26" s="115">
        <v>1500</v>
      </c>
      <c r="AA26" s="115">
        <v>1500</v>
      </c>
      <c r="AB26" s="115">
        <v>1500</v>
      </c>
      <c r="AC26" s="116">
        <f>SUM(E26:AB26)</f>
        <v>35900</v>
      </c>
    </row>
    <row r="27" spans="1:29" ht="30" customHeight="1" x14ac:dyDescent="0.25">
      <c r="A27" s="4">
        <v>16</v>
      </c>
      <c r="B27" s="3" t="s">
        <v>7</v>
      </c>
      <c r="C27" s="2" t="s">
        <v>6</v>
      </c>
      <c r="D27" s="58"/>
      <c r="E27" s="117">
        <f t="shared" ref="E27:O27" si="4">E26/E25</f>
        <v>0.60668476734388177</v>
      </c>
      <c r="F27" s="117">
        <f t="shared" si="4"/>
        <v>0.60668476734388166</v>
      </c>
      <c r="G27" s="117">
        <f t="shared" si="4"/>
        <v>0.60668476734388177</v>
      </c>
      <c r="H27" s="117">
        <f t="shared" si="4"/>
        <v>0.59890675750613953</v>
      </c>
      <c r="I27" s="117">
        <f t="shared" si="4"/>
        <v>0.61466746165103803</v>
      </c>
      <c r="J27" s="117">
        <f t="shared" si="4"/>
        <v>0.62286302780638525</v>
      </c>
      <c r="K27" s="117">
        <f t="shared" si="4"/>
        <v>0.63128009574971466</v>
      </c>
      <c r="L27" s="117">
        <f t="shared" si="4"/>
        <v>0.6770250302243318</v>
      </c>
      <c r="M27" s="117">
        <f t="shared" si="4"/>
        <v>0.69723473261908797</v>
      </c>
      <c r="N27" s="117">
        <f t="shared" si="4"/>
        <v>0.69723473261908797</v>
      </c>
      <c r="O27" s="117">
        <f t="shared" si="4"/>
        <v>0.65795390261237863</v>
      </c>
      <c r="P27" s="117">
        <f>P26/P25</f>
        <v>0.60668476734388166</v>
      </c>
      <c r="Q27" s="117">
        <f>Q26/Q25</f>
        <v>0.59890675750613964</v>
      </c>
      <c r="R27" s="117">
        <f>R26/R25</f>
        <v>0.63602210585863272</v>
      </c>
      <c r="S27" s="117">
        <f>S26/S25</f>
        <v>0.63992776829423137</v>
      </c>
      <c r="T27" s="117">
        <f t="shared" ref="T27:AB27" si="5">T26/T25</f>
        <v>0.66735324407826979</v>
      </c>
      <c r="U27" s="117">
        <f t="shared" si="5"/>
        <v>0.68420559872671083</v>
      </c>
      <c r="V27" s="117">
        <f t="shared" si="5"/>
        <v>0.70779889523452855</v>
      </c>
      <c r="W27" s="117">
        <f t="shared" si="5"/>
        <v>0.62286302780638525</v>
      </c>
      <c r="X27" s="117">
        <f t="shared" si="5"/>
        <v>0.63128009574971466</v>
      </c>
      <c r="Y27" s="117">
        <f t="shared" si="5"/>
        <v>0.62286302780638525</v>
      </c>
      <c r="Z27" s="117">
        <f t="shared" si="5"/>
        <v>0.61466746165103803</v>
      </c>
      <c r="AA27" s="117">
        <f t="shared" si="5"/>
        <v>0.62286302780638514</v>
      </c>
      <c r="AB27" s="117">
        <f t="shared" si="5"/>
        <v>0.62286302780638514</v>
      </c>
      <c r="AC27" s="118">
        <f t="shared" ref="AC27:AC32" si="6">AVERAGE(E27:AB27)</f>
        <v>0.63731328535368748</v>
      </c>
    </row>
    <row r="28" spans="1:29" ht="30" customHeight="1" x14ac:dyDescent="0.25">
      <c r="A28" s="4">
        <v>17</v>
      </c>
      <c r="B28" s="3" t="s">
        <v>5</v>
      </c>
      <c r="C28" s="5"/>
      <c r="D28" s="58"/>
      <c r="E28" s="404">
        <f>AVERAGE(E27:AB27)</f>
        <v>0.63731328535368748</v>
      </c>
      <c r="F28" s="405"/>
      <c r="G28" s="405"/>
      <c r="H28" s="405"/>
      <c r="I28" s="405"/>
      <c r="J28" s="405"/>
      <c r="K28" s="405"/>
      <c r="L28" s="405"/>
      <c r="M28" s="405"/>
      <c r="N28" s="405"/>
      <c r="O28" s="405"/>
      <c r="P28" s="405"/>
      <c r="Q28" s="405"/>
      <c r="R28" s="405"/>
      <c r="S28" s="405"/>
      <c r="T28" s="405"/>
      <c r="U28" s="405"/>
      <c r="V28" s="405"/>
      <c r="W28" s="405"/>
      <c r="X28" s="405"/>
      <c r="Y28" s="405"/>
      <c r="Z28" s="405"/>
      <c r="AA28" s="405"/>
      <c r="AB28" s="405"/>
      <c r="AC28" s="118">
        <f t="shared" si="6"/>
        <v>0.63731328535368748</v>
      </c>
    </row>
    <row r="29" spans="1:29" ht="30" customHeight="1" x14ac:dyDescent="0.25">
      <c r="A29" s="4">
        <v>18</v>
      </c>
      <c r="B29" s="3" t="s">
        <v>4</v>
      </c>
      <c r="C29" s="5"/>
      <c r="D29" s="58"/>
      <c r="E29" s="117">
        <f t="shared" ref="E29:O29" si="7">3.516/E27</f>
        <v>5.7954314814814802</v>
      </c>
      <c r="F29" s="117">
        <f t="shared" si="7"/>
        <v>5.7954314814814811</v>
      </c>
      <c r="G29" s="117">
        <f t="shared" si="7"/>
        <v>5.7954314814814802</v>
      </c>
      <c r="H29" s="117">
        <f t="shared" si="7"/>
        <v>5.8706968253968261</v>
      </c>
      <c r="I29" s="117">
        <f t="shared" si="7"/>
        <v>5.720166137566137</v>
      </c>
      <c r="J29" s="117">
        <f t="shared" si="7"/>
        <v>5.6449007936507929</v>
      </c>
      <c r="K29" s="117">
        <f t="shared" si="7"/>
        <v>5.5696354497354497</v>
      </c>
      <c r="L29" s="117">
        <f t="shared" si="7"/>
        <v>5.1933087301587291</v>
      </c>
      <c r="M29" s="117">
        <f t="shared" si="7"/>
        <v>5.0427780423280417</v>
      </c>
      <c r="N29" s="117">
        <f t="shared" si="7"/>
        <v>5.0427780423280417</v>
      </c>
      <c r="O29" s="117">
        <f t="shared" si="7"/>
        <v>5.3438394179894182</v>
      </c>
      <c r="P29" s="117">
        <f>3.516/P27</f>
        <v>5.7954314814814811</v>
      </c>
      <c r="Q29" s="117">
        <f>3.516/Q27</f>
        <v>5.8706968253968252</v>
      </c>
      <c r="R29" s="117">
        <f>3.516/R27</f>
        <v>5.5281097427476737</v>
      </c>
      <c r="S29" s="117">
        <f>3.516/S27</f>
        <v>5.4943701058201055</v>
      </c>
      <c r="T29" s="117">
        <f t="shared" ref="T29:AB29" si="8">3.516/T27</f>
        <v>5.2685740740740741</v>
      </c>
      <c r="U29" s="117">
        <f t="shared" si="8"/>
        <v>5.1388062397372751</v>
      </c>
      <c r="V29" s="117">
        <f t="shared" si="8"/>
        <v>4.9675126984126985</v>
      </c>
      <c r="W29" s="117">
        <f t="shared" si="8"/>
        <v>5.6449007936507929</v>
      </c>
      <c r="X29" s="117">
        <f t="shared" si="8"/>
        <v>5.5696354497354497</v>
      </c>
      <c r="Y29" s="117">
        <f t="shared" si="8"/>
        <v>5.6449007936507929</v>
      </c>
      <c r="Z29" s="117">
        <f t="shared" si="8"/>
        <v>5.720166137566137</v>
      </c>
      <c r="AA29" s="117">
        <f t="shared" si="8"/>
        <v>5.6449007936507938</v>
      </c>
      <c r="AB29" s="117">
        <f t="shared" si="8"/>
        <v>5.6449007936507938</v>
      </c>
      <c r="AC29" s="118">
        <f t="shared" si="6"/>
        <v>5.5311376588821988</v>
      </c>
    </row>
    <row r="30" spans="1:29" ht="30" customHeight="1" x14ac:dyDescent="0.25">
      <c r="A30" s="4">
        <v>19</v>
      </c>
      <c r="B30" s="3" t="s">
        <v>3</v>
      </c>
      <c r="C30" s="5"/>
      <c r="D30" s="58"/>
      <c r="E30" s="117">
        <f t="shared" ref="E30:O30" si="9">3.413*E29</f>
        <v>19.779807646296291</v>
      </c>
      <c r="F30" s="117">
        <f t="shared" si="9"/>
        <v>19.779807646296295</v>
      </c>
      <c r="G30" s="117">
        <f t="shared" si="9"/>
        <v>19.779807646296291</v>
      </c>
      <c r="H30" s="117">
        <f t="shared" si="9"/>
        <v>20.036688265079366</v>
      </c>
      <c r="I30" s="117">
        <f t="shared" si="9"/>
        <v>19.522927027513223</v>
      </c>
      <c r="J30" s="117">
        <f t="shared" si="9"/>
        <v>19.266046408730155</v>
      </c>
      <c r="K30" s="117">
        <f t="shared" si="9"/>
        <v>19.00916578994709</v>
      </c>
      <c r="L30" s="117">
        <f t="shared" si="9"/>
        <v>17.724762696031743</v>
      </c>
      <c r="M30" s="117">
        <f t="shared" si="9"/>
        <v>17.211001458465606</v>
      </c>
      <c r="N30" s="117">
        <f t="shared" si="9"/>
        <v>17.211001458465606</v>
      </c>
      <c r="O30" s="117">
        <f t="shared" si="9"/>
        <v>18.238523933597882</v>
      </c>
      <c r="P30" s="117">
        <f>3.413*P29</f>
        <v>19.779807646296295</v>
      </c>
      <c r="Q30" s="117">
        <f>3.413*Q29</f>
        <v>20.036688265079363</v>
      </c>
      <c r="R30" s="117">
        <f>3.413*R29</f>
        <v>18.867438551997811</v>
      </c>
      <c r="S30" s="117">
        <f>3.413*S29</f>
        <v>18.752285171164019</v>
      </c>
      <c r="T30" s="117">
        <f t="shared" ref="T30:AB30" si="10">3.413*T29</f>
        <v>17.981643314814814</v>
      </c>
      <c r="U30" s="117">
        <f t="shared" si="10"/>
        <v>17.538745696223319</v>
      </c>
      <c r="V30" s="117">
        <f t="shared" si="10"/>
        <v>16.954120839682538</v>
      </c>
      <c r="W30" s="117">
        <f t="shared" si="10"/>
        <v>19.266046408730155</v>
      </c>
      <c r="X30" s="117">
        <f t="shared" si="10"/>
        <v>19.00916578994709</v>
      </c>
      <c r="Y30" s="117">
        <f t="shared" si="10"/>
        <v>19.266046408730155</v>
      </c>
      <c r="Z30" s="117">
        <f t="shared" si="10"/>
        <v>19.522927027513223</v>
      </c>
      <c r="AA30" s="117">
        <f t="shared" si="10"/>
        <v>19.266046408730158</v>
      </c>
      <c r="AB30" s="117">
        <f t="shared" si="10"/>
        <v>19.266046408730158</v>
      </c>
      <c r="AC30" s="118">
        <f t="shared" si="6"/>
        <v>18.877772829764947</v>
      </c>
    </row>
    <row r="31" spans="1:29" ht="30" customHeight="1" x14ac:dyDescent="0.25">
      <c r="A31" s="4">
        <v>20</v>
      </c>
      <c r="B31" s="3" t="s">
        <v>2</v>
      </c>
      <c r="C31" s="2" t="s">
        <v>0</v>
      </c>
      <c r="D31" s="58"/>
      <c r="E31" s="117">
        <f t="shared" ref="E31:O31" si="11">(E17-E16)/LN(1+(E17-E16)/E12)</f>
        <v>4.0918286304642697</v>
      </c>
      <c r="F31" s="117">
        <f t="shared" si="11"/>
        <v>3.939847223978826</v>
      </c>
      <c r="G31" s="117">
        <f t="shared" si="11"/>
        <v>4.0039501721764843</v>
      </c>
      <c r="H31" s="117">
        <f t="shared" si="11"/>
        <v>4.0918286304642697</v>
      </c>
      <c r="I31" s="117">
        <f t="shared" si="11"/>
        <v>3.939847223978826</v>
      </c>
      <c r="J31" s="117">
        <f t="shared" si="11"/>
        <v>3.9719525133140863</v>
      </c>
      <c r="K31" s="117">
        <f t="shared" si="11"/>
        <v>3.7552605297626767</v>
      </c>
      <c r="L31" s="117">
        <f t="shared" si="11"/>
        <v>3.4167475825261038</v>
      </c>
      <c r="M31" s="117">
        <f t="shared" si="11"/>
        <v>3.4422140720618009</v>
      </c>
      <c r="N31" s="117">
        <f t="shared" si="11"/>
        <v>3.4422140720618009</v>
      </c>
      <c r="O31" s="117">
        <f t="shared" si="11"/>
        <v>3.6021440261116897</v>
      </c>
      <c r="P31" s="117">
        <f>(P17-P16)/LN(1+(P17-P16)/P12)</f>
        <v>3.9719525133140863</v>
      </c>
      <c r="Q31" s="117">
        <f>(Q17-Q16)/LN(1+(Q17-Q16)/Q12)</f>
        <v>3.9138446526776169</v>
      </c>
      <c r="R31" s="117">
        <f>(R17-R16)/LN(1+(R17-R16)/R12)</f>
        <v>3.5385326135298252</v>
      </c>
      <c r="S31" s="117">
        <f>(S17-S16)/LN(1+(S17-S16)/S12)</f>
        <v>3.4481695525544311</v>
      </c>
      <c r="T31" s="117">
        <f t="shared" ref="T31:AB31" si="12">(T17-T16)/LN(1+(T17-T16)/T12)</f>
        <v>3.2309416597099814</v>
      </c>
      <c r="U31" s="117">
        <f t="shared" si="12"/>
        <v>3.2578110744183038</v>
      </c>
      <c r="V31" s="117">
        <f t="shared" si="12"/>
        <v>3.5611941355268879</v>
      </c>
      <c r="W31" s="117">
        <f t="shared" si="12"/>
        <v>3.8190189168555047</v>
      </c>
      <c r="X31" s="117">
        <f t="shared" si="12"/>
        <v>3.6652971009134974</v>
      </c>
      <c r="Y31" s="117">
        <f t="shared" si="12"/>
        <v>3.7871952254461965</v>
      </c>
      <c r="Z31" s="117">
        <f t="shared" si="12"/>
        <v>3.8190189168555055</v>
      </c>
      <c r="AA31" s="117">
        <f t="shared" si="12"/>
        <v>3.9719525133140863</v>
      </c>
      <c r="AB31" s="117">
        <f t="shared" si="12"/>
        <v>3.9076322789153108</v>
      </c>
      <c r="AC31" s="118">
        <f t="shared" si="6"/>
        <v>3.7329331596221693</v>
      </c>
    </row>
    <row r="32" spans="1:29" ht="30" customHeight="1" x14ac:dyDescent="0.25">
      <c r="A32" s="4">
        <v>21</v>
      </c>
      <c r="B32" s="3" t="s">
        <v>1</v>
      </c>
      <c r="C32" s="2" t="s">
        <v>0</v>
      </c>
      <c r="D32" s="79"/>
      <c r="E32" s="117">
        <f t="shared" ref="E32:O32" si="13">(E14-E15)/LN(1+(E14-E15)/E13)</f>
        <v>4.6287804251335585</v>
      </c>
      <c r="F32" s="117">
        <f t="shared" si="13"/>
        <v>4.6287804251335594</v>
      </c>
      <c r="G32" s="117">
        <f t="shared" si="13"/>
        <v>4.502709536478446</v>
      </c>
      <c r="H32" s="117">
        <f t="shared" si="13"/>
        <v>4.6595638048246411</v>
      </c>
      <c r="I32" s="117">
        <f t="shared" si="13"/>
        <v>4.4722030975939289</v>
      </c>
      <c r="J32" s="117">
        <f t="shared" si="13"/>
        <v>4.054976747317621</v>
      </c>
      <c r="K32" s="117">
        <f t="shared" si="13"/>
        <v>3.4770650111365766</v>
      </c>
      <c r="L32" s="117">
        <f t="shared" si="13"/>
        <v>3.0472134184856583</v>
      </c>
      <c r="M32" s="117">
        <f t="shared" si="13"/>
        <v>2.993682117366443</v>
      </c>
      <c r="N32" s="117">
        <f t="shared" si="13"/>
        <v>2.993682117366443</v>
      </c>
      <c r="O32" s="117">
        <f t="shared" si="13"/>
        <v>3.5344062447720379</v>
      </c>
      <c r="P32" s="117">
        <f>(P14-P15)/LN(1+(P14-P15)/P13)</f>
        <v>4.1136825755517972</v>
      </c>
      <c r="Q32" s="117">
        <f>(Q14-Q15)/LN(1+(Q14-Q15)/Q13)</f>
        <v>3.730734528268131</v>
      </c>
      <c r="R32" s="117">
        <f>(R14-R15)/LN(1+(R14-R15)/R13)</f>
        <v>3.1004281370558266</v>
      </c>
      <c r="S32" s="117">
        <f>(S14-S15)/LN(1+(S14-S15)/S13)</f>
        <v>2.4682916986923402</v>
      </c>
      <c r="T32" s="117">
        <f t="shared" ref="T32:AB32" si="14">(T14-T15)/LN(1+(T14-T15)/T13)</f>
        <v>2.1930874711718342</v>
      </c>
      <c r="U32" s="117">
        <f t="shared" si="14"/>
        <v>3.1128205939099605</v>
      </c>
      <c r="V32" s="117">
        <f t="shared" si="14"/>
        <v>3.5260136361872552</v>
      </c>
      <c r="W32" s="117">
        <f t="shared" si="14"/>
        <v>3.7859638762868131</v>
      </c>
      <c r="X32" s="117">
        <f t="shared" si="14"/>
        <v>3.4770650111365766</v>
      </c>
      <c r="Y32" s="117">
        <f t="shared" si="14"/>
        <v>3.6470580954273442</v>
      </c>
      <c r="Z32" s="117">
        <f t="shared" si="14"/>
        <v>3.8144373311983504</v>
      </c>
      <c r="AA32" s="117">
        <f t="shared" si="14"/>
        <v>3.5045645447461746</v>
      </c>
      <c r="AB32" s="117">
        <f t="shared" si="14"/>
        <v>3.6470580954273442</v>
      </c>
      <c r="AC32" s="118">
        <f t="shared" si="6"/>
        <v>3.6297611891945269</v>
      </c>
    </row>
    <row r="33" spans="1:29" ht="21" x14ac:dyDescent="0.35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</row>
    <row r="34" spans="1:29" ht="23.25" x14ac:dyDescent="0.25">
      <c r="A34" s="317" t="s">
        <v>39</v>
      </c>
      <c r="B34" s="317"/>
      <c r="C34" s="317"/>
      <c r="D34" s="317"/>
      <c r="E34" s="317"/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7"/>
    </row>
    <row r="35" spans="1:29" ht="18.75" x14ac:dyDescent="0.25">
      <c r="A35" s="353" t="s">
        <v>117</v>
      </c>
      <c r="B35" s="354"/>
      <c r="C35" s="354"/>
      <c r="D35" s="354"/>
      <c r="E35" s="354"/>
      <c r="F35" s="354"/>
      <c r="G35" s="354"/>
      <c r="H35" s="354"/>
      <c r="I35" s="354"/>
      <c r="J35" s="354"/>
      <c r="K35" s="354"/>
      <c r="L35" s="354"/>
      <c r="M35" s="354"/>
      <c r="N35" s="354"/>
      <c r="O35" s="354"/>
      <c r="P35" s="354"/>
      <c r="Q35" s="354"/>
      <c r="R35" s="354"/>
      <c r="S35" s="354"/>
      <c r="T35" s="354"/>
      <c r="U35" s="354"/>
      <c r="V35" s="354"/>
      <c r="W35" s="354"/>
      <c r="X35" s="354"/>
      <c r="Y35" s="354"/>
      <c r="Z35" s="354"/>
      <c r="AA35" s="354"/>
      <c r="AB35" s="355"/>
    </row>
    <row r="36" spans="1:29" ht="21" customHeight="1" x14ac:dyDescent="0.35">
      <c r="A36" s="335"/>
      <c r="B36" s="336"/>
      <c r="C36" s="336"/>
      <c r="D36" s="337"/>
      <c r="E36" s="338" t="s">
        <v>116</v>
      </c>
      <c r="F36" s="339"/>
      <c r="G36" s="339"/>
      <c r="H36" s="339"/>
      <c r="I36" s="339"/>
      <c r="J36" s="339"/>
      <c r="K36" s="339"/>
      <c r="L36" s="339"/>
      <c r="M36" s="339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  <c r="AA36" s="339"/>
      <c r="AB36" s="340"/>
    </row>
    <row r="37" spans="1:29" ht="18.75" customHeight="1" x14ac:dyDescent="0.25">
      <c r="A37" s="350" t="s">
        <v>38</v>
      </c>
      <c r="B37" s="351"/>
      <c r="C37" s="351"/>
      <c r="D37" s="352"/>
      <c r="E37" s="341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3"/>
    </row>
    <row r="38" spans="1:29" ht="18.75" customHeight="1" x14ac:dyDescent="0.25">
      <c r="A38" s="350" t="s">
        <v>37</v>
      </c>
      <c r="B38" s="351"/>
      <c r="C38" s="351"/>
      <c r="D38" s="352"/>
      <c r="E38" s="341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3"/>
    </row>
    <row r="39" spans="1:29" ht="18.75" customHeight="1" x14ac:dyDescent="0.25">
      <c r="A39" s="350" t="s">
        <v>36</v>
      </c>
      <c r="B39" s="351"/>
      <c r="C39" s="351"/>
      <c r="D39" s="352"/>
      <c r="E39" s="341"/>
      <c r="F39" s="342"/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3"/>
    </row>
    <row r="40" spans="1:29" ht="18.75" customHeight="1" x14ac:dyDescent="0.25">
      <c r="A40" s="350" t="s">
        <v>35</v>
      </c>
      <c r="B40" s="351"/>
      <c r="C40" s="351"/>
      <c r="D40" s="352"/>
      <c r="E40" s="341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3"/>
    </row>
    <row r="41" spans="1:29" ht="19.5" customHeight="1" x14ac:dyDescent="0.35">
      <c r="A41" s="347" t="s">
        <v>34</v>
      </c>
      <c r="B41" s="348"/>
      <c r="C41" s="348"/>
      <c r="D41" s="349"/>
      <c r="E41" s="341"/>
      <c r="F41" s="342"/>
      <c r="G41" s="342"/>
      <c r="H41" s="342"/>
      <c r="I41" s="342"/>
      <c r="J41" s="342"/>
      <c r="K41" s="342"/>
      <c r="L41" s="342"/>
      <c r="M41" s="342"/>
      <c r="N41" s="342"/>
      <c r="O41" s="342"/>
      <c r="P41" s="342"/>
      <c r="Q41" s="342"/>
      <c r="R41" s="342"/>
      <c r="S41" s="342"/>
      <c r="T41" s="342"/>
      <c r="U41" s="342"/>
      <c r="V41" s="342"/>
      <c r="W41" s="342"/>
      <c r="X41" s="342"/>
      <c r="Y41" s="342"/>
      <c r="Z41" s="342"/>
      <c r="AA41" s="342"/>
      <c r="AB41" s="343"/>
    </row>
    <row r="42" spans="1:29" ht="18.75" customHeight="1" x14ac:dyDescent="0.35">
      <c r="A42" s="347" t="s">
        <v>33</v>
      </c>
      <c r="B42" s="348"/>
      <c r="C42" s="348"/>
      <c r="D42" s="349"/>
      <c r="E42" s="344"/>
      <c r="F42" s="345"/>
      <c r="G42" s="345"/>
      <c r="H42" s="345"/>
      <c r="I42" s="345"/>
      <c r="J42" s="345"/>
      <c r="K42" s="345"/>
      <c r="L42" s="345"/>
      <c r="M42" s="345"/>
      <c r="N42" s="345"/>
      <c r="O42" s="345"/>
      <c r="P42" s="345"/>
      <c r="Q42" s="345"/>
      <c r="R42" s="345"/>
      <c r="S42" s="345"/>
      <c r="T42" s="345"/>
      <c r="U42" s="345"/>
      <c r="V42" s="345"/>
      <c r="W42" s="345"/>
      <c r="X42" s="345"/>
      <c r="Y42" s="345"/>
      <c r="Z42" s="345"/>
      <c r="AA42" s="345"/>
      <c r="AB42" s="346"/>
    </row>
    <row r="43" spans="1:29" ht="15.75" customHeight="1" x14ac:dyDescent="0.25">
      <c r="A43" s="364" t="s">
        <v>32</v>
      </c>
      <c r="B43" s="364" t="s">
        <v>31</v>
      </c>
      <c r="C43" s="366" t="s">
        <v>30</v>
      </c>
      <c r="D43" s="364" t="s">
        <v>29</v>
      </c>
      <c r="E43" s="314" t="s">
        <v>28</v>
      </c>
      <c r="F43" s="315"/>
      <c r="G43" s="315"/>
      <c r="H43" s="315"/>
      <c r="I43" s="315"/>
      <c r="J43" s="315"/>
      <c r="K43" s="315"/>
      <c r="L43" s="315"/>
      <c r="M43" s="315"/>
      <c r="N43" s="315"/>
      <c r="O43" s="315"/>
      <c r="P43" s="315"/>
      <c r="Q43" s="315"/>
      <c r="R43" s="315"/>
      <c r="S43" s="315"/>
      <c r="T43" s="315"/>
      <c r="U43" s="315"/>
      <c r="V43" s="315"/>
      <c r="W43" s="315"/>
      <c r="X43" s="315"/>
      <c r="Y43" s="315"/>
      <c r="Z43" s="315"/>
      <c r="AA43" s="315"/>
      <c r="AB43" s="316"/>
      <c r="AC43" s="10" t="s">
        <v>40</v>
      </c>
    </row>
    <row r="44" spans="1:29" ht="15.75" x14ac:dyDescent="0.25">
      <c r="A44" s="365"/>
      <c r="B44" s="365"/>
      <c r="C44" s="367"/>
      <c r="D44" s="365"/>
      <c r="E44" s="51">
        <v>0.29166666666666669</v>
      </c>
      <c r="F44" s="51">
        <v>0.33333333333333298</v>
      </c>
      <c r="G44" s="51">
        <v>0.375</v>
      </c>
      <c r="H44" s="51">
        <v>0.41666666666666702</v>
      </c>
      <c r="I44" s="51">
        <v>0.45833333333333298</v>
      </c>
      <c r="J44" s="51">
        <v>0.5</v>
      </c>
      <c r="K44" s="51">
        <v>0.54166666666666696</v>
      </c>
      <c r="L44" s="51">
        <v>0.58333333333333304</v>
      </c>
      <c r="M44" s="51">
        <v>0.625</v>
      </c>
      <c r="N44" s="51">
        <v>0.66666666666666696</v>
      </c>
      <c r="O44" s="51">
        <v>0.70833333333333304</v>
      </c>
      <c r="P44" s="51">
        <v>0.75</v>
      </c>
      <c r="Q44" s="51">
        <v>0.79166666666666696</v>
      </c>
      <c r="R44" s="51">
        <v>0.83333333333333304</v>
      </c>
      <c r="S44" s="51">
        <v>0.875</v>
      </c>
      <c r="T44" s="51">
        <v>0.91666666666666696</v>
      </c>
      <c r="U44" s="51">
        <v>0.95833333333333304</v>
      </c>
      <c r="V44" s="51">
        <v>1</v>
      </c>
      <c r="W44" s="51">
        <v>1.0416666666666701</v>
      </c>
      <c r="X44" s="51">
        <v>1.0833333333333299</v>
      </c>
      <c r="Y44" s="51">
        <v>1.125</v>
      </c>
      <c r="Z44" s="51">
        <v>1.1666666666666701</v>
      </c>
      <c r="AA44" s="51">
        <v>1.2083333333333299</v>
      </c>
      <c r="AB44" s="51">
        <v>1.25</v>
      </c>
      <c r="AC44" s="1"/>
    </row>
    <row r="45" spans="1:29" ht="30" customHeight="1" x14ac:dyDescent="0.25">
      <c r="A45" s="4">
        <v>1</v>
      </c>
      <c r="B45" s="3" t="s">
        <v>27</v>
      </c>
      <c r="C45" s="2" t="s">
        <v>0</v>
      </c>
      <c r="D45" s="31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>
        <v>0.8</v>
      </c>
      <c r="R45" s="7">
        <v>0.7</v>
      </c>
      <c r="S45" s="7">
        <v>0.7</v>
      </c>
      <c r="T45" s="7">
        <v>0.7</v>
      </c>
      <c r="U45" s="7"/>
      <c r="V45" s="7"/>
      <c r="W45" s="7"/>
      <c r="X45" s="7"/>
      <c r="Y45" s="7"/>
      <c r="Z45" s="7"/>
      <c r="AA45" s="7"/>
      <c r="AB45" s="7"/>
      <c r="AC45" s="95">
        <f t="shared" ref="AC45:AC57" si="15">AVERAGE(E45:AB45)</f>
        <v>0.72500000000000009</v>
      </c>
    </row>
    <row r="46" spans="1:29" ht="30" customHeight="1" x14ac:dyDescent="0.25">
      <c r="A46" s="4">
        <v>2</v>
      </c>
      <c r="B46" s="3" t="s">
        <v>26</v>
      </c>
      <c r="C46" s="2" t="s">
        <v>0</v>
      </c>
      <c r="D46" s="31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>
        <v>0.1</v>
      </c>
      <c r="R46" s="7">
        <v>0.1</v>
      </c>
      <c r="S46" s="7">
        <v>0.2</v>
      </c>
      <c r="T46" s="7">
        <v>0.1</v>
      </c>
      <c r="U46" s="7"/>
      <c r="V46" s="7"/>
      <c r="W46" s="7"/>
      <c r="X46" s="7"/>
      <c r="Y46" s="7"/>
      <c r="Z46" s="7"/>
      <c r="AA46" s="7"/>
      <c r="AB46" s="7"/>
      <c r="AC46" s="95">
        <f t="shared" si="15"/>
        <v>0.125</v>
      </c>
    </row>
    <row r="47" spans="1:29" ht="30" customHeight="1" x14ac:dyDescent="0.25">
      <c r="A47" s="4">
        <v>3</v>
      </c>
      <c r="B47" s="3" t="s">
        <v>25</v>
      </c>
      <c r="C47" s="2" t="s">
        <v>0</v>
      </c>
      <c r="D47" s="2"/>
      <c r="E47" s="93"/>
      <c r="F47" s="93"/>
      <c r="G47" s="93"/>
      <c r="H47" s="93"/>
      <c r="I47" s="93"/>
      <c r="J47" s="93"/>
      <c r="K47" s="93"/>
      <c r="L47" s="93"/>
      <c r="M47" s="93"/>
      <c r="N47" s="93"/>
      <c r="O47" s="93"/>
      <c r="P47" s="93"/>
      <c r="Q47" s="93">
        <v>14.9</v>
      </c>
      <c r="R47" s="93">
        <v>14.9</v>
      </c>
      <c r="S47" s="93">
        <v>13.7</v>
      </c>
      <c r="T47" s="93">
        <v>13.1</v>
      </c>
      <c r="U47" s="93"/>
      <c r="V47" s="93"/>
      <c r="W47" s="93"/>
      <c r="X47" s="93"/>
      <c r="Y47" s="93"/>
      <c r="Z47" s="93"/>
      <c r="AA47" s="93"/>
      <c r="AB47" s="93"/>
      <c r="AC47" s="95">
        <f t="shared" si="15"/>
        <v>14.15</v>
      </c>
    </row>
    <row r="48" spans="1:29" ht="30" customHeight="1" x14ac:dyDescent="0.25">
      <c r="A48" s="4">
        <v>4</v>
      </c>
      <c r="B48" s="3" t="s">
        <v>24</v>
      </c>
      <c r="C48" s="2" t="s">
        <v>0</v>
      </c>
      <c r="D48" s="2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>
        <v>9</v>
      </c>
      <c r="R48" s="93">
        <v>7.8</v>
      </c>
      <c r="S48" s="93">
        <v>6.1</v>
      </c>
      <c r="T48" s="93">
        <v>6</v>
      </c>
      <c r="U48" s="93"/>
      <c r="V48" s="93"/>
      <c r="W48" s="93"/>
      <c r="X48" s="93"/>
      <c r="Y48" s="93"/>
      <c r="Z48" s="93"/>
      <c r="AA48" s="93"/>
      <c r="AB48" s="93"/>
      <c r="AC48" s="95">
        <f t="shared" si="15"/>
        <v>7.2249999999999996</v>
      </c>
    </row>
    <row r="49" spans="1:29" ht="30" customHeight="1" x14ac:dyDescent="0.25">
      <c r="A49" s="4">
        <v>5</v>
      </c>
      <c r="B49" s="3" t="s">
        <v>23</v>
      </c>
      <c r="C49" s="2" t="s">
        <v>0</v>
      </c>
      <c r="D49" s="2"/>
      <c r="E49" s="91"/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>
        <v>24.2</v>
      </c>
      <c r="R49" s="91">
        <v>24.8</v>
      </c>
      <c r="S49" s="91">
        <v>25.2</v>
      </c>
      <c r="T49" s="91">
        <v>24.8</v>
      </c>
      <c r="U49" s="91"/>
      <c r="V49" s="91"/>
      <c r="W49" s="91"/>
      <c r="X49" s="91"/>
      <c r="Y49" s="91"/>
      <c r="Z49" s="91"/>
      <c r="AA49" s="91"/>
      <c r="AB49" s="91"/>
      <c r="AC49" s="95">
        <f t="shared" si="15"/>
        <v>24.75</v>
      </c>
    </row>
    <row r="50" spans="1:29" ht="30" customHeight="1" x14ac:dyDescent="0.25">
      <c r="A50" s="4">
        <v>6</v>
      </c>
      <c r="B50" s="3" t="s">
        <v>22</v>
      </c>
      <c r="C50" s="2" t="s">
        <v>0</v>
      </c>
      <c r="D50" s="2"/>
      <c r="E50" s="91"/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>
        <v>28.7</v>
      </c>
      <c r="R50" s="91">
        <v>29.3</v>
      </c>
      <c r="S50" s="91">
        <v>30</v>
      </c>
      <c r="T50" s="91">
        <v>29</v>
      </c>
      <c r="U50" s="91"/>
      <c r="V50" s="91"/>
      <c r="W50" s="91"/>
      <c r="X50" s="91"/>
      <c r="Y50" s="91"/>
      <c r="Z50" s="91"/>
      <c r="AA50" s="91"/>
      <c r="AB50" s="91"/>
      <c r="AC50" s="95">
        <f t="shared" si="15"/>
        <v>29.25</v>
      </c>
    </row>
    <row r="51" spans="1:29" ht="30" customHeight="1" x14ac:dyDescent="0.25">
      <c r="A51" s="4">
        <v>7</v>
      </c>
      <c r="B51" s="3" t="s">
        <v>21</v>
      </c>
      <c r="C51" s="2" t="s">
        <v>16</v>
      </c>
      <c r="D51" s="2"/>
      <c r="E51" s="91"/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>
        <v>4.3</v>
      </c>
      <c r="R51" s="91">
        <v>4.3</v>
      </c>
      <c r="S51" s="91">
        <v>4.3</v>
      </c>
      <c r="T51" s="91">
        <v>4.3</v>
      </c>
      <c r="U51" s="91"/>
      <c r="V51" s="91"/>
      <c r="W51" s="91"/>
      <c r="X51" s="91"/>
      <c r="Y51" s="91"/>
      <c r="Z51" s="91"/>
      <c r="AA51" s="91"/>
      <c r="AB51" s="91"/>
      <c r="AC51" s="95">
        <f t="shared" si="15"/>
        <v>4.3</v>
      </c>
    </row>
    <row r="52" spans="1:29" ht="30" customHeight="1" x14ac:dyDescent="0.25">
      <c r="A52" s="4">
        <v>8</v>
      </c>
      <c r="B52" s="3" t="s">
        <v>20</v>
      </c>
      <c r="C52" s="2" t="s">
        <v>16</v>
      </c>
      <c r="D52" s="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>
        <v>3.8</v>
      </c>
      <c r="R52" s="92">
        <v>3.8</v>
      </c>
      <c r="S52" s="92">
        <v>3.8</v>
      </c>
      <c r="T52" s="92">
        <v>3.8</v>
      </c>
      <c r="U52" s="92"/>
      <c r="V52" s="92"/>
      <c r="W52" s="92"/>
      <c r="X52" s="92"/>
      <c r="Y52" s="92"/>
      <c r="Z52" s="92"/>
      <c r="AA52" s="92"/>
      <c r="AB52" s="92"/>
      <c r="AC52" s="95">
        <f t="shared" si="15"/>
        <v>3.8</v>
      </c>
    </row>
    <row r="53" spans="1:29" ht="30" customHeight="1" x14ac:dyDescent="0.25">
      <c r="A53" s="4">
        <v>9</v>
      </c>
      <c r="B53" s="3" t="s">
        <v>19</v>
      </c>
      <c r="C53" s="2" t="s">
        <v>16</v>
      </c>
      <c r="D53" s="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>
        <v>3.8</v>
      </c>
      <c r="R53" s="92">
        <v>3.8</v>
      </c>
      <c r="S53" s="92">
        <v>3.8</v>
      </c>
      <c r="T53" s="92">
        <v>3.8</v>
      </c>
      <c r="U53" s="92"/>
      <c r="V53" s="92"/>
      <c r="W53" s="92"/>
      <c r="X53" s="92"/>
      <c r="Y53" s="92"/>
      <c r="Z53" s="92"/>
      <c r="AA53" s="92"/>
      <c r="AB53" s="92"/>
      <c r="AC53" s="95">
        <f t="shared" si="15"/>
        <v>3.8</v>
      </c>
    </row>
    <row r="54" spans="1:29" ht="30" customHeight="1" x14ac:dyDescent="0.25">
      <c r="A54" s="4">
        <v>10</v>
      </c>
      <c r="B54" s="3" t="s">
        <v>18</v>
      </c>
      <c r="C54" s="2" t="s">
        <v>16</v>
      </c>
      <c r="D54" s="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>
        <v>3</v>
      </c>
      <c r="R54" s="92">
        <v>3</v>
      </c>
      <c r="S54" s="92">
        <v>3</v>
      </c>
      <c r="T54" s="92">
        <v>3</v>
      </c>
      <c r="U54" s="92"/>
      <c r="V54" s="92"/>
      <c r="W54" s="92"/>
      <c r="X54" s="92"/>
      <c r="Y54" s="92"/>
      <c r="Z54" s="92"/>
      <c r="AA54" s="92"/>
      <c r="AB54" s="92"/>
      <c r="AC54" s="95">
        <f t="shared" si="15"/>
        <v>3</v>
      </c>
    </row>
    <row r="55" spans="1:29" ht="30" customHeight="1" x14ac:dyDescent="0.25">
      <c r="A55" s="4">
        <v>11</v>
      </c>
      <c r="B55" s="3" t="s">
        <v>17</v>
      </c>
      <c r="C55" s="2" t="s">
        <v>16</v>
      </c>
      <c r="D55" s="5"/>
      <c r="E55" s="91"/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>
        <v>0.5</v>
      </c>
      <c r="R55" s="91">
        <v>0.5</v>
      </c>
      <c r="S55" s="91">
        <v>0.5</v>
      </c>
      <c r="T55" s="91">
        <f>T51-T52</f>
        <v>0.5</v>
      </c>
      <c r="U55" s="91"/>
      <c r="V55" s="91"/>
      <c r="W55" s="91"/>
      <c r="X55" s="91"/>
      <c r="Y55" s="91"/>
      <c r="Z55" s="91"/>
      <c r="AA55" s="91"/>
      <c r="AB55" s="91"/>
      <c r="AC55" s="96">
        <f t="shared" si="15"/>
        <v>0.5</v>
      </c>
    </row>
    <row r="56" spans="1:29" ht="30" customHeight="1" x14ac:dyDescent="0.25">
      <c r="A56" s="4">
        <v>12</v>
      </c>
      <c r="B56" s="3" t="s">
        <v>15</v>
      </c>
      <c r="C56" s="2" t="s">
        <v>14</v>
      </c>
      <c r="D56" s="5"/>
      <c r="E56" s="91"/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>
        <v>0.79999999999999982</v>
      </c>
      <c r="R56" s="91">
        <v>0.79999999999999982</v>
      </c>
      <c r="S56" s="91">
        <v>0.79999999999999982</v>
      </c>
      <c r="T56" s="91">
        <f>T53-T54</f>
        <v>0.79999999999999982</v>
      </c>
      <c r="U56" s="91"/>
      <c r="V56" s="91"/>
      <c r="W56" s="91"/>
      <c r="X56" s="91"/>
      <c r="Y56" s="91"/>
      <c r="Z56" s="91"/>
      <c r="AA56" s="91"/>
      <c r="AB56" s="91"/>
      <c r="AC56" s="96">
        <f t="shared" si="15"/>
        <v>0.79999999999999982</v>
      </c>
    </row>
    <row r="57" spans="1:29" ht="30" customHeight="1" x14ac:dyDescent="0.25">
      <c r="A57" s="4">
        <v>13</v>
      </c>
      <c r="B57" s="3" t="s">
        <v>13</v>
      </c>
      <c r="C57" s="2" t="s">
        <v>12</v>
      </c>
      <c r="D57" s="5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>
        <f>SQRT(Q55/0.5)*971</f>
        <v>971</v>
      </c>
      <c r="R57" s="60">
        <f>SQRT(R55/0.5)*971</f>
        <v>971</v>
      </c>
      <c r="S57" s="60">
        <f>SQRT(S55/0.5)*971</f>
        <v>971</v>
      </c>
      <c r="T57" s="60">
        <f>SQRT(T55/0.5)*971</f>
        <v>971</v>
      </c>
      <c r="U57" s="60"/>
      <c r="V57" s="60"/>
      <c r="W57" s="60"/>
      <c r="X57" s="60"/>
      <c r="Y57" s="60"/>
      <c r="Z57" s="60"/>
      <c r="AA57" s="60"/>
      <c r="AB57" s="60"/>
      <c r="AC57" s="96">
        <f t="shared" si="15"/>
        <v>971</v>
      </c>
    </row>
    <row r="58" spans="1:29" ht="30" customHeight="1" x14ac:dyDescent="0.4">
      <c r="A58" s="4">
        <v>14</v>
      </c>
      <c r="B58" s="3" t="s">
        <v>11</v>
      </c>
      <c r="C58" s="2" t="s">
        <v>10</v>
      </c>
      <c r="D58" s="5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9">
        <f>Q57*1000*1*(Q47-Q48)/3024</f>
        <v>1894.4775132275133</v>
      </c>
      <c r="R58" s="99">
        <f>R57*1000*1*(R47-R48)/3024</f>
        <v>2279.7949735449738</v>
      </c>
      <c r="S58" s="99">
        <f>S57*1000*1*(S47-S48)/3024</f>
        <v>2440.3439153439153</v>
      </c>
      <c r="T58" s="99">
        <f>T57*1000*1*(T47-T48)/3024</f>
        <v>2279.7949735449733</v>
      </c>
      <c r="U58" s="94"/>
      <c r="V58" s="94"/>
      <c r="W58" s="94"/>
      <c r="X58" s="94"/>
      <c r="Y58" s="94"/>
      <c r="Z58" s="94"/>
      <c r="AA58" s="94"/>
      <c r="AB58" s="94"/>
      <c r="AC58" s="119">
        <f>SUM(E58:AB58)</f>
        <v>8894.4113756613751</v>
      </c>
    </row>
    <row r="59" spans="1:29" ht="30" customHeight="1" x14ac:dyDescent="0.25">
      <c r="A59" s="4">
        <v>15</v>
      </c>
      <c r="B59" s="3" t="s">
        <v>9</v>
      </c>
      <c r="C59" s="2" t="s">
        <v>8</v>
      </c>
      <c r="D59" s="5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115">
        <v>1375</v>
      </c>
      <c r="R59" s="115">
        <v>1375</v>
      </c>
      <c r="S59" s="115">
        <v>1375</v>
      </c>
      <c r="T59" s="115">
        <v>1375</v>
      </c>
      <c r="U59" s="91"/>
      <c r="V59" s="91"/>
      <c r="W59" s="91"/>
      <c r="X59" s="91"/>
      <c r="Y59" s="91"/>
      <c r="Z59" s="91"/>
      <c r="AA59" s="91"/>
      <c r="AB59" s="91"/>
      <c r="AC59" s="120">
        <f>SUM(E59:AB59)</f>
        <v>5500</v>
      </c>
    </row>
    <row r="60" spans="1:29" ht="30" customHeight="1" x14ac:dyDescent="0.25">
      <c r="A60" s="4">
        <v>16</v>
      </c>
      <c r="B60" s="3" t="s">
        <v>7</v>
      </c>
      <c r="C60" s="2" t="s">
        <v>6</v>
      </c>
      <c r="D60" s="5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117">
        <f>Q59/Q58</f>
        <v>0.72579378240150816</v>
      </c>
      <c r="R60" s="117">
        <f>R59/R58</f>
        <v>0.6031244107280137</v>
      </c>
      <c r="S60" s="117">
        <f>S59/S58</f>
        <v>0.56344517318011822</v>
      </c>
      <c r="T60" s="117">
        <f>T59/T58</f>
        <v>0.60312441072801382</v>
      </c>
      <c r="U60" s="62"/>
      <c r="V60" s="62"/>
      <c r="W60" s="62"/>
      <c r="X60" s="62"/>
      <c r="Y60" s="62"/>
      <c r="Z60" s="62"/>
      <c r="AA60" s="62"/>
      <c r="AB60" s="62"/>
      <c r="AC60" s="121">
        <f t="shared" ref="AC60:AC65" si="16">AVERAGE(E60:AB60)</f>
        <v>0.6238719442594135</v>
      </c>
    </row>
    <row r="61" spans="1:29" ht="30" customHeight="1" x14ac:dyDescent="0.25">
      <c r="A61" s="4">
        <v>17</v>
      </c>
      <c r="B61" s="3" t="s">
        <v>5</v>
      </c>
      <c r="C61" s="5"/>
      <c r="D61" s="5"/>
      <c r="E61" s="404">
        <f>AVERAGE(E60:AB60)</f>
        <v>0.6238719442594135</v>
      </c>
      <c r="F61" s="405"/>
      <c r="G61" s="405"/>
      <c r="H61" s="405"/>
      <c r="I61" s="405"/>
      <c r="J61" s="405"/>
      <c r="K61" s="405"/>
      <c r="L61" s="405"/>
      <c r="M61" s="405"/>
      <c r="N61" s="405"/>
      <c r="O61" s="405"/>
      <c r="P61" s="405"/>
      <c r="Q61" s="405"/>
      <c r="R61" s="405"/>
      <c r="S61" s="405"/>
      <c r="T61" s="405"/>
      <c r="U61" s="405"/>
      <c r="V61" s="405"/>
      <c r="W61" s="405"/>
      <c r="X61" s="405"/>
      <c r="Y61" s="405"/>
      <c r="Z61" s="405"/>
      <c r="AA61" s="405"/>
      <c r="AB61" s="405"/>
      <c r="AC61" s="121">
        <f t="shared" si="16"/>
        <v>0.6238719442594135</v>
      </c>
    </row>
    <row r="62" spans="1:29" ht="30" customHeight="1" x14ac:dyDescent="0.25">
      <c r="A62" s="4">
        <v>18</v>
      </c>
      <c r="B62" s="3" t="s">
        <v>4</v>
      </c>
      <c r="C62" s="5"/>
      <c r="D62" s="5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117">
        <f>3.516/Q60</f>
        <v>4.8443512265512263</v>
      </c>
      <c r="R62" s="117">
        <f>3.516/R60</f>
        <v>5.8296430014430021</v>
      </c>
      <c r="S62" s="117">
        <f>3.516/S60</f>
        <v>6.2401812409812401</v>
      </c>
      <c r="T62" s="117">
        <f>3.516/T60</f>
        <v>5.8296430014430012</v>
      </c>
      <c r="U62" s="62"/>
      <c r="V62" s="62"/>
      <c r="W62" s="62"/>
      <c r="X62" s="62"/>
      <c r="Y62" s="62"/>
      <c r="Z62" s="62"/>
      <c r="AA62" s="62"/>
      <c r="AB62" s="62"/>
      <c r="AC62" s="121">
        <f t="shared" si="16"/>
        <v>5.685954617604617</v>
      </c>
    </row>
    <row r="63" spans="1:29" ht="30" customHeight="1" x14ac:dyDescent="0.25">
      <c r="A63" s="4">
        <v>19</v>
      </c>
      <c r="B63" s="3" t="s">
        <v>3</v>
      </c>
      <c r="C63" s="5"/>
      <c r="D63" s="5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117">
        <f>3.413*Q62</f>
        <v>16.533770736219335</v>
      </c>
      <c r="R63" s="117">
        <f>3.413*R62</f>
        <v>19.896571563924965</v>
      </c>
      <c r="S63" s="117">
        <f>3.413*S62</f>
        <v>21.297738575468973</v>
      </c>
      <c r="T63" s="117">
        <f>3.413*T62</f>
        <v>19.896571563924962</v>
      </c>
      <c r="U63" s="62"/>
      <c r="V63" s="62"/>
      <c r="W63" s="62"/>
      <c r="X63" s="62"/>
      <c r="Y63" s="62"/>
      <c r="Z63" s="62"/>
      <c r="AA63" s="62"/>
      <c r="AB63" s="62"/>
      <c r="AC63" s="121">
        <f t="shared" si="16"/>
        <v>19.40616310988456</v>
      </c>
    </row>
    <row r="64" spans="1:29" ht="30" customHeight="1" x14ac:dyDescent="0.25">
      <c r="A64" s="4">
        <v>20</v>
      </c>
      <c r="B64" s="3" t="s">
        <v>2</v>
      </c>
      <c r="C64" s="2" t="s">
        <v>0</v>
      </c>
      <c r="D64" s="5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117">
        <f>(Q50-Q49)/LN(1+(Q50-Q49)/Q45)</f>
        <v>2.3798815955723569</v>
      </c>
      <c r="R64" s="117">
        <f>(R50-R49)/LN(1+(R50-R49)/R45)</f>
        <v>2.2440156931414696</v>
      </c>
      <c r="S64" s="117">
        <f>(S50-S49)/LN(1+(S50-S49)/S45)</f>
        <v>2.3284885808307672</v>
      </c>
      <c r="T64" s="117">
        <f>(T50-T49)/LN(1+(T50-T49)/T45)</f>
        <v>2.1583730379529524</v>
      </c>
      <c r="U64" s="62"/>
      <c r="V64" s="62"/>
      <c r="W64" s="62"/>
      <c r="X64" s="62"/>
      <c r="Y64" s="62"/>
      <c r="Z64" s="62"/>
      <c r="AA64" s="62"/>
      <c r="AB64" s="62"/>
      <c r="AC64" s="121">
        <f t="shared" si="16"/>
        <v>2.2776897268743865</v>
      </c>
    </row>
    <row r="65" spans="1:29" ht="30" customHeight="1" x14ac:dyDescent="0.25">
      <c r="A65" s="4">
        <v>21</v>
      </c>
      <c r="B65" s="3" t="s">
        <v>1</v>
      </c>
      <c r="C65" s="2" t="s">
        <v>0</v>
      </c>
      <c r="D65" s="1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117">
        <f>(Q47-Q48)/LN(1+(Q47-Q48)/Q46)</f>
        <v>1.4410120863882367</v>
      </c>
      <c r="R65" s="117">
        <f>(R47-R48)/LN(1+(R47-R48)/R46)</f>
        <v>1.6601716857039843</v>
      </c>
      <c r="S65" s="117">
        <f>(S47-S48)/LN(1+(S47-S48)/S46)</f>
        <v>2.0744839951114202</v>
      </c>
      <c r="T65" s="117">
        <f>(T47-T48)/LN(1+(T47-T48)/T46)</f>
        <v>1.6601716857039841</v>
      </c>
      <c r="U65" s="62"/>
      <c r="V65" s="62"/>
      <c r="W65" s="62"/>
      <c r="X65" s="62"/>
      <c r="Y65" s="62"/>
      <c r="Z65" s="62"/>
      <c r="AA65" s="62"/>
      <c r="AB65" s="62"/>
      <c r="AC65" s="121">
        <f t="shared" si="16"/>
        <v>1.7089598632269065</v>
      </c>
    </row>
  </sheetData>
  <mergeCells count="32">
    <mergeCell ref="A1:AB1"/>
    <mergeCell ref="A34:AB34"/>
    <mergeCell ref="A40:D40"/>
    <mergeCell ref="A39:D39"/>
    <mergeCell ref="A38:D38"/>
    <mergeCell ref="A37:D37"/>
    <mergeCell ref="A36:D36"/>
    <mergeCell ref="A2:AB2"/>
    <mergeCell ref="A3:D3"/>
    <mergeCell ref="E3:AB9"/>
    <mergeCell ref="A4:D4"/>
    <mergeCell ref="A5:D5"/>
    <mergeCell ref="A6:D6"/>
    <mergeCell ref="A7:D7"/>
    <mergeCell ref="A8:D8"/>
    <mergeCell ref="A9:D9"/>
    <mergeCell ref="D10:D11"/>
    <mergeCell ref="E10:AB10"/>
    <mergeCell ref="E28:AB28"/>
    <mergeCell ref="A10:A11"/>
    <mergeCell ref="B10:B11"/>
    <mergeCell ref="C10:C11"/>
    <mergeCell ref="A35:AB35"/>
    <mergeCell ref="E36:AB42"/>
    <mergeCell ref="A41:D41"/>
    <mergeCell ref="A42:D42"/>
    <mergeCell ref="E61:AB61"/>
    <mergeCell ref="A43:A44"/>
    <mergeCell ref="B43:B44"/>
    <mergeCell ref="C43:C44"/>
    <mergeCell ref="D43:D44"/>
    <mergeCell ref="E43:AB43"/>
  </mergeCells>
  <conditionalFormatting sqref="AC58">
    <cfRule type="cellIs" dxfId="29" priority="1" operator="greaterThan">
      <formula>90</formula>
    </cfRule>
  </conditionalFormatting>
  <pageMargins left="0.7" right="0.7" top="0.75" bottom="0.75" header="0.3" footer="0.3"/>
  <pageSetup paperSize="9" orientation="portrait" verticalDpi="30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C65"/>
  <sheetViews>
    <sheetView topLeftCell="A40" zoomScale="60" zoomScaleNormal="60" workbookViewId="0">
      <selection activeCell="AC47" sqref="AC47:AC48"/>
    </sheetView>
  </sheetViews>
  <sheetFormatPr defaultColWidth="8.85546875" defaultRowHeight="15" x14ac:dyDescent="0.25"/>
  <cols>
    <col min="1" max="1" width="6.5703125" customWidth="1"/>
    <col min="2" max="2" width="39.140625" customWidth="1"/>
    <col min="3" max="3" width="11.42578125" customWidth="1"/>
    <col min="4" max="4" width="16.140625" customWidth="1"/>
    <col min="5" max="28" width="12.7109375" customWidth="1"/>
    <col min="29" max="29" width="13.5703125" customWidth="1"/>
  </cols>
  <sheetData>
    <row r="1" spans="1:29" ht="23.25" x14ac:dyDescent="0.25">
      <c r="A1" s="317" t="s">
        <v>39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317"/>
      <c r="V1" s="317"/>
      <c r="W1" s="317"/>
      <c r="X1" s="317"/>
      <c r="Y1" s="317"/>
      <c r="Z1" s="317"/>
      <c r="AA1" s="317"/>
      <c r="AB1" s="317"/>
      <c r="AC1" s="317"/>
    </row>
    <row r="2" spans="1:29" ht="18.75" x14ac:dyDescent="0.25">
      <c r="A2" s="323" t="s">
        <v>118</v>
      </c>
      <c r="B2" s="323"/>
      <c r="C2" s="323"/>
      <c r="D2" s="323"/>
      <c r="E2" s="323"/>
      <c r="F2" s="323"/>
      <c r="G2" s="323"/>
      <c r="H2" s="323"/>
      <c r="I2" s="323"/>
      <c r="J2" s="323"/>
      <c r="K2" s="323"/>
      <c r="L2" s="323"/>
      <c r="M2" s="323"/>
      <c r="N2" s="323"/>
      <c r="O2" s="323"/>
      <c r="P2" s="323"/>
      <c r="Q2" s="323"/>
      <c r="R2" s="323"/>
      <c r="S2" s="323"/>
      <c r="T2" s="323"/>
      <c r="U2" s="323"/>
      <c r="V2" s="323"/>
      <c r="W2" s="323"/>
      <c r="X2" s="323"/>
      <c r="Y2" s="323"/>
      <c r="Z2" s="323"/>
      <c r="AA2" s="323"/>
      <c r="AB2" s="323"/>
      <c r="AC2" s="323"/>
    </row>
    <row r="3" spans="1:29" ht="21" customHeight="1" x14ac:dyDescent="0.35">
      <c r="A3" s="408"/>
      <c r="B3" s="409"/>
      <c r="C3" s="409"/>
      <c r="D3" s="409"/>
      <c r="E3" s="406" t="s">
        <v>76</v>
      </c>
      <c r="F3" s="342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93"/>
    </row>
    <row r="4" spans="1:29" ht="18.75" customHeight="1" x14ac:dyDescent="0.25">
      <c r="A4" s="350" t="s">
        <v>38</v>
      </c>
      <c r="B4" s="351"/>
      <c r="C4" s="351"/>
      <c r="D4" s="351"/>
      <c r="E4" s="406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2"/>
      <c r="AC4" s="393"/>
    </row>
    <row r="5" spans="1:29" ht="18.75" customHeight="1" x14ac:dyDescent="0.25">
      <c r="A5" s="350" t="s">
        <v>37</v>
      </c>
      <c r="B5" s="351"/>
      <c r="C5" s="351"/>
      <c r="D5" s="351"/>
      <c r="E5" s="406"/>
      <c r="F5" s="342"/>
      <c r="G5" s="342"/>
      <c r="H5" s="342"/>
      <c r="I5" s="342"/>
      <c r="J5" s="342"/>
      <c r="K5" s="342"/>
      <c r="L5" s="342"/>
      <c r="M5" s="342"/>
      <c r="N5" s="342"/>
      <c r="O5" s="342"/>
      <c r="P5" s="342"/>
      <c r="Q5" s="342"/>
      <c r="R5" s="342"/>
      <c r="S5" s="342"/>
      <c r="T5" s="342"/>
      <c r="U5" s="342"/>
      <c r="V5" s="342"/>
      <c r="W5" s="342"/>
      <c r="X5" s="342"/>
      <c r="Y5" s="342"/>
      <c r="Z5" s="342"/>
      <c r="AA5" s="342"/>
      <c r="AB5" s="342"/>
      <c r="AC5" s="393"/>
    </row>
    <row r="6" spans="1:29" ht="18.75" customHeight="1" x14ac:dyDescent="0.25">
      <c r="A6" s="350" t="s">
        <v>36</v>
      </c>
      <c r="B6" s="351"/>
      <c r="C6" s="351"/>
      <c r="D6" s="351"/>
      <c r="E6" s="406"/>
      <c r="F6" s="342"/>
      <c r="G6" s="342"/>
      <c r="H6" s="342"/>
      <c r="I6" s="342"/>
      <c r="J6" s="342"/>
      <c r="K6" s="342"/>
      <c r="L6" s="342"/>
      <c r="M6" s="342"/>
      <c r="N6" s="342"/>
      <c r="O6" s="342"/>
      <c r="P6" s="342"/>
      <c r="Q6" s="342"/>
      <c r="R6" s="342"/>
      <c r="S6" s="342"/>
      <c r="T6" s="342"/>
      <c r="U6" s="342"/>
      <c r="V6" s="342"/>
      <c r="W6" s="342"/>
      <c r="X6" s="342"/>
      <c r="Y6" s="342"/>
      <c r="Z6" s="342"/>
      <c r="AA6" s="342"/>
      <c r="AB6" s="342"/>
      <c r="AC6" s="393"/>
    </row>
    <row r="7" spans="1:29" ht="18.75" customHeight="1" x14ac:dyDescent="0.25">
      <c r="A7" s="350" t="s">
        <v>35</v>
      </c>
      <c r="B7" s="351"/>
      <c r="C7" s="351"/>
      <c r="D7" s="351"/>
      <c r="E7" s="406"/>
      <c r="F7" s="342"/>
      <c r="G7" s="342"/>
      <c r="H7" s="342"/>
      <c r="I7" s="342"/>
      <c r="J7" s="342"/>
      <c r="K7" s="342"/>
      <c r="L7" s="342"/>
      <c r="M7" s="342"/>
      <c r="N7" s="342"/>
      <c r="O7" s="342"/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2"/>
      <c r="AC7" s="393"/>
    </row>
    <row r="8" spans="1:29" ht="19.5" customHeight="1" x14ac:dyDescent="0.35">
      <c r="A8" s="347" t="s">
        <v>34</v>
      </c>
      <c r="B8" s="348"/>
      <c r="C8" s="348"/>
      <c r="D8" s="348"/>
      <c r="E8" s="406"/>
      <c r="F8" s="342"/>
      <c r="G8" s="342"/>
      <c r="H8" s="342"/>
      <c r="I8" s="342"/>
      <c r="J8" s="342"/>
      <c r="K8" s="342"/>
      <c r="L8" s="342"/>
      <c r="M8" s="342"/>
      <c r="N8" s="342"/>
      <c r="O8" s="342"/>
      <c r="P8" s="342"/>
      <c r="Q8" s="342"/>
      <c r="R8" s="342"/>
      <c r="S8" s="342"/>
      <c r="T8" s="342"/>
      <c r="U8" s="342"/>
      <c r="V8" s="342"/>
      <c r="W8" s="342"/>
      <c r="X8" s="342"/>
      <c r="Y8" s="342"/>
      <c r="Z8" s="342"/>
      <c r="AA8" s="342"/>
      <c r="AB8" s="342"/>
      <c r="AC8" s="393"/>
    </row>
    <row r="9" spans="1:29" ht="18.75" customHeight="1" thickBot="1" x14ac:dyDescent="0.4">
      <c r="A9" s="347" t="s">
        <v>33</v>
      </c>
      <c r="B9" s="348"/>
      <c r="C9" s="348"/>
      <c r="D9" s="348"/>
      <c r="E9" s="407"/>
      <c r="F9" s="395"/>
      <c r="G9" s="395"/>
      <c r="H9" s="395"/>
      <c r="I9" s="395"/>
      <c r="J9" s="395"/>
      <c r="K9" s="395"/>
      <c r="L9" s="395"/>
      <c r="M9" s="395"/>
      <c r="N9" s="395"/>
      <c r="O9" s="395"/>
      <c r="P9" s="395"/>
      <c r="Q9" s="395"/>
      <c r="R9" s="395"/>
      <c r="S9" s="395"/>
      <c r="T9" s="395"/>
      <c r="U9" s="395"/>
      <c r="V9" s="395"/>
      <c r="W9" s="395"/>
      <c r="X9" s="395"/>
      <c r="Y9" s="395"/>
      <c r="Z9" s="395"/>
      <c r="AA9" s="395"/>
      <c r="AB9" s="395"/>
      <c r="AC9" s="396"/>
    </row>
    <row r="10" spans="1:29" ht="37.5" customHeight="1" x14ac:dyDescent="0.25">
      <c r="A10" s="312" t="s">
        <v>32</v>
      </c>
      <c r="B10" s="312" t="s">
        <v>31</v>
      </c>
      <c r="C10" s="312" t="s">
        <v>30</v>
      </c>
      <c r="D10" s="312" t="s">
        <v>29</v>
      </c>
      <c r="E10" s="382" t="s">
        <v>28</v>
      </c>
      <c r="F10" s="383"/>
      <c r="G10" s="383"/>
      <c r="H10" s="383"/>
      <c r="I10" s="383"/>
      <c r="J10" s="383"/>
      <c r="K10" s="383"/>
      <c r="L10" s="383"/>
      <c r="M10" s="383"/>
      <c r="N10" s="383"/>
      <c r="O10" s="383"/>
      <c r="P10" s="383"/>
      <c r="Q10" s="383"/>
      <c r="R10" s="383"/>
      <c r="S10" s="383"/>
      <c r="T10" s="383"/>
      <c r="U10" s="383"/>
      <c r="V10" s="383"/>
      <c r="W10" s="383"/>
      <c r="X10" s="383"/>
      <c r="Y10" s="383"/>
      <c r="Z10" s="383"/>
      <c r="AA10" s="383"/>
      <c r="AB10" s="384"/>
      <c r="AC10" s="114" t="s">
        <v>67</v>
      </c>
    </row>
    <row r="11" spans="1:29" ht="15.75" x14ac:dyDescent="0.25">
      <c r="A11" s="313"/>
      <c r="B11" s="313"/>
      <c r="C11" s="313"/>
      <c r="D11" s="313"/>
      <c r="E11" s="51">
        <v>0.29166666666666669</v>
      </c>
      <c r="F11" s="51">
        <v>0.33333333333333298</v>
      </c>
      <c r="G11" s="51">
        <v>0.375</v>
      </c>
      <c r="H11" s="51">
        <v>0.41666666666666702</v>
      </c>
      <c r="I11" s="51">
        <v>0.45833333333333298</v>
      </c>
      <c r="J11" s="51">
        <v>0.5</v>
      </c>
      <c r="K11" s="51">
        <v>0.54166666666666696</v>
      </c>
      <c r="L11" s="51">
        <v>0.58333333333333304</v>
      </c>
      <c r="M11" s="51">
        <v>0.625</v>
      </c>
      <c r="N11" s="51">
        <v>0.66666666666666696</v>
      </c>
      <c r="O11" s="51">
        <v>0.70833333333333304</v>
      </c>
      <c r="P11" s="51">
        <v>0.75</v>
      </c>
      <c r="Q11" s="51">
        <v>0.79166666666666696</v>
      </c>
      <c r="R11" s="51">
        <v>0.83333333333333304</v>
      </c>
      <c r="S11" s="51">
        <v>0.875</v>
      </c>
      <c r="T11" s="51">
        <v>0.91666666666666696</v>
      </c>
      <c r="U11" s="51">
        <v>0.95833333333333304</v>
      </c>
      <c r="V11" s="51">
        <v>1</v>
      </c>
      <c r="W11" s="51">
        <v>1.0416666666666701</v>
      </c>
      <c r="X11" s="51">
        <v>1.0833333333333299</v>
      </c>
      <c r="Y11" s="51">
        <v>1.125</v>
      </c>
      <c r="Z11" s="51">
        <v>1.1666666666666701</v>
      </c>
      <c r="AA11" s="51">
        <v>1.2083333333333299</v>
      </c>
      <c r="AB11" s="51">
        <v>1.25</v>
      </c>
      <c r="AC11" s="1"/>
    </row>
    <row r="12" spans="1:29" ht="32.25" customHeight="1" x14ac:dyDescent="0.25">
      <c r="A12" s="4">
        <v>1</v>
      </c>
      <c r="B12" s="3" t="s">
        <v>27</v>
      </c>
      <c r="C12" s="2" t="s">
        <v>0</v>
      </c>
      <c r="D12" s="31"/>
      <c r="E12" s="7">
        <v>1.7</v>
      </c>
      <c r="F12" s="7">
        <v>1.8</v>
      </c>
      <c r="G12" s="7">
        <v>1.8</v>
      </c>
      <c r="H12" s="7">
        <v>1.8</v>
      </c>
      <c r="I12" s="7">
        <v>1.9</v>
      </c>
      <c r="J12" s="7">
        <v>1.7</v>
      </c>
      <c r="K12" s="7">
        <v>1.6</v>
      </c>
      <c r="L12" s="7">
        <v>1.6</v>
      </c>
      <c r="M12" s="7">
        <v>1.6</v>
      </c>
      <c r="N12" s="7">
        <v>1.5</v>
      </c>
      <c r="O12" s="7">
        <v>1.6</v>
      </c>
      <c r="P12" s="7">
        <v>1.6</v>
      </c>
      <c r="Q12" s="7">
        <v>1.5</v>
      </c>
      <c r="R12" s="7">
        <v>1.5</v>
      </c>
      <c r="S12" s="7">
        <v>1.5</v>
      </c>
      <c r="T12" s="7">
        <v>1.5</v>
      </c>
      <c r="U12" s="7">
        <v>1.4</v>
      </c>
      <c r="V12" s="7"/>
      <c r="W12" s="7"/>
      <c r="X12" s="7"/>
      <c r="Y12" s="7"/>
      <c r="Z12" s="7"/>
      <c r="AA12" s="7"/>
      <c r="AB12" s="7"/>
      <c r="AC12" s="100">
        <f t="shared" ref="AC12:AC24" si="0">AVERAGE(E12:AB12)</f>
        <v>1.6235294117647059</v>
      </c>
    </row>
    <row r="13" spans="1:29" ht="30" customHeight="1" x14ac:dyDescent="0.25">
      <c r="A13" s="4">
        <v>2</v>
      </c>
      <c r="B13" s="3" t="s">
        <v>26</v>
      </c>
      <c r="C13" s="2" t="s">
        <v>0</v>
      </c>
      <c r="D13" s="31"/>
      <c r="E13" s="7">
        <v>1.3</v>
      </c>
      <c r="F13" s="7">
        <v>1.4</v>
      </c>
      <c r="G13" s="7">
        <v>1.3</v>
      </c>
      <c r="H13" s="7">
        <v>1.4</v>
      </c>
      <c r="I13" s="7">
        <v>1.1000000000000001</v>
      </c>
      <c r="J13" s="7">
        <v>0.5</v>
      </c>
      <c r="K13" s="7">
        <v>0.3</v>
      </c>
      <c r="L13" s="7">
        <v>0.4</v>
      </c>
      <c r="M13" s="7">
        <v>0.4</v>
      </c>
      <c r="N13" s="7">
        <v>0.4</v>
      </c>
      <c r="O13" s="7">
        <v>0.4</v>
      </c>
      <c r="P13" s="7">
        <v>0.3</v>
      </c>
      <c r="Q13" s="7">
        <v>0.3</v>
      </c>
      <c r="R13" s="7">
        <v>0.4</v>
      </c>
      <c r="S13" s="7">
        <v>0.4</v>
      </c>
      <c r="T13" s="7">
        <v>0.4</v>
      </c>
      <c r="U13" s="7">
        <v>0.4</v>
      </c>
      <c r="V13" s="7"/>
      <c r="W13" s="7"/>
      <c r="X13" s="7"/>
      <c r="Y13" s="7"/>
      <c r="Z13" s="7"/>
      <c r="AA13" s="7"/>
      <c r="AB13" s="7"/>
      <c r="AC13" s="100">
        <f t="shared" si="0"/>
        <v>0.65294117647058847</v>
      </c>
    </row>
    <row r="14" spans="1:29" ht="30" customHeight="1" x14ac:dyDescent="0.25">
      <c r="A14" s="4">
        <v>3</v>
      </c>
      <c r="B14" s="3" t="s">
        <v>25</v>
      </c>
      <c r="C14" s="2" t="s">
        <v>0</v>
      </c>
      <c r="D14" s="2"/>
      <c r="E14" s="93">
        <v>13.8</v>
      </c>
      <c r="F14" s="93">
        <v>14</v>
      </c>
      <c r="G14" s="93">
        <v>14.3</v>
      </c>
      <c r="H14" s="93">
        <v>14.5</v>
      </c>
      <c r="I14" s="93">
        <v>14.7</v>
      </c>
      <c r="J14" s="93">
        <v>15.1</v>
      </c>
      <c r="K14" s="93">
        <v>15</v>
      </c>
      <c r="L14" s="93">
        <v>14.1</v>
      </c>
      <c r="M14" s="93">
        <v>13.8</v>
      </c>
      <c r="N14" s="93">
        <v>13.8</v>
      </c>
      <c r="O14" s="93">
        <v>13.8</v>
      </c>
      <c r="P14" s="93">
        <v>13.9</v>
      </c>
      <c r="Q14" s="93">
        <v>14</v>
      </c>
      <c r="R14" s="93">
        <v>13.8</v>
      </c>
      <c r="S14" s="93">
        <v>13.8</v>
      </c>
      <c r="T14" s="93">
        <v>13.7</v>
      </c>
      <c r="U14" s="93">
        <v>13.5</v>
      </c>
      <c r="V14" s="93"/>
      <c r="W14" s="93"/>
      <c r="X14" s="93"/>
      <c r="Y14" s="93"/>
      <c r="Z14" s="93"/>
      <c r="AA14" s="93"/>
      <c r="AB14" s="93"/>
      <c r="AC14" s="100">
        <f t="shared" si="0"/>
        <v>14.094117647058825</v>
      </c>
    </row>
    <row r="15" spans="1:29" ht="30" customHeight="1" x14ac:dyDescent="0.25">
      <c r="A15" s="4">
        <v>4</v>
      </c>
      <c r="B15" s="3" t="s">
        <v>24</v>
      </c>
      <c r="C15" s="2" t="s">
        <v>0</v>
      </c>
      <c r="D15" s="2"/>
      <c r="E15" s="93">
        <v>6.3</v>
      </c>
      <c r="F15" s="93">
        <v>6.3</v>
      </c>
      <c r="G15" s="93">
        <v>6.6</v>
      </c>
      <c r="H15" s="93">
        <v>6.8</v>
      </c>
      <c r="I15" s="93">
        <v>7.1</v>
      </c>
      <c r="J15" s="93">
        <v>7.5</v>
      </c>
      <c r="K15" s="93">
        <v>7.8</v>
      </c>
      <c r="L15" s="93">
        <v>7.2</v>
      </c>
      <c r="M15" s="93">
        <v>7</v>
      </c>
      <c r="N15" s="93">
        <v>7.1</v>
      </c>
      <c r="O15" s="93">
        <v>7</v>
      </c>
      <c r="P15" s="93">
        <v>7.1</v>
      </c>
      <c r="Q15" s="93">
        <v>7</v>
      </c>
      <c r="R15" s="93">
        <v>7</v>
      </c>
      <c r="S15" s="93">
        <v>7</v>
      </c>
      <c r="T15" s="93">
        <v>6.7</v>
      </c>
      <c r="U15" s="93">
        <v>6.5</v>
      </c>
      <c r="V15" s="93"/>
      <c r="W15" s="93"/>
      <c r="X15" s="93"/>
      <c r="Y15" s="93"/>
      <c r="Z15" s="93"/>
      <c r="AA15" s="93"/>
      <c r="AB15" s="93"/>
      <c r="AC15" s="100">
        <f t="shared" si="0"/>
        <v>6.9411764705882355</v>
      </c>
    </row>
    <row r="16" spans="1:29" ht="30" customHeight="1" x14ac:dyDescent="0.25">
      <c r="A16" s="4">
        <v>5</v>
      </c>
      <c r="B16" s="3" t="s">
        <v>23</v>
      </c>
      <c r="C16" s="2" t="s">
        <v>0</v>
      </c>
      <c r="D16" s="2"/>
      <c r="E16" s="93">
        <v>22.1</v>
      </c>
      <c r="F16" s="93">
        <v>21.7</v>
      </c>
      <c r="G16" s="93">
        <v>21.6</v>
      </c>
      <c r="H16" s="93">
        <v>22.4</v>
      </c>
      <c r="I16" s="93">
        <v>22.9</v>
      </c>
      <c r="J16" s="93">
        <v>24.1</v>
      </c>
      <c r="K16" s="93">
        <v>27.1</v>
      </c>
      <c r="L16" s="93">
        <v>26.6</v>
      </c>
      <c r="M16" s="93">
        <v>26.7</v>
      </c>
      <c r="N16" s="93">
        <v>26.5</v>
      </c>
      <c r="O16" s="93">
        <v>26.6</v>
      </c>
      <c r="P16" s="93">
        <v>26.5</v>
      </c>
      <c r="Q16" s="93">
        <v>26.5</v>
      </c>
      <c r="R16" s="93">
        <v>26.5</v>
      </c>
      <c r="S16" s="93">
        <v>26.6</v>
      </c>
      <c r="T16" s="93">
        <v>26.5</v>
      </c>
      <c r="U16" s="93">
        <v>26.6</v>
      </c>
      <c r="V16" s="93"/>
      <c r="W16" s="93"/>
      <c r="X16" s="93"/>
      <c r="Y16" s="93"/>
      <c r="Z16" s="93"/>
      <c r="AA16" s="93"/>
      <c r="AB16" s="93"/>
      <c r="AC16" s="100">
        <f t="shared" si="0"/>
        <v>25.147058823529417</v>
      </c>
    </row>
    <row r="17" spans="1:29" ht="30" customHeight="1" x14ac:dyDescent="0.25">
      <c r="A17" s="4">
        <v>6</v>
      </c>
      <c r="B17" s="3" t="s">
        <v>22</v>
      </c>
      <c r="C17" s="2" t="s">
        <v>0</v>
      </c>
      <c r="D17" s="2"/>
      <c r="E17" s="93">
        <v>27.9</v>
      </c>
      <c r="F17" s="93">
        <v>27.7</v>
      </c>
      <c r="G17" s="93">
        <v>27.6</v>
      </c>
      <c r="H17" s="93">
        <v>28.4</v>
      </c>
      <c r="I17" s="93">
        <v>28.8</v>
      </c>
      <c r="J17" s="93">
        <v>29.9</v>
      </c>
      <c r="K17" s="93">
        <v>32.5</v>
      </c>
      <c r="L17" s="93">
        <v>31.7</v>
      </c>
      <c r="M17" s="93">
        <v>31.8</v>
      </c>
      <c r="N17" s="93">
        <v>31.5</v>
      </c>
      <c r="O17" s="93">
        <v>31.8</v>
      </c>
      <c r="P17" s="93">
        <v>31.6</v>
      </c>
      <c r="Q17" s="93">
        <v>31.7</v>
      </c>
      <c r="R17" s="93">
        <v>31.7</v>
      </c>
      <c r="S17" s="93">
        <v>31.7</v>
      </c>
      <c r="T17" s="93">
        <v>31.7</v>
      </c>
      <c r="U17" s="93">
        <v>31.8</v>
      </c>
      <c r="V17" s="93"/>
      <c r="W17" s="93"/>
      <c r="X17" s="93"/>
      <c r="Y17" s="93"/>
      <c r="Z17" s="93"/>
      <c r="AA17" s="93"/>
      <c r="AB17" s="93"/>
      <c r="AC17" s="100">
        <f t="shared" si="0"/>
        <v>30.576470588235292</v>
      </c>
    </row>
    <row r="18" spans="1:29" ht="30" customHeight="1" x14ac:dyDescent="0.25">
      <c r="A18" s="4">
        <v>7</v>
      </c>
      <c r="B18" s="3" t="s">
        <v>21</v>
      </c>
      <c r="C18" s="2" t="s">
        <v>16</v>
      </c>
      <c r="D18" s="2"/>
      <c r="E18" s="93">
        <v>4.3</v>
      </c>
      <c r="F18" s="93">
        <v>4.3</v>
      </c>
      <c r="G18" s="93">
        <v>4.3</v>
      </c>
      <c r="H18" s="93">
        <v>4.3</v>
      </c>
      <c r="I18" s="93">
        <v>4.3</v>
      </c>
      <c r="J18" s="93">
        <v>4.3</v>
      </c>
      <c r="K18" s="93">
        <v>4.3</v>
      </c>
      <c r="L18" s="93">
        <v>4.3</v>
      </c>
      <c r="M18" s="93">
        <v>4.3</v>
      </c>
      <c r="N18" s="93">
        <v>4.3</v>
      </c>
      <c r="O18" s="93">
        <v>4.3</v>
      </c>
      <c r="P18" s="93">
        <v>4.3</v>
      </c>
      <c r="Q18" s="93">
        <v>4.3</v>
      </c>
      <c r="R18" s="93">
        <v>4.3</v>
      </c>
      <c r="S18" s="93">
        <v>4.3</v>
      </c>
      <c r="T18" s="93">
        <v>4.3</v>
      </c>
      <c r="U18" s="93">
        <v>4.3</v>
      </c>
      <c r="V18" s="93"/>
      <c r="W18" s="93"/>
      <c r="X18" s="93"/>
      <c r="Y18" s="93"/>
      <c r="Z18" s="93"/>
      <c r="AA18" s="93"/>
      <c r="AB18" s="93"/>
      <c r="AC18" s="100">
        <f t="shared" si="0"/>
        <v>4.2999999999999989</v>
      </c>
    </row>
    <row r="19" spans="1:29" ht="30" customHeight="1" x14ac:dyDescent="0.25">
      <c r="A19" s="4">
        <v>8</v>
      </c>
      <c r="B19" s="3" t="s">
        <v>20</v>
      </c>
      <c r="C19" s="2" t="s">
        <v>16</v>
      </c>
      <c r="D19" s="2"/>
      <c r="E19" s="97">
        <v>3.8</v>
      </c>
      <c r="F19" s="97">
        <v>3.8</v>
      </c>
      <c r="G19" s="97">
        <v>3.8</v>
      </c>
      <c r="H19" s="97">
        <v>3.8</v>
      </c>
      <c r="I19" s="97">
        <v>3.8</v>
      </c>
      <c r="J19" s="97">
        <v>3.8</v>
      </c>
      <c r="K19" s="97">
        <v>3.8</v>
      </c>
      <c r="L19" s="97">
        <v>3.8</v>
      </c>
      <c r="M19" s="97">
        <v>3.8</v>
      </c>
      <c r="N19" s="97">
        <v>3.8</v>
      </c>
      <c r="O19" s="97">
        <v>3.8</v>
      </c>
      <c r="P19" s="97">
        <v>3.8</v>
      </c>
      <c r="Q19" s="97">
        <v>3.8</v>
      </c>
      <c r="R19" s="97">
        <v>3.8</v>
      </c>
      <c r="S19" s="97">
        <v>3.8</v>
      </c>
      <c r="T19" s="97">
        <v>3.8</v>
      </c>
      <c r="U19" s="97">
        <v>3.8</v>
      </c>
      <c r="V19" s="97"/>
      <c r="W19" s="97"/>
      <c r="X19" s="97"/>
      <c r="Y19" s="97"/>
      <c r="Z19" s="97"/>
      <c r="AA19" s="97"/>
      <c r="AB19" s="97"/>
      <c r="AC19" s="100">
        <f t="shared" si="0"/>
        <v>3.7999999999999989</v>
      </c>
    </row>
    <row r="20" spans="1:29" ht="30" customHeight="1" x14ac:dyDescent="0.25">
      <c r="A20" s="4">
        <v>9</v>
      </c>
      <c r="B20" s="3" t="s">
        <v>19</v>
      </c>
      <c r="C20" s="2" t="s">
        <v>16</v>
      </c>
      <c r="D20" s="2"/>
      <c r="E20" s="97">
        <v>3.8</v>
      </c>
      <c r="F20" s="97">
        <v>3.8</v>
      </c>
      <c r="G20" s="97">
        <v>3.8</v>
      </c>
      <c r="H20" s="97">
        <v>3.8</v>
      </c>
      <c r="I20" s="97">
        <v>3.8</v>
      </c>
      <c r="J20" s="97">
        <v>3.8</v>
      </c>
      <c r="K20" s="97">
        <v>3.8</v>
      </c>
      <c r="L20" s="97">
        <v>3.8</v>
      </c>
      <c r="M20" s="97">
        <v>3.8</v>
      </c>
      <c r="N20" s="97">
        <v>3.8</v>
      </c>
      <c r="O20" s="97">
        <v>3.8</v>
      </c>
      <c r="P20" s="97">
        <v>3.8</v>
      </c>
      <c r="Q20" s="97">
        <v>3.8</v>
      </c>
      <c r="R20" s="97">
        <v>3.8</v>
      </c>
      <c r="S20" s="97">
        <v>3.8</v>
      </c>
      <c r="T20" s="97">
        <v>3.8</v>
      </c>
      <c r="U20" s="97">
        <v>3.8</v>
      </c>
      <c r="V20" s="97"/>
      <c r="W20" s="97"/>
      <c r="X20" s="97"/>
      <c r="Y20" s="97"/>
      <c r="Z20" s="97"/>
      <c r="AA20" s="97"/>
      <c r="AB20" s="97"/>
      <c r="AC20" s="100">
        <f t="shared" si="0"/>
        <v>3.7999999999999989</v>
      </c>
    </row>
    <row r="21" spans="1:29" ht="30" customHeight="1" x14ac:dyDescent="0.25">
      <c r="A21" s="4">
        <v>10</v>
      </c>
      <c r="B21" s="3" t="s">
        <v>18</v>
      </c>
      <c r="C21" s="2" t="s">
        <v>16</v>
      </c>
      <c r="D21" s="2"/>
      <c r="E21" s="97">
        <v>3</v>
      </c>
      <c r="F21" s="97">
        <v>3</v>
      </c>
      <c r="G21" s="97">
        <v>3</v>
      </c>
      <c r="H21" s="97">
        <v>3</v>
      </c>
      <c r="I21" s="97">
        <v>3</v>
      </c>
      <c r="J21" s="97">
        <v>3</v>
      </c>
      <c r="K21" s="97">
        <v>3</v>
      </c>
      <c r="L21" s="97">
        <v>3</v>
      </c>
      <c r="M21" s="97">
        <v>3</v>
      </c>
      <c r="N21" s="97">
        <v>3</v>
      </c>
      <c r="O21" s="97">
        <v>3</v>
      </c>
      <c r="P21" s="97">
        <v>3</v>
      </c>
      <c r="Q21" s="97">
        <v>3</v>
      </c>
      <c r="R21" s="97">
        <v>3</v>
      </c>
      <c r="S21" s="97">
        <v>3</v>
      </c>
      <c r="T21" s="97">
        <v>3</v>
      </c>
      <c r="U21" s="97">
        <v>3</v>
      </c>
      <c r="V21" s="97"/>
      <c r="W21" s="97"/>
      <c r="X21" s="97"/>
      <c r="Y21" s="97"/>
      <c r="Z21" s="97"/>
      <c r="AA21" s="97"/>
      <c r="AB21" s="97"/>
      <c r="AC21" s="100">
        <f t="shared" si="0"/>
        <v>3</v>
      </c>
    </row>
    <row r="22" spans="1:29" ht="30" customHeight="1" x14ac:dyDescent="0.25">
      <c r="A22" s="4">
        <v>11</v>
      </c>
      <c r="B22" s="3" t="s">
        <v>17</v>
      </c>
      <c r="C22" s="2" t="s">
        <v>16</v>
      </c>
      <c r="D22" s="5"/>
      <c r="E22" s="98">
        <v>0.5</v>
      </c>
      <c r="F22" s="98">
        <v>0.5</v>
      </c>
      <c r="G22" s="98">
        <v>0.5</v>
      </c>
      <c r="H22" s="98">
        <v>0.5</v>
      </c>
      <c r="I22" s="98">
        <v>0.5</v>
      </c>
      <c r="J22" s="98">
        <v>0.5</v>
      </c>
      <c r="K22" s="98">
        <v>0.5</v>
      </c>
      <c r="L22" s="98">
        <v>0.5</v>
      </c>
      <c r="M22" s="98">
        <v>0.5</v>
      </c>
      <c r="N22" s="98">
        <v>0.5</v>
      </c>
      <c r="O22" s="98">
        <v>0.5</v>
      </c>
      <c r="P22" s="98">
        <v>0.5</v>
      </c>
      <c r="Q22" s="98">
        <v>0.5</v>
      </c>
      <c r="R22" s="98">
        <v>0.5</v>
      </c>
      <c r="S22" s="98">
        <v>0.5</v>
      </c>
      <c r="T22" s="98">
        <v>0.5</v>
      </c>
      <c r="U22" s="98">
        <v>0.5</v>
      </c>
      <c r="V22" s="98"/>
      <c r="W22" s="98"/>
      <c r="X22" s="98"/>
      <c r="Y22" s="98"/>
      <c r="Z22" s="98"/>
      <c r="AA22" s="98"/>
      <c r="AB22" s="98"/>
      <c r="AC22" s="100">
        <f t="shared" si="0"/>
        <v>0.5</v>
      </c>
    </row>
    <row r="23" spans="1:29" ht="30" customHeight="1" x14ac:dyDescent="0.25">
      <c r="A23" s="4">
        <v>12</v>
      </c>
      <c r="B23" s="3" t="s">
        <v>15</v>
      </c>
      <c r="C23" s="2" t="s">
        <v>14</v>
      </c>
      <c r="D23" s="5"/>
      <c r="E23" s="98">
        <f t="shared" ref="E23:K23" si="1">E20-E21</f>
        <v>0.79999999999999982</v>
      </c>
      <c r="F23" s="98">
        <f t="shared" si="1"/>
        <v>0.79999999999999982</v>
      </c>
      <c r="G23" s="98">
        <f t="shared" si="1"/>
        <v>0.79999999999999982</v>
      </c>
      <c r="H23" s="98">
        <f t="shared" si="1"/>
        <v>0.79999999999999982</v>
      </c>
      <c r="I23" s="98">
        <f t="shared" si="1"/>
        <v>0.79999999999999982</v>
      </c>
      <c r="J23" s="98">
        <f t="shared" si="1"/>
        <v>0.79999999999999982</v>
      </c>
      <c r="K23" s="98">
        <f t="shared" si="1"/>
        <v>0.79999999999999982</v>
      </c>
      <c r="L23" s="98">
        <f t="shared" ref="L23:U23" si="2">L20-L21</f>
        <v>0.79999999999999982</v>
      </c>
      <c r="M23" s="98">
        <f t="shared" si="2"/>
        <v>0.79999999999999982</v>
      </c>
      <c r="N23" s="98">
        <f t="shared" si="2"/>
        <v>0.79999999999999982</v>
      </c>
      <c r="O23" s="98">
        <f t="shared" si="2"/>
        <v>0.79999999999999982</v>
      </c>
      <c r="P23" s="98">
        <f t="shared" si="2"/>
        <v>0.79999999999999982</v>
      </c>
      <c r="Q23" s="98">
        <f t="shared" si="2"/>
        <v>0.79999999999999982</v>
      </c>
      <c r="R23" s="98">
        <f t="shared" si="2"/>
        <v>0.79999999999999982</v>
      </c>
      <c r="S23" s="98">
        <f t="shared" si="2"/>
        <v>0.79999999999999982</v>
      </c>
      <c r="T23" s="98">
        <f t="shared" si="2"/>
        <v>0.79999999999999982</v>
      </c>
      <c r="U23" s="98">
        <f t="shared" si="2"/>
        <v>0.79999999999999982</v>
      </c>
      <c r="V23" s="98"/>
      <c r="W23" s="98"/>
      <c r="X23" s="98"/>
      <c r="Y23" s="98"/>
      <c r="Z23" s="98"/>
      <c r="AA23" s="98"/>
      <c r="AB23" s="98"/>
      <c r="AC23" s="100">
        <f t="shared" si="0"/>
        <v>0.8</v>
      </c>
    </row>
    <row r="24" spans="1:29" ht="30" customHeight="1" x14ac:dyDescent="0.25">
      <c r="A24" s="4">
        <v>13</v>
      </c>
      <c r="B24" s="3" t="s">
        <v>13</v>
      </c>
      <c r="C24" s="2" t="s">
        <v>12</v>
      </c>
      <c r="D24" s="5"/>
      <c r="E24" s="6">
        <f t="shared" ref="E24:K24" si="3">SQRT(E22/0.5)*971</f>
        <v>971</v>
      </c>
      <c r="F24" s="6">
        <f t="shared" si="3"/>
        <v>971</v>
      </c>
      <c r="G24" s="6">
        <f t="shared" si="3"/>
        <v>971</v>
      </c>
      <c r="H24" s="6">
        <f t="shared" si="3"/>
        <v>971</v>
      </c>
      <c r="I24" s="6">
        <f t="shared" si="3"/>
        <v>971</v>
      </c>
      <c r="J24" s="6">
        <f t="shared" si="3"/>
        <v>971</v>
      </c>
      <c r="K24" s="6">
        <f t="shared" si="3"/>
        <v>971</v>
      </c>
      <c r="L24" s="6">
        <f t="shared" ref="L24:U24" si="4">SQRT(L22/0.5)*971</f>
        <v>971</v>
      </c>
      <c r="M24" s="6">
        <f t="shared" si="4"/>
        <v>971</v>
      </c>
      <c r="N24" s="6">
        <f t="shared" si="4"/>
        <v>971</v>
      </c>
      <c r="O24" s="6">
        <f t="shared" si="4"/>
        <v>971</v>
      </c>
      <c r="P24" s="6">
        <f t="shared" si="4"/>
        <v>971</v>
      </c>
      <c r="Q24" s="6">
        <f t="shared" si="4"/>
        <v>971</v>
      </c>
      <c r="R24" s="6">
        <f t="shared" si="4"/>
        <v>971</v>
      </c>
      <c r="S24" s="6">
        <f t="shared" si="4"/>
        <v>971</v>
      </c>
      <c r="T24" s="6">
        <f t="shared" si="4"/>
        <v>971</v>
      </c>
      <c r="U24" s="6">
        <f t="shared" si="4"/>
        <v>971</v>
      </c>
      <c r="V24" s="6"/>
      <c r="W24" s="6"/>
      <c r="X24" s="6"/>
      <c r="Y24" s="6"/>
      <c r="Z24" s="6"/>
      <c r="AA24" s="6"/>
      <c r="AB24" s="6"/>
      <c r="AC24" s="100">
        <f t="shared" si="0"/>
        <v>971</v>
      </c>
    </row>
    <row r="25" spans="1:29" ht="30" customHeight="1" x14ac:dyDescent="0.25">
      <c r="A25" s="4">
        <v>14</v>
      </c>
      <c r="B25" s="3" t="s">
        <v>11</v>
      </c>
      <c r="C25" s="2" t="s">
        <v>10</v>
      </c>
      <c r="D25" s="5"/>
      <c r="E25" s="99">
        <f t="shared" ref="E25:K25" si="5">E24*1000*1*(E14-E15)/3024</f>
        <v>2408.2341269841272</v>
      </c>
      <c r="F25" s="99">
        <f t="shared" si="5"/>
        <v>2472.4537037037039</v>
      </c>
      <c r="G25" s="99">
        <f t="shared" si="5"/>
        <v>2472.4537037037039</v>
      </c>
      <c r="H25" s="99">
        <f t="shared" si="5"/>
        <v>2472.4537037037039</v>
      </c>
      <c r="I25" s="99">
        <f t="shared" si="5"/>
        <v>2440.3439153439153</v>
      </c>
      <c r="J25" s="99">
        <f t="shared" si="5"/>
        <v>2440.3439153439153</v>
      </c>
      <c r="K25" s="99">
        <f t="shared" si="5"/>
        <v>2311.9047619047619</v>
      </c>
      <c r="L25" s="99">
        <f t="shared" ref="L25:U25" si="6">L24*1000*1*(L14-L15)/3024</f>
        <v>2215.5753968253966</v>
      </c>
      <c r="M25" s="99">
        <f t="shared" si="6"/>
        <v>2183.465608465609</v>
      </c>
      <c r="N25" s="99">
        <f t="shared" si="6"/>
        <v>2151.3558201058204</v>
      </c>
      <c r="O25" s="99">
        <f t="shared" si="6"/>
        <v>2183.465608465609</v>
      </c>
      <c r="P25" s="99">
        <f t="shared" si="6"/>
        <v>2183.465608465609</v>
      </c>
      <c r="Q25" s="99">
        <f t="shared" si="6"/>
        <v>2247.6851851851852</v>
      </c>
      <c r="R25" s="99">
        <f t="shared" si="6"/>
        <v>2183.465608465609</v>
      </c>
      <c r="S25" s="99">
        <f t="shared" si="6"/>
        <v>2183.465608465609</v>
      </c>
      <c r="T25" s="99">
        <f t="shared" si="6"/>
        <v>2247.6851851851848</v>
      </c>
      <c r="U25" s="99">
        <f t="shared" si="6"/>
        <v>2247.6851851851852</v>
      </c>
      <c r="V25" s="99"/>
      <c r="W25" s="99"/>
      <c r="X25" s="99"/>
      <c r="Y25" s="99"/>
      <c r="Z25" s="99"/>
      <c r="AA25" s="99"/>
      <c r="AB25" s="99"/>
      <c r="AC25" s="26">
        <f>SUM(E25:AB25)</f>
        <v>39045.502645502653</v>
      </c>
    </row>
    <row r="26" spans="1:29" ht="30" customHeight="1" x14ac:dyDescent="0.25">
      <c r="A26" s="4">
        <v>15</v>
      </c>
      <c r="B26" s="3" t="s">
        <v>9</v>
      </c>
      <c r="C26" s="2" t="s">
        <v>8</v>
      </c>
      <c r="D26" s="5"/>
      <c r="E26" s="93">
        <v>1400</v>
      </c>
      <c r="F26" s="93">
        <v>1380</v>
      </c>
      <c r="G26" s="93">
        <v>1380</v>
      </c>
      <c r="H26" s="93">
        <v>1400</v>
      </c>
      <c r="I26" s="93">
        <v>1390</v>
      </c>
      <c r="J26" s="93">
        <v>1400</v>
      </c>
      <c r="K26" s="93">
        <v>1390</v>
      </c>
      <c r="L26" s="93">
        <v>1390</v>
      </c>
      <c r="M26" s="93">
        <v>1380</v>
      </c>
      <c r="N26" s="93">
        <v>1380</v>
      </c>
      <c r="O26" s="93">
        <v>1380</v>
      </c>
      <c r="P26" s="93">
        <v>1380</v>
      </c>
      <c r="Q26" s="93">
        <v>1400</v>
      </c>
      <c r="R26" s="93">
        <v>1380</v>
      </c>
      <c r="S26" s="93">
        <v>1380</v>
      </c>
      <c r="T26" s="93">
        <v>1390</v>
      </c>
      <c r="U26" s="93">
        <v>1400</v>
      </c>
      <c r="V26" s="93"/>
      <c r="W26" s="93"/>
      <c r="X26" s="93"/>
      <c r="Y26" s="93"/>
      <c r="Z26" s="93"/>
      <c r="AA26" s="93"/>
      <c r="AB26" s="93"/>
      <c r="AC26" s="26">
        <f>SUM(E26:AB26)</f>
        <v>23600</v>
      </c>
    </row>
    <row r="27" spans="1:29" ht="30" customHeight="1" x14ac:dyDescent="0.25">
      <c r="A27" s="4">
        <v>16</v>
      </c>
      <c r="B27" s="3" t="s">
        <v>7</v>
      </c>
      <c r="C27" s="2" t="s">
        <v>6</v>
      </c>
      <c r="D27" s="5"/>
      <c r="E27" s="50">
        <f t="shared" ref="E27:K27" si="7">E26/E25</f>
        <v>0.58133882595262609</v>
      </c>
      <c r="F27" s="50">
        <f t="shared" si="7"/>
        <v>0.55814998595637111</v>
      </c>
      <c r="G27" s="50">
        <f t="shared" si="7"/>
        <v>0.55814998595637111</v>
      </c>
      <c r="H27" s="50">
        <f t="shared" si="7"/>
        <v>0.56623911618762279</v>
      </c>
      <c r="I27" s="50">
        <f t="shared" si="7"/>
        <v>0.56959184779662853</v>
      </c>
      <c r="J27" s="50">
        <f t="shared" si="7"/>
        <v>0.57368963087430214</v>
      </c>
      <c r="K27" s="50">
        <f t="shared" si="7"/>
        <v>0.60123583934088565</v>
      </c>
      <c r="L27" s="50">
        <f t="shared" ref="L27:U27" si="8">L26/L25</f>
        <v>0.6273765280078808</v>
      </c>
      <c r="M27" s="50">
        <f t="shared" si="8"/>
        <v>0.63202277821530251</v>
      </c>
      <c r="N27" s="50">
        <f t="shared" si="8"/>
        <v>0.64145595400956079</v>
      </c>
      <c r="O27" s="50">
        <f t="shared" si="8"/>
        <v>0.63202277821530251</v>
      </c>
      <c r="P27" s="50">
        <f t="shared" si="8"/>
        <v>0.63202277821530251</v>
      </c>
      <c r="Q27" s="50">
        <f t="shared" si="8"/>
        <v>0.62286302780638514</v>
      </c>
      <c r="R27" s="50">
        <f t="shared" si="8"/>
        <v>0.63202277821530251</v>
      </c>
      <c r="S27" s="50">
        <f t="shared" si="8"/>
        <v>0.63202277821530251</v>
      </c>
      <c r="T27" s="50">
        <f t="shared" si="8"/>
        <v>0.61841400617919684</v>
      </c>
      <c r="U27" s="50">
        <f t="shared" si="8"/>
        <v>0.62286302780638514</v>
      </c>
      <c r="V27" s="50"/>
      <c r="W27" s="50"/>
      <c r="X27" s="50"/>
      <c r="Y27" s="50"/>
      <c r="Z27" s="50"/>
      <c r="AA27" s="50"/>
      <c r="AB27" s="50"/>
      <c r="AC27" s="100">
        <f t="shared" ref="AC27:AC32" si="9">AVERAGE(E27:AB27)</f>
        <v>0.60596950982063114</v>
      </c>
    </row>
    <row r="28" spans="1:29" ht="30" customHeight="1" x14ac:dyDescent="0.25">
      <c r="A28" s="4">
        <v>17</v>
      </c>
      <c r="B28" s="3" t="s">
        <v>5</v>
      </c>
      <c r="C28" s="5"/>
      <c r="D28" s="5"/>
      <c r="E28" s="372">
        <f>AVERAGE(E27:AB27)</f>
        <v>0.60596950982063114</v>
      </c>
      <c r="F28" s="373"/>
      <c r="G28" s="373"/>
      <c r="H28" s="373"/>
      <c r="I28" s="373"/>
      <c r="J28" s="373"/>
      <c r="K28" s="373"/>
      <c r="L28" s="373"/>
      <c r="M28" s="373"/>
      <c r="N28" s="373"/>
      <c r="O28" s="373"/>
      <c r="P28" s="373"/>
      <c r="Q28" s="373"/>
      <c r="R28" s="373"/>
      <c r="S28" s="373"/>
      <c r="T28" s="373"/>
      <c r="U28" s="373"/>
      <c r="V28" s="373"/>
      <c r="W28" s="373"/>
      <c r="X28" s="373"/>
      <c r="Y28" s="373"/>
      <c r="Z28" s="373"/>
      <c r="AA28" s="373"/>
      <c r="AB28" s="373"/>
      <c r="AC28" s="100">
        <f t="shared" si="9"/>
        <v>0.60596950982063114</v>
      </c>
    </row>
    <row r="29" spans="1:29" ht="30" customHeight="1" x14ac:dyDescent="0.25">
      <c r="A29" s="4">
        <v>18</v>
      </c>
      <c r="B29" s="3" t="s">
        <v>4</v>
      </c>
      <c r="C29" s="5"/>
      <c r="D29" s="5"/>
      <c r="E29" s="50">
        <f t="shared" ref="E29:K29" si="10">3.516/E27</f>
        <v>6.0481079931972799</v>
      </c>
      <c r="F29" s="50">
        <f t="shared" si="10"/>
        <v>6.2993820450885671</v>
      </c>
      <c r="G29" s="50">
        <f t="shared" si="10"/>
        <v>6.2993820450885671</v>
      </c>
      <c r="H29" s="50">
        <f t="shared" si="10"/>
        <v>6.2093908730158738</v>
      </c>
      <c r="I29" s="50">
        <f t="shared" si="10"/>
        <v>6.1728411556469114</v>
      </c>
      <c r="J29" s="50">
        <f t="shared" si="10"/>
        <v>6.1287494331065755</v>
      </c>
      <c r="K29" s="50">
        <f t="shared" si="10"/>
        <v>5.8479547790339161</v>
      </c>
      <c r="L29" s="50">
        <f t="shared" ref="L29:U29" si="11">3.516/L27</f>
        <v>5.6042899965741686</v>
      </c>
      <c r="M29" s="50">
        <f t="shared" si="11"/>
        <v>5.5630906372210731</v>
      </c>
      <c r="N29" s="50">
        <f t="shared" si="11"/>
        <v>5.4812804807913507</v>
      </c>
      <c r="O29" s="50">
        <f t="shared" si="11"/>
        <v>5.5630906372210731</v>
      </c>
      <c r="P29" s="50">
        <f t="shared" si="11"/>
        <v>5.5630906372210731</v>
      </c>
      <c r="Q29" s="50">
        <f t="shared" si="11"/>
        <v>5.6449007936507938</v>
      </c>
      <c r="R29" s="50">
        <f t="shared" si="11"/>
        <v>5.5630906372210731</v>
      </c>
      <c r="S29" s="50">
        <f t="shared" si="11"/>
        <v>5.5630906372210731</v>
      </c>
      <c r="T29" s="50">
        <f t="shared" si="11"/>
        <v>5.6855115907274172</v>
      </c>
      <c r="U29" s="50">
        <f t="shared" si="11"/>
        <v>5.6449007936507938</v>
      </c>
      <c r="V29" s="50"/>
      <c r="W29" s="50"/>
      <c r="X29" s="50"/>
      <c r="Y29" s="50"/>
      <c r="Z29" s="50"/>
      <c r="AA29" s="50"/>
      <c r="AB29" s="50"/>
      <c r="AC29" s="100">
        <f t="shared" si="9"/>
        <v>5.8165967744516216</v>
      </c>
    </row>
    <row r="30" spans="1:29" ht="30" customHeight="1" x14ac:dyDescent="0.25">
      <c r="A30" s="4">
        <v>19</v>
      </c>
      <c r="B30" s="3" t="s">
        <v>3</v>
      </c>
      <c r="C30" s="5"/>
      <c r="D30" s="5"/>
      <c r="E30" s="50">
        <f t="shared" ref="E30:K30" si="12">3.413*E29</f>
        <v>20.642192580782314</v>
      </c>
      <c r="F30" s="50">
        <f t="shared" si="12"/>
        <v>21.499790919887278</v>
      </c>
      <c r="G30" s="50">
        <f t="shared" si="12"/>
        <v>21.499790919887278</v>
      </c>
      <c r="H30" s="50">
        <f t="shared" si="12"/>
        <v>21.192651049603175</v>
      </c>
      <c r="I30" s="50">
        <f t="shared" si="12"/>
        <v>21.067906864222909</v>
      </c>
      <c r="J30" s="50">
        <f t="shared" si="12"/>
        <v>20.917421815192743</v>
      </c>
      <c r="K30" s="50">
        <f t="shared" si="12"/>
        <v>19.959069660842754</v>
      </c>
      <c r="L30" s="50">
        <f t="shared" ref="L30:U30" si="13">3.413*L29</f>
        <v>19.127441758307636</v>
      </c>
      <c r="M30" s="50">
        <f t="shared" si="13"/>
        <v>18.986828344835523</v>
      </c>
      <c r="N30" s="50">
        <f t="shared" si="13"/>
        <v>18.70761028094088</v>
      </c>
      <c r="O30" s="50">
        <f t="shared" si="13"/>
        <v>18.986828344835523</v>
      </c>
      <c r="P30" s="50">
        <f t="shared" si="13"/>
        <v>18.986828344835523</v>
      </c>
      <c r="Q30" s="50">
        <f t="shared" si="13"/>
        <v>19.266046408730158</v>
      </c>
      <c r="R30" s="50">
        <f t="shared" si="13"/>
        <v>18.986828344835523</v>
      </c>
      <c r="S30" s="50">
        <f t="shared" si="13"/>
        <v>18.986828344835523</v>
      </c>
      <c r="T30" s="50">
        <f t="shared" si="13"/>
        <v>19.404651059152673</v>
      </c>
      <c r="U30" s="50">
        <f t="shared" si="13"/>
        <v>19.266046408730158</v>
      </c>
      <c r="V30" s="50"/>
      <c r="W30" s="50"/>
      <c r="X30" s="50"/>
      <c r="Y30" s="50"/>
      <c r="Z30" s="50"/>
      <c r="AA30" s="50"/>
      <c r="AB30" s="50"/>
      <c r="AC30" s="100">
        <f t="shared" si="9"/>
        <v>19.852044791203387</v>
      </c>
    </row>
    <row r="31" spans="1:29" ht="30" customHeight="1" x14ac:dyDescent="0.25">
      <c r="A31" s="4">
        <v>20</v>
      </c>
      <c r="B31" s="3" t="s">
        <v>2</v>
      </c>
      <c r="C31" s="2" t="s">
        <v>0</v>
      </c>
      <c r="D31" s="5"/>
      <c r="E31" s="50">
        <f t="shared" ref="E31:K31" si="14">(E17-E16)/LN(1+(E17-E16)/E12)</f>
        <v>3.9076322789153108</v>
      </c>
      <c r="F31" s="50">
        <f t="shared" si="14"/>
        <v>4.0918286304642697</v>
      </c>
      <c r="G31" s="50">
        <f t="shared" si="14"/>
        <v>4.0918286304642697</v>
      </c>
      <c r="H31" s="50">
        <f t="shared" si="14"/>
        <v>4.0918286304642697</v>
      </c>
      <c r="I31" s="50">
        <f t="shared" si="14"/>
        <v>4.1776718594873792</v>
      </c>
      <c r="J31" s="50">
        <f t="shared" si="14"/>
        <v>3.9076322789153108</v>
      </c>
      <c r="K31" s="50">
        <f t="shared" si="14"/>
        <v>3.6587683078307087</v>
      </c>
      <c r="L31" s="50">
        <f t="shared" ref="L31:U31" si="15">(L17-L16)/LN(1+(L17-L16)/L12)</f>
        <v>3.561194135526887</v>
      </c>
      <c r="M31" s="50">
        <f t="shared" si="15"/>
        <v>3.5611941355268879</v>
      </c>
      <c r="N31" s="50">
        <f t="shared" si="15"/>
        <v>3.4098571920535576</v>
      </c>
      <c r="O31" s="50">
        <f t="shared" si="15"/>
        <v>3.593843236092809</v>
      </c>
      <c r="P31" s="50">
        <f t="shared" si="15"/>
        <v>3.5611941355268879</v>
      </c>
      <c r="Q31" s="50">
        <f t="shared" si="15"/>
        <v>3.474443819349728</v>
      </c>
      <c r="R31" s="50">
        <f t="shared" si="15"/>
        <v>3.474443819349728</v>
      </c>
      <c r="S31" s="50">
        <f t="shared" si="15"/>
        <v>3.4422140720618009</v>
      </c>
      <c r="T31" s="50">
        <f t="shared" si="15"/>
        <v>3.474443819349728</v>
      </c>
      <c r="U31" s="50">
        <f t="shared" si="15"/>
        <v>3.3535461612270074</v>
      </c>
      <c r="V31" s="50"/>
      <c r="W31" s="50"/>
      <c r="X31" s="50"/>
      <c r="Y31" s="50"/>
      <c r="Z31" s="50"/>
      <c r="AA31" s="50"/>
      <c r="AB31" s="50"/>
      <c r="AC31" s="100">
        <f t="shared" si="9"/>
        <v>3.6960920672121502</v>
      </c>
    </row>
    <row r="32" spans="1:29" ht="30" customHeight="1" x14ac:dyDescent="0.25">
      <c r="A32" s="4">
        <v>21</v>
      </c>
      <c r="B32" s="3" t="s">
        <v>1</v>
      </c>
      <c r="C32" s="2" t="s">
        <v>0</v>
      </c>
      <c r="D32" s="1"/>
      <c r="E32" s="50">
        <f t="shared" ref="E32:K32" si="16">(E14-E15)/LN(1+(E14-E15)/E13)</f>
        <v>3.9217994096761246</v>
      </c>
      <c r="F32" s="50">
        <f t="shared" si="16"/>
        <v>4.1136825755517972</v>
      </c>
      <c r="G32" s="50">
        <f t="shared" si="16"/>
        <v>3.9796154527473693</v>
      </c>
      <c r="H32" s="50">
        <f t="shared" si="16"/>
        <v>4.1136825755517972</v>
      </c>
      <c r="I32" s="50">
        <f t="shared" si="16"/>
        <v>3.6750255276356345</v>
      </c>
      <c r="J32" s="50">
        <f t="shared" si="16"/>
        <v>2.7288938316427807</v>
      </c>
      <c r="K32" s="50">
        <f t="shared" si="16"/>
        <v>2.2368057644146027</v>
      </c>
      <c r="L32" s="50">
        <f t="shared" ref="L32:U32" si="17">(L14-L15)/LN(1+(L14-L15)/L13)</f>
        <v>2.375897998171745</v>
      </c>
      <c r="M32" s="50">
        <f t="shared" si="17"/>
        <v>2.3526385425761167</v>
      </c>
      <c r="N32" s="50">
        <f t="shared" si="17"/>
        <v>2.3293122437566285</v>
      </c>
      <c r="O32" s="50">
        <f t="shared" si="17"/>
        <v>2.3526385425761167</v>
      </c>
      <c r="P32" s="50">
        <f t="shared" si="17"/>
        <v>2.1491323462834737</v>
      </c>
      <c r="Q32" s="50">
        <f t="shared" si="17"/>
        <v>2.1930874711718342</v>
      </c>
      <c r="R32" s="50">
        <f t="shared" si="17"/>
        <v>2.3526385425761167</v>
      </c>
      <c r="S32" s="50">
        <f t="shared" si="17"/>
        <v>2.3526385425761167</v>
      </c>
      <c r="T32" s="50">
        <f t="shared" si="17"/>
        <v>2.399091855650914</v>
      </c>
      <c r="U32" s="50">
        <f t="shared" si="17"/>
        <v>2.3990918556509144</v>
      </c>
      <c r="V32" s="50"/>
      <c r="W32" s="50"/>
      <c r="X32" s="50"/>
      <c r="Y32" s="50"/>
      <c r="Z32" s="50"/>
      <c r="AA32" s="50"/>
      <c r="AB32" s="50"/>
      <c r="AC32" s="100">
        <f t="shared" si="9"/>
        <v>2.8250395928358873</v>
      </c>
    </row>
    <row r="34" spans="1:29" ht="23.25" x14ac:dyDescent="0.25">
      <c r="A34" s="317" t="s">
        <v>39</v>
      </c>
      <c r="B34" s="317"/>
      <c r="C34" s="317"/>
      <c r="D34" s="317"/>
      <c r="E34" s="317"/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7"/>
      <c r="AC34" s="317"/>
    </row>
    <row r="35" spans="1:29" ht="18.75" x14ac:dyDescent="0.25">
      <c r="A35" s="323" t="s">
        <v>118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323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</row>
    <row r="36" spans="1:29" ht="21" customHeight="1" x14ac:dyDescent="0.35">
      <c r="A36" s="408"/>
      <c r="B36" s="409"/>
      <c r="C36" s="409"/>
      <c r="D36" s="409"/>
      <c r="E36" s="406" t="s">
        <v>109</v>
      </c>
      <c r="F36" s="342"/>
      <c r="G36" s="342"/>
      <c r="H36" s="342"/>
      <c r="I36" s="342"/>
      <c r="J36" s="342"/>
      <c r="K36" s="342"/>
      <c r="L36" s="342"/>
      <c r="M36" s="342"/>
      <c r="N36" s="342"/>
      <c r="O36" s="342"/>
      <c r="P36" s="342"/>
      <c r="Q36" s="342"/>
      <c r="R36" s="342"/>
      <c r="S36" s="342"/>
      <c r="T36" s="342"/>
      <c r="U36" s="342"/>
      <c r="V36" s="342"/>
      <c r="W36" s="342"/>
      <c r="X36" s="342"/>
      <c r="Y36" s="342"/>
      <c r="Z36" s="342"/>
      <c r="AA36" s="342"/>
      <c r="AB36" s="342"/>
      <c r="AC36" s="393"/>
    </row>
    <row r="37" spans="1:29" ht="18.75" customHeight="1" x14ac:dyDescent="0.25">
      <c r="A37" s="350" t="s">
        <v>38</v>
      </c>
      <c r="B37" s="351"/>
      <c r="C37" s="351"/>
      <c r="D37" s="351"/>
      <c r="E37" s="406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93"/>
    </row>
    <row r="38" spans="1:29" ht="18.75" customHeight="1" x14ac:dyDescent="0.25">
      <c r="A38" s="350" t="s">
        <v>37</v>
      </c>
      <c r="B38" s="351"/>
      <c r="C38" s="351"/>
      <c r="D38" s="351"/>
      <c r="E38" s="406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2"/>
      <c r="AC38" s="393"/>
    </row>
    <row r="39" spans="1:29" ht="18.75" customHeight="1" x14ac:dyDescent="0.25">
      <c r="A39" s="350" t="s">
        <v>36</v>
      </c>
      <c r="B39" s="351"/>
      <c r="C39" s="351"/>
      <c r="D39" s="351"/>
      <c r="E39" s="406"/>
      <c r="F39" s="342"/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2"/>
      <c r="AC39" s="393"/>
    </row>
    <row r="40" spans="1:29" ht="18.75" customHeight="1" x14ac:dyDescent="0.25">
      <c r="A40" s="350" t="s">
        <v>35</v>
      </c>
      <c r="B40" s="351"/>
      <c r="C40" s="351"/>
      <c r="D40" s="351"/>
      <c r="E40" s="406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93"/>
    </row>
    <row r="41" spans="1:29" ht="19.5" customHeight="1" x14ac:dyDescent="0.35">
      <c r="A41" s="347" t="s">
        <v>34</v>
      </c>
      <c r="B41" s="348"/>
      <c r="C41" s="348"/>
      <c r="D41" s="348"/>
      <c r="E41" s="406"/>
      <c r="F41" s="342"/>
      <c r="G41" s="342"/>
      <c r="H41" s="342"/>
      <c r="I41" s="342"/>
      <c r="J41" s="342"/>
      <c r="K41" s="342"/>
      <c r="L41" s="342"/>
      <c r="M41" s="342"/>
      <c r="N41" s="342"/>
      <c r="O41" s="342"/>
      <c r="P41" s="342"/>
      <c r="Q41" s="342"/>
      <c r="R41" s="342"/>
      <c r="S41" s="342"/>
      <c r="T41" s="342"/>
      <c r="U41" s="342"/>
      <c r="V41" s="342"/>
      <c r="W41" s="342"/>
      <c r="X41" s="342"/>
      <c r="Y41" s="342"/>
      <c r="Z41" s="342"/>
      <c r="AA41" s="342"/>
      <c r="AB41" s="342"/>
      <c r="AC41" s="393"/>
    </row>
    <row r="42" spans="1:29" ht="18.75" customHeight="1" thickBot="1" x14ac:dyDescent="0.4">
      <c r="A42" s="347" t="s">
        <v>33</v>
      </c>
      <c r="B42" s="348"/>
      <c r="C42" s="348"/>
      <c r="D42" s="348"/>
      <c r="E42" s="407"/>
      <c r="F42" s="395"/>
      <c r="G42" s="395"/>
      <c r="H42" s="395"/>
      <c r="I42" s="395"/>
      <c r="J42" s="395"/>
      <c r="K42" s="395"/>
      <c r="L42" s="395"/>
      <c r="M42" s="395"/>
      <c r="N42" s="395"/>
      <c r="O42" s="395"/>
      <c r="P42" s="395"/>
      <c r="Q42" s="395"/>
      <c r="R42" s="395"/>
      <c r="S42" s="395"/>
      <c r="T42" s="395"/>
      <c r="U42" s="395"/>
      <c r="V42" s="395"/>
      <c r="W42" s="395"/>
      <c r="X42" s="395"/>
      <c r="Y42" s="395"/>
      <c r="Z42" s="395"/>
      <c r="AA42" s="395"/>
      <c r="AB42" s="395"/>
      <c r="AC42" s="396"/>
    </row>
    <row r="43" spans="1:29" ht="34.5" customHeight="1" x14ac:dyDescent="0.25">
      <c r="A43" s="312" t="s">
        <v>32</v>
      </c>
      <c r="B43" s="312" t="s">
        <v>31</v>
      </c>
      <c r="C43" s="312" t="s">
        <v>30</v>
      </c>
      <c r="D43" s="312" t="s">
        <v>29</v>
      </c>
      <c r="E43" s="382" t="s">
        <v>28</v>
      </c>
      <c r="F43" s="383"/>
      <c r="G43" s="383"/>
      <c r="H43" s="383"/>
      <c r="I43" s="383"/>
      <c r="J43" s="383"/>
      <c r="K43" s="383"/>
      <c r="L43" s="383"/>
      <c r="M43" s="383"/>
      <c r="N43" s="383"/>
      <c r="O43" s="383"/>
      <c r="P43" s="383"/>
      <c r="Q43" s="383"/>
      <c r="R43" s="383"/>
      <c r="S43" s="383"/>
      <c r="T43" s="383"/>
      <c r="U43" s="383"/>
      <c r="V43" s="383"/>
      <c r="W43" s="383"/>
      <c r="X43" s="383"/>
      <c r="Y43" s="383"/>
      <c r="Z43" s="383"/>
      <c r="AA43" s="383"/>
      <c r="AB43" s="384"/>
      <c r="AC43" s="114" t="s">
        <v>67</v>
      </c>
    </row>
    <row r="44" spans="1:29" ht="27" customHeight="1" x14ac:dyDescent="0.25">
      <c r="A44" s="313"/>
      <c r="B44" s="313"/>
      <c r="C44" s="313"/>
      <c r="D44" s="313"/>
      <c r="E44" s="51">
        <v>0.29166666666666669</v>
      </c>
      <c r="F44" s="51">
        <v>0.33333333333333298</v>
      </c>
      <c r="G44" s="51">
        <v>0.375</v>
      </c>
      <c r="H44" s="51">
        <v>0.41666666666666702</v>
      </c>
      <c r="I44" s="51">
        <v>0.45833333333333298</v>
      </c>
      <c r="J44" s="51">
        <v>0.5</v>
      </c>
      <c r="K44" s="51">
        <v>0.54166666666666696</v>
      </c>
      <c r="L44" s="51">
        <v>0.58333333333333304</v>
      </c>
      <c r="M44" s="51">
        <v>0.625</v>
      </c>
      <c r="N44" s="51">
        <v>0.66666666666666696</v>
      </c>
      <c r="O44" s="51">
        <v>0.70833333333333304</v>
      </c>
      <c r="P44" s="51">
        <v>0.75</v>
      </c>
      <c r="Q44" s="51">
        <v>0.79166666666666696</v>
      </c>
      <c r="R44" s="51">
        <v>0.83333333333333304</v>
      </c>
      <c r="S44" s="51">
        <v>0.875</v>
      </c>
      <c r="T44" s="51">
        <v>0.91666666666666696</v>
      </c>
      <c r="U44" s="51">
        <v>0.95833333333333304</v>
      </c>
      <c r="V44" s="51">
        <v>1</v>
      </c>
      <c r="W44" s="51">
        <v>1.0416666666666701</v>
      </c>
      <c r="X44" s="51">
        <v>1.0833333333333299</v>
      </c>
      <c r="Y44" s="51">
        <v>1.125</v>
      </c>
      <c r="Z44" s="51">
        <v>1.1666666666666701</v>
      </c>
      <c r="AA44" s="51">
        <v>1.2083333333333299</v>
      </c>
      <c r="AB44" s="51">
        <v>1.25</v>
      </c>
      <c r="AC44" s="1"/>
    </row>
    <row r="45" spans="1:29" ht="30" customHeight="1" x14ac:dyDescent="0.25">
      <c r="A45" s="4">
        <v>1</v>
      </c>
      <c r="B45" s="3" t="s">
        <v>27</v>
      </c>
      <c r="C45" s="2" t="s">
        <v>0</v>
      </c>
      <c r="D45" s="31"/>
      <c r="E45" s="7"/>
      <c r="F45" s="7"/>
      <c r="G45" s="7"/>
      <c r="H45" s="7"/>
      <c r="I45" s="7"/>
      <c r="J45" s="7">
        <v>0.9</v>
      </c>
      <c r="K45" s="7">
        <v>0.8</v>
      </c>
      <c r="L45" s="7">
        <v>0.8</v>
      </c>
      <c r="M45" s="7">
        <v>0.8</v>
      </c>
      <c r="N45" s="7">
        <v>0.9</v>
      </c>
      <c r="O45" s="7">
        <v>0.9</v>
      </c>
      <c r="P45" s="7">
        <v>0.8</v>
      </c>
      <c r="Q45" s="7">
        <v>0.8</v>
      </c>
      <c r="R45" s="7">
        <v>0.8</v>
      </c>
      <c r="S45" s="7">
        <v>0.9</v>
      </c>
      <c r="T45" s="7">
        <v>0.9</v>
      </c>
      <c r="U45" s="7">
        <v>1</v>
      </c>
      <c r="V45" s="7">
        <v>1</v>
      </c>
      <c r="W45" s="7">
        <v>1</v>
      </c>
      <c r="X45" s="7">
        <v>0.9</v>
      </c>
      <c r="Y45" s="7">
        <v>0.8</v>
      </c>
      <c r="Z45" s="7">
        <v>0.9</v>
      </c>
      <c r="AA45" s="7">
        <v>0.8</v>
      </c>
      <c r="AB45" s="7">
        <v>0.9</v>
      </c>
      <c r="AC45" s="100">
        <f t="shared" ref="AC45:AC57" si="18">AVERAGE(E45:AB45)</f>
        <v>0.87368421052631584</v>
      </c>
    </row>
    <row r="46" spans="1:29" ht="30" customHeight="1" x14ac:dyDescent="0.25">
      <c r="A46" s="4">
        <v>2</v>
      </c>
      <c r="B46" s="3" t="s">
        <v>26</v>
      </c>
      <c r="C46" s="2" t="s">
        <v>0</v>
      </c>
      <c r="D46" s="31"/>
      <c r="E46" s="7"/>
      <c r="F46" s="7"/>
      <c r="G46" s="7"/>
      <c r="H46" s="7"/>
      <c r="I46" s="7"/>
      <c r="J46" s="7">
        <v>0.3</v>
      </c>
      <c r="K46" s="7">
        <v>0.3</v>
      </c>
      <c r="L46" s="7">
        <v>0.3</v>
      </c>
      <c r="M46" s="7">
        <v>0.3</v>
      </c>
      <c r="N46" s="7">
        <v>0.3</v>
      </c>
      <c r="O46" s="7">
        <v>0.3</v>
      </c>
      <c r="P46" s="7">
        <v>0.3</v>
      </c>
      <c r="Q46" s="7">
        <v>0.3</v>
      </c>
      <c r="R46" s="7">
        <v>0.2</v>
      </c>
      <c r="S46" s="7">
        <v>0.2</v>
      </c>
      <c r="T46" s="7">
        <v>0.3</v>
      </c>
      <c r="U46" s="7">
        <v>0.3</v>
      </c>
      <c r="V46" s="7">
        <v>0.4</v>
      </c>
      <c r="W46" s="7">
        <v>0.3</v>
      </c>
      <c r="X46" s="7">
        <v>0.2</v>
      </c>
      <c r="Y46" s="7">
        <v>0.3</v>
      </c>
      <c r="Z46" s="7">
        <v>0.2</v>
      </c>
      <c r="AA46" s="7">
        <v>0.2</v>
      </c>
      <c r="AB46" s="7">
        <v>0.3</v>
      </c>
      <c r="AC46" s="100">
        <f t="shared" si="18"/>
        <v>0.27894736842105261</v>
      </c>
    </row>
    <row r="47" spans="1:29" ht="30" customHeight="1" x14ac:dyDescent="0.25">
      <c r="A47" s="4">
        <v>3</v>
      </c>
      <c r="B47" s="3" t="s">
        <v>25</v>
      </c>
      <c r="C47" s="2" t="s">
        <v>0</v>
      </c>
      <c r="D47" s="2"/>
      <c r="E47" s="93"/>
      <c r="F47" s="93"/>
      <c r="G47" s="93"/>
      <c r="H47" s="93"/>
      <c r="I47" s="93"/>
      <c r="J47" s="93">
        <v>17.7</v>
      </c>
      <c r="K47" s="93">
        <v>15.3</v>
      </c>
      <c r="L47" s="93">
        <v>14.3</v>
      </c>
      <c r="M47" s="93">
        <v>14.1</v>
      </c>
      <c r="N47" s="93">
        <v>14</v>
      </c>
      <c r="O47" s="93">
        <v>14.1</v>
      </c>
      <c r="P47" s="93">
        <v>14.1</v>
      </c>
      <c r="Q47" s="93">
        <v>14.1</v>
      </c>
      <c r="R47" s="93">
        <v>14</v>
      </c>
      <c r="S47" s="93">
        <v>14</v>
      </c>
      <c r="T47" s="93">
        <v>13.8</v>
      </c>
      <c r="U47" s="93">
        <v>13.7</v>
      </c>
      <c r="V47" s="93">
        <v>12.8</v>
      </c>
      <c r="W47" s="93">
        <v>13.1</v>
      </c>
      <c r="X47" s="93">
        <v>14</v>
      </c>
      <c r="Y47" s="93">
        <v>14.6</v>
      </c>
      <c r="Z47" s="93">
        <v>14.7</v>
      </c>
      <c r="AA47" s="93">
        <v>14.8</v>
      </c>
      <c r="AB47" s="93">
        <v>15</v>
      </c>
      <c r="AC47" s="100">
        <f t="shared" si="18"/>
        <v>14.326315789473684</v>
      </c>
    </row>
    <row r="48" spans="1:29" ht="30" customHeight="1" x14ac:dyDescent="0.25">
      <c r="A48" s="4">
        <v>4</v>
      </c>
      <c r="B48" s="3" t="s">
        <v>24</v>
      </c>
      <c r="C48" s="2" t="s">
        <v>0</v>
      </c>
      <c r="D48" s="2"/>
      <c r="E48" s="93"/>
      <c r="F48" s="93"/>
      <c r="G48" s="93"/>
      <c r="H48" s="93"/>
      <c r="I48" s="93"/>
      <c r="J48" s="93">
        <v>8.5</v>
      </c>
      <c r="K48" s="93">
        <v>7.2</v>
      </c>
      <c r="L48" s="93">
        <v>6.9</v>
      </c>
      <c r="M48" s="93">
        <v>7</v>
      </c>
      <c r="N48" s="93">
        <v>7</v>
      </c>
      <c r="O48" s="93">
        <v>7</v>
      </c>
      <c r="P48" s="93">
        <v>7</v>
      </c>
      <c r="Q48" s="93">
        <v>7.1</v>
      </c>
      <c r="R48" s="93">
        <v>7</v>
      </c>
      <c r="S48" s="93">
        <v>7.1</v>
      </c>
      <c r="T48" s="93">
        <v>6.5</v>
      </c>
      <c r="U48" s="93">
        <v>6</v>
      </c>
      <c r="V48" s="93">
        <v>5.3</v>
      </c>
      <c r="W48" s="93">
        <v>5.6</v>
      </c>
      <c r="X48" s="93">
        <v>5.7</v>
      </c>
      <c r="Y48" s="93">
        <v>5.9</v>
      </c>
      <c r="Z48" s="93">
        <v>6.1</v>
      </c>
      <c r="AA48" s="93">
        <v>6.1</v>
      </c>
      <c r="AB48" s="93">
        <v>6.2</v>
      </c>
      <c r="AC48" s="100">
        <f t="shared" si="18"/>
        <v>6.5894736842105255</v>
      </c>
    </row>
    <row r="49" spans="1:29" ht="30" customHeight="1" x14ac:dyDescent="0.25">
      <c r="A49" s="4">
        <v>5</v>
      </c>
      <c r="B49" s="3" t="s">
        <v>23</v>
      </c>
      <c r="C49" s="2" t="s">
        <v>0</v>
      </c>
      <c r="D49" s="2"/>
      <c r="E49" s="93"/>
      <c r="F49" s="93"/>
      <c r="G49" s="93"/>
      <c r="H49" s="93"/>
      <c r="I49" s="93"/>
      <c r="J49" s="93">
        <v>23.7</v>
      </c>
      <c r="K49" s="93">
        <v>27.5</v>
      </c>
      <c r="L49" s="93">
        <v>26.9</v>
      </c>
      <c r="M49" s="93">
        <v>27</v>
      </c>
      <c r="N49" s="93">
        <v>26.7</v>
      </c>
      <c r="O49" s="93">
        <v>27</v>
      </c>
      <c r="P49" s="93">
        <v>26.8</v>
      </c>
      <c r="Q49" s="93">
        <v>26.7</v>
      </c>
      <c r="R49" s="93">
        <v>26.8</v>
      </c>
      <c r="S49" s="93">
        <v>26.9</v>
      </c>
      <c r="T49" s="93">
        <v>26.7</v>
      </c>
      <c r="U49" s="93">
        <v>26.9</v>
      </c>
      <c r="V49" s="93">
        <v>26.8</v>
      </c>
      <c r="W49" s="93">
        <v>26</v>
      </c>
      <c r="X49" s="93">
        <v>25.2</v>
      </c>
      <c r="Y49" s="93">
        <v>25.2</v>
      </c>
      <c r="Z49" s="93">
        <v>24.9</v>
      </c>
      <c r="AA49" s="93">
        <v>24.9</v>
      </c>
      <c r="AB49" s="93">
        <v>24.8</v>
      </c>
      <c r="AC49" s="100">
        <f t="shared" si="18"/>
        <v>26.178947368421049</v>
      </c>
    </row>
    <row r="50" spans="1:29" ht="30" customHeight="1" x14ac:dyDescent="0.25">
      <c r="A50" s="4">
        <v>6</v>
      </c>
      <c r="B50" s="3" t="s">
        <v>22</v>
      </c>
      <c r="C50" s="2" t="s">
        <v>0</v>
      </c>
      <c r="D50" s="2"/>
      <c r="E50" s="93"/>
      <c r="F50" s="93"/>
      <c r="G50" s="93"/>
      <c r="H50" s="93"/>
      <c r="I50" s="93"/>
      <c r="J50" s="93">
        <v>23.2</v>
      </c>
      <c r="K50" s="93">
        <v>33.1</v>
      </c>
      <c r="L50" s="93">
        <v>31.9</v>
      </c>
      <c r="M50" s="93">
        <v>31.8</v>
      </c>
      <c r="N50" s="93">
        <v>31.5</v>
      </c>
      <c r="O50" s="93">
        <v>31.7</v>
      </c>
      <c r="P50" s="93">
        <v>31.6</v>
      </c>
      <c r="Q50" s="93">
        <v>31.6</v>
      </c>
      <c r="R50" s="93">
        <v>31.6</v>
      </c>
      <c r="S50" s="93">
        <v>31.6</v>
      </c>
      <c r="T50" s="93">
        <v>31.7</v>
      </c>
      <c r="U50" s="93">
        <v>32.200000000000003</v>
      </c>
      <c r="V50" s="93">
        <v>32</v>
      </c>
      <c r="W50" s="93">
        <v>31.2</v>
      </c>
      <c r="X50" s="93">
        <v>30.9</v>
      </c>
      <c r="Y50" s="93">
        <v>31.1</v>
      </c>
      <c r="Z50" s="93">
        <v>30.8</v>
      </c>
      <c r="AA50" s="93">
        <v>30.8</v>
      </c>
      <c r="AB50" s="93">
        <v>30.8</v>
      </c>
      <c r="AC50" s="100">
        <f t="shared" si="18"/>
        <v>31.110526315789468</v>
      </c>
    </row>
    <row r="51" spans="1:29" ht="30" customHeight="1" x14ac:dyDescent="0.25">
      <c r="A51" s="4">
        <v>7</v>
      </c>
      <c r="B51" s="3" t="s">
        <v>21</v>
      </c>
      <c r="C51" s="2" t="s">
        <v>16</v>
      </c>
      <c r="D51" s="2"/>
      <c r="E51" s="93"/>
      <c r="F51" s="93"/>
      <c r="G51" s="93"/>
      <c r="H51" s="93"/>
      <c r="I51" s="93"/>
      <c r="J51" s="93">
        <v>4.3</v>
      </c>
      <c r="K51" s="93">
        <v>4.3</v>
      </c>
      <c r="L51" s="93">
        <v>4.3</v>
      </c>
      <c r="M51" s="93">
        <v>4.3</v>
      </c>
      <c r="N51" s="93">
        <v>4.3</v>
      </c>
      <c r="O51" s="93">
        <v>4.3</v>
      </c>
      <c r="P51" s="93">
        <v>4.3</v>
      </c>
      <c r="Q51" s="93">
        <v>4.3</v>
      </c>
      <c r="R51" s="93">
        <v>4.3</v>
      </c>
      <c r="S51" s="93">
        <v>4.3</v>
      </c>
      <c r="T51" s="93">
        <v>4.3</v>
      </c>
      <c r="U51" s="93">
        <v>4.3</v>
      </c>
      <c r="V51" s="93">
        <v>4.3</v>
      </c>
      <c r="W51" s="93">
        <v>4.3</v>
      </c>
      <c r="X51" s="93">
        <v>4.3</v>
      </c>
      <c r="Y51" s="93">
        <v>4.3</v>
      </c>
      <c r="Z51" s="93">
        <v>4.3</v>
      </c>
      <c r="AA51" s="93">
        <v>4.3</v>
      </c>
      <c r="AB51" s="93">
        <v>4.3</v>
      </c>
      <c r="AC51" s="100">
        <f t="shared" si="18"/>
        <v>4.2999999999999989</v>
      </c>
    </row>
    <row r="52" spans="1:29" ht="30" customHeight="1" x14ac:dyDescent="0.25">
      <c r="A52" s="4">
        <v>8</v>
      </c>
      <c r="B52" s="3" t="s">
        <v>20</v>
      </c>
      <c r="C52" s="2" t="s">
        <v>16</v>
      </c>
      <c r="D52" s="2"/>
      <c r="E52" s="97"/>
      <c r="F52" s="97"/>
      <c r="G52" s="97"/>
      <c r="H52" s="97"/>
      <c r="I52" s="97"/>
      <c r="J52" s="97">
        <v>3.8</v>
      </c>
      <c r="K52" s="97">
        <v>3.8</v>
      </c>
      <c r="L52" s="97">
        <v>3.8</v>
      </c>
      <c r="M52" s="97">
        <v>3.8</v>
      </c>
      <c r="N52" s="97">
        <v>3.8</v>
      </c>
      <c r="O52" s="97">
        <v>3.8</v>
      </c>
      <c r="P52" s="97">
        <v>3.8</v>
      </c>
      <c r="Q52" s="97">
        <v>3.8</v>
      </c>
      <c r="R52" s="97">
        <v>3.8</v>
      </c>
      <c r="S52" s="97">
        <v>3.8</v>
      </c>
      <c r="T52" s="97">
        <v>3.8</v>
      </c>
      <c r="U52" s="97">
        <v>3.8</v>
      </c>
      <c r="V52" s="97">
        <v>3.8</v>
      </c>
      <c r="W52" s="97">
        <v>3.8</v>
      </c>
      <c r="X52" s="97">
        <v>3.8</v>
      </c>
      <c r="Y52" s="97">
        <v>3.8</v>
      </c>
      <c r="Z52" s="97">
        <v>3.8</v>
      </c>
      <c r="AA52" s="97">
        <v>3.8</v>
      </c>
      <c r="AB52" s="97">
        <v>3.8</v>
      </c>
      <c r="AC52" s="100">
        <f t="shared" si="18"/>
        <v>3.7999999999999985</v>
      </c>
    </row>
    <row r="53" spans="1:29" ht="30" customHeight="1" x14ac:dyDescent="0.25">
      <c r="A53" s="4">
        <v>9</v>
      </c>
      <c r="B53" s="3" t="s">
        <v>19</v>
      </c>
      <c r="C53" s="2" t="s">
        <v>16</v>
      </c>
      <c r="D53" s="2"/>
      <c r="E53" s="97"/>
      <c r="F53" s="97"/>
      <c r="G53" s="97"/>
      <c r="H53" s="97"/>
      <c r="I53" s="97"/>
      <c r="J53" s="97">
        <v>3.8</v>
      </c>
      <c r="K53" s="97">
        <v>3.8</v>
      </c>
      <c r="L53" s="97">
        <v>3.8</v>
      </c>
      <c r="M53" s="97">
        <v>3.8</v>
      </c>
      <c r="N53" s="97">
        <v>3.8</v>
      </c>
      <c r="O53" s="97">
        <v>3.8</v>
      </c>
      <c r="P53" s="97">
        <v>3.8</v>
      </c>
      <c r="Q53" s="97">
        <v>3.8</v>
      </c>
      <c r="R53" s="97">
        <v>3.8</v>
      </c>
      <c r="S53" s="97">
        <v>3.8</v>
      </c>
      <c r="T53" s="97">
        <v>3.8</v>
      </c>
      <c r="U53" s="97">
        <v>3.8</v>
      </c>
      <c r="V53" s="97">
        <v>3.8</v>
      </c>
      <c r="W53" s="97">
        <v>3.8</v>
      </c>
      <c r="X53" s="97">
        <v>3.8</v>
      </c>
      <c r="Y53" s="97">
        <v>3.8</v>
      </c>
      <c r="Z53" s="97">
        <v>3.8</v>
      </c>
      <c r="AA53" s="97">
        <v>3.8</v>
      </c>
      <c r="AB53" s="97">
        <v>3.8</v>
      </c>
      <c r="AC53" s="100">
        <f t="shared" si="18"/>
        <v>3.7999999999999985</v>
      </c>
    </row>
    <row r="54" spans="1:29" ht="30" customHeight="1" x14ac:dyDescent="0.25">
      <c r="A54" s="4">
        <v>10</v>
      </c>
      <c r="B54" s="3" t="s">
        <v>18</v>
      </c>
      <c r="C54" s="2" t="s">
        <v>16</v>
      </c>
      <c r="D54" s="2"/>
      <c r="E54" s="97"/>
      <c r="F54" s="97"/>
      <c r="G54" s="97"/>
      <c r="H54" s="97"/>
      <c r="I54" s="97"/>
      <c r="J54" s="97">
        <v>3</v>
      </c>
      <c r="K54" s="97">
        <v>3</v>
      </c>
      <c r="L54" s="97">
        <v>3</v>
      </c>
      <c r="M54" s="97">
        <v>3</v>
      </c>
      <c r="N54" s="97">
        <v>3</v>
      </c>
      <c r="O54" s="97">
        <v>3</v>
      </c>
      <c r="P54" s="97">
        <v>3</v>
      </c>
      <c r="Q54" s="97">
        <v>3</v>
      </c>
      <c r="R54" s="97">
        <v>3</v>
      </c>
      <c r="S54" s="97">
        <v>3</v>
      </c>
      <c r="T54" s="97">
        <v>3</v>
      </c>
      <c r="U54" s="97">
        <v>3</v>
      </c>
      <c r="V54" s="97">
        <v>3</v>
      </c>
      <c r="W54" s="97">
        <v>3</v>
      </c>
      <c r="X54" s="97">
        <v>3</v>
      </c>
      <c r="Y54" s="97">
        <v>3</v>
      </c>
      <c r="Z54" s="97">
        <v>3</v>
      </c>
      <c r="AA54" s="97">
        <v>3</v>
      </c>
      <c r="AB54" s="97">
        <v>3</v>
      </c>
      <c r="AC54" s="100">
        <f t="shared" si="18"/>
        <v>3</v>
      </c>
    </row>
    <row r="55" spans="1:29" ht="30" customHeight="1" x14ac:dyDescent="0.25">
      <c r="A55" s="4">
        <v>11</v>
      </c>
      <c r="B55" s="3" t="s">
        <v>17</v>
      </c>
      <c r="C55" s="2" t="s">
        <v>16</v>
      </c>
      <c r="D55" s="5"/>
      <c r="E55" s="98"/>
      <c r="F55" s="98"/>
      <c r="G55" s="98"/>
      <c r="H55" s="98"/>
      <c r="I55" s="98"/>
      <c r="J55" s="98">
        <v>0.5</v>
      </c>
      <c r="K55" s="98">
        <v>0.5</v>
      </c>
      <c r="L55" s="98">
        <v>0.5</v>
      </c>
      <c r="M55" s="98">
        <v>0.5</v>
      </c>
      <c r="N55" s="98">
        <v>0.5</v>
      </c>
      <c r="O55" s="98">
        <v>0.5</v>
      </c>
      <c r="P55" s="98">
        <v>0.5</v>
      </c>
      <c r="Q55" s="98">
        <v>0.5</v>
      </c>
      <c r="R55" s="98">
        <v>0.5</v>
      </c>
      <c r="S55" s="98">
        <v>0.5</v>
      </c>
      <c r="T55" s="98">
        <f t="shared" ref="T55:AB55" si="19">T51-T52</f>
        <v>0.5</v>
      </c>
      <c r="U55" s="98">
        <f t="shared" si="19"/>
        <v>0.5</v>
      </c>
      <c r="V55" s="98">
        <f t="shared" si="19"/>
        <v>0.5</v>
      </c>
      <c r="W55" s="98">
        <f t="shared" si="19"/>
        <v>0.5</v>
      </c>
      <c r="X55" s="98">
        <f t="shared" si="19"/>
        <v>0.5</v>
      </c>
      <c r="Y55" s="98">
        <f t="shared" si="19"/>
        <v>0.5</v>
      </c>
      <c r="Z55" s="98">
        <f t="shared" si="19"/>
        <v>0.5</v>
      </c>
      <c r="AA55" s="98">
        <f t="shared" si="19"/>
        <v>0.5</v>
      </c>
      <c r="AB55" s="98">
        <f t="shared" si="19"/>
        <v>0.5</v>
      </c>
      <c r="AC55" s="100">
        <f t="shared" si="18"/>
        <v>0.5</v>
      </c>
    </row>
    <row r="56" spans="1:29" ht="30" customHeight="1" x14ac:dyDescent="0.25">
      <c r="A56" s="4">
        <v>12</v>
      </c>
      <c r="B56" s="3" t="s">
        <v>15</v>
      </c>
      <c r="C56" s="2" t="s">
        <v>14</v>
      </c>
      <c r="D56" s="5"/>
      <c r="E56" s="98"/>
      <c r="F56" s="98"/>
      <c r="G56" s="98"/>
      <c r="H56" s="98"/>
      <c r="I56" s="98"/>
      <c r="J56" s="98">
        <v>0.79999999999999982</v>
      </c>
      <c r="K56" s="98">
        <v>0.79999999999999982</v>
      </c>
      <c r="L56" s="98">
        <v>0.79999999999999982</v>
      </c>
      <c r="M56" s="98">
        <v>0.79999999999999982</v>
      </c>
      <c r="N56" s="98">
        <v>0.79999999999999982</v>
      </c>
      <c r="O56" s="98">
        <v>0.79999999999999982</v>
      </c>
      <c r="P56" s="98">
        <v>0.79999999999999982</v>
      </c>
      <c r="Q56" s="98">
        <v>0.79999999999999982</v>
      </c>
      <c r="R56" s="98">
        <v>0.79999999999999982</v>
      </c>
      <c r="S56" s="98">
        <v>0.79999999999999982</v>
      </c>
      <c r="T56" s="98">
        <f t="shared" ref="T56:AB56" si="20">T53-T54</f>
        <v>0.79999999999999982</v>
      </c>
      <c r="U56" s="98">
        <f t="shared" si="20"/>
        <v>0.79999999999999982</v>
      </c>
      <c r="V56" s="98">
        <f t="shared" si="20"/>
        <v>0.79999999999999982</v>
      </c>
      <c r="W56" s="98">
        <f t="shared" si="20"/>
        <v>0.79999999999999982</v>
      </c>
      <c r="X56" s="98">
        <f t="shared" si="20"/>
        <v>0.79999999999999982</v>
      </c>
      <c r="Y56" s="98">
        <f t="shared" si="20"/>
        <v>0.79999999999999982</v>
      </c>
      <c r="Z56" s="98">
        <f t="shared" si="20"/>
        <v>0.79999999999999982</v>
      </c>
      <c r="AA56" s="98">
        <f t="shared" si="20"/>
        <v>0.79999999999999982</v>
      </c>
      <c r="AB56" s="98">
        <f t="shared" si="20"/>
        <v>0.79999999999999982</v>
      </c>
      <c r="AC56" s="100">
        <f t="shared" si="18"/>
        <v>0.80000000000000016</v>
      </c>
    </row>
    <row r="57" spans="1:29" ht="30" customHeight="1" x14ac:dyDescent="0.25">
      <c r="A57" s="4">
        <v>13</v>
      </c>
      <c r="B57" s="3" t="s">
        <v>13</v>
      </c>
      <c r="C57" s="2" t="s">
        <v>12</v>
      </c>
      <c r="D57" s="5"/>
      <c r="E57" s="6"/>
      <c r="F57" s="6"/>
      <c r="G57" s="6"/>
      <c r="H57" s="6"/>
      <c r="I57" s="6"/>
      <c r="J57" s="6">
        <f>SQRT(J55/0.5)*971</f>
        <v>971</v>
      </c>
      <c r="K57" s="6">
        <f t="shared" ref="K57:T57" si="21">SQRT(K55/0.5)*971</f>
        <v>971</v>
      </c>
      <c r="L57" s="6">
        <f t="shared" si="21"/>
        <v>971</v>
      </c>
      <c r="M57" s="6">
        <f t="shared" si="21"/>
        <v>971</v>
      </c>
      <c r="N57" s="6">
        <f t="shared" si="21"/>
        <v>971</v>
      </c>
      <c r="O57" s="6">
        <f t="shared" si="21"/>
        <v>971</v>
      </c>
      <c r="P57" s="6">
        <f t="shared" si="21"/>
        <v>971</v>
      </c>
      <c r="Q57" s="6">
        <f t="shared" si="21"/>
        <v>971</v>
      </c>
      <c r="R57" s="6">
        <f t="shared" si="21"/>
        <v>971</v>
      </c>
      <c r="S57" s="6">
        <f t="shared" si="21"/>
        <v>971</v>
      </c>
      <c r="T57" s="6">
        <f t="shared" si="21"/>
        <v>971</v>
      </c>
      <c r="U57" s="6">
        <f t="shared" ref="U57:AB57" si="22">SQRT(U55/0.5)*971</f>
        <v>971</v>
      </c>
      <c r="V57" s="6">
        <f t="shared" si="22"/>
        <v>971</v>
      </c>
      <c r="W57" s="6">
        <f t="shared" si="22"/>
        <v>971</v>
      </c>
      <c r="X57" s="6">
        <f t="shared" si="22"/>
        <v>971</v>
      </c>
      <c r="Y57" s="6">
        <f t="shared" si="22"/>
        <v>971</v>
      </c>
      <c r="Z57" s="6">
        <f t="shared" si="22"/>
        <v>971</v>
      </c>
      <c r="AA57" s="6">
        <f t="shared" si="22"/>
        <v>971</v>
      </c>
      <c r="AB57" s="6">
        <f t="shared" si="22"/>
        <v>971</v>
      </c>
      <c r="AC57" s="100">
        <f t="shared" si="18"/>
        <v>971</v>
      </c>
    </row>
    <row r="58" spans="1:29" ht="30" customHeight="1" x14ac:dyDescent="0.35">
      <c r="A58" s="4">
        <v>14</v>
      </c>
      <c r="B58" s="3" t="s">
        <v>11</v>
      </c>
      <c r="C58" s="2" t="s">
        <v>10</v>
      </c>
      <c r="D58" s="5"/>
      <c r="E58" s="99"/>
      <c r="F58" s="99"/>
      <c r="G58" s="99"/>
      <c r="H58" s="99"/>
      <c r="I58" s="99"/>
      <c r="J58" s="99">
        <f>J57*1000*1*(J47-J48)/3024</f>
        <v>2954.100529100529</v>
      </c>
      <c r="K58" s="99">
        <f t="shared" ref="K58:T58" si="23">K57*1000*1*(K47-K48)/3024</f>
        <v>2600.8928571428573</v>
      </c>
      <c r="L58" s="99">
        <f t="shared" si="23"/>
        <v>2376.1243386243386</v>
      </c>
      <c r="M58" s="99">
        <f t="shared" si="23"/>
        <v>2279.7949735449733</v>
      </c>
      <c r="N58" s="99">
        <f t="shared" si="23"/>
        <v>2247.6851851851852</v>
      </c>
      <c r="O58" s="99">
        <f t="shared" si="23"/>
        <v>2279.7949735449733</v>
      </c>
      <c r="P58" s="99">
        <f t="shared" si="23"/>
        <v>2279.7949735449733</v>
      </c>
      <c r="Q58" s="99">
        <f t="shared" si="23"/>
        <v>2247.6851851851852</v>
      </c>
      <c r="R58" s="99">
        <f t="shared" si="23"/>
        <v>2247.6851851851852</v>
      </c>
      <c r="S58" s="99">
        <f t="shared" si="23"/>
        <v>2215.5753968253966</v>
      </c>
      <c r="T58" s="99">
        <f t="shared" si="23"/>
        <v>2344.0145502645505</v>
      </c>
      <c r="U58" s="99">
        <f t="shared" ref="U58:AB58" si="24">U57*1000*1*(U47-U48)/3024</f>
        <v>2472.4537037037035</v>
      </c>
      <c r="V58" s="99">
        <f t="shared" si="24"/>
        <v>2408.2341269841272</v>
      </c>
      <c r="W58" s="99">
        <f t="shared" si="24"/>
        <v>2408.2341269841268</v>
      </c>
      <c r="X58" s="99">
        <f t="shared" si="24"/>
        <v>2665.112433862434</v>
      </c>
      <c r="Y58" s="99">
        <f t="shared" si="24"/>
        <v>2793.5515873015875</v>
      </c>
      <c r="Z58" s="99">
        <f t="shared" si="24"/>
        <v>2761.4417989417989</v>
      </c>
      <c r="AA58" s="99">
        <f t="shared" si="24"/>
        <v>2793.5515873015879</v>
      </c>
      <c r="AB58" s="99">
        <f t="shared" si="24"/>
        <v>2825.6613756613756</v>
      </c>
      <c r="AC58" s="35">
        <f>SUM(E58:AB58)</f>
        <v>47201.388888888891</v>
      </c>
    </row>
    <row r="59" spans="1:29" ht="30" customHeight="1" x14ac:dyDescent="0.25">
      <c r="A59" s="4">
        <v>15</v>
      </c>
      <c r="B59" s="3" t="s">
        <v>9</v>
      </c>
      <c r="C59" s="2" t="s">
        <v>8</v>
      </c>
      <c r="D59" s="5"/>
      <c r="E59" s="93"/>
      <c r="F59" s="93"/>
      <c r="G59" s="93"/>
      <c r="H59" s="93"/>
      <c r="I59" s="93"/>
      <c r="J59" s="93">
        <v>1620</v>
      </c>
      <c r="K59" s="93">
        <v>1550</v>
      </c>
      <c r="L59" s="93">
        <v>1540</v>
      </c>
      <c r="M59" s="93">
        <v>1550</v>
      </c>
      <c r="N59" s="93">
        <v>1540</v>
      </c>
      <c r="O59" s="93">
        <v>1520</v>
      </c>
      <c r="P59" s="93">
        <v>1520</v>
      </c>
      <c r="Q59" s="93">
        <v>1520</v>
      </c>
      <c r="R59" s="93">
        <v>1520</v>
      </c>
      <c r="S59" s="93">
        <v>1510</v>
      </c>
      <c r="T59" s="93">
        <v>1530</v>
      </c>
      <c r="U59" s="93">
        <v>1530</v>
      </c>
      <c r="V59" s="93">
        <v>1520</v>
      </c>
      <c r="W59" s="93">
        <v>1550</v>
      </c>
      <c r="X59" s="93">
        <v>1580</v>
      </c>
      <c r="Y59" s="93">
        <v>1640</v>
      </c>
      <c r="Z59" s="93">
        <v>1600</v>
      </c>
      <c r="AA59" s="93">
        <v>1560</v>
      </c>
      <c r="AB59" s="93">
        <v>1600</v>
      </c>
      <c r="AC59" s="26">
        <f>SUM(E59:AB59)</f>
        <v>29500</v>
      </c>
    </row>
    <row r="60" spans="1:29" ht="30" customHeight="1" x14ac:dyDescent="0.25">
      <c r="A60" s="4">
        <v>16</v>
      </c>
      <c r="B60" s="3" t="s">
        <v>7</v>
      </c>
      <c r="C60" s="2" t="s">
        <v>6</v>
      </c>
      <c r="D60" s="5"/>
      <c r="E60" s="50"/>
      <c r="F60" s="50"/>
      <c r="G60" s="50"/>
      <c r="H60" s="50"/>
      <c r="I60" s="50"/>
      <c r="J60" s="50">
        <f>J59/J58</f>
        <v>0.54839027448170874</v>
      </c>
      <c r="K60" s="50">
        <f t="shared" ref="K60:T60" si="25">K59/K58</f>
        <v>0.59594919327154128</v>
      </c>
      <c r="L60" s="50">
        <f t="shared" si="25"/>
        <v>0.64811423163637372</v>
      </c>
      <c r="M60" s="50">
        <f t="shared" si="25"/>
        <v>0.67988569936612475</v>
      </c>
      <c r="N60" s="50">
        <f t="shared" si="25"/>
        <v>0.68514933058702365</v>
      </c>
      <c r="O60" s="50">
        <f t="shared" si="25"/>
        <v>0.66672662131387717</v>
      </c>
      <c r="P60" s="50">
        <f t="shared" si="25"/>
        <v>0.66672662131387717</v>
      </c>
      <c r="Q60" s="50">
        <f t="shared" si="25"/>
        <v>0.67625128733264672</v>
      </c>
      <c r="R60" s="50">
        <f t="shared" si="25"/>
        <v>0.67625128733264672</v>
      </c>
      <c r="S60" s="50">
        <f t="shared" si="25"/>
        <v>0.68153853042582735</v>
      </c>
      <c r="T60" s="50">
        <f t="shared" si="25"/>
        <v>0.65272632366011585</v>
      </c>
      <c r="U60" s="50">
        <f t="shared" ref="U60:AB60" si="26">U59/U58</f>
        <v>0.61881846269075935</v>
      </c>
      <c r="V60" s="50">
        <f t="shared" si="26"/>
        <v>0.63116786817713688</v>
      </c>
      <c r="W60" s="50">
        <f t="shared" si="26"/>
        <v>0.64362512873326472</v>
      </c>
      <c r="X60" s="50">
        <f t="shared" si="26"/>
        <v>0.59284553249041472</v>
      </c>
      <c r="Y60" s="50">
        <f t="shared" si="26"/>
        <v>0.58706630207038601</v>
      </c>
      <c r="Z60" s="50">
        <f t="shared" si="26"/>
        <v>0.57940746772686991</v>
      </c>
      <c r="AA60" s="50">
        <f t="shared" si="26"/>
        <v>0.55842892148158663</v>
      </c>
      <c r="AB60" s="50">
        <f t="shared" si="26"/>
        <v>0.5662391161876229</v>
      </c>
      <c r="AC60" s="100">
        <f t="shared" ref="AC60:AC65" si="27">AVERAGE(E60:AB60)</f>
        <v>0.62922674738314777</v>
      </c>
    </row>
    <row r="61" spans="1:29" ht="30" customHeight="1" x14ac:dyDescent="0.25">
      <c r="A61" s="4">
        <v>17</v>
      </c>
      <c r="B61" s="3" t="s">
        <v>5</v>
      </c>
      <c r="C61" s="5"/>
      <c r="D61" s="5"/>
      <c r="E61" s="372">
        <f>AVERAGE(E60:AB60)</f>
        <v>0.62922674738314777</v>
      </c>
      <c r="F61" s="373"/>
      <c r="G61" s="373"/>
      <c r="H61" s="373"/>
      <c r="I61" s="373"/>
      <c r="J61" s="373"/>
      <c r="K61" s="373"/>
      <c r="L61" s="373"/>
      <c r="M61" s="373"/>
      <c r="N61" s="373"/>
      <c r="O61" s="373"/>
      <c r="P61" s="373"/>
      <c r="Q61" s="373"/>
      <c r="R61" s="373"/>
      <c r="S61" s="373"/>
      <c r="T61" s="373"/>
      <c r="U61" s="373"/>
      <c r="V61" s="373"/>
      <c r="W61" s="373"/>
      <c r="X61" s="373"/>
      <c r="Y61" s="373"/>
      <c r="Z61" s="373"/>
      <c r="AA61" s="373"/>
      <c r="AB61" s="373"/>
      <c r="AC61" s="100">
        <f t="shared" si="27"/>
        <v>0.62922674738314777</v>
      </c>
    </row>
    <row r="62" spans="1:29" ht="30" customHeight="1" x14ac:dyDescent="0.25">
      <c r="A62" s="4">
        <v>18</v>
      </c>
      <c r="B62" s="3" t="s">
        <v>4</v>
      </c>
      <c r="C62" s="5"/>
      <c r="D62" s="5"/>
      <c r="E62" s="50"/>
      <c r="F62" s="50"/>
      <c r="G62" s="50"/>
      <c r="H62" s="50"/>
      <c r="I62" s="50"/>
      <c r="J62" s="50">
        <f>3.516/J60</f>
        <v>6.4114922594552217</v>
      </c>
      <c r="K62" s="50">
        <f t="shared" ref="K62:T62" si="28">3.516/K60</f>
        <v>5.8998317972350236</v>
      </c>
      <c r="L62" s="50">
        <f t="shared" si="28"/>
        <v>5.4249695938981661</v>
      </c>
      <c r="M62" s="50">
        <f t="shared" si="28"/>
        <v>5.1714575012800816</v>
      </c>
      <c r="N62" s="50">
        <f t="shared" si="28"/>
        <v>5.1317279942279947</v>
      </c>
      <c r="O62" s="50">
        <f t="shared" si="28"/>
        <v>5.2735257414369254</v>
      </c>
      <c r="P62" s="50">
        <f t="shared" si="28"/>
        <v>5.2735257414369254</v>
      </c>
      <c r="Q62" s="50">
        <f t="shared" si="28"/>
        <v>5.1992507309941525</v>
      </c>
      <c r="R62" s="50">
        <f t="shared" si="28"/>
        <v>5.1992507309941525</v>
      </c>
      <c r="S62" s="50">
        <f t="shared" si="28"/>
        <v>5.1589159571113203</v>
      </c>
      <c r="T62" s="50">
        <f t="shared" si="28"/>
        <v>5.3866373586471639</v>
      </c>
      <c r="U62" s="50">
        <f t="shared" ref="U62:AB62" si="29">3.516/U60</f>
        <v>5.681795570079883</v>
      </c>
      <c r="V62" s="50">
        <f t="shared" si="29"/>
        <v>5.5706257832080208</v>
      </c>
      <c r="W62" s="50">
        <f t="shared" si="29"/>
        <v>5.4628072196620581</v>
      </c>
      <c r="X62" s="50">
        <f t="shared" si="29"/>
        <v>5.9307185553546322</v>
      </c>
      <c r="Y62" s="50">
        <f t="shared" si="29"/>
        <v>5.9891020615563297</v>
      </c>
      <c r="Z62" s="50">
        <f t="shared" si="29"/>
        <v>6.0682683531746031</v>
      </c>
      <c r="AA62" s="50">
        <f t="shared" si="29"/>
        <v>6.2962355006105017</v>
      </c>
      <c r="AB62" s="50">
        <f t="shared" si="29"/>
        <v>6.2093908730158729</v>
      </c>
      <c r="AC62" s="100">
        <f t="shared" si="27"/>
        <v>5.6178699643883689</v>
      </c>
    </row>
    <row r="63" spans="1:29" ht="30" customHeight="1" x14ac:dyDescent="0.25">
      <c r="A63" s="4">
        <v>19</v>
      </c>
      <c r="B63" s="3" t="s">
        <v>3</v>
      </c>
      <c r="C63" s="5"/>
      <c r="D63" s="5"/>
      <c r="E63" s="50"/>
      <c r="F63" s="50"/>
      <c r="G63" s="50"/>
      <c r="H63" s="50"/>
      <c r="I63" s="50"/>
      <c r="J63" s="50">
        <f>3.413*J62</f>
        <v>21.88242308152067</v>
      </c>
      <c r="K63" s="50">
        <f t="shared" ref="K63:T63" si="30">3.413*K62</f>
        <v>20.136125923963135</v>
      </c>
      <c r="L63" s="50">
        <f t="shared" si="30"/>
        <v>18.515421223974439</v>
      </c>
      <c r="M63" s="50">
        <f t="shared" si="30"/>
        <v>17.650184451868917</v>
      </c>
      <c r="N63" s="50">
        <f t="shared" si="30"/>
        <v>17.514587644300146</v>
      </c>
      <c r="O63" s="50">
        <f t="shared" si="30"/>
        <v>17.998543355524227</v>
      </c>
      <c r="P63" s="50">
        <f t="shared" si="30"/>
        <v>17.998543355524227</v>
      </c>
      <c r="Q63" s="50">
        <f t="shared" si="30"/>
        <v>17.74504274488304</v>
      </c>
      <c r="R63" s="50">
        <f t="shared" si="30"/>
        <v>17.74504274488304</v>
      </c>
      <c r="S63" s="50">
        <f t="shared" si="30"/>
        <v>17.607380161620934</v>
      </c>
      <c r="T63" s="50">
        <f t="shared" si="30"/>
        <v>18.384593305062769</v>
      </c>
      <c r="U63" s="50">
        <f t="shared" ref="U63:AB63" si="31">3.413*U62</f>
        <v>19.39196828068264</v>
      </c>
      <c r="V63" s="50">
        <f t="shared" si="31"/>
        <v>19.012545798088976</v>
      </c>
      <c r="W63" s="50">
        <f t="shared" si="31"/>
        <v>18.644561040706602</v>
      </c>
      <c r="X63" s="50">
        <f t="shared" si="31"/>
        <v>20.241542429425358</v>
      </c>
      <c r="Y63" s="50">
        <f t="shared" si="31"/>
        <v>20.440805336091753</v>
      </c>
      <c r="Z63" s="50">
        <f t="shared" si="31"/>
        <v>20.710999889384919</v>
      </c>
      <c r="AA63" s="50">
        <f t="shared" si="31"/>
        <v>21.489051763583642</v>
      </c>
      <c r="AB63" s="50">
        <f t="shared" si="31"/>
        <v>21.192651049603175</v>
      </c>
      <c r="AC63" s="100">
        <f t="shared" si="27"/>
        <v>19.173790188457502</v>
      </c>
    </row>
    <row r="64" spans="1:29" ht="30" customHeight="1" x14ac:dyDescent="0.25">
      <c r="A64" s="4">
        <v>20</v>
      </c>
      <c r="B64" s="3" t="s">
        <v>2</v>
      </c>
      <c r="C64" s="2" t="s">
        <v>0</v>
      </c>
      <c r="D64" s="5"/>
      <c r="E64" s="50"/>
      <c r="F64" s="50"/>
      <c r="G64" s="50"/>
      <c r="H64" s="50"/>
      <c r="I64" s="50"/>
      <c r="J64" s="50">
        <f>(J50-J49)/LN(1+(J50-J49)/J45)</f>
        <v>0.61657586559410793</v>
      </c>
      <c r="K64" s="50">
        <f t="shared" ref="K64:T64" si="32">(K50-K49)/LN(1+(K50-K49)/K45)</f>
        <v>2.693030742992732</v>
      </c>
      <c r="L64" s="50">
        <f t="shared" si="32"/>
        <v>2.5239759175245418</v>
      </c>
      <c r="M64" s="50">
        <f t="shared" si="32"/>
        <v>2.4667120433748035</v>
      </c>
      <c r="N64" s="50">
        <f t="shared" si="32"/>
        <v>2.6004608258774882</v>
      </c>
      <c r="O64" s="50">
        <f t="shared" si="32"/>
        <v>2.5709371988152205</v>
      </c>
      <c r="P64" s="50">
        <f t="shared" si="32"/>
        <v>2.4667120433748035</v>
      </c>
      <c r="Q64" s="50">
        <f t="shared" si="32"/>
        <v>2.4954042214873033</v>
      </c>
      <c r="R64" s="50">
        <f t="shared" si="32"/>
        <v>2.4667120433748035</v>
      </c>
      <c r="S64" s="50">
        <f t="shared" si="32"/>
        <v>2.5709371988152214</v>
      </c>
      <c r="T64" s="50">
        <f t="shared" si="32"/>
        <v>2.6591319396341482</v>
      </c>
      <c r="U64" s="50">
        <f t="shared" ref="U64:AB64" si="33">(U50-U49)/LN(1+(U50-U49)/U45)</f>
        <v>2.8795746139248006</v>
      </c>
      <c r="V64" s="50">
        <f t="shared" si="33"/>
        <v>2.8500189184554614</v>
      </c>
      <c r="W64" s="50">
        <f t="shared" si="33"/>
        <v>2.8500189184554614</v>
      </c>
      <c r="X64" s="50">
        <f t="shared" si="33"/>
        <v>2.8608279983987628</v>
      </c>
      <c r="Y64" s="50">
        <f t="shared" si="33"/>
        <v>2.7761425752830253</v>
      </c>
      <c r="Z64" s="50">
        <f t="shared" si="33"/>
        <v>2.9174945480072898</v>
      </c>
      <c r="AA64" s="50">
        <f t="shared" si="33"/>
        <v>2.7761425752830253</v>
      </c>
      <c r="AB64" s="50">
        <f t="shared" si="33"/>
        <v>2.9456788435783787</v>
      </c>
      <c r="AC64" s="100">
        <f t="shared" si="27"/>
        <v>2.5782362648553359</v>
      </c>
    </row>
    <row r="65" spans="1:29" ht="30" customHeight="1" x14ac:dyDescent="0.25">
      <c r="A65" s="4">
        <v>21</v>
      </c>
      <c r="B65" s="3" t="s">
        <v>1</v>
      </c>
      <c r="C65" s="2" t="s">
        <v>0</v>
      </c>
      <c r="D65" s="1"/>
      <c r="E65" s="50"/>
      <c r="F65" s="50"/>
      <c r="G65" s="50"/>
      <c r="H65" s="50"/>
      <c r="I65" s="50"/>
      <c r="J65" s="50">
        <f>(J47-J48)/LN(1+(J47-J48)/J46)</f>
        <v>2.6626036084738915</v>
      </c>
      <c r="K65" s="50">
        <f t="shared" ref="K65:T65" si="34">(K47-K48)/LN(1+(K47-K48)/K46)</f>
        <v>2.4308231908533462</v>
      </c>
      <c r="L65" s="50">
        <f t="shared" si="34"/>
        <v>2.2802957162478492</v>
      </c>
      <c r="M65" s="50">
        <f t="shared" si="34"/>
        <v>2.2149756783043997</v>
      </c>
      <c r="N65" s="50">
        <f t="shared" si="34"/>
        <v>2.1930874711718342</v>
      </c>
      <c r="O65" s="50">
        <f t="shared" si="34"/>
        <v>2.2149756783043997</v>
      </c>
      <c r="P65" s="50">
        <f t="shared" si="34"/>
        <v>2.2149756783043997</v>
      </c>
      <c r="Q65" s="50">
        <f t="shared" si="34"/>
        <v>2.1930874711718342</v>
      </c>
      <c r="R65" s="50">
        <f t="shared" si="34"/>
        <v>1.9533871929293654</v>
      </c>
      <c r="S65" s="50">
        <f t="shared" si="34"/>
        <v>1.9330261372312414</v>
      </c>
      <c r="T65" s="50">
        <f t="shared" si="34"/>
        <v>2.2585787733244458</v>
      </c>
      <c r="U65" s="50">
        <f t="shared" ref="U65:AB65" si="35">(U47-U48)/LN(1+(U47-U48)/U46)</f>
        <v>2.3451198016987846</v>
      </c>
      <c r="V65" s="50">
        <f t="shared" si="35"/>
        <v>2.5141180370887168</v>
      </c>
      <c r="W65" s="50">
        <f t="shared" si="35"/>
        <v>2.3019575732260114</v>
      </c>
      <c r="X65" s="50">
        <f t="shared" si="35"/>
        <v>2.213626077454125</v>
      </c>
      <c r="Y65" s="50">
        <f t="shared" si="35"/>
        <v>2.5579227030182925</v>
      </c>
      <c r="Z65" s="50">
        <f t="shared" si="35"/>
        <v>2.2726133814534308</v>
      </c>
      <c r="AA65" s="50">
        <f t="shared" si="35"/>
        <v>2.2921946464290923</v>
      </c>
      <c r="AB65" s="50">
        <f t="shared" si="35"/>
        <v>2.5789456150682954</v>
      </c>
      <c r="AC65" s="100">
        <f t="shared" si="27"/>
        <v>2.2961218121975664</v>
      </c>
    </row>
  </sheetData>
  <mergeCells count="32">
    <mergeCell ref="E61:AB61"/>
    <mergeCell ref="A43:A44"/>
    <mergeCell ref="B43:B44"/>
    <mergeCell ref="C43:C44"/>
    <mergeCell ref="D43:D44"/>
    <mergeCell ref="E43:AB43"/>
    <mergeCell ref="A42:D42"/>
    <mergeCell ref="E28:AB28"/>
    <mergeCell ref="A3:D3"/>
    <mergeCell ref="A4:D4"/>
    <mergeCell ref="A36:D36"/>
    <mergeCell ref="A37:D37"/>
    <mergeCell ref="A38:D38"/>
    <mergeCell ref="A39:D39"/>
    <mergeCell ref="A40:D40"/>
    <mergeCell ref="E3:AC9"/>
    <mergeCell ref="A2:AC2"/>
    <mergeCell ref="A1:AC1"/>
    <mergeCell ref="E36:AC42"/>
    <mergeCell ref="A35:AC35"/>
    <mergeCell ref="A34:AC34"/>
    <mergeCell ref="A10:A11"/>
    <mergeCell ref="B10:B11"/>
    <mergeCell ref="C10:C11"/>
    <mergeCell ref="D10:D11"/>
    <mergeCell ref="E10:AB10"/>
    <mergeCell ref="A5:D5"/>
    <mergeCell ref="A6:D6"/>
    <mergeCell ref="A7:D7"/>
    <mergeCell ref="A8:D8"/>
    <mergeCell ref="A9:D9"/>
    <mergeCell ref="A41:D41"/>
  </mergeCells>
  <conditionalFormatting sqref="AC58">
    <cfRule type="cellIs" dxfId="28" priority="1" operator="greaterThan">
      <formula>90</formula>
    </cfRule>
  </conditionalFormatting>
  <pageMargins left="0.7" right="0.7" top="0.75" bottom="0.75" header="0.3" footer="0.3"/>
  <pageSetup paperSize="9" orientation="portrait" verticalDpi="30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2:AC64"/>
  <sheetViews>
    <sheetView topLeftCell="A43" zoomScale="70" zoomScaleNormal="70" workbookViewId="0">
      <selection activeCell="AC47" sqref="AC47:AC48"/>
    </sheetView>
  </sheetViews>
  <sheetFormatPr defaultColWidth="8.85546875" defaultRowHeight="15" x14ac:dyDescent="0.25"/>
  <cols>
    <col min="1" max="1" width="8.5703125" bestFit="1" customWidth="1"/>
    <col min="2" max="2" width="46.42578125" customWidth="1"/>
    <col min="3" max="3" width="11.140625" customWidth="1"/>
    <col min="4" max="4" width="17.42578125" customWidth="1"/>
    <col min="5" max="5" width="8.7109375" customWidth="1"/>
    <col min="6" max="28" width="8.28515625" bestFit="1" customWidth="1"/>
    <col min="29" max="29" width="10.5703125" customWidth="1"/>
  </cols>
  <sheetData>
    <row r="2" spans="1:29" ht="15.75" customHeight="1" x14ac:dyDescent="0.25">
      <c r="A2" s="323" t="s">
        <v>119</v>
      </c>
      <c r="B2" s="323"/>
      <c r="C2" s="323"/>
      <c r="D2" s="323"/>
      <c r="E2" s="323"/>
      <c r="F2" s="323"/>
      <c r="G2" s="323"/>
      <c r="H2" s="323"/>
      <c r="I2" s="323"/>
      <c r="J2" s="323"/>
      <c r="K2" s="323"/>
      <c r="L2" s="323"/>
      <c r="M2" s="323"/>
      <c r="N2" s="323"/>
      <c r="O2" s="323"/>
      <c r="P2" s="323"/>
      <c r="Q2" s="323"/>
      <c r="R2" s="323"/>
      <c r="S2" s="323"/>
      <c r="T2" s="323"/>
      <c r="U2" s="323"/>
      <c r="V2" s="323"/>
      <c r="W2" s="323"/>
      <c r="X2" s="323"/>
      <c r="Y2" s="323"/>
      <c r="Z2" s="323"/>
      <c r="AA2" s="323"/>
      <c r="AB2" s="323"/>
      <c r="AC2" s="323"/>
    </row>
    <row r="3" spans="1:29" ht="15.75" customHeight="1" x14ac:dyDescent="0.35">
      <c r="A3" s="335"/>
      <c r="B3" s="336"/>
      <c r="C3" s="336"/>
      <c r="D3" s="337"/>
      <c r="E3" s="320" t="s">
        <v>76</v>
      </c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</row>
    <row r="4" spans="1:29" ht="18.75" customHeight="1" x14ac:dyDescent="0.25">
      <c r="A4" s="350" t="s">
        <v>38</v>
      </c>
      <c r="B4" s="351"/>
      <c r="C4" s="351"/>
      <c r="D4" s="352"/>
      <c r="E4" s="320"/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</row>
    <row r="5" spans="1:29" ht="18.75" customHeight="1" x14ac:dyDescent="0.25">
      <c r="A5" s="350" t="s">
        <v>37</v>
      </c>
      <c r="B5" s="351"/>
      <c r="C5" s="351"/>
      <c r="D5" s="352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29" ht="18.75" customHeight="1" x14ac:dyDescent="0.25">
      <c r="A6" s="350" t="s">
        <v>36</v>
      </c>
      <c r="B6" s="351"/>
      <c r="C6" s="351"/>
      <c r="D6" s="352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29" ht="19.5" customHeight="1" x14ac:dyDescent="0.25">
      <c r="A7" s="350" t="s">
        <v>35</v>
      </c>
      <c r="B7" s="351"/>
      <c r="C7" s="351"/>
      <c r="D7" s="352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29" ht="18.75" customHeight="1" x14ac:dyDescent="0.35">
      <c r="A8" s="347" t="s">
        <v>34</v>
      </c>
      <c r="B8" s="348"/>
      <c r="C8" s="348"/>
      <c r="D8" s="349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29" ht="15.75" customHeight="1" x14ac:dyDescent="0.35">
      <c r="A9" s="347" t="s">
        <v>33</v>
      </c>
      <c r="B9" s="348"/>
      <c r="C9" s="348"/>
      <c r="D9" s="349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29" ht="51" customHeight="1" x14ac:dyDescent="0.25">
      <c r="A10" s="312" t="s">
        <v>32</v>
      </c>
      <c r="B10" s="312" t="s">
        <v>31</v>
      </c>
      <c r="C10" s="312" t="s">
        <v>30</v>
      </c>
      <c r="D10" s="312" t="s">
        <v>29</v>
      </c>
      <c r="E10" s="314" t="s">
        <v>28</v>
      </c>
      <c r="F10" s="315"/>
      <c r="G10" s="315"/>
      <c r="H10" s="315"/>
      <c r="I10" s="315"/>
      <c r="J10" s="315"/>
      <c r="K10" s="315"/>
      <c r="L10" s="315"/>
      <c r="M10" s="315"/>
      <c r="N10" s="315"/>
      <c r="O10" s="315"/>
      <c r="P10" s="315"/>
      <c r="Q10" s="315"/>
      <c r="R10" s="315"/>
      <c r="S10" s="315"/>
      <c r="T10" s="315"/>
      <c r="U10" s="315"/>
      <c r="V10" s="315"/>
      <c r="W10" s="315"/>
      <c r="X10" s="315"/>
      <c r="Y10" s="315"/>
      <c r="Z10" s="315"/>
      <c r="AA10" s="315"/>
      <c r="AB10" s="316"/>
      <c r="AC10" s="113" t="s">
        <v>67</v>
      </c>
    </row>
    <row r="11" spans="1:29" ht="15.75" x14ac:dyDescent="0.25">
      <c r="A11" s="313"/>
      <c r="B11" s="313"/>
      <c r="C11" s="313"/>
      <c r="D11" s="313"/>
      <c r="E11" s="8">
        <v>7</v>
      </c>
      <c r="F11" s="8">
        <v>8</v>
      </c>
      <c r="G11" s="8">
        <v>9</v>
      </c>
      <c r="H11" s="8">
        <v>10</v>
      </c>
      <c r="I11" s="9">
        <v>11</v>
      </c>
      <c r="J11" s="8">
        <v>12</v>
      </c>
      <c r="K11" s="8">
        <v>13</v>
      </c>
      <c r="L11" s="8">
        <v>14</v>
      </c>
      <c r="M11" s="8">
        <v>15</v>
      </c>
      <c r="N11" s="8">
        <v>16</v>
      </c>
      <c r="O11" s="8">
        <v>17</v>
      </c>
      <c r="P11" s="8">
        <v>18</v>
      </c>
      <c r="Q11" s="8">
        <v>19</v>
      </c>
      <c r="R11" s="8">
        <v>20</v>
      </c>
      <c r="S11" s="8">
        <v>21</v>
      </c>
      <c r="T11" s="8">
        <v>22</v>
      </c>
      <c r="U11" s="8">
        <v>23</v>
      </c>
      <c r="V11" s="8">
        <v>0</v>
      </c>
      <c r="W11" s="8">
        <v>1</v>
      </c>
      <c r="X11" s="8">
        <v>2</v>
      </c>
      <c r="Y11" s="8">
        <v>3</v>
      </c>
      <c r="Z11" s="8">
        <v>4</v>
      </c>
      <c r="AA11" s="8">
        <v>5</v>
      </c>
      <c r="AB11" s="8">
        <v>6</v>
      </c>
      <c r="AC11" s="1"/>
    </row>
    <row r="12" spans="1:29" ht="30" customHeight="1" x14ac:dyDescent="0.25">
      <c r="A12" s="4">
        <v>1</v>
      </c>
      <c r="B12" s="3" t="s">
        <v>27</v>
      </c>
      <c r="C12" s="2" t="s">
        <v>0</v>
      </c>
      <c r="D12" s="31"/>
      <c r="E12" s="7"/>
      <c r="F12" s="7"/>
      <c r="G12" s="7">
        <v>1.6</v>
      </c>
      <c r="H12" s="7">
        <v>1.6</v>
      </c>
      <c r="I12" s="7">
        <v>1.2</v>
      </c>
      <c r="J12" s="7">
        <v>1.2</v>
      </c>
      <c r="K12" s="7">
        <v>1.2</v>
      </c>
      <c r="L12" s="7">
        <v>1.5</v>
      </c>
      <c r="M12" s="7">
        <v>1.6</v>
      </c>
      <c r="N12" s="7">
        <v>1.7</v>
      </c>
      <c r="O12" s="7">
        <v>1.7</v>
      </c>
      <c r="P12" s="7">
        <v>1.6</v>
      </c>
      <c r="Q12" s="7">
        <v>1.5</v>
      </c>
      <c r="R12" s="7">
        <v>1.5</v>
      </c>
      <c r="S12" s="7">
        <v>1.4</v>
      </c>
      <c r="T12" s="7">
        <v>1.4</v>
      </c>
      <c r="U12" s="7">
        <v>1.4</v>
      </c>
      <c r="V12" s="7"/>
      <c r="W12" s="7"/>
      <c r="X12" s="7"/>
      <c r="Y12" s="7"/>
      <c r="Z12" s="7"/>
      <c r="AA12" s="7"/>
      <c r="AB12" s="7"/>
      <c r="AC12" s="12">
        <f>AVERAGE(E12:AB12)</f>
        <v>1.4733333333333329</v>
      </c>
    </row>
    <row r="13" spans="1:29" ht="30" customHeight="1" x14ac:dyDescent="0.25">
      <c r="A13" s="4">
        <v>2</v>
      </c>
      <c r="B13" s="3" t="s">
        <v>26</v>
      </c>
      <c r="C13" s="2" t="s">
        <v>0</v>
      </c>
      <c r="D13" s="31"/>
      <c r="E13" s="37"/>
      <c r="F13" s="37"/>
      <c r="G13" s="37">
        <v>0.7</v>
      </c>
      <c r="H13" s="37">
        <v>0.7</v>
      </c>
      <c r="I13" s="37">
        <v>0.3</v>
      </c>
      <c r="J13" s="37">
        <v>0.3</v>
      </c>
      <c r="K13" s="37">
        <v>0.3</v>
      </c>
      <c r="L13" s="37">
        <v>0.6</v>
      </c>
      <c r="M13" s="37">
        <v>0.7</v>
      </c>
      <c r="N13" s="37">
        <v>0.8</v>
      </c>
      <c r="O13" s="37">
        <v>0.9</v>
      </c>
      <c r="P13" s="37">
        <v>0.9</v>
      </c>
      <c r="Q13" s="37">
        <v>0.9</v>
      </c>
      <c r="R13" s="37">
        <v>0.5</v>
      </c>
      <c r="S13" s="37">
        <v>0.7</v>
      </c>
      <c r="T13" s="37">
        <v>0.6</v>
      </c>
      <c r="U13" s="37">
        <v>0.4</v>
      </c>
      <c r="V13" s="37"/>
      <c r="W13" s="37"/>
      <c r="X13" s="37"/>
      <c r="Y13" s="37"/>
      <c r="Z13" s="37"/>
      <c r="AA13" s="37"/>
      <c r="AB13" s="37"/>
      <c r="AC13" s="12">
        <f>AVERAGE(E13:AB13)</f>
        <v>0.62</v>
      </c>
    </row>
    <row r="14" spans="1:29" ht="30" customHeight="1" x14ac:dyDescent="0.25">
      <c r="A14" s="4">
        <v>3</v>
      </c>
      <c r="B14" s="3" t="s">
        <v>25</v>
      </c>
      <c r="C14" s="2" t="s">
        <v>0</v>
      </c>
      <c r="D14" s="2"/>
      <c r="E14" s="36"/>
      <c r="F14" s="36"/>
      <c r="G14" s="36">
        <v>15.3</v>
      </c>
      <c r="H14" s="36">
        <v>14.9</v>
      </c>
      <c r="I14" s="36">
        <v>12.7</v>
      </c>
      <c r="J14" s="36">
        <v>12.6</v>
      </c>
      <c r="K14" s="36">
        <v>12.5</v>
      </c>
      <c r="L14" s="36">
        <v>13.6</v>
      </c>
      <c r="M14" s="36">
        <v>14.2</v>
      </c>
      <c r="N14" s="36">
        <v>14.6</v>
      </c>
      <c r="O14" s="36">
        <v>15.2</v>
      </c>
      <c r="P14" s="36">
        <v>16.100000000000001</v>
      </c>
      <c r="Q14" s="36">
        <v>15.2</v>
      </c>
      <c r="R14" s="36">
        <v>14.6</v>
      </c>
      <c r="S14" s="36">
        <v>14.2</v>
      </c>
      <c r="T14" s="36">
        <v>13.7</v>
      </c>
      <c r="U14" s="36">
        <v>13.3</v>
      </c>
      <c r="V14" s="36"/>
      <c r="W14" s="36"/>
      <c r="X14" s="36"/>
      <c r="Y14" s="36"/>
      <c r="Z14" s="36"/>
      <c r="AA14" s="5"/>
      <c r="AB14" s="5"/>
      <c r="AC14" s="12">
        <f t="shared" ref="AC14:AC24" si="0">AVERAGE(E14:AB14)</f>
        <v>14.179999999999998</v>
      </c>
    </row>
    <row r="15" spans="1:29" ht="30" customHeight="1" x14ac:dyDescent="0.25">
      <c r="A15" s="4">
        <v>4</v>
      </c>
      <c r="B15" s="3" t="s">
        <v>24</v>
      </c>
      <c r="C15" s="2" t="s">
        <v>0</v>
      </c>
      <c r="D15" s="2"/>
      <c r="E15" s="36"/>
      <c r="F15" s="36"/>
      <c r="G15" s="36">
        <v>8.5</v>
      </c>
      <c r="H15" s="36">
        <v>8</v>
      </c>
      <c r="I15" s="36">
        <v>7</v>
      </c>
      <c r="J15" s="36">
        <v>7</v>
      </c>
      <c r="K15" s="36">
        <v>7.1</v>
      </c>
      <c r="L15" s="36">
        <v>7.2</v>
      </c>
      <c r="M15" s="36">
        <v>7.1</v>
      </c>
      <c r="N15" s="36">
        <v>7.1</v>
      </c>
      <c r="O15" s="36">
        <v>7.7</v>
      </c>
      <c r="P15" s="36">
        <v>8.6</v>
      </c>
      <c r="Q15" s="36">
        <v>7.7</v>
      </c>
      <c r="R15" s="36">
        <v>7.3</v>
      </c>
      <c r="S15" s="36">
        <v>7</v>
      </c>
      <c r="T15" s="36">
        <v>6.3</v>
      </c>
      <c r="U15" s="36">
        <v>6.1</v>
      </c>
      <c r="V15" s="36"/>
      <c r="W15" s="36"/>
      <c r="X15" s="36"/>
      <c r="Y15" s="36"/>
      <c r="Z15" s="36"/>
      <c r="AA15" s="5"/>
      <c r="AB15" s="5"/>
      <c r="AC15" s="12">
        <f t="shared" si="0"/>
        <v>7.3133333333333326</v>
      </c>
    </row>
    <row r="16" spans="1:29" ht="30" customHeight="1" x14ac:dyDescent="0.25">
      <c r="A16" s="4">
        <v>5</v>
      </c>
      <c r="B16" s="3" t="s">
        <v>23</v>
      </c>
      <c r="C16" s="2" t="s">
        <v>0</v>
      </c>
      <c r="D16" s="2"/>
      <c r="E16" s="36"/>
      <c r="F16" s="36"/>
      <c r="G16" s="36">
        <v>21.2</v>
      </c>
      <c r="H16" s="36">
        <v>25</v>
      </c>
      <c r="I16" s="36">
        <v>24.7</v>
      </c>
      <c r="J16" s="36">
        <v>25.2</v>
      </c>
      <c r="K16" s="36">
        <v>25.2</v>
      </c>
      <c r="L16" s="36">
        <v>25.2</v>
      </c>
      <c r="M16" s="36">
        <v>25.4</v>
      </c>
      <c r="N16" s="36">
        <v>25.4</v>
      </c>
      <c r="O16" s="36">
        <v>25.3</v>
      </c>
      <c r="P16" s="36">
        <v>26</v>
      </c>
      <c r="Q16" s="36">
        <v>26</v>
      </c>
      <c r="R16" s="36">
        <v>26.1</v>
      </c>
      <c r="S16" s="36">
        <v>26.2</v>
      </c>
      <c r="T16" s="36">
        <v>24.9</v>
      </c>
      <c r="U16" s="36">
        <v>26</v>
      </c>
      <c r="V16" s="36"/>
      <c r="W16" s="36"/>
      <c r="X16" s="36"/>
      <c r="Y16" s="36"/>
      <c r="Z16" s="36"/>
      <c r="AA16" s="5"/>
      <c r="AB16" s="5"/>
      <c r="AC16" s="12">
        <f t="shared" si="0"/>
        <v>25.186666666666667</v>
      </c>
    </row>
    <row r="17" spans="1:29" ht="30" customHeight="1" x14ac:dyDescent="0.25">
      <c r="A17" s="4">
        <v>6</v>
      </c>
      <c r="B17" s="3" t="s">
        <v>22</v>
      </c>
      <c r="C17" s="2" t="s">
        <v>0</v>
      </c>
      <c r="D17" s="2"/>
      <c r="E17" s="36"/>
      <c r="F17" s="36"/>
      <c r="G17" s="36">
        <v>26.6</v>
      </c>
      <c r="H17" s="36">
        <v>30.3</v>
      </c>
      <c r="I17" s="36">
        <v>29</v>
      </c>
      <c r="J17" s="36">
        <v>29.3</v>
      </c>
      <c r="K17" s="36">
        <v>29.3</v>
      </c>
      <c r="L17" s="36">
        <v>30</v>
      </c>
      <c r="M17" s="36">
        <v>30.8</v>
      </c>
      <c r="N17" s="36">
        <v>31.2</v>
      </c>
      <c r="O17" s="36">
        <v>31.1</v>
      </c>
      <c r="P17" s="36">
        <v>31.8</v>
      </c>
      <c r="Q17" s="36">
        <v>31.6</v>
      </c>
      <c r="R17" s="36">
        <v>31.7</v>
      </c>
      <c r="S17" s="36">
        <v>31.6</v>
      </c>
      <c r="T17" s="36">
        <v>30.5</v>
      </c>
      <c r="U17" s="36">
        <v>31.4</v>
      </c>
      <c r="V17" s="36"/>
      <c r="W17" s="36"/>
      <c r="X17" s="36"/>
      <c r="Y17" s="36"/>
      <c r="Z17" s="36"/>
      <c r="AA17" s="5"/>
      <c r="AB17" s="5"/>
      <c r="AC17" s="12">
        <f t="shared" si="0"/>
        <v>30.413333333333338</v>
      </c>
    </row>
    <row r="18" spans="1:29" ht="30" customHeight="1" x14ac:dyDescent="0.25">
      <c r="A18" s="4">
        <v>7</v>
      </c>
      <c r="B18" s="3" t="s">
        <v>21</v>
      </c>
      <c r="C18" s="2" t="s">
        <v>16</v>
      </c>
      <c r="D18" s="2"/>
      <c r="E18" s="5"/>
      <c r="F18" s="5"/>
      <c r="G18" s="5">
        <v>4.3</v>
      </c>
      <c r="H18" s="5">
        <v>4.3</v>
      </c>
      <c r="I18" s="5">
        <v>4.3</v>
      </c>
      <c r="J18" s="5">
        <v>4.3</v>
      </c>
      <c r="K18" s="5">
        <v>4.3</v>
      </c>
      <c r="L18" s="5">
        <v>4.3</v>
      </c>
      <c r="M18" s="5">
        <v>4.3</v>
      </c>
      <c r="N18" s="5">
        <v>4.3</v>
      </c>
      <c r="O18" s="5">
        <v>4.3</v>
      </c>
      <c r="P18" s="5">
        <v>4.3</v>
      </c>
      <c r="Q18" s="5">
        <v>4.3</v>
      </c>
      <c r="R18" s="5">
        <v>4.3</v>
      </c>
      <c r="S18" s="5">
        <v>4.3</v>
      </c>
      <c r="T18" s="5">
        <v>4.3</v>
      </c>
      <c r="U18" s="5">
        <v>4.3</v>
      </c>
      <c r="V18" s="5"/>
      <c r="W18" s="5"/>
      <c r="X18" s="5"/>
      <c r="Y18" s="5"/>
      <c r="Z18" s="5"/>
      <c r="AA18" s="5"/>
      <c r="AB18" s="5"/>
      <c r="AC18" s="12">
        <f t="shared" si="0"/>
        <v>4.2999999999999989</v>
      </c>
    </row>
    <row r="19" spans="1:29" ht="30" customHeight="1" x14ac:dyDescent="0.25">
      <c r="A19" s="4">
        <v>8</v>
      </c>
      <c r="B19" s="3" t="s">
        <v>20</v>
      </c>
      <c r="C19" s="2" t="s">
        <v>16</v>
      </c>
      <c r="D19" s="2"/>
      <c r="E19" s="11"/>
      <c r="F19" s="11"/>
      <c r="G19" s="11">
        <v>3.8</v>
      </c>
      <c r="H19" s="11">
        <v>3.8</v>
      </c>
      <c r="I19" s="11">
        <v>3.8</v>
      </c>
      <c r="J19" s="11">
        <v>3.8</v>
      </c>
      <c r="K19" s="11">
        <v>3.8</v>
      </c>
      <c r="L19" s="11">
        <v>3.8</v>
      </c>
      <c r="M19" s="11">
        <v>3.8</v>
      </c>
      <c r="N19" s="11">
        <v>3.8</v>
      </c>
      <c r="O19" s="11">
        <v>3.8</v>
      </c>
      <c r="P19" s="11">
        <v>3.8</v>
      </c>
      <c r="Q19" s="11">
        <v>3.8</v>
      </c>
      <c r="R19" s="11">
        <v>3.8</v>
      </c>
      <c r="S19" s="11">
        <v>3.8</v>
      </c>
      <c r="T19" s="11">
        <v>3.8</v>
      </c>
      <c r="U19" s="11">
        <v>3.8</v>
      </c>
      <c r="V19" s="11"/>
      <c r="W19" s="11"/>
      <c r="X19" s="11"/>
      <c r="Y19" s="11"/>
      <c r="Z19" s="11"/>
      <c r="AA19" s="11"/>
      <c r="AB19" s="11"/>
      <c r="AC19" s="12">
        <f t="shared" si="0"/>
        <v>3.7999999999999989</v>
      </c>
    </row>
    <row r="20" spans="1:29" ht="30" customHeight="1" x14ac:dyDescent="0.25">
      <c r="A20" s="4">
        <v>9</v>
      </c>
      <c r="B20" s="3" t="s">
        <v>19</v>
      </c>
      <c r="C20" s="2" t="s">
        <v>16</v>
      </c>
      <c r="D20" s="2"/>
      <c r="E20" s="11"/>
      <c r="F20" s="11"/>
      <c r="G20" s="11">
        <v>3.8</v>
      </c>
      <c r="H20" s="11">
        <v>3.8</v>
      </c>
      <c r="I20" s="11">
        <v>3.8</v>
      </c>
      <c r="J20" s="11">
        <v>3.8</v>
      </c>
      <c r="K20" s="11">
        <v>3.8</v>
      </c>
      <c r="L20" s="11">
        <v>3.8</v>
      </c>
      <c r="M20" s="11">
        <v>3.8</v>
      </c>
      <c r="N20" s="11">
        <v>3.8</v>
      </c>
      <c r="O20" s="11">
        <v>3.8</v>
      </c>
      <c r="P20" s="11">
        <v>3.8</v>
      </c>
      <c r="Q20" s="11">
        <v>3.8</v>
      </c>
      <c r="R20" s="11">
        <v>3.8</v>
      </c>
      <c r="S20" s="11">
        <v>3.8</v>
      </c>
      <c r="T20" s="11">
        <v>3.8</v>
      </c>
      <c r="U20" s="11">
        <v>3.8</v>
      </c>
      <c r="V20" s="11"/>
      <c r="W20" s="11"/>
      <c r="X20" s="11"/>
      <c r="Y20" s="11"/>
      <c r="Z20" s="11"/>
      <c r="AA20" s="11"/>
      <c r="AB20" s="11"/>
      <c r="AC20" s="12">
        <f t="shared" si="0"/>
        <v>3.7999999999999989</v>
      </c>
    </row>
    <row r="21" spans="1:29" ht="30" customHeight="1" x14ac:dyDescent="0.25">
      <c r="A21" s="4">
        <v>10</v>
      </c>
      <c r="B21" s="3" t="s">
        <v>18</v>
      </c>
      <c r="C21" s="2" t="s">
        <v>16</v>
      </c>
      <c r="D21" s="2"/>
      <c r="E21" s="11"/>
      <c r="F21" s="11"/>
      <c r="G21" s="11">
        <v>3</v>
      </c>
      <c r="H21" s="11">
        <v>3</v>
      </c>
      <c r="I21" s="11">
        <v>3</v>
      </c>
      <c r="J21" s="11">
        <v>3</v>
      </c>
      <c r="K21" s="11">
        <v>3</v>
      </c>
      <c r="L21" s="11">
        <v>3</v>
      </c>
      <c r="M21" s="11">
        <v>3</v>
      </c>
      <c r="N21" s="11">
        <v>3</v>
      </c>
      <c r="O21" s="11">
        <v>3</v>
      </c>
      <c r="P21" s="11">
        <v>3</v>
      </c>
      <c r="Q21" s="11">
        <v>3</v>
      </c>
      <c r="R21" s="11">
        <v>3</v>
      </c>
      <c r="S21" s="11">
        <v>3</v>
      </c>
      <c r="T21" s="11">
        <v>3</v>
      </c>
      <c r="U21" s="11">
        <v>3</v>
      </c>
      <c r="V21" s="11"/>
      <c r="W21" s="11"/>
      <c r="X21" s="11"/>
      <c r="Y21" s="11"/>
      <c r="Z21" s="11"/>
      <c r="AA21" s="11"/>
      <c r="AB21" s="11"/>
      <c r="AC21" s="12">
        <f t="shared" si="0"/>
        <v>3</v>
      </c>
    </row>
    <row r="22" spans="1:29" ht="30" customHeight="1" x14ac:dyDescent="0.25">
      <c r="A22" s="4">
        <v>11</v>
      </c>
      <c r="B22" s="3" t="s">
        <v>17</v>
      </c>
      <c r="C22" s="2" t="s">
        <v>16</v>
      </c>
      <c r="D22" s="5"/>
      <c r="E22" s="13"/>
      <c r="F22" s="13"/>
      <c r="G22" s="13">
        <f t="shared" ref="G22:P22" si="1">G18-G19</f>
        <v>0.5</v>
      </c>
      <c r="H22" s="13">
        <f t="shared" si="1"/>
        <v>0.5</v>
      </c>
      <c r="I22" s="13">
        <f t="shared" si="1"/>
        <v>0.5</v>
      </c>
      <c r="J22" s="13">
        <f t="shared" si="1"/>
        <v>0.5</v>
      </c>
      <c r="K22" s="13">
        <f t="shared" si="1"/>
        <v>0.5</v>
      </c>
      <c r="L22" s="13">
        <f t="shared" si="1"/>
        <v>0.5</v>
      </c>
      <c r="M22" s="13">
        <f t="shared" si="1"/>
        <v>0.5</v>
      </c>
      <c r="N22" s="13">
        <f t="shared" si="1"/>
        <v>0.5</v>
      </c>
      <c r="O22" s="13">
        <f t="shared" si="1"/>
        <v>0.5</v>
      </c>
      <c r="P22" s="13">
        <f t="shared" si="1"/>
        <v>0.5</v>
      </c>
      <c r="Q22" s="13">
        <f>Q18-Q19</f>
        <v>0.5</v>
      </c>
      <c r="R22" s="13">
        <f>R18-R19</f>
        <v>0.5</v>
      </c>
      <c r="S22" s="13">
        <f>S18-S19</f>
        <v>0.5</v>
      </c>
      <c r="T22" s="13">
        <f>T18-T19</f>
        <v>0.5</v>
      </c>
      <c r="U22" s="13">
        <f>U18-U19</f>
        <v>0.5</v>
      </c>
      <c r="V22" s="13"/>
      <c r="W22" s="13"/>
      <c r="X22" s="13"/>
      <c r="Y22" s="13"/>
      <c r="Z22" s="13"/>
      <c r="AA22" s="13"/>
      <c r="AB22" s="13"/>
      <c r="AC22" s="12">
        <f t="shared" si="0"/>
        <v>0.5</v>
      </c>
    </row>
    <row r="23" spans="1:29" ht="30" customHeight="1" x14ac:dyDescent="0.25">
      <c r="A23" s="4">
        <v>12</v>
      </c>
      <c r="B23" s="3" t="s">
        <v>15</v>
      </c>
      <c r="C23" s="2" t="s">
        <v>14</v>
      </c>
      <c r="D23" s="5"/>
      <c r="E23" s="13"/>
      <c r="F23" s="13"/>
      <c r="G23" s="13">
        <f t="shared" ref="G23:P23" si="2">G20-G21</f>
        <v>0.79999999999999982</v>
      </c>
      <c r="H23" s="13">
        <f t="shared" si="2"/>
        <v>0.79999999999999982</v>
      </c>
      <c r="I23" s="13">
        <f t="shared" si="2"/>
        <v>0.79999999999999982</v>
      </c>
      <c r="J23" s="13">
        <f t="shared" si="2"/>
        <v>0.79999999999999982</v>
      </c>
      <c r="K23" s="13">
        <f t="shared" si="2"/>
        <v>0.79999999999999982</v>
      </c>
      <c r="L23" s="13">
        <f t="shared" si="2"/>
        <v>0.79999999999999982</v>
      </c>
      <c r="M23" s="13">
        <f t="shared" si="2"/>
        <v>0.79999999999999982</v>
      </c>
      <c r="N23" s="13">
        <f t="shared" si="2"/>
        <v>0.79999999999999982</v>
      </c>
      <c r="O23" s="13">
        <f t="shared" si="2"/>
        <v>0.79999999999999982</v>
      </c>
      <c r="P23" s="13">
        <f t="shared" si="2"/>
        <v>0.79999999999999982</v>
      </c>
      <c r="Q23" s="13">
        <f>Q20-Q21</f>
        <v>0.79999999999999982</v>
      </c>
      <c r="R23" s="13">
        <f>R20-R21</f>
        <v>0.79999999999999982</v>
      </c>
      <c r="S23" s="13">
        <f>S20-S21</f>
        <v>0.79999999999999982</v>
      </c>
      <c r="T23" s="13">
        <f>T20-T21</f>
        <v>0.79999999999999982</v>
      </c>
      <c r="U23" s="13">
        <f>U20-U21</f>
        <v>0.79999999999999982</v>
      </c>
      <c r="V23" s="13"/>
      <c r="W23" s="13"/>
      <c r="X23" s="13"/>
      <c r="Y23" s="13"/>
      <c r="Z23" s="13"/>
      <c r="AA23" s="13"/>
      <c r="AB23" s="13"/>
      <c r="AC23" s="12">
        <f t="shared" si="0"/>
        <v>0.8</v>
      </c>
    </row>
    <row r="24" spans="1:29" ht="30" customHeight="1" x14ac:dyDescent="0.25">
      <c r="A24" s="4">
        <v>13</v>
      </c>
      <c r="B24" s="3" t="s">
        <v>13</v>
      </c>
      <c r="C24" s="2" t="s">
        <v>12</v>
      </c>
      <c r="D24" s="5"/>
      <c r="E24" s="6"/>
      <c r="F24" s="6"/>
      <c r="G24" s="6">
        <f t="shared" ref="G24:P24" si="3">SQRT(G22/0.5)*971</f>
        <v>971</v>
      </c>
      <c r="H24" s="6">
        <f t="shared" si="3"/>
        <v>971</v>
      </c>
      <c r="I24" s="6">
        <f t="shared" si="3"/>
        <v>971</v>
      </c>
      <c r="J24" s="6">
        <f t="shared" si="3"/>
        <v>971</v>
      </c>
      <c r="K24" s="6">
        <f t="shared" si="3"/>
        <v>971</v>
      </c>
      <c r="L24" s="6">
        <f t="shared" si="3"/>
        <v>971</v>
      </c>
      <c r="M24" s="6">
        <f t="shared" si="3"/>
        <v>971</v>
      </c>
      <c r="N24" s="6">
        <f t="shared" si="3"/>
        <v>971</v>
      </c>
      <c r="O24" s="6">
        <f t="shared" si="3"/>
        <v>971</v>
      </c>
      <c r="P24" s="6">
        <f t="shared" si="3"/>
        <v>971</v>
      </c>
      <c r="Q24" s="6">
        <f>SQRT(Q22/0.5)*971</f>
        <v>971</v>
      </c>
      <c r="R24" s="6">
        <f>SQRT(R22/0.5)*971</f>
        <v>971</v>
      </c>
      <c r="S24" s="6">
        <f>SQRT(S22/0.5)*971</f>
        <v>971</v>
      </c>
      <c r="T24" s="6">
        <f>SQRT(T22/0.5)*971</f>
        <v>971</v>
      </c>
      <c r="U24" s="6">
        <f>SQRT(U22/0.5)*971</f>
        <v>971</v>
      </c>
      <c r="V24" s="6"/>
      <c r="W24" s="6"/>
      <c r="X24" s="6"/>
      <c r="Y24" s="6"/>
      <c r="Z24" s="6"/>
      <c r="AA24" s="6"/>
      <c r="AB24" s="6"/>
      <c r="AC24" s="12">
        <f t="shared" si="0"/>
        <v>971</v>
      </c>
    </row>
    <row r="25" spans="1:29" ht="30" customHeight="1" x14ac:dyDescent="0.25">
      <c r="A25" s="4">
        <v>14</v>
      </c>
      <c r="B25" s="3" t="s">
        <v>11</v>
      </c>
      <c r="C25" s="2" t="s">
        <v>10</v>
      </c>
      <c r="D25" s="5"/>
      <c r="E25" s="15"/>
      <c r="F25" s="15"/>
      <c r="G25" s="15">
        <f t="shared" ref="G25:P25" si="4">G24*1000*1*(G14-G15)/3024</f>
        <v>2183.465608465609</v>
      </c>
      <c r="H25" s="15">
        <f t="shared" si="4"/>
        <v>2215.5753968253966</v>
      </c>
      <c r="I25" s="15">
        <f t="shared" si="4"/>
        <v>1830.2579365079362</v>
      </c>
      <c r="J25" s="15">
        <f t="shared" si="4"/>
        <v>1798.148148148148</v>
      </c>
      <c r="K25" s="15">
        <f t="shared" si="4"/>
        <v>1733.9285714285713</v>
      </c>
      <c r="L25" s="15">
        <f t="shared" si="4"/>
        <v>2055.0264550264546</v>
      </c>
      <c r="M25" s="15">
        <f t="shared" si="4"/>
        <v>2279.7949735449733</v>
      </c>
      <c r="N25" s="15">
        <f t="shared" si="4"/>
        <v>2408.2341269841268</v>
      </c>
      <c r="O25" s="15">
        <f t="shared" si="4"/>
        <v>2408.2341269841268</v>
      </c>
      <c r="P25" s="15">
        <f t="shared" si="4"/>
        <v>2408.2341269841277</v>
      </c>
      <c r="Q25" s="15">
        <f>Q24*1000*1*(Q14-Q15)/3024</f>
        <v>2408.2341269841268</v>
      </c>
      <c r="R25" s="15">
        <f>R24*1000*1*(R14-R15)/3024</f>
        <v>2344.0145502645501</v>
      </c>
      <c r="S25" s="15">
        <f>S24*1000*1*(S14-S15)/3024</f>
        <v>2311.9047619047615</v>
      </c>
      <c r="T25" s="15">
        <f>T24*1000*1*(T14-T15)/3024</f>
        <v>2376.1243386243382</v>
      </c>
      <c r="U25" s="15">
        <f>U24*1000*1*(U14-U15)/3024</f>
        <v>2311.9047619047624</v>
      </c>
      <c r="V25" s="15"/>
      <c r="W25" s="15"/>
      <c r="X25" s="15"/>
      <c r="Y25" s="15"/>
      <c r="Z25" s="15"/>
      <c r="AA25" s="15"/>
      <c r="AB25" s="15"/>
      <c r="AC25" s="26">
        <f>SUM(E25:AB25)</f>
        <v>33073.082010582009</v>
      </c>
    </row>
    <row r="26" spans="1:29" ht="30" customHeight="1" x14ac:dyDescent="0.25">
      <c r="A26" s="4">
        <v>15</v>
      </c>
      <c r="B26" s="3" t="s">
        <v>9</v>
      </c>
      <c r="C26" s="2" t="s">
        <v>8</v>
      </c>
      <c r="D26" s="5"/>
      <c r="E26" s="5"/>
      <c r="F26" s="5"/>
      <c r="G26" s="5">
        <v>1450</v>
      </c>
      <c r="H26" s="5">
        <v>1410</v>
      </c>
      <c r="I26" s="5">
        <v>1410</v>
      </c>
      <c r="J26" s="5">
        <v>1410</v>
      </c>
      <c r="K26" s="5">
        <v>1450</v>
      </c>
      <c r="L26" s="5">
        <v>1470</v>
      </c>
      <c r="M26" s="5">
        <v>1510</v>
      </c>
      <c r="N26" s="5">
        <v>1500</v>
      </c>
      <c r="O26" s="5">
        <v>1480</v>
      </c>
      <c r="P26" s="5">
        <v>1530</v>
      </c>
      <c r="Q26" s="5">
        <v>1480</v>
      </c>
      <c r="R26" s="5">
        <v>1470</v>
      </c>
      <c r="S26" s="5">
        <v>1470</v>
      </c>
      <c r="T26" s="5">
        <v>1490</v>
      </c>
      <c r="U26" s="5">
        <v>1470</v>
      </c>
      <c r="V26" s="5"/>
      <c r="W26" s="5"/>
      <c r="X26" s="5"/>
      <c r="Y26" s="5"/>
      <c r="Z26" s="5"/>
      <c r="AA26" s="5"/>
      <c r="AB26" s="5"/>
      <c r="AC26" s="122">
        <f>SUM(E26:AB26)</f>
        <v>22000</v>
      </c>
    </row>
    <row r="27" spans="1:29" ht="30" customHeight="1" x14ac:dyDescent="0.25">
      <c r="A27" s="4">
        <v>16</v>
      </c>
      <c r="B27" s="3" t="s">
        <v>7</v>
      </c>
      <c r="C27" s="2" t="s">
        <v>6</v>
      </c>
      <c r="D27" s="5"/>
      <c r="E27" s="50"/>
      <c r="F27" s="50"/>
      <c r="G27" s="50">
        <f t="shared" ref="G27:P27" si="5">G26/G25</f>
        <v>0.6640819046465134</v>
      </c>
      <c r="H27" s="50">
        <f t="shared" si="5"/>
        <v>0.63640352841087189</v>
      </c>
      <c r="I27" s="50">
        <f t="shared" si="5"/>
        <v>0.77038321860263448</v>
      </c>
      <c r="J27" s="50">
        <f t="shared" si="5"/>
        <v>0.78414006179196705</v>
      </c>
      <c r="K27" s="50">
        <f t="shared" si="5"/>
        <v>0.83625128733264675</v>
      </c>
      <c r="L27" s="50">
        <f t="shared" si="5"/>
        <v>0.71531925849639555</v>
      </c>
      <c r="M27" s="50">
        <f t="shared" si="5"/>
        <v>0.6623402619631279</v>
      </c>
      <c r="N27" s="50">
        <f t="shared" si="5"/>
        <v>0.62286302780638525</v>
      </c>
      <c r="O27" s="50">
        <f t="shared" si="5"/>
        <v>0.6145581874356334</v>
      </c>
      <c r="P27" s="50">
        <f t="shared" si="5"/>
        <v>0.63532028836251264</v>
      </c>
      <c r="Q27" s="50">
        <f>Q26/Q25</f>
        <v>0.6145581874356334</v>
      </c>
      <c r="R27" s="50">
        <f>R26/R25</f>
        <v>0.62712921292834678</v>
      </c>
      <c r="S27" s="50">
        <f>S26/S25</f>
        <v>0.63583934088568494</v>
      </c>
      <c r="T27" s="50">
        <f>T26/T25</f>
        <v>0.62707156177805001</v>
      </c>
      <c r="U27" s="50">
        <f>U26/U25</f>
        <v>0.63583934088568472</v>
      </c>
      <c r="V27" s="50"/>
      <c r="W27" s="50"/>
      <c r="X27" s="50"/>
      <c r="Y27" s="50"/>
      <c r="Z27" s="50"/>
      <c r="AA27" s="50"/>
      <c r="AB27" s="50"/>
      <c r="AC27" s="12">
        <f t="shared" ref="AC27:AC32" si="6">AVERAGE(E27:AB27)</f>
        <v>0.67213991125080597</v>
      </c>
    </row>
    <row r="28" spans="1:29" ht="30" customHeight="1" x14ac:dyDescent="0.25">
      <c r="A28" s="4">
        <v>17</v>
      </c>
      <c r="B28" s="3" t="s">
        <v>5</v>
      </c>
      <c r="C28" s="5"/>
      <c r="D28" s="5"/>
      <c r="E28" s="372">
        <f>AVERAGE(E27:AB27)</f>
        <v>0.67213991125080597</v>
      </c>
      <c r="F28" s="373"/>
      <c r="G28" s="373"/>
      <c r="H28" s="373"/>
      <c r="I28" s="373"/>
      <c r="J28" s="373"/>
      <c r="K28" s="373"/>
      <c r="L28" s="373"/>
      <c r="M28" s="373"/>
      <c r="N28" s="373"/>
      <c r="O28" s="373"/>
      <c r="P28" s="373"/>
      <c r="Q28" s="373"/>
      <c r="R28" s="373"/>
      <c r="S28" s="373"/>
      <c r="T28" s="373"/>
      <c r="U28" s="373"/>
      <c r="V28" s="373"/>
      <c r="W28" s="373"/>
      <c r="X28" s="373"/>
      <c r="Y28" s="373"/>
      <c r="Z28" s="373"/>
      <c r="AA28" s="373"/>
      <c r="AB28" s="373"/>
      <c r="AC28" s="12">
        <f t="shared" si="6"/>
        <v>0.67213991125080597</v>
      </c>
    </row>
    <row r="29" spans="1:29" ht="30" customHeight="1" x14ac:dyDescent="0.25">
      <c r="A29" s="4">
        <v>18</v>
      </c>
      <c r="B29" s="3" t="s">
        <v>4</v>
      </c>
      <c r="C29" s="5"/>
      <c r="D29" s="5"/>
      <c r="E29" s="50"/>
      <c r="F29" s="50"/>
      <c r="G29" s="50">
        <f t="shared" ref="G29:P29" si="7">3.516/G27</f>
        <v>5.2945276409414355</v>
      </c>
      <c r="H29" s="50">
        <f t="shared" si="7"/>
        <v>5.5247965214454569</v>
      </c>
      <c r="I29" s="50">
        <f t="shared" si="7"/>
        <v>4.5639623438027686</v>
      </c>
      <c r="J29" s="50">
        <f t="shared" si="7"/>
        <v>4.4838928289992124</v>
      </c>
      <c r="K29" s="50">
        <f t="shared" si="7"/>
        <v>4.2044778325123149</v>
      </c>
      <c r="L29" s="50">
        <f t="shared" si="7"/>
        <v>4.9152877659000103</v>
      </c>
      <c r="M29" s="50">
        <f t="shared" si="7"/>
        <v>5.3084497529696204</v>
      </c>
      <c r="N29" s="50">
        <f t="shared" si="7"/>
        <v>5.6449007936507929</v>
      </c>
      <c r="O29" s="50">
        <f t="shared" si="7"/>
        <v>5.7211832368082369</v>
      </c>
      <c r="P29" s="50">
        <f t="shared" si="7"/>
        <v>5.5342164643635252</v>
      </c>
      <c r="Q29" s="50">
        <f>3.516/Q27</f>
        <v>5.7211832368082369</v>
      </c>
      <c r="R29" s="50">
        <f>3.516/R27</f>
        <v>5.6065001079796994</v>
      </c>
      <c r="S29" s="50">
        <f>3.516/S27</f>
        <v>5.5296987366375117</v>
      </c>
      <c r="T29" s="50">
        <f>3.516/T27</f>
        <v>5.6070155534249491</v>
      </c>
      <c r="U29" s="50">
        <f>3.516/U27</f>
        <v>5.5296987366375134</v>
      </c>
      <c r="V29" s="50"/>
      <c r="W29" s="50"/>
      <c r="X29" s="50"/>
      <c r="Y29" s="50"/>
      <c r="Z29" s="50"/>
      <c r="AA29" s="50"/>
      <c r="AB29" s="50"/>
      <c r="AC29" s="12">
        <f t="shared" si="6"/>
        <v>5.2793194368587519</v>
      </c>
    </row>
    <row r="30" spans="1:29" ht="30" customHeight="1" x14ac:dyDescent="0.25">
      <c r="A30" s="4">
        <v>19</v>
      </c>
      <c r="B30" s="3" t="s">
        <v>3</v>
      </c>
      <c r="C30" s="5"/>
      <c r="D30" s="5"/>
      <c r="E30" s="50"/>
      <c r="F30" s="50"/>
      <c r="G30" s="50">
        <f t="shared" ref="G30:P30" si="8">3.413*G29</f>
        <v>18.07022283853312</v>
      </c>
      <c r="H30" s="50">
        <f t="shared" si="8"/>
        <v>18.856130527693342</v>
      </c>
      <c r="I30" s="50">
        <f t="shared" si="8"/>
        <v>15.576803479398848</v>
      </c>
      <c r="J30" s="50">
        <f t="shared" si="8"/>
        <v>15.303526225374311</v>
      </c>
      <c r="K30" s="50">
        <f t="shared" si="8"/>
        <v>14.349882842364529</v>
      </c>
      <c r="L30" s="50">
        <f t="shared" si="8"/>
        <v>16.775877145016736</v>
      </c>
      <c r="M30" s="50">
        <f t="shared" si="8"/>
        <v>18.117739006885312</v>
      </c>
      <c r="N30" s="50">
        <f t="shared" si="8"/>
        <v>19.266046408730155</v>
      </c>
      <c r="O30" s="50">
        <f t="shared" si="8"/>
        <v>19.526398387226511</v>
      </c>
      <c r="P30" s="50">
        <f t="shared" si="8"/>
        <v>18.88828079287271</v>
      </c>
      <c r="Q30" s="50">
        <f>3.413*Q29</f>
        <v>19.526398387226511</v>
      </c>
      <c r="R30" s="50">
        <f>3.413*R29</f>
        <v>19.134984868534712</v>
      </c>
      <c r="S30" s="50">
        <f>3.413*S29</f>
        <v>18.872861788143826</v>
      </c>
      <c r="T30" s="50">
        <f>3.413*T29</f>
        <v>19.13674408383935</v>
      </c>
      <c r="U30" s="50">
        <f>3.413*U29</f>
        <v>18.872861788143833</v>
      </c>
      <c r="V30" s="50"/>
      <c r="W30" s="50"/>
      <c r="X30" s="50"/>
      <c r="Y30" s="50"/>
      <c r="Z30" s="50"/>
      <c r="AA30" s="50"/>
      <c r="AB30" s="50"/>
      <c r="AC30" s="12">
        <f t="shared" si="6"/>
        <v>18.018317237998922</v>
      </c>
    </row>
    <row r="31" spans="1:29" ht="30" customHeight="1" x14ac:dyDescent="0.25">
      <c r="A31" s="4">
        <v>20</v>
      </c>
      <c r="B31" s="3" t="s">
        <v>2</v>
      </c>
      <c r="C31" s="2" t="s">
        <v>0</v>
      </c>
      <c r="D31" s="5"/>
      <c r="E31" s="50"/>
      <c r="F31" s="50"/>
      <c r="G31" s="50">
        <f t="shared" ref="G31:P31" si="9">(G17-G16)/LN(1+(G17-G16)/G12)</f>
        <v>3.6587683078307096</v>
      </c>
      <c r="H31" s="50">
        <f t="shared" si="9"/>
        <v>3.6263670986273735</v>
      </c>
      <c r="I31" s="50">
        <f t="shared" si="9"/>
        <v>2.8244384210924309</v>
      </c>
      <c r="J31" s="50">
        <f t="shared" si="9"/>
        <v>2.7602266563559219</v>
      </c>
      <c r="K31" s="50">
        <f t="shared" si="9"/>
        <v>2.7602266563559219</v>
      </c>
      <c r="L31" s="50">
        <f t="shared" si="9"/>
        <v>3.3447507205419051</v>
      </c>
      <c r="M31" s="50">
        <f t="shared" si="9"/>
        <v>3.6587683078307096</v>
      </c>
      <c r="N31" s="50">
        <f t="shared" si="9"/>
        <v>3.9076322789153122</v>
      </c>
      <c r="O31" s="50">
        <f t="shared" si="9"/>
        <v>3.9076322789153122</v>
      </c>
      <c r="P31" s="50">
        <f t="shared" si="9"/>
        <v>3.7871952254461965</v>
      </c>
      <c r="Q31" s="50">
        <f>(Q17-Q16)/LN(1+(Q17-Q16)/Q12)</f>
        <v>3.6021440261116897</v>
      </c>
      <c r="R31" s="50">
        <f>(R17-R16)/LN(1+(R17-R16)/R12)</f>
        <v>3.6021440261116884</v>
      </c>
      <c r="S31" s="50">
        <f>(S17-S16)/LN(1+(S17-S16)/S12)</f>
        <v>3.4167475825261038</v>
      </c>
      <c r="T31" s="50">
        <f>(T17-T16)/LN(1+(T17-T16)/T12)</f>
        <v>3.4794756335338266</v>
      </c>
      <c r="U31" s="50">
        <f>(U17-U16)/LN(1+(U17-U16)/U12)</f>
        <v>3.4167475825261029</v>
      </c>
      <c r="V31" s="50"/>
      <c r="W31" s="50"/>
      <c r="X31" s="50"/>
      <c r="Y31" s="50"/>
      <c r="Z31" s="50"/>
      <c r="AA31" s="50"/>
      <c r="AB31" s="50"/>
      <c r="AC31" s="12">
        <f t="shared" si="6"/>
        <v>3.4502176535147471</v>
      </c>
    </row>
    <row r="32" spans="1:29" ht="30" customHeight="1" x14ac:dyDescent="0.25">
      <c r="A32" s="49">
        <v>21</v>
      </c>
      <c r="B32" s="3" t="s">
        <v>1</v>
      </c>
      <c r="C32" s="2" t="s">
        <v>0</v>
      </c>
      <c r="D32" s="1"/>
      <c r="E32" s="50"/>
      <c r="F32" s="50"/>
      <c r="G32" s="50">
        <f t="shared" ref="G32:P32" si="10">(G14-G15)/LN(1+(G14-G15)/G13)</f>
        <v>2.8672892486957022</v>
      </c>
      <c r="H32" s="50">
        <f t="shared" si="10"/>
        <v>2.8932962516346135</v>
      </c>
      <c r="I32" s="50">
        <f t="shared" si="10"/>
        <v>1.902706743963404</v>
      </c>
      <c r="J32" s="50">
        <f t="shared" si="10"/>
        <v>1.8798726749324199</v>
      </c>
      <c r="K32" s="50">
        <f t="shared" si="10"/>
        <v>1.8339656682335863</v>
      </c>
      <c r="L32" s="50">
        <f t="shared" si="10"/>
        <v>2.6050827568852752</v>
      </c>
      <c r="M32" s="50">
        <f t="shared" si="10"/>
        <v>2.9450820866416123</v>
      </c>
      <c r="N32" s="50">
        <f t="shared" si="10"/>
        <v>3.2059515234608829</v>
      </c>
      <c r="O32" s="50">
        <f t="shared" si="10"/>
        <v>3.3578197165010937</v>
      </c>
      <c r="P32" s="50">
        <f t="shared" si="10"/>
        <v>3.3578197165010941</v>
      </c>
      <c r="Q32" s="50">
        <f>(Q14-Q15)/LN(1+(Q14-Q15)/Q13)</f>
        <v>3.3578197165010937</v>
      </c>
      <c r="R32" s="50">
        <f>(R14-R15)/LN(1+(R14-R15)/R13)</f>
        <v>2.6571824286132681</v>
      </c>
      <c r="S32" s="50">
        <f>(S14-S15)/LN(1+(S14-S15)/S13)</f>
        <v>2.9708636221603979</v>
      </c>
      <c r="T32" s="50">
        <f>(T14-T15)/LN(1+(T14-T15)/T13)</f>
        <v>2.8568481655931195</v>
      </c>
      <c r="U32" s="50">
        <f>(U14-U15)/LN(1+(U14-U15)/U13)</f>
        <v>2.4452875576447823</v>
      </c>
      <c r="V32" s="50"/>
      <c r="W32" s="50"/>
      <c r="X32" s="50"/>
      <c r="Y32" s="50"/>
      <c r="Z32" s="50"/>
      <c r="AA32" s="50"/>
      <c r="AB32" s="50"/>
      <c r="AC32" s="12">
        <f t="shared" si="6"/>
        <v>2.7424591918641568</v>
      </c>
    </row>
    <row r="34" spans="1:29" ht="18.75" x14ac:dyDescent="0.25">
      <c r="A34" s="323" t="s">
        <v>119</v>
      </c>
      <c r="B34" s="323"/>
      <c r="C34" s="323"/>
      <c r="D34" s="323"/>
      <c r="E34" s="323"/>
      <c r="F34" s="323"/>
      <c r="G34" s="323"/>
      <c r="H34" s="323"/>
      <c r="I34" s="323"/>
      <c r="J34" s="323"/>
      <c r="K34" s="323"/>
      <c r="L34" s="323"/>
      <c r="M34" s="323"/>
      <c r="N34" s="323"/>
      <c r="O34" s="323"/>
      <c r="P34" s="323"/>
      <c r="Q34" s="323"/>
      <c r="R34" s="323"/>
      <c r="S34" s="323"/>
      <c r="T34" s="323"/>
      <c r="U34" s="323"/>
      <c r="V34" s="323"/>
      <c r="W34" s="323"/>
      <c r="X34" s="323"/>
      <c r="Y34" s="323"/>
      <c r="Z34" s="323"/>
      <c r="AA34" s="323"/>
      <c r="AB34" s="323"/>
      <c r="AC34" s="323"/>
    </row>
    <row r="35" spans="1:29" ht="21" customHeight="1" x14ac:dyDescent="0.35">
      <c r="A35" s="335"/>
      <c r="B35" s="336"/>
      <c r="C35" s="336"/>
      <c r="D35" s="337"/>
      <c r="E35" s="320" t="s">
        <v>109</v>
      </c>
      <c r="F35" s="320"/>
      <c r="G35" s="320"/>
      <c r="H35" s="320"/>
      <c r="I35" s="320"/>
      <c r="J35" s="320"/>
      <c r="K35" s="320"/>
      <c r="L35" s="320"/>
      <c r="M35" s="320"/>
      <c r="N35" s="320"/>
      <c r="O35" s="320"/>
      <c r="P35" s="320"/>
      <c r="Q35" s="320"/>
      <c r="R35" s="320"/>
      <c r="S35" s="320"/>
      <c r="T35" s="320"/>
      <c r="U35" s="320"/>
      <c r="V35" s="320"/>
      <c r="W35" s="320"/>
      <c r="X35" s="320"/>
      <c r="Y35" s="320"/>
      <c r="Z35" s="320"/>
      <c r="AA35" s="320"/>
      <c r="AB35" s="320"/>
      <c r="AC35" s="320"/>
    </row>
    <row r="36" spans="1:29" ht="18.75" customHeight="1" x14ac:dyDescent="0.25">
      <c r="A36" s="350" t="s">
        <v>38</v>
      </c>
      <c r="B36" s="351"/>
      <c r="C36" s="351"/>
      <c r="D36" s="352"/>
      <c r="E36" s="320"/>
      <c r="F36" s="320"/>
      <c r="G36" s="320"/>
      <c r="H36" s="320"/>
      <c r="I36" s="320"/>
      <c r="J36" s="320"/>
      <c r="K36" s="320"/>
      <c r="L36" s="320"/>
      <c r="M36" s="320"/>
      <c r="N36" s="320"/>
      <c r="O36" s="320"/>
      <c r="P36" s="320"/>
      <c r="Q36" s="320"/>
      <c r="R36" s="320"/>
      <c r="S36" s="320"/>
      <c r="T36" s="320"/>
      <c r="U36" s="320"/>
      <c r="V36" s="320"/>
      <c r="W36" s="320"/>
      <c r="X36" s="320"/>
      <c r="Y36" s="320"/>
      <c r="Z36" s="320"/>
      <c r="AA36" s="320"/>
      <c r="AB36" s="320"/>
      <c r="AC36" s="320"/>
    </row>
    <row r="37" spans="1:29" ht="18.75" customHeight="1" x14ac:dyDescent="0.25">
      <c r="A37" s="350" t="s">
        <v>37</v>
      </c>
      <c r="B37" s="351"/>
      <c r="C37" s="351"/>
      <c r="D37" s="352"/>
      <c r="E37" s="320"/>
      <c r="F37" s="320"/>
      <c r="G37" s="320"/>
      <c r="H37" s="320"/>
      <c r="I37" s="320"/>
      <c r="J37" s="320"/>
      <c r="K37" s="320"/>
      <c r="L37" s="320"/>
      <c r="M37" s="320"/>
      <c r="N37" s="320"/>
      <c r="O37" s="320"/>
      <c r="P37" s="320"/>
      <c r="Q37" s="320"/>
      <c r="R37" s="320"/>
      <c r="S37" s="320"/>
      <c r="T37" s="320"/>
      <c r="U37" s="320"/>
      <c r="V37" s="320"/>
      <c r="W37" s="320"/>
      <c r="X37" s="320"/>
      <c r="Y37" s="320"/>
      <c r="Z37" s="320"/>
      <c r="AA37" s="320"/>
      <c r="AB37" s="320"/>
      <c r="AC37" s="320"/>
    </row>
    <row r="38" spans="1:29" ht="18.75" customHeight="1" x14ac:dyDescent="0.25">
      <c r="A38" s="350" t="s">
        <v>36</v>
      </c>
      <c r="B38" s="351"/>
      <c r="C38" s="351"/>
      <c r="D38" s="352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</row>
    <row r="39" spans="1:29" ht="18.75" customHeight="1" x14ac:dyDescent="0.25">
      <c r="A39" s="350" t="s">
        <v>35</v>
      </c>
      <c r="B39" s="351"/>
      <c r="C39" s="351"/>
      <c r="D39" s="352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29" ht="19.5" customHeight="1" x14ac:dyDescent="0.35">
      <c r="A40" s="347" t="s">
        <v>34</v>
      </c>
      <c r="B40" s="348"/>
      <c r="C40" s="348"/>
      <c r="D40" s="349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29" ht="21.75" customHeight="1" x14ac:dyDescent="0.35">
      <c r="A41" s="347" t="s">
        <v>33</v>
      </c>
      <c r="B41" s="348"/>
      <c r="C41" s="348"/>
      <c r="D41" s="349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29" ht="36.75" customHeight="1" x14ac:dyDescent="0.25">
      <c r="A42" s="312" t="s">
        <v>32</v>
      </c>
      <c r="B42" s="312" t="s">
        <v>31</v>
      </c>
      <c r="C42" s="312" t="s">
        <v>30</v>
      </c>
      <c r="D42" s="312" t="s">
        <v>29</v>
      </c>
      <c r="E42" s="314" t="s">
        <v>28</v>
      </c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5"/>
      <c r="T42" s="315"/>
      <c r="U42" s="315"/>
      <c r="V42" s="315"/>
      <c r="W42" s="315"/>
      <c r="X42" s="315"/>
      <c r="Y42" s="315"/>
      <c r="Z42" s="315"/>
      <c r="AA42" s="315"/>
      <c r="AB42" s="316"/>
      <c r="AC42" s="113" t="s">
        <v>67</v>
      </c>
    </row>
    <row r="43" spans="1:29" ht="21" customHeight="1" x14ac:dyDescent="0.25">
      <c r="A43" s="313"/>
      <c r="B43" s="313"/>
      <c r="C43" s="313"/>
      <c r="D43" s="313"/>
      <c r="E43" s="8">
        <v>7</v>
      </c>
      <c r="F43" s="8">
        <v>8</v>
      </c>
      <c r="G43" s="8">
        <v>9</v>
      </c>
      <c r="H43" s="8">
        <v>10</v>
      </c>
      <c r="I43" s="9">
        <v>11</v>
      </c>
      <c r="J43" s="8">
        <v>12</v>
      </c>
      <c r="K43" s="8">
        <v>13</v>
      </c>
      <c r="L43" s="8">
        <v>14</v>
      </c>
      <c r="M43" s="8">
        <v>15</v>
      </c>
      <c r="N43" s="8">
        <v>16</v>
      </c>
      <c r="O43" s="8">
        <v>17</v>
      </c>
      <c r="P43" s="8">
        <v>18</v>
      </c>
      <c r="Q43" s="8">
        <v>19</v>
      </c>
      <c r="R43" s="8">
        <v>20</v>
      </c>
      <c r="S43" s="8">
        <v>21</v>
      </c>
      <c r="T43" s="8">
        <v>22</v>
      </c>
      <c r="U43" s="8">
        <v>23</v>
      </c>
      <c r="V43" s="8">
        <v>0</v>
      </c>
      <c r="W43" s="8">
        <v>1</v>
      </c>
      <c r="X43" s="8">
        <v>2</v>
      </c>
      <c r="Y43" s="8">
        <v>3</v>
      </c>
      <c r="Z43" s="8">
        <v>4</v>
      </c>
      <c r="AA43" s="8">
        <v>5</v>
      </c>
      <c r="AB43" s="8">
        <v>6</v>
      </c>
      <c r="AC43" s="1"/>
    </row>
    <row r="44" spans="1:29" ht="30" customHeight="1" x14ac:dyDescent="0.25">
      <c r="A44" s="4">
        <v>1</v>
      </c>
      <c r="B44" s="3" t="s">
        <v>27</v>
      </c>
      <c r="C44" s="2" t="s">
        <v>0</v>
      </c>
      <c r="D44" s="31"/>
      <c r="E44" s="7">
        <v>0.9</v>
      </c>
      <c r="F44" s="7">
        <v>0.9</v>
      </c>
      <c r="G44" s="7">
        <v>0.9</v>
      </c>
      <c r="H44" s="7">
        <v>0.9</v>
      </c>
      <c r="I44" s="7">
        <v>0.9</v>
      </c>
      <c r="J44" s="7"/>
      <c r="K44" s="7"/>
      <c r="L44" s="7"/>
      <c r="M44" s="7"/>
      <c r="N44" s="7"/>
      <c r="O44" s="7">
        <v>0.9</v>
      </c>
      <c r="P44" s="7">
        <v>0.9</v>
      </c>
      <c r="Q44" s="7">
        <v>0.9</v>
      </c>
      <c r="R44" s="7">
        <v>0.9</v>
      </c>
      <c r="S44" s="7">
        <v>0.9</v>
      </c>
      <c r="T44" s="7">
        <v>0.9</v>
      </c>
      <c r="U44" s="7">
        <v>0.9</v>
      </c>
      <c r="V44" s="7">
        <v>1</v>
      </c>
      <c r="W44" s="7">
        <v>1.1000000000000001</v>
      </c>
      <c r="X44" s="7">
        <v>1</v>
      </c>
      <c r="Y44" s="7">
        <v>1.1000000000000001</v>
      </c>
      <c r="Z44" s="7">
        <v>1.2</v>
      </c>
      <c r="AA44" s="7">
        <v>1.2</v>
      </c>
      <c r="AB44" s="7">
        <v>1</v>
      </c>
      <c r="AC44" s="12">
        <f>AVERAGE(E44:AB44)</f>
        <v>0.96842105263157907</v>
      </c>
    </row>
    <row r="45" spans="1:29" ht="30" customHeight="1" x14ac:dyDescent="0.25">
      <c r="A45" s="4">
        <v>2</v>
      </c>
      <c r="B45" s="3" t="s">
        <v>26</v>
      </c>
      <c r="C45" s="2" t="s">
        <v>0</v>
      </c>
      <c r="D45" s="31"/>
      <c r="E45" s="37">
        <v>0.4</v>
      </c>
      <c r="F45" s="37">
        <v>0.4</v>
      </c>
      <c r="G45" s="37">
        <v>0.3</v>
      </c>
      <c r="H45" s="37">
        <v>0.3</v>
      </c>
      <c r="I45" s="37">
        <v>0.2</v>
      </c>
      <c r="J45" s="37"/>
      <c r="K45" s="37"/>
      <c r="L45" s="37"/>
      <c r="M45" s="37"/>
      <c r="N45" s="37"/>
      <c r="O45" s="37">
        <v>0.5</v>
      </c>
      <c r="P45" s="37">
        <v>0.5</v>
      </c>
      <c r="Q45" s="37">
        <v>0.5</v>
      </c>
      <c r="R45" s="37">
        <v>0.4</v>
      </c>
      <c r="S45" s="37">
        <v>0.5</v>
      </c>
      <c r="T45" s="37">
        <v>0.5</v>
      </c>
      <c r="U45" s="37">
        <v>0.3</v>
      </c>
      <c r="V45" s="37">
        <v>0.4</v>
      </c>
      <c r="W45" s="37">
        <v>0.5</v>
      </c>
      <c r="X45" s="37">
        <v>0.5</v>
      </c>
      <c r="Y45" s="37">
        <v>0.4</v>
      </c>
      <c r="Z45" s="37">
        <v>0.5</v>
      </c>
      <c r="AA45" s="37">
        <v>0.5</v>
      </c>
      <c r="AB45" s="37">
        <v>0.5</v>
      </c>
      <c r="AC45" s="12">
        <f>AVERAGE(E45:AB45)</f>
        <v>0.42631578947368426</v>
      </c>
    </row>
    <row r="46" spans="1:29" ht="30" customHeight="1" x14ac:dyDescent="0.25">
      <c r="A46" s="4">
        <v>3</v>
      </c>
      <c r="B46" s="3" t="s">
        <v>25</v>
      </c>
      <c r="C46" s="2" t="s">
        <v>0</v>
      </c>
      <c r="D46" s="2"/>
      <c r="E46" s="36">
        <v>15</v>
      </c>
      <c r="F46" s="36">
        <v>15.2</v>
      </c>
      <c r="G46" s="36">
        <v>15.5</v>
      </c>
      <c r="H46" s="36">
        <v>15.1</v>
      </c>
      <c r="I46" s="36">
        <v>12.9</v>
      </c>
      <c r="J46" s="36"/>
      <c r="K46" s="36"/>
      <c r="L46" s="36"/>
      <c r="M46" s="36"/>
      <c r="N46" s="36"/>
      <c r="O46" s="36">
        <v>15.3</v>
      </c>
      <c r="P46" s="36">
        <v>16.3</v>
      </c>
      <c r="Q46" s="36">
        <v>15.5</v>
      </c>
      <c r="R46" s="36">
        <v>14.8</v>
      </c>
      <c r="S46" s="36">
        <v>14.5</v>
      </c>
      <c r="T46" s="36">
        <v>14</v>
      </c>
      <c r="U46" s="36">
        <v>13.5</v>
      </c>
      <c r="V46" s="36">
        <v>13</v>
      </c>
      <c r="W46" s="36">
        <v>12.8</v>
      </c>
      <c r="X46" s="36">
        <v>13.7</v>
      </c>
      <c r="Y46" s="36">
        <v>14.3</v>
      </c>
      <c r="Z46" s="36">
        <v>14.7</v>
      </c>
      <c r="AA46" s="36">
        <v>14.9</v>
      </c>
      <c r="AB46" s="36">
        <v>15.1</v>
      </c>
      <c r="AC46" s="12">
        <f t="shared" ref="AC46:AC56" si="11">AVERAGE(E46:AB46)</f>
        <v>14.531578947368422</v>
      </c>
    </row>
    <row r="47" spans="1:29" ht="30" customHeight="1" x14ac:dyDescent="0.25">
      <c r="A47" s="4">
        <v>4</v>
      </c>
      <c r="B47" s="3" t="s">
        <v>24</v>
      </c>
      <c r="C47" s="2" t="s">
        <v>0</v>
      </c>
      <c r="D47" s="2"/>
      <c r="E47" s="36">
        <v>6.3</v>
      </c>
      <c r="F47" s="36">
        <v>6.3</v>
      </c>
      <c r="G47" s="36">
        <v>6.6</v>
      </c>
      <c r="H47" s="36">
        <v>7.8</v>
      </c>
      <c r="I47" s="36">
        <v>7</v>
      </c>
      <c r="J47" s="36"/>
      <c r="K47" s="36"/>
      <c r="L47" s="36"/>
      <c r="M47" s="36"/>
      <c r="N47" s="36"/>
      <c r="O47" s="36">
        <v>8.6</v>
      </c>
      <c r="P47" s="36">
        <v>7.8</v>
      </c>
      <c r="Q47" s="36">
        <v>7.2</v>
      </c>
      <c r="R47" s="36">
        <v>6.9</v>
      </c>
      <c r="S47" s="36">
        <v>7</v>
      </c>
      <c r="T47" s="36">
        <v>6.3</v>
      </c>
      <c r="U47" s="36">
        <v>6</v>
      </c>
      <c r="V47" s="36">
        <v>5.8</v>
      </c>
      <c r="W47" s="36">
        <v>5.6</v>
      </c>
      <c r="X47" s="36">
        <v>5.7</v>
      </c>
      <c r="Y47" s="36">
        <v>5.9</v>
      </c>
      <c r="Z47" s="36">
        <v>6.1</v>
      </c>
      <c r="AA47" s="36">
        <v>6.4</v>
      </c>
      <c r="AB47" s="36">
        <v>6.5</v>
      </c>
      <c r="AC47" s="12">
        <f t="shared" si="11"/>
        <v>6.6210526315789471</v>
      </c>
    </row>
    <row r="48" spans="1:29" ht="30" customHeight="1" x14ac:dyDescent="0.25">
      <c r="A48" s="4">
        <v>5</v>
      </c>
      <c r="B48" s="3" t="s">
        <v>23</v>
      </c>
      <c r="C48" s="2" t="s">
        <v>0</v>
      </c>
      <c r="D48" s="2"/>
      <c r="E48" s="36">
        <v>24.6</v>
      </c>
      <c r="F48" s="36">
        <v>24</v>
      </c>
      <c r="G48" s="36">
        <v>24</v>
      </c>
      <c r="H48" s="36">
        <v>25.3</v>
      </c>
      <c r="I48" s="36">
        <v>24.9</v>
      </c>
      <c r="J48" s="36"/>
      <c r="K48" s="36"/>
      <c r="L48" s="36"/>
      <c r="M48" s="36"/>
      <c r="N48" s="36"/>
      <c r="O48" s="36">
        <v>25.7</v>
      </c>
      <c r="P48" s="36">
        <v>26.3</v>
      </c>
      <c r="Q48" s="36">
        <v>26.2</v>
      </c>
      <c r="R48" s="36">
        <v>26.4</v>
      </c>
      <c r="S48" s="36">
        <v>26.5</v>
      </c>
      <c r="T48" s="36">
        <v>25.2</v>
      </c>
      <c r="U48" s="36">
        <v>26.2</v>
      </c>
      <c r="V48" s="36">
        <v>26.1</v>
      </c>
      <c r="W48" s="36">
        <v>24.8</v>
      </c>
      <c r="X48" s="36">
        <v>24.3</v>
      </c>
      <c r="Y48" s="36">
        <v>24.5</v>
      </c>
      <c r="Z48" s="36">
        <v>24.5</v>
      </c>
      <c r="AA48" s="36">
        <v>24.5</v>
      </c>
      <c r="AB48" s="36">
        <v>24.3</v>
      </c>
      <c r="AC48" s="12">
        <f t="shared" si="11"/>
        <v>25.173684210526318</v>
      </c>
    </row>
    <row r="49" spans="1:29" ht="30" customHeight="1" x14ac:dyDescent="0.25">
      <c r="A49" s="4">
        <v>6</v>
      </c>
      <c r="B49" s="3" t="s">
        <v>22</v>
      </c>
      <c r="C49" s="2" t="s">
        <v>0</v>
      </c>
      <c r="D49" s="2"/>
      <c r="E49" s="36">
        <v>30.7</v>
      </c>
      <c r="F49" s="36">
        <v>30.1</v>
      </c>
      <c r="G49" s="36">
        <v>30.2</v>
      </c>
      <c r="H49" s="36">
        <v>30.1</v>
      </c>
      <c r="I49" s="36">
        <v>28.8</v>
      </c>
      <c r="J49" s="36"/>
      <c r="K49" s="36"/>
      <c r="L49" s="36"/>
      <c r="M49" s="36"/>
      <c r="N49" s="36"/>
      <c r="O49" s="36">
        <v>24.9</v>
      </c>
      <c r="P49" s="36">
        <v>32.1</v>
      </c>
      <c r="Q49" s="36">
        <v>32</v>
      </c>
      <c r="R49" s="36">
        <v>31.8</v>
      </c>
      <c r="S49" s="36">
        <v>31.6</v>
      </c>
      <c r="T49" s="36">
        <v>30.4</v>
      </c>
      <c r="U49" s="36">
        <v>31.5</v>
      </c>
      <c r="V49" s="36">
        <v>31.1</v>
      </c>
      <c r="W49" s="36">
        <v>29.7</v>
      </c>
      <c r="X49" s="36">
        <v>30</v>
      </c>
      <c r="Y49" s="36">
        <v>30.4</v>
      </c>
      <c r="Z49" s="36">
        <v>30.3</v>
      </c>
      <c r="AA49" s="36">
        <v>30.5</v>
      </c>
      <c r="AB49" s="36">
        <v>30.3</v>
      </c>
      <c r="AC49" s="12">
        <f t="shared" si="11"/>
        <v>30.34210526315789</v>
      </c>
    </row>
    <row r="50" spans="1:29" ht="30" customHeight="1" x14ac:dyDescent="0.25">
      <c r="A50" s="4">
        <v>7</v>
      </c>
      <c r="B50" s="3" t="s">
        <v>21</v>
      </c>
      <c r="C50" s="2" t="s">
        <v>16</v>
      </c>
      <c r="D50" s="2"/>
      <c r="E50" s="5">
        <v>4.3</v>
      </c>
      <c r="F50" s="5">
        <v>4.3</v>
      </c>
      <c r="G50" s="5">
        <v>4.3</v>
      </c>
      <c r="H50" s="5">
        <v>4.3</v>
      </c>
      <c r="I50" s="5">
        <v>4.3</v>
      </c>
      <c r="J50" s="5"/>
      <c r="K50" s="5"/>
      <c r="L50" s="5"/>
      <c r="M50" s="5"/>
      <c r="N50" s="5"/>
      <c r="O50" s="5">
        <v>4.3</v>
      </c>
      <c r="P50" s="5">
        <v>4.3</v>
      </c>
      <c r="Q50" s="5">
        <v>4.3</v>
      </c>
      <c r="R50" s="5">
        <v>4.3</v>
      </c>
      <c r="S50" s="5">
        <v>4.3</v>
      </c>
      <c r="T50" s="5">
        <v>4.3</v>
      </c>
      <c r="U50" s="5">
        <v>4.3</v>
      </c>
      <c r="V50" s="5">
        <v>4.3</v>
      </c>
      <c r="W50" s="5">
        <v>4.3</v>
      </c>
      <c r="X50" s="5">
        <v>4.3</v>
      </c>
      <c r="Y50" s="5">
        <v>4.3</v>
      </c>
      <c r="Z50" s="5">
        <v>4.3</v>
      </c>
      <c r="AA50" s="5">
        <v>4.3</v>
      </c>
      <c r="AB50" s="5">
        <v>4.3</v>
      </c>
      <c r="AC50" s="12">
        <f t="shared" si="11"/>
        <v>4.2999999999999989</v>
      </c>
    </row>
    <row r="51" spans="1:29" ht="30" customHeight="1" x14ac:dyDescent="0.25">
      <c r="A51" s="4">
        <v>8</v>
      </c>
      <c r="B51" s="3" t="s">
        <v>20</v>
      </c>
      <c r="C51" s="2" t="s">
        <v>16</v>
      </c>
      <c r="D51" s="2"/>
      <c r="E51" s="11">
        <v>3.8</v>
      </c>
      <c r="F51" s="11">
        <v>3.8</v>
      </c>
      <c r="G51" s="11">
        <v>3.8</v>
      </c>
      <c r="H51" s="11">
        <v>3.8</v>
      </c>
      <c r="I51" s="11">
        <v>3.8</v>
      </c>
      <c r="J51" s="11"/>
      <c r="K51" s="11"/>
      <c r="L51" s="11"/>
      <c r="M51" s="11"/>
      <c r="N51" s="11"/>
      <c r="O51" s="11">
        <v>3.8</v>
      </c>
      <c r="P51" s="11">
        <v>3.8</v>
      </c>
      <c r="Q51" s="11">
        <v>3.8</v>
      </c>
      <c r="R51" s="11">
        <v>3.8</v>
      </c>
      <c r="S51" s="11">
        <v>3.8</v>
      </c>
      <c r="T51" s="11">
        <v>3.8</v>
      </c>
      <c r="U51" s="11">
        <v>3.8</v>
      </c>
      <c r="V51" s="11">
        <v>3.8</v>
      </c>
      <c r="W51" s="11">
        <v>3.8</v>
      </c>
      <c r="X51" s="11">
        <v>3.8</v>
      </c>
      <c r="Y51" s="11">
        <v>3.8</v>
      </c>
      <c r="Z51" s="11">
        <v>3.8</v>
      </c>
      <c r="AA51" s="11">
        <v>3.8</v>
      </c>
      <c r="AB51" s="11">
        <v>3.8</v>
      </c>
      <c r="AC51" s="12">
        <f t="shared" si="11"/>
        <v>3.7999999999999985</v>
      </c>
    </row>
    <row r="52" spans="1:29" ht="30" customHeight="1" x14ac:dyDescent="0.25">
      <c r="A52" s="4">
        <v>9</v>
      </c>
      <c r="B52" s="3" t="s">
        <v>19</v>
      </c>
      <c r="C52" s="2" t="s">
        <v>16</v>
      </c>
      <c r="D52" s="2"/>
      <c r="E52" s="11">
        <v>3.8</v>
      </c>
      <c r="F52" s="11">
        <v>3.8</v>
      </c>
      <c r="G52" s="11">
        <v>3.8</v>
      </c>
      <c r="H52" s="11">
        <v>3.8</v>
      </c>
      <c r="I52" s="11">
        <v>3.8</v>
      </c>
      <c r="J52" s="11"/>
      <c r="K52" s="11"/>
      <c r="L52" s="11"/>
      <c r="M52" s="11"/>
      <c r="N52" s="11"/>
      <c r="O52" s="11">
        <v>3.8</v>
      </c>
      <c r="P52" s="11">
        <v>3.8</v>
      </c>
      <c r="Q52" s="11">
        <v>3.8</v>
      </c>
      <c r="R52" s="11">
        <v>3.8</v>
      </c>
      <c r="S52" s="11">
        <v>3.8</v>
      </c>
      <c r="T52" s="11">
        <v>3.8</v>
      </c>
      <c r="U52" s="11">
        <v>3.8</v>
      </c>
      <c r="V52" s="11">
        <v>3.8</v>
      </c>
      <c r="W52" s="11">
        <v>3.8</v>
      </c>
      <c r="X52" s="11">
        <v>3.8</v>
      </c>
      <c r="Y52" s="11">
        <v>3.8</v>
      </c>
      <c r="Z52" s="11">
        <v>3.8</v>
      </c>
      <c r="AA52" s="11">
        <v>3.8</v>
      </c>
      <c r="AB52" s="11">
        <v>3.8</v>
      </c>
      <c r="AC52" s="12">
        <f t="shared" si="11"/>
        <v>3.7999999999999985</v>
      </c>
    </row>
    <row r="53" spans="1:29" ht="30" customHeight="1" x14ac:dyDescent="0.25">
      <c r="A53" s="4">
        <v>10</v>
      </c>
      <c r="B53" s="3" t="s">
        <v>18</v>
      </c>
      <c r="C53" s="2" t="s">
        <v>16</v>
      </c>
      <c r="D53" s="2"/>
      <c r="E53" s="11">
        <v>3</v>
      </c>
      <c r="F53" s="11">
        <v>3</v>
      </c>
      <c r="G53" s="11">
        <v>3</v>
      </c>
      <c r="H53" s="11">
        <v>3</v>
      </c>
      <c r="I53" s="11">
        <v>3</v>
      </c>
      <c r="J53" s="11"/>
      <c r="K53" s="11"/>
      <c r="L53" s="11"/>
      <c r="M53" s="11"/>
      <c r="N53" s="11"/>
      <c r="O53" s="11">
        <v>3</v>
      </c>
      <c r="P53" s="11">
        <v>3</v>
      </c>
      <c r="Q53" s="11">
        <v>3</v>
      </c>
      <c r="R53" s="11">
        <v>3</v>
      </c>
      <c r="S53" s="11">
        <v>3</v>
      </c>
      <c r="T53" s="11">
        <v>3</v>
      </c>
      <c r="U53" s="11">
        <v>3</v>
      </c>
      <c r="V53" s="11">
        <v>3</v>
      </c>
      <c r="W53" s="11">
        <v>3</v>
      </c>
      <c r="X53" s="11">
        <v>3</v>
      </c>
      <c r="Y53" s="11">
        <v>3</v>
      </c>
      <c r="Z53" s="11">
        <v>3</v>
      </c>
      <c r="AA53" s="11">
        <v>3</v>
      </c>
      <c r="AB53" s="11">
        <v>3</v>
      </c>
      <c r="AC53" s="12">
        <f t="shared" si="11"/>
        <v>3</v>
      </c>
    </row>
    <row r="54" spans="1:29" ht="30" customHeight="1" x14ac:dyDescent="0.25">
      <c r="A54" s="4">
        <v>11</v>
      </c>
      <c r="B54" s="3" t="s">
        <v>17</v>
      </c>
      <c r="C54" s="2" t="s">
        <v>16</v>
      </c>
      <c r="D54" s="5"/>
      <c r="E54" s="13">
        <f>E50-E51</f>
        <v>0.5</v>
      </c>
      <c r="F54" s="13">
        <f>F50-F51</f>
        <v>0.5</v>
      </c>
      <c r="G54" s="13">
        <f>G50-G51</f>
        <v>0.5</v>
      </c>
      <c r="H54" s="13">
        <f>H50-H51</f>
        <v>0.5</v>
      </c>
      <c r="I54" s="13">
        <f>I50-I51</f>
        <v>0.5</v>
      </c>
      <c r="J54" s="13"/>
      <c r="K54" s="13"/>
      <c r="L54" s="13"/>
      <c r="M54" s="13"/>
      <c r="N54" s="13"/>
      <c r="O54" s="13">
        <f>O50-O51</f>
        <v>0.5</v>
      </c>
      <c r="P54" s="13">
        <f t="shared" ref="P54:AB54" si="12">P50-P51</f>
        <v>0.5</v>
      </c>
      <c r="Q54" s="13">
        <f t="shared" si="12"/>
        <v>0.5</v>
      </c>
      <c r="R54" s="13">
        <f t="shared" si="12"/>
        <v>0.5</v>
      </c>
      <c r="S54" s="13">
        <f t="shared" si="12"/>
        <v>0.5</v>
      </c>
      <c r="T54" s="13">
        <f t="shared" si="12"/>
        <v>0.5</v>
      </c>
      <c r="U54" s="13">
        <f t="shared" si="12"/>
        <v>0.5</v>
      </c>
      <c r="V54" s="13">
        <f t="shared" si="12"/>
        <v>0.5</v>
      </c>
      <c r="W54" s="13">
        <f t="shared" si="12"/>
        <v>0.5</v>
      </c>
      <c r="X54" s="13">
        <f t="shared" si="12"/>
        <v>0.5</v>
      </c>
      <c r="Y54" s="13">
        <f t="shared" si="12"/>
        <v>0.5</v>
      </c>
      <c r="Z54" s="13">
        <f t="shared" si="12"/>
        <v>0.5</v>
      </c>
      <c r="AA54" s="13">
        <f t="shared" si="12"/>
        <v>0.5</v>
      </c>
      <c r="AB54" s="13">
        <f t="shared" si="12"/>
        <v>0.5</v>
      </c>
      <c r="AC54" s="12">
        <f t="shared" si="11"/>
        <v>0.5</v>
      </c>
    </row>
    <row r="55" spans="1:29" ht="30" customHeight="1" x14ac:dyDescent="0.25">
      <c r="A55" s="4">
        <v>12</v>
      </c>
      <c r="B55" s="3" t="s">
        <v>15</v>
      </c>
      <c r="C55" s="2" t="s">
        <v>14</v>
      </c>
      <c r="D55" s="5"/>
      <c r="E55" s="13">
        <f>E52-E53</f>
        <v>0.79999999999999982</v>
      </c>
      <c r="F55" s="13">
        <f>F52-F53</f>
        <v>0.79999999999999982</v>
      </c>
      <c r="G55" s="13">
        <f>G52-G53</f>
        <v>0.79999999999999982</v>
      </c>
      <c r="H55" s="13">
        <f>H52-H53</f>
        <v>0.79999999999999982</v>
      </c>
      <c r="I55" s="13">
        <f>I52-I53</f>
        <v>0.79999999999999982</v>
      </c>
      <c r="J55" s="13"/>
      <c r="K55" s="13"/>
      <c r="L55" s="13"/>
      <c r="M55" s="13"/>
      <c r="N55" s="13"/>
      <c r="O55" s="13">
        <f>O52-O53</f>
        <v>0.79999999999999982</v>
      </c>
      <c r="P55" s="13">
        <f t="shared" ref="P55:AB55" si="13">P52-P53</f>
        <v>0.79999999999999982</v>
      </c>
      <c r="Q55" s="13">
        <f t="shared" si="13"/>
        <v>0.79999999999999982</v>
      </c>
      <c r="R55" s="13">
        <f t="shared" si="13"/>
        <v>0.79999999999999982</v>
      </c>
      <c r="S55" s="13">
        <f t="shared" si="13"/>
        <v>0.79999999999999982</v>
      </c>
      <c r="T55" s="13">
        <f t="shared" si="13"/>
        <v>0.79999999999999982</v>
      </c>
      <c r="U55" s="13">
        <f t="shared" si="13"/>
        <v>0.79999999999999982</v>
      </c>
      <c r="V55" s="13">
        <f t="shared" si="13"/>
        <v>0.79999999999999982</v>
      </c>
      <c r="W55" s="13">
        <f t="shared" si="13"/>
        <v>0.79999999999999982</v>
      </c>
      <c r="X55" s="13">
        <f t="shared" si="13"/>
        <v>0.79999999999999982</v>
      </c>
      <c r="Y55" s="13">
        <f t="shared" si="13"/>
        <v>0.79999999999999982</v>
      </c>
      <c r="Z55" s="13">
        <f t="shared" si="13"/>
        <v>0.79999999999999982</v>
      </c>
      <c r="AA55" s="13">
        <f t="shared" si="13"/>
        <v>0.79999999999999982</v>
      </c>
      <c r="AB55" s="13">
        <f t="shared" si="13"/>
        <v>0.79999999999999982</v>
      </c>
      <c r="AC55" s="12">
        <f t="shared" si="11"/>
        <v>0.80000000000000016</v>
      </c>
    </row>
    <row r="56" spans="1:29" ht="30" customHeight="1" x14ac:dyDescent="0.25">
      <c r="A56" s="4">
        <v>13</v>
      </c>
      <c r="B56" s="3" t="s">
        <v>13</v>
      </c>
      <c r="C56" s="2" t="s">
        <v>12</v>
      </c>
      <c r="D56" s="5"/>
      <c r="E56" s="6">
        <f>SQRT(E54/0.5)*971</f>
        <v>971</v>
      </c>
      <c r="F56" s="6">
        <f>SQRT(F54/0.5)*971</f>
        <v>971</v>
      </c>
      <c r="G56" s="6">
        <f>SQRT(G54/0.5)*971</f>
        <v>971</v>
      </c>
      <c r="H56" s="6">
        <f>SQRT(H54/0.5)*971</f>
        <v>971</v>
      </c>
      <c r="I56" s="6">
        <f>SQRT(I54/0.5)*971</f>
        <v>971</v>
      </c>
      <c r="J56" s="6"/>
      <c r="K56" s="6"/>
      <c r="L56" s="6"/>
      <c r="M56" s="6"/>
      <c r="N56" s="6"/>
      <c r="O56" s="6">
        <f>SQRT(O54/0.5)*971</f>
        <v>971</v>
      </c>
      <c r="P56" s="6">
        <f t="shared" ref="P56:AB56" si="14">SQRT(P54/0.5)*971</f>
        <v>971</v>
      </c>
      <c r="Q56" s="6">
        <f t="shared" si="14"/>
        <v>971</v>
      </c>
      <c r="R56" s="6">
        <f t="shared" si="14"/>
        <v>971</v>
      </c>
      <c r="S56" s="6">
        <f t="shared" si="14"/>
        <v>971</v>
      </c>
      <c r="T56" s="6">
        <f t="shared" si="14"/>
        <v>971</v>
      </c>
      <c r="U56" s="6">
        <f t="shared" si="14"/>
        <v>971</v>
      </c>
      <c r="V56" s="6">
        <f t="shared" si="14"/>
        <v>971</v>
      </c>
      <c r="W56" s="6">
        <f t="shared" si="14"/>
        <v>971</v>
      </c>
      <c r="X56" s="6">
        <f t="shared" si="14"/>
        <v>971</v>
      </c>
      <c r="Y56" s="6">
        <f t="shared" si="14"/>
        <v>971</v>
      </c>
      <c r="Z56" s="6">
        <f t="shared" si="14"/>
        <v>971</v>
      </c>
      <c r="AA56" s="6">
        <f t="shared" si="14"/>
        <v>971</v>
      </c>
      <c r="AB56" s="6">
        <f t="shared" si="14"/>
        <v>971</v>
      </c>
      <c r="AC56" s="12">
        <f t="shared" si="11"/>
        <v>971</v>
      </c>
    </row>
    <row r="57" spans="1:29" ht="30" customHeight="1" x14ac:dyDescent="0.25">
      <c r="A57" s="4">
        <v>14</v>
      </c>
      <c r="B57" s="3" t="s">
        <v>11</v>
      </c>
      <c r="C57" s="2" t="s">
        <v>10</v>
      </c>
      <c r="D57" s="5"/>
      <c r="E57" s="15">
        <f>E56*1000*1*(E46-E47)/3024</f>
        <v>2793.5515873015875</v>
      </c>
      <c r="F57" s="15">
        <f>F56*1000*1*(F46-F47)/3024</f>
        <v>2857.7711640211633</v>
      </c>
      <c r="G57" s="15">
        <f>G56*1000*1*(G46-G47)/3024</f>
        <v>2857.7711640211642</v>
      </c>
      <c r="H57" s="15">
        <f>H56*1000*1*(H46-H47)/3024</f>
        <v>2344.0145502645501</v>
      </c>
      <c r="I57" s="15">
        <f>I56*1000*1*(I46-I47)/3024</f>
        <v>1894.4775132275133</v>
      </c>
      <c r="J57" s="15"/>
      <c r="K57" s="15"/>
      <c r="L57" s="15"/>
      <c r="M57" s="15"/>
      <c r="N57" s="15"/>
      <c r="O57" s="15">
        <f t="shared" ref="O57:AB57" si="15">O56*1000*1*(O46-O47)/3024</f>
        <v>2151.3558201058204</v>
      </c>
      <c r="P57" s="15">
        <f t="shared" si="15"/>
        <v>2729.3320105820108</v>
      </c>
      <c r="Q57" s="15">
        <f t="shared" si="15"/>
        <v>2665.112433862434</v>
      </c>
      <c r="R57" s="15">
        <f t="shared" si="15"/>
        <v>2536.6732804232806</v>
      </c>
      <c r="S57" s="15">
        <f t="shared" si="15"/>
        <v>2408.2341269841268</v>
      </c>
      <c r="T57" s="15">
        <f t="shared" si="15"/>
        <v>2472.4537037037039</v>
      </c>
      <c r="U57" s="15">
        <f t="shared" si="15"/>
        <v>2408.2341269841268</v>
      </c>
      <c r="V57" s="15">
        <f t="shared" si="15"/>
        <v>2311.9047619047619</v>
      </c>
      <c r="W57" s="15">
        <f t="shared" si="15"/>
        <v>2311.9047619047624</v>
      </c>
      <c r="X57" s="15">
        <f t="shared" si="15"/>
        <v>2568.7830687830683</v>
      </c>
      <c r="Y57" s="15">
        <f t="shared" si="15"/>
        <v>2697.2222222222222</v>
      </c>
      <c r="Z57" s="15">
        <f t="shared" si="15"/>
        <v>2761.4417989417989</v>
      </c>
      <c r="AA57" s="15">
        <f t="shared" si="15"/>
        <v>2729.3320105820108</v>
      </c>
      <c r="AB57" s="15">
        <f t="shared" si="15"/>
        <v>2761.4417989417989</v>
      </c>
      <c r="AC57" s="26">
        <f>SUM(E57:AB57)</f>
        <v>48261.011904761901</v>
      </c>
    </row>
    <row r="58" spans="1:29" ht="30" customHeight="1" x14ac:dyDescent="0.25">
      <c r="A58" s="4">
        <v>15</v>
      </c>
      <c r="B58" s="3" t="s">
        <v>9</v>
      </c>
      <c r="C58" s="2" t="s">
        <v>8</v>
      </c>
      <c r="D58" s="5"/>
      <c r="E58" s="5">
        <v>1480</v>
      </c>
      <c r="F58" s="5">
        <v>1530</v>
      </c>
      <c r="G58" s="5">
        <v>1340</v>
      </c>
      <c r="H58" s="5">
        <v>1310</v>
      </c>
      <c r="I58" s="5">
        <v>1310</v>
      </c>
      <c r="J58" s="5"/>
      <c r="K58" s="5"/>
      <c r="L58" s="5"/>
      <c r="M58" s="5"/>
      <c r="N58" s="5"/>
      <c r="O58" s="5">
        <v>1480</v>
      </c>
      <c r="P58" s="5">
        <v>1500</v>
      </c>
      <c r="Q58" s="5">
        <v>1400</v>
      </c>
      <c r="R58" s="5">
        <v>1420</v>
      </c>
      <c r="S58" s="5">
        <v>1360</v>
      </c>
      <c r="T58" s="5">
        <v>1400</v>
      </c>
      <c r="U58" s="5">
        <v>1400</v>
      </c>
      <c r="V58" s="5">
        <v>1400</v>
      </c>
      <c r="W58" s="5">
        <v>1430</v>
      </c>
      <c r="X58" s="5">
        <v>1430</v>
      </c>
      <c r="Y58" s="5">
        <v>1450</v>
      </c>
      <c r="Z58" s="5">
        <v>1500</v>
      </c>
      <c r="AA58" s="5">
        <v>1530</v>
      </c>
      <c r="AB58" s="5">
        <v>1530</v>
      </c>
      <c r="AC58" s="122">
        <f>SUM(E58:AB58)</f>
        <v>27200</v>
      </c>
    </row>
    <row r="59" spans="1:29" ht="30" customHeight="1" x14ac:dyDescent="0.25">
      <c r="A59" s="4">
        <v>16</v>
      </c>
      <c r="B59" s="3" t="s">
        <v>7</v>
      </c>
      <c r="C59" s="2" t="s">
        <v>6</v>
      </c>
      <c r="D59" s="5"/>
      <c r="E59" s="50">
        <f>E58/E57</f>
        <v>0.52979154089278735</v>
      </c>
      <c r="F59" s="50">
        <f>F58/F57</f>
        <v>0.5353822654740279</v>
      </c>
      <c r="G59" s="50">
        <f>G58/G57</f>
        <v>0.46889688610143598</v>
      </c>
      <c r="H59" s="50">
        <f>H58/H57</f>
        <v>0.55887025097696208</v>
      </c>
      <c r="I59" s="50">
        <f>I58/I57</f>
        <v>0.69148353086980041</v>
      </c>
      <c r="J59" s="50"/>
      <c r="K59" s="50"/>
      <c r="L59" s="50"/>
      <c r="M59" s="50"/>
      <c r="N59" s="50"/>
      <c r="O59" s="50">
        <f t="shared" ref="O59:AB59" si="16">O58/O57</f>
        <v>0.68793826951749992</v>
      </c>
      <c r="P59" s="50">
        <f t="shared" si="16"/>
        <v>0.54958502453504565</v>
      </c>
      <c r="Q59" s="50">
        <f t="shared" si="16"/>
        <v>0.52530616802948138</v>
      </c>
      <c r="R59" s="50">
        <f t="shared" si="16"/>
        <v>0.55978829081333348</v>
      </c>
      <c r="S59" s="50">
        <f t="shared" si="16"/>
        <v>0.56472914521112261</v>
      </c>
      <c r="T59" s="50">
        <f t="shared" si="16"/>
        <v>0.56623911618762279</v>
      </c>
      <c r="U59" s="50">
        <f t="shared" si="16"/>
        <v>0.5813388259526262</v>
      </c>
      <c r="V59" s="50">
        <f t="shared" si="16"/>
        <v>0.60556127703398555</v>
      </c>
      <c r="W59" s="50">
        <f t="shared" si="16"/>
        <v>0.61853759011328513</v>
      </c>
      <c r="X59" s="50">
        <f t="shared" si="16"/>
        <v>0.55668383110195685</v>
      </c>
      <c r="Y59" s="50">
        <f t="shared" si="16"/>
        <v>0.53759011328527295</v>
      </c>
      <c r="Z59" s="50">
        <f t="shared" si="16"/>
        <v>0.54319450099394062</v>
      </c>
      <c r="AA59" s="50">
        <f t="shared" si="16"/>
        <v>0.56057672502574662</v>
      </c>
      <c r="AB59" s="50">
        <f t="shared" si="16"/>
        <v>0.55405839101381937</v>
      </c>
      <c r="AC59" s="12">
        <f t="shared" ref="AC59:AC64" si="17">AVERAGE(E59:AB59)</f>
        <v>0.56818693384893437</v>
      </c>
    </row>
    <row r="60" spans="1:29" ht="30" customHeight="1" x14ac:dyDescent="0.25">
      <c r="A60" s="4">
        <v>17</v>
      </c>
      <c r="B60" s="3" t="s">
        <v>5</v>
      </c>
      <c r="C60" s="5"/>
      <c r="D60" s="5"/>
      <c r="E60" s="372">
        <f>AVERAGE(E59:AB59)</f>
        <v>0.56818693384893437</v>
      </c>
      <c r="F60" s="373"/>
      <c r="G60" s="373"/>
      <c r="H60" s="373"/>
      <c r="I60" s="373"/>
      <c r="J60" s="373"/>
      <c r="K60" s="373"/>
      <c r="L60" s="373"/>
      <c r="M60" s="373"/>
      <c r="N60" s="373"/>
      <c r="O60" s="373"/>
      <c r="P60" s="373"/>
      <c r="Q60" s="373"/>
      <c r="R60" s="373"/>
      <c r="S60" s="373"/>
      <c r="T60" s="373"/>
      <c r="U60" s="373"/>
      <c r="V60" s="373"/>
      <c r="W60" s="373"/>
      <c r="X60" s="373"/>
      <c r="Y60" s="373"/>
      <c r="Z60" s="373"/>
      <c r="AA60" s="373"/>
      <c r="AB60" s="373"/>
      <c r="AC60" s="12">
        <f t="shared" si="17"/>
        <v>0.56818693384893437</v>
      </c>
    </row>
    <row r="61" spans="1:29" ht="30" customHeight="1" x14ac:dyDescent="0.25">
      <c r="A61" s="4">
        <v>18</v>
      </c>
      <c r="B61" s="3" t="s">
        <v>4</v>
      </c>
      <c r="C61" s="5"/>
      <c r="D61" s="5"/>
      <c r="E61" s="50">
        <f>3.516/E59</f>
        <v>6.6365725546975556</v>
      </c>
      <c r="F61" s="50">
        <f>3.516/F59</f>
        <v>6.5672702043780449</v>
      </c>
      <c r="G61" s="50">
        <f>3.516/G59</f>
        <v>7.4984503079838909</v>
      </c>
      <c r="H61" s="50">
        <f>3.516/H59</f>
        <v>6.2912634799466858</v>
      </c>
      <c r="I61" s="50">
        <f>3.516/I59</f>
        <v>5.0847197988610207</v>
      </c>
      <c r="J61" s="50"/>
      <c r="K61" s="50"/>
      <c r="L61" s="50"/>
      <c r="M61" s="50"/>
      <c r="N61" s="50"/>
      <c r="O61" s="50">
        <f>3.516/O59</f>
        <v>5.1109236915486926</v>
      </c>
      <c r="P61" s="50">
        <f t="shared" ref="P61:AB61" si="18">3.516/P59</f>
        <v>6.3975542328042341</v>
      </c>
      <c r="Q61" s="50">
        <f t="shared" si="18"/>
        <v>6.6932395124716564</v>
      </c>
      <c r="R61" s="50">
        <f t="shared" si="18"/>
        <v>6.2809459534987706</v>
      </c>
      <c r="S61" s="50">
        <f t="shared" si="18"/>
        <v>6.2259935224089631</v>
      </c>
      <c r="T61" s="50">
        <f t="shared" si="18"/>
        <v>6.2093908730158738</v>
      </c>
      <c r="U61" s="50">
        <f t="shared" si="18"/>
        <v>6.0481079931972781</v>
      </c>
      <c r="V61" s="50">
        <f t="shared" si="18"/>
        <v>5.8061836734693877</v>
      </c>
      <c r="W61" s="50">
        <f t="shared" si="18"/>
        <v>5.684375624375626</v>
      </c>
      <c r="X61" s="50">
        <f t="shared" si="18"/>
        <v>6.3159729159729148</v>
      </c>
      <c r="Y61" s="50">
        <f t="shared" si="18"/>
        <v>6.5402988505747119</v>
      </c>
      <c r="Z61" s="50">
        <f t="shared" si="18"/>
        <v>6.4728195767195755</v>
      </c>
      <c r="AA61" s="50">
        <f t="shared" si="18"/>
        <v>6.2721119929453266</v>
      </c>
      <c r="AB61" s="50">
        <f t="shared" si="18"/>
        <v>6.3459015458035068</v>
      </c>
      <c r="AC61" s="12">
        <f t="shared" si="17"/>
        <v>6.2358998055091446</v>
      </c>
    </row>
    <row r="62" spans="1:29" ht="30" customHeight="1" x14ac:dyDescent="0.25">
      <c r="A62" s="4">
        <v>19</v>
      </c>
      <c r="B62" s="3" t="s">
        <v>3</v>
      </c>
      <c r="C62" s="5"/>
      <c r="D62" s="5"/>
      <c r="E62" s="50">
        <f>3.413*E61</f>
        <v>22.650622129182757</v>
      </c>
      <c r="F62" s="50">
        <f>3.413*F61</f>
        <v>22.414093207542265</v>
      </c>
      <c r="G62" s="50">
        <f>3.413*G61</f>
        <v>25.59221090114902</v>
      </c>
      <c r="H62" s="50">
        <f>3.413*H61</f>
        <v>21.472082257058037</v>
      </c>
      <c r="I62" s="50">
        <f>3.413*I61</f>
        <v>17.354148673512661</v>
      </c>
      <c r="J62" s="50"/>
      <c r="K62" s="50"/>
      <c r="L62" s="50"/>
      <c r="M62" s="50"/>
      <c r="N62" s="50"/>
      <c r="O62" s="50">
        <f>3.413*O61</f>
        <v>17.443582559255688</v>
      </c>
      <c r="P62" s="50">
        <f t="shared" ref="P62:AB62" si="19">3.413*P61</f>
        <v>21.83485259656085</v>
      </c>
      <c r="Q62" s="50">
        <f t="shared" si="19"/>
        <v>22.844026456065762</v>
      </c>
      <c r="R62" s="50">
        <f t="shared" si="19"/>
        <v>21.436868539291304</v>
      </c>
      <c r="S62" s="50">
        <f t="shared" si="19"/>
        <v>21.249315891981791</v>
      </c>
      <c r="T62" s="50">
        <f t="shared" si="19"/>
        <v>21.192651049603175</v>
      </c>
      <c r="U62" s="50">
        <f t="shared" si="19"/>
        <v>20.642192580782311</v>
      </c>
      <c r="V62" s="50">
        <f t="shared" si="19"/>
        <v>19.816504877551019</v>
      </c>
      <c r="W62" s="50">
        <f t="shared" si="19"/>
        <v>19.400774005994009</v>
      </c>
      <c r="X62" s="50">
        <f t="shared" si="19"/>
        <v>21.556415562215555</v>
      </c>
      <c r="Y62" s="50">
        <f t="shared" si="19"/>
        <v>22.322039977011492</v>
      </c>
      <c r="Z62" s="50">
        <f t="shared" si="19"/>
        <v>22.091733215343911</v>
      </c>
      <c r="AA62" s="50">
        <f t="shared" si="19"/>
        <v>21.406718231922397</v>
      </c>
      <c r="AB62" s="50">
        <f t="shared" si="19"/>
        <v>21.658561975827368</v>
      </c>
      <c r="AC62" s="12">
        <f t="shared" si="17"/>
        <v>21.283126036202706</v>
      </c>
    </row>
    <row r="63" spans="1:29" ht="30" customHeight="1" x14ac:dyDescent="0.25">
      <c r="A63" s="4">
        <v>20</v>
      </c>
      <c r="B63" s="3" t="s">
        <v>2</v>
      </c>
      <c r="C63" s="2" t="s">
        <v>0</v>
      </c>
      <c r="D63" s="5"/>
      <c r="E63" s="50">
        <f>(E49-E48)/LN(1+(E49-E48)/E44)</f>
        <v>2.9737665072361645</v>
      </c>
      <c r="F63" s="50">
        <f>(F49-F48)/LN(1+(F49-F48)/F44)</f>
        <v>2.9737665072361654</v>
      </c>
      <c r="G63" s="50">
        <f>(G49-G48)/LN(1+(G49-G48)/G44)</f>
        <v>3.0017594672154031</v>
      </c>
      <c r="H63" s="50">
        <f>(H49-H48)/LN(1+(H49-H48)/H44)</f>
        <v>2.6004608258774882</v>
      </c>
      <c r="I63" s="50">
        <f>(I49-I48)/LN(1+(I49-I48)/I44)</f>
        <v>2.329781902412321</v>
      </c>
      <c r="J63" s="50"/>
      <c r="K63" s="50"/>
      <c r="L63" s="50"/>
      <c r="M63" s="50"/>
      <c r="N63" s="50"/>
      <c r="O63" s="50">
        <f>(O49-O48)/LN(1+(O49-O48)/O44)</f>
        <v>0.36409569065073422</v>
      </c>
      <c r="P63" s="50">
        <f t="shared" ref="P63:AB63" si="20">(P49-P48)/LN(1+(P49-P48)/P44)</f>
        <v>2.8892116230470113</v>
      </c>
      <c r="Q63" s="50">
        <f t="shared" si="20"/>
        <v>2.8892116230470113</v>
      </c>
      <c r="R63" s="50">
        <f t="shared" si="20"/>
        <v>2.7750510487966547</v>
      </c>
      <c r="S63" s="50">
        <f t="shared" si="20"/>
        <v>2.6882854224461634</v>
      </c>
      <c r="T63" s="50">
        <f t="shared" si="20"/>
        <v>2.717321316799191</v>
      </c>
      <c r="U63" s="50">
        <f t="shared" si="20"/>
        <v>2.7462423263665325</v>
      </c>
      <c r="V63" s="50">
        <f t="shared" si="20"/>
        <v>2.7905531327562363</v>
      </c>
      <c r="W63" s="50">
        <f t="shared" si="20"/>
        <v>2.8883857776052291</v>
      </c>
      <c r="X63" s="50">
        <f t="shared" si="20"/>
        <v>2.9966760137883801</v>
      </c>
      <c r="Y63" s="50">
        <f t="shared" si="20"/>
        <v>3.1881552458838334</v>
      </c>
      <c r="Z63" s="50">
        <f t="shared" si="20"/>
        <v>3.288748875701764</v>
      </c>
      <c r="AA63" s="50">
        <f t="shared" si="20"/>
        <v>3.3486637593074837</v>
      </c>
      <c r="AB63" s="50">
        <f t="shared" si="20"/>
        <v>3.0833900542185044</v>
      </c>
      <c r="AC63" s="12">
        <f t="shared" si="17"/>
        <v>2.7649224800206462</v>
      </c>
    </row>
    <row r="64" spans="1:29" ht="30" customHeight="1" x14ac:dyDescent="0.25">
      <c r="A64" s="49">
        <v>21</v>
      </c>
      <c r="B64" s="3" t="s">
        <v>1</v>
      </c>
      <c r="C64" s="2" t="s">
        <v>0</v>
      </c>
      <c r="D64" s="1"/>
      <c r="E64" s="50">
        <f>(E46-E47)/LN(1+(E46-E47)/E45)</f>
        <v>2.7843874571847693</v>
      </c>
      <c r="F64" s="50">
        <f>(F46-F47)/LN(1+(F46-F47)/F45)</f>
        <v>2.8287148342310298</v>
      </c>
      <c r="G64" s="50">
        <f>(G46-G47)/LN(1+(G46-G47)/G45)</f>
        <v>2.5999245292182889</v>
      </c>
      <c r="H64" s="50">
        <f>(H46-H47)/LN(1+(H46-H47)/H45)</f>
        <v>2.2585787733244458</v>
      </c>
      <c r="I64" s="50">
        <f>(I46-I47)/LN(1+(I46-I47)/I45)</f>
        <v>1.7262936876398407</v>
      </c>
      <c r="J64" s="50"/>
      <c r="K64" s="50"/>
      <c r="L64" s="50"/>
      <c r="M64" s="50"/>
      <c r="N64" s="50"/>
      <c r="O64" s="50">
        <f>(O46-O47)/LN(1+(O46-O47)/O45)</f>
        <v>2.5119710354990699</v>
      </c>
      <c r="P64" s="50">
        <f t="shared" ref="P64:AB64" si="21">(P46-P47)/LN(1+(P46-P47)/P45)</f>
        <v>2.9407981782201453</v>
      </c>
      <c r="Q64" s="50">
        <f t="shared" si="21"/>
        <v>2.8941048075593399</v>
      </c>
      <c r="R64" s="50">
        <f t="shared" si="21"/>
        <v>2.6050715660667714</v>
      </c>
      <c r="S64" s="50">
        <f t="shared" si="21"/>
        <v>2.7050532016668063</v>
      </c>
      <c r="T64" s="50">
        <f t="shared" si="21"/>
        <v>2.7526727126528137</v>
      </c>
      <c r="U64" s="50">
        <f t="shared" si="21"/>
        <v>2.3019575732260114</v>
      </c>
      <c r="V64" s="50">
        <f t="shared" si="21"/>
        <v>2.4452875576447819</v>
      </c>
      <c r="W64" s="50">
        <f t="shared" si="21"/>
        <v>2.6331500704264603</v>
      </c>
      <c r="X64" s="50">
        <f t="shared" si="21"/>
        <v>2.8236489909180889</v>
      </c>
      <c r="Y64" s="50">
        <f t="shared" si="21"/>
        <v>2.7175298064488489</v>
      </c>
      <c r="Z64" s="50">
        <f t="shared" si="21"/>
        <v>2.9640642426936883</v>
      </c>
      <c r="AA64" s="50">
        <f t="shared" si="21"/>
        <v>2.9407981782201453</v>
      </c>
      <c r="AB64" s="50">
        <f t="shared" si="21"/>
        <v>2.9640642426936883</v>
      </c>
      <c r="AC64" s="12">
        <f t="shared" si="17"/>
        <v>2.6525300760807911</v>
      </c>
    </row>
  </sheetData>
  <mergeCells count="30">
    <mergeCell ref="E60:AB60"/>
    <mergeCell ref="A42:A43"/>
    <mergeCell ref="B42:B43"/>
    <mergeCell ref="C42:C43"/>
    <mergeCell ref="D42:D43"/>
    <mergeCell ref="E42:AB42"/>
    <mergeCell ref="A40:D40"/>
    <mergeCell ref="A41:D41"/>
    <mergeCell ref="E35:AC41"/>
    <mergeCell ref="A34:AC34"/>
    <mergeCell ref="E28:AB28"/>
    <mergeCell ref="A35:D35"/>
    <mergeCell ref="A36:D36"/>
    <mergeCell ref="A37:D37"/>
    <mergeCell ref="A38:D38"/>
    <mergeCell ref="A39:D39"/>
    <mergeCell ref="A10:A11"/>
    <mergeCell ref="B10:B11"/>
    <mergeCell ref="C10:C11"/>
    <mergeCell ref="D10:D11"/>
    <mergeCell ref="E10:AB10"/>
    <mergeCell ref="A8:D8"/>
    <mergeCell ref="A9:D9"/>
    <mergeCell ref="E3:AC9"/>
    <mergeCell ref="A2:AC2"/>
    <mergeCell ref="A3:D3"/>
    <mergeCell ref="A4:D4"/>
    <mergeCell ref="A5:D5"/>
    <mergeCell ref="A6:D6"/>
    <mergeCell ref="A7:D7"/>
  </mergeCells>
  <conditionalFormatting sqref="AC26">
    <cfRule type="cellIs" dxfId="27" priority="2" operator="greaterThan">
      <formula>90</formula>
    </cfRule>
  </conditionalFormatting>
  <conditionalFormatting sqref="AC58">
    <cfRule type="cellIs" dxfId="26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D63"/>
  <sheetViews>
    <sheetView zoomScale="70" zoomScaleNormal="70" workbookViewId="0">
      <selection activeCell="AC47" sqref="AC47:AC48"/>
    </sheetView>
  </sheetViews>
  <sheetFormatPr defaultColWidth="8.85546875" defaultRowHeight="15" x14ac:dyDescent="0.25"/>
  <cols>
    <col min="1" max="1" width="8.5703125" bestFit="1" customWidth="1"/>
    <col min="2" max="2" width="46.42578125" customWidth="1"/>
    <col min="3" max="3" width="11.140625" customWidth="1"/>
    <col min="4" max="4" width="10.42578125" customWidth="1"/>
    <col min="5" max="5" width="11.7109375" bestFit="1" customWidth="1"/>
    <col min="6" max="14" width="8.28515625" bestFit="1" customWidth="1"/>
    <col min="15" max="15" width="9.7109375" customWidth="1"/>
    <col min="16" max="28" width="8.28515625" bestFit="1" customWidth="1"/>
    <col min="29" max="29" width="13.85546875" customWidth="1"/>
  </cols>
  <sheetData>
    <row r="1" spans="1:30" ht="18.75" customHeight="1" x14ac:dyDescent="0.25">
      <c r="A1" s="353" t="s">
        <v>120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4"/>
      <c r="U1" s="354"/>
      <c r="V1" s="354"/>
      <c r="W1" s="354"/>
      <c r="X1" s="354"/>
      <c r="Y1" s="354"/>
      <c r="Z1" s="354"/>
      <c r="AA1" s="354"/>
      <c r="AB1" s="355"/>
    </row>
    <row r="2" spans="1:30" ht="18.75" customHeight="1" x14ac:dyDescent="0.35">
      <c r="A2" s="335"/>
      <c r="B2" s="336"/>
      <c r="C2" s="336"/>
      <c r="D2" s="337"/>
      <c r="E2" s="338" t="s">
        <v>73</v>
      </c>
      <c r="F2" s="339"/>
      <c r="G2" s="339"/>
      <c r="H2" s="339"/>
      <c r="I2" s="339"/>
      <c r="J2" s="339"/>
      <c r="K2" s="339"/>
      <c r="L2" s="339"/>
      <c r="M2" s="339"/>
      <c r="N2" s="339"/>
      <c r="O2" s="339"/>
      <c r="P2" s="339"/>
      <c r="Q2" s="339"/>
      <c r="R2" s="339"/>
      <c r="S2" s="339"/>
      <c r="T2" s="339"/>
      <c r="U2" s="339"/>
      <c r="V2" s="339"/>
      <c r="W2" s="339"/>
      <c r="X2" s="339"/>
      <c r="Y2" s="339"/>
      <c r="Z2" s="339"/>
      <c r="AA2" s="339"/>
      <c r="AB2" s="340"/>
    </row>
    <row r="3" spans="1:30" ht="18.75" customHeight="1" x14ac:dyDescent="0.25">
      <c r="A3" s="350" t="s">
        <v>38</v>
      </c>
      <c r="B3" s="351"/>
      <c r="C3" s="351"/>
      <c r="D3" s="352"/>
      <c r="E3" s="341"/>
      <c r="F3" s="342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3"/>
    </row>
    <row r="4" spans="1:30" ht="18.75" customHeight="1" x14ac:dyDescent="0.25">
      <c r="A4" s="350" t="s">
        <v>37</v>
      </c>
      <c r="B4" s="351"/>
      <c r="C4" s="351"/>
      <c r="D4" s="352"/>
      <c r="E4" s="341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3"/>
    </row>
    <row r="5" spans="1:30" ht="19.5" customHeight="1" x14ac:dyDescent="0.25">
      <c r="A5" s="350" t="s">
        <v>36</v>
      </c>
      <c r="B5" s="351"/>
      <c r="C5" s="351"/>
      <c r="D5" s="352"/>
      <c r="E5" s="341"/>
      <c r="F5" s="342"/>
      <c r="G5" s="342"/>
      <c r="H5" s="342"/>
      <c r="I5" s="342"/>
      <c r="J5" s="342"/>
      <c r="K5" s="342"/>
      <c r="L5" s="342"/>
      <c r="M5" s="342"/>
      <c r="N5" s="342"/>
      <c r="O5" s="342"/>
      <c r="P5" s="342"/>
      <c r="Q5" s="342"/>
      <c r="R5" s="342"/>
      <c r="S5" s="342"/>
      <c r="T5" s="342"/>
      <c r="U5" s="342"/>
      <c r="V5" s="342"/>
      <c r="W5" s="342"/>
      <c r="X5" s="342"/>
      <c r="Y5" s="342"/>
      <c r="Z5" s="342"/>
      <c r="AA5" s="342"/>
      <c r="AB5" s="343"/>
    </row>
    <row r="6" spans="1:30" ht="18.75" customHeight="1" x14ac:dyDescent="0.25">
      <c r="A6" s="350" t="s">
        <v>35</v>
      </c>
      <c r="B6" s="351"/>
      <c r="C6" s="351"/>
      <c r="D6" s="352"/>
      <c r="E6" s="341"/>
      <c r="F6" s="342"/>
      <c r="G6" s="342"/>
      <c r="H6" s="342"/>
      <c r="I6" s="342"/>
      <c r="J6" s="342"/>
      <c r="K6" s="342"/>
      <c r="L6" s="342"/>
      <c r="M6" s="342"/>
      <c r="N6" s="342"/>
      <c r="O6" s="342"/>
      <c r="P6" s="342"/>
      <c r="Q6" s="342"/>
      <c r="R6" s="342"/>
      <c r="S6" s="342"/>
      <c r="T6" s="342"/>
      <c r="U6" s="342"/>
      <c r="V6" s="342"/>
      <c r="W6" s="342"/>
      <c r="X6" s="342"/>
      <c r="Y6" s="342"/>
      <c r="Z6" s="342"/>
      <c r="AA6" s="342"/>
      <c r="AB6" s="343"/>
    </row>
    <row r="7" spans="1:30" ht="15.75" customHeight="1" x14ac:dyDescent="0.35">
      <c r="A7" s="347" t="s">
        <v>34</v>
      </c>
      <c r="B7" s="348"/>
      <c r="C7" s="348"/>
      <c r="D7" s="349"/>
      <c r="E7" s="341"/>
      <c r="F7" s="342"/>
      <c r="G7" s="342"/>
      <c r="H7" s="342"/>
      <c r="I7" s="342"/>
      <c r="J7" s="342"/>
      <c r="K7" s="342"/>
      <c r="L7" s="342"/>
      <c r="M7" s="342"/>
      <c r="N7" s="342"/>
      <c r="O7" s="342"/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3"/>
    </row>
    <row r="8" spans="1:30" ht="18.75" x14ac:dyDescent="0.35">
      <c r="A8" s="347" t="s">
        <v>33</v>
      </c>
      <c r="B8" s="348"/>
      <c r="C8" s="348"/>
      <c r="D8" s="349"/>
      <c r="E8" s="344"/>
      <c r="F8" s="345"/>
      <c r="G8" s="345"/>
      <c r="H8" s="345"/>
      <c r="I8" s="345"/>
      <c r="J8" s="345"/>
      <c r="K8" s="345"/>
      <c r="L8" s="345"/>
      <c r="M8" s="345"/>
      <c r="N8" s="345"/>
      <c r="O8" s="345"/>
      <c r="P8" s="345"/>
      <c r="Q8" s="345"/>
      <c r="R8" s="345"/>
      <c r="S8" s="345"/>
      <c r="T8" s="345"/>
      <c r="U8" s="345"/>
      <c r="V8" s="345"/>
      <c r="W8" s="345"/>
      <c r="X8" s="345"/>
      <c r="Y8" s="345"/>
      <c r="Z8" s="345"/>
      <c r="AA8" s="345"/>
      <c r="AB8" s="346"/>
    </row>
    <row r="9" spans="1:30" ht="15.75" x14ac:dyDescent="0.25">
      <c r="A9" s="364" t="s">
        <v>32</v>
      </c>
      <c r="B9" s="364" t="s">
        <v>31</v>
      </c>
      <c r="C9" s="366" t="s">
        <v>30</v>
      </c>
      <c r="D9" s="364" t="s">
        <v>29</v>
      </c>
      <c r="E9" s="314" t="s">
        <v>28</v>
      </c>
      <c r="F9" s="315"/>
      <c r="G9" s="315"/>
      <c r="H9" s="315"/>
      <c r="I9" s="315"/>
      <c r="J9" s="315"/>
      <c r="K9" s="315"/>
      <c r="L9" s="315"/>
      <c r="M9" s="315"/>
      <c r="N9" s="315"/>
      <c r="O9" s="315"/>
      <c r="P9" s="315"/>
      <c r="Q9" s="315"/>
      <c r="R9" s="315"/>
      <c r="S9" s="315"/>
      <c r="T9" s="315"/>
      <c r="U9" s="315"/>
      <c r="V9" s="315"/>
      <c r="W9" s="315"/>
      <c r="X9" s="315"/>
      <c r="Y9" s="315"/>
      <c r="Z9" s="315"/>
      <c r="AA9" s="315"/>
      <c r="AB9" s="316"/>
      <c r="AC9" s="10" t="s">
        <v>40</v>
      </c>
    </row>
    <row r="10" spans="1:30" ht="15.75" x14ac:dyDescent="0.25">
      <c r="A10" s="365"/>
      <c r="B10" s="365"/>
      <c r="C10" s="367"/>
      <c r="D10" s="365"/>
      <c r="E10" s="8">
        <v>7</v>
      </c>
      <c r="F10" s="8">
        <v>8</v>
      </c>
      <c r="G10" s="8">
        <v>9</v>
      </c>
      <c r="H10" s="8">
        <v>10</v>
      </c>
      <c r="I10" s="9">
        <v>11</v>
      </c>
      <c r="J10" s="8">
        <v>12</v>
      </c>
      <c r="K10" s="8">
        <v>13</v>
      </c>
      <c r="L10" s="8">
        <v>14</v>
      </c>
      <c r="M10" s="8">
        <v>15</v>
      </c>
      <c r="N10" s="8">
        <v>16</v>
      </c>
      <c r="O10" s="8">
        <v>17</v>
      </c>
      <c r="P10" s="8">
        <v>18</v>
      </c>
      <c r="Q10" s="8">
        <v>19</v>
      </c>
      <c r="R10" s="8">
        <v>20</v>
      </c>
      <c r="S10" s="8">
        <v>21</v>
      </c>
      <c r="T10" s="8">
        <v>22</v>
      </c>
      <c r="U10" s="8">
        <v>23</v>
      </c>
      <c r="V10" s="8">
        <v>0</v>
      </c>
      <c r="W10" s="8">
        <v>1</v>
      </c>
      <c r="X10" s="8">
        <v>2</v>
      </c>
      <c r="Y10" s="8">
        <v>3</v>
      </c>
      <c r="Z10" s="8">
        <v>4</v>
      </c>
      <c r="AA10" s="8">
        <v>5</v>
      </c>
      <c r="AB10" s="8">
        <v>6</v>
      </c>
      <c r="AC10" s="1"/>
    </row>
    <row r="11" spans="1:30" ht="24.95" customHeight="1" x14ac:dyDescent="0.25">
      <c r="A11" s="4">
        <v>1</v>
      </c>
      <c r="B11" s="3" t="s">
        <v>27</v>
      </c>
      <c r="C11" s="2" t="s">
        <v>0</v>
      </c>
      <c r="D11" s="31"/>
      <c r="E11" s="7"/>
      <c r="F11" s="7"/>
      <c r="G11" s="7">
        <v>1.9</v>
      </c>
      <c r="H11" s="7">
        <v>1.8</v>
      </c>
      <c r="I11" s="7">
        <v>1.8</v>
      </c>
      <c r="J11" s="7">
        <v>1.8</v>
      </c>
      <c r="K11" s="7">
        <v>1.8</v>
      </c>
      <c r="L11" s="7">
        <v>1.7</v>
      </c>
      <c r="M11" s="7">
        <v>1.6</v>
      </c>
      <c r="N11" s="7">
        <v>1</v>
      </c>
      <c r="O11" s="7">
        <v>1</v>
      </c>
      <c r="P11" s="7">
        <v>1.7</v>
      </c>
      <c r="Q11" s="7">
        <v>1.6</v>
      </c>
      <c r="R11" s="7">
        <v>1.7</v>
      </c>
      <c r="S11" s="7">
        <v>1.8</v>
      </c>
      <c r="T11" s="7">
        <v>1.7</v>
      </c>
      <c r="U11" s="7">
        <v>1.7</v>
      </c>
      <c r="V11" s="7">
        <v>1.7</v>
      </c>
      <c r="W11" s="7">
        <v>1.8</v>
      </c>
      <c r="X11" s="7">
        <v>2</v>
      </c>
      <c r="Y11" s="7">
        <v>1.9</v>
      </c>
      <c r="Z11" s="7">
        <v>1.8</v>
      </c>
      <c r="AA11" s="7">
        <v>2.1</v>
      </c>
      <c r="AB11" s="7">
        <v>2</v>
      </c>
      <c r="AC11" s="12">
        <v>1.9</v>
      </c>
      <c r="AD11">
        <v>2.2000000000000002</v>
      </c>
    </row>
    <row r="12" spans="1:30" ht="24.95" customHeight="1" x14ac:dyDescent="0.25">
      <c r="A12" s="4">
        <v>2</v>
      </c>
      <c r="B12" s="3" t="s">
        <v>26</v>
      </c>
      <c r="C12" s="2" t="s">
        <v>0</v>
      </c>
      <c r="D12" s="31"/>
      <c r="E12" s="7"/>
      <c r="F12" s="7"/>
      <c r="G12" s="7">
        <v>0.4</v>
      </c>
      <c r="H12" s="7">
        <v>0.4</v>
      </c>
      <c r="I12" s="7">
        <v>0.4</v>
      </c>
      <c r="J12" s="7">
        <v>0.3</v>
      </c>
      <c r="K12" s="7">
        <v>0.3</v>
      </c>
      <c r="L12" s="7">
        <v>0.3</v>
      </c>
      <c r="M12" s="7">
        <v>0.4</v>
      </c>
      <c r="N12" s="7">
        <v>0.5</v>
      </c>
      <c r="O12" s="7">
        <v>0.5</v>
      </c>
      <c r="P12" s="7">
        <v>0.5</v>
      </c>
      <c r="Q12" s="7">
        <v>0.3</v>
      </c>
      <c r="R12" s="7">
        <v>0.4</v>
      </c>
      <c r="S12" s="7">
        <v>0.3</v>
      </c>
      <c r="T12" s="7">
        <v>0.4</v>
      </c>
      <c r="U12" s="7">
        <v>0.4</v>
      </c>
      <c r="V12" s="7">
        <v>0.4</v>
      </c>
      <c r="W12" s="7">
        <v>0.4</v>
      </c>
      <c r="X12" s="7">
        <v>0.4</v>
      </c>
      <c r="Y12" s="7">
        <v>0.3</v>
      </c>
      <c r="Z12" s="7">
        <v>0.4</v>
      </c>
      <c r="AA12" s="7">
        <v>0.4</v>
      </c>
      <c r="AB12" s="7">
        <v>0.4</v>
      </c>
      <c r="AC12" s="12">
        <f t="shared" ref="AC12:AC23" si="0">AVERAGE(E12:AB12)</f>
        <v>0.38636363636363646</v>
      </c>
    </row>
    <row r="13" spans="1:30" ht="24.95" customHeight="1" x14ac:dyDescent="0.25">
      <c r="A13" s="4">
        <v>3</v>
      </c>
      <c r="B13" s="3" t="s">
        <v>25</v>
      </c>
      <c r="C13" s="2" t="s">
        <v>0</v>
      </c>
      <c r="D13" s="2"/>
      <c r="E13" s="36"/>
      <c r="F13" s="36"/>
      <c r="G13" s="36">
        <v>15.1</v>
      </c>
      <c r="H13" s="36">
        <v>15.2</v>
      </c>
      <c r="I13" s="36">
        <v>14</v>
      </c>
      <c r="J13" s="36">
        <v>13.6</v>
      </c>
      <c r="K13" s="36">
        <v>13.4</v>
      </c>
      <c r="L13" s="36">
        <v>13.6</v>
      </c>
      <c r="M13" s="36">
        <v>14</v>
      </c>
      <c r="N13" s="36">
        <v>14.1</v>
      </c>
      <c r="O13" s="36">
        <v>14.4</v>
      </c>
      <c r="P13" s="36">
        <v>14.4</v>
      </c>
      <c r="Q13" s="36">
        <v>14.2</v>
      </c>
      <c r="R13" s="36">
        <v>14.1</v>
      </c>
      <c r="S13" s="36">
        <v>14</v>
      </c>
      <c r="T13" s="36">
        <v>13.9</v>
      </c>
      <c r="U13" s="36">
        <v>13.5</v>
      </c>
      <c r="V13" s="36">
        <v>12.5</v>
      </c>
      <c r="W13" s="36">
        <v>12.7</v>
      </c>
      <c r="X13" s="36">
        <v>14</v>
      </c>
      <c r="Y13" s="36">
        <v>14.5</v>
      </c>
      <c r="Z13" s="36">
        <v>14.7</v>
      </c>
      <c r="AA13" s="36">
        <v>15.1</v>
      </c>
      <c r="AB13" s="36">
        <v>15.2</v>
      </c>
      <c r="AC13" s="12">
        <f t="shared" si="0"/>
        <v>14.099999999999996</v>
      </c>
    </row>
    <row r="14" spans="1:30" ht="24.95" customHeight="1" x14ac:dyDescent="0.25">
      <c r="A14" s="4">
        <v>4</v>
      </c>
      <c r="B14" s="3" t="s">
        <v>24</v>
      </c>
      <c r="C14" s="2" t="s">
        <v>0</v>
      </c>
      <c r="D14" s="2"/>
      <c r="E14" s="36"/>
      <c r="F14" s="36"/>
      <c r="G14" s="36">
        <v>10.6</v>
      </c>
      <c r="H14" s="36">
        <v>7.6</v>
      </c>
      <c r="I14" s="36">
        <v>7</v>
      </c>
      <c r="J14" s="36">
        <v>6.9</v>
      </c>
      <c r="K14" s="36">
        <v>7</v>
      </c>
      <c r="L14" s="36">
        <v>7.1</v>
      </c>
      <c r="M14" s="36">
        <v>7.1</v>
      </c>
      <c r="N14" s="36">
        <v>7.2</v>
      </c>
      <c r="O14" s="36">
        <v>7.3</v>
      </c>
      <c r="P14" s="36">
        <v>7.3</v>
      </c>
      <c r="Q14" s="36">
        <v>7.2</v>
      </c>
      <c r="R14" s="36">
        <v>7.1</v>
      </c>
      <c r="S14" s="36">
        <v>7.1</v>
      </c>
      <c r="T14" s="36">
        <v>6.8</v>
      </c>
      <c r="U14" s="36">
        <v>6.2</v>
      </c>
      <c r="V14" s="36">
        <v>5.6</v>
      </c>
      <c r="W14" s="36">
        <v>5.6</v>
      </c>
      <c r="X14" s="36">
        <v>6.2</v>
      </c>
      <c r="Y14" s="36">
        <v>6.5</v>
      </c>
      <c r="Z14" s="36">
        <v>6.7</v>
      </c>
      <c r="AA14" s="36">
        <v>6.8</v>
      </c>
      <c r="AB14" s="36">
        <v>7.1</v>
      </c>
      <c r="AC14" s="12">
        <f t="shared" si="0"/>
        <v>6.9999999999999991</v>
      </c>
    </row>
    <row r="15" spans="1:30" ht="24.95" customHeight="1" x14ac:dyDescent="0.25">
      <c r="A15" s="4">
        <v>5</v>
      </c>
      <c r="B15" s="3" t="s">
        <v>23</v>
      </c>
      <c r="C15" s="2" t="s">
        <v>0</v>
      </c>
      <c r="D15" s="2"/>
      <c r="E15" s="56"/>
      <c r="F15" s="56"/>
      <c r="G15" s="56">
        <v>20.2</v>
      </c>
      <c r="H15" s="56">
        <v>25.6</v>
      </c>
      <c r="I15" s="56">
        <v>25.5</v>
      </c>
      <c r="J15" s="56">
        <v>25.7</v>
      </c>
      <c r="K15" s="56">
        <v>26</v>
      </c>
      <c r="L15" s="56">
        <v>27.1</v>
      </c>
      <c r="M15" s="56">
        <v>27.5</v>
      </c>
      <c r="N15" s="56">
        <v>27.1</v>
      </c>
      <c r="O15" s="56">
        <v>26.8</v>
      </c>
      <c r="P15" s="56">
        <v>26.3</v>
      </c>
      <c r="Q15" s="56">
        <v>26</v>
      </c>
      <c r="R15" s="56">
        <v>25.5</v>
      </c>
      <c r="S15" s="56">
        <v>25.7</v>
      </c>
      <c r="T15" s="56">
        <v>26.2</v>
      </c>
      <c r="U15" s="56">
        <v>25.7</v>
      </c>
      <c r="V15" s="56">
        <v>25.3</v>
      </c>
      <c r="W15" s="56">
        <v>24.2</v>
      </c>
      <c r="X15" s="56">
        <v>23.6</v>
      </c>
      <c r="Y15" s="56">
        <v>23.7</v>
      </c>
      <c r="Z15" s="56">
        <v>23.6</v>
      </c>
      <c r="AA15" s="56">
        <v>23.5</v>
      </c>
      <c r="AB15" s="56">
        <v>23.3</v>
      </c>
      <c r="AC15" s="57">
        <f t="shared" si="0"/>
        <v>25.186363636363634</v>
      </c>
    </row>
    <row r="16" spans="1:30" ht="24.95" customHeight="1" x14ac:dyDescent="0.25">
      <c r="A16" s="4">
        <v>6</v>
      </c>
      <c r="B16" s="3" t="s">
        <v>22</v>
      </c>
      <c r="C16" s="2" t="s">
        <v>0</v>
      </c>
      <c r="D16" s="2"/>
      <c r="E16" s="56"/>
      <c r="F16" s="56"/>
      <c r="G16" s="56">
        <v>25.3</v>
      </c>
      <c r="H16" s="56">
        <v>30.4</v>
      </c>
      <c r="I16" s="56">
        <v>30</v>
      </c>
      <c r="J16" s="56">
        <v>30</v>
      </c>
      <c r="K16" s="56">
        <v>30.1</v>
      </c>
      <c r="L16" s="56">
        <v>31.3</v>
      </c>
      <c r="M16" s="56">
        <v>31.8</v>
      </c>
      <c r="N16" s="56">
        <v>31.6</v>
      </c>
      <c r="O16" s="56">
        <v>31.4</v>
      </c>
      <c r="P16" s="56">
        <v>31</v>
      </c>
      <c r="Q16" s="56">
        <v>30.5</v>
      </c>
      <c r="R16" s="56">
        <v>30</v>
      </c>
      <c r="S16" s="56">
        <v>30.1</v>
      </c>
      <c r="T16" s="56">
        <v>30.7</v>
      </c>
      <c r="U16" s="56">
        <v>30.3</v>
      </c>
      <c r="V16" s="56">
        <v>29.7</v>
      </c>
      <c r="W16" s="56">
        <v>28.8</v>
      </c>
      <c r="X16" s="56">
        <v>28.5</v>
      </c>
      <c r="Y16" s="56">
        <v>28.8</v>
      </c>
      <c r="Z16" s="56">
        <v>28.7</v>
      </c>
      <c r="AA16" s="56">
        <v>28.7</v>
      </c>
      <c r="AB16" s="56">
        <v>28.7</v>
      </c>
      <c r="AC16" s="57">
        <f t="shared" si="0"/>
        <v>29.83636363636364</v>
      </c>
    </row>
    <row r="17" spans="1:29" ht="24.95" customHeight="1" x14ac:dyDescent="0.25">
      <c r="A17" s="4">
        <v>7</v>
      </c>
      <c r="B17" s="3" t="s">
        <v>21</v>
      </c>
      <c r="C17" s="2" t="s">
        <v>16</v>
      </c>
      <c r="D17" s="2"/>
      <c r="E17" s="58"/>
      <c r="F17" s="58"/>
      <c r="G17" s="58">
        <v>4.3</v>
      </c>
      <c r="H17" s="58">
        <v>4.3</v>
      </c>
      <c r="I17" s="58">
        <v>4.3</v>
      </c>
      <c r="J17" s="58">
        <v>4.3</v>
      </c>
      <c r="K17" s="58">
        <v>4.3</v>
      </c>
      <c r="L17" s="58">
        <v>4.3</v>
      </c>
      <c r="M17" s="58">
        <v>4.3</v>
      </c>
      <c r="N17" s="58">
        <v>4.3</v>
      </c>
      <c r="O17" s="58">
        <v>4.3</v>
      </c>
      <c r="P17" s="58">
        <v>4.3</v>
      </c>
      <c r="Q17" s="58">
        <v>4.3</v>
      </c>
      <c r="R17" s="58">
        <v>4.3</v>
      </c>
      <c r="S17" s="58">
        <v>4.3</v>
      </c>
      <c r="T17" s="58">
        <v>4.3</v>
      </c>
      <c r="U17" s="58">
        <v>4.3</v>
      </c>
      <c r="V17" s="58">
        <v>4.3</v>
      </c>
      <c r="W17" s="58">
        <v>4.3</v>
      </c>
      <c r="X17" s="58">
        <v>4.3</v>
      </c>
      <c r="Y17" s="58">
        <v>4.3</v>
      </c>
      <c r="Z17" s="58">
        <v>4.3</v>
      </c>
      <c r="AA17" s="58">
        <v>4.3</v>
      </c>
      <c r="AB17" s="58">
        <v>4.3</v>
      </c>
      <c r="AC17" s="57">
        <f t="shared" si="0"/>
        <v>4.299999999999998</v>
      </c>
    </row>
    <row r="18" spans="1:29" ht="24.95" customHeight="1" x14ac:dyDescent="0.25">
      <c r="A18" s="4">
        <v>8</v>
      </c>
      <c r="B18" s="3" t="s">
        <v>20</v>
      </c>
      <c r="C18" s="2" t="s">
        <v>16</v>
      </c>
      <c r="D18" s="2"/>
      <c r="E18" s="59"/>
      <c r="F18" s="59"/>
      <c r="G18" s="59">
        <v>3.8</v>
      </c>
      <c r="H18" s="59">
        <v>3.8</v>
      </c>
      <c r="I18" s="59">
        <v>3.8</v>
      </c>
      <c r="J18" s="59">
        <v>3.8</v>
      </c>
      <c r="K18" s="59">
        <v>3.8</v>
      </c>
      <c r="L18" s="59">
        <v>3.8</v>
      </c>
      <c r="M18" s="59">
        <v>3.8</v>
      </c>
      <c r="N18" s="59">
        <v>3.8</v>
      </c>
      <c r="O18" s="59">
        <v>3.8</v>
      </c>
      <c r="P18" s="59">
        <v>3.8</v>
      </c>
      <c r="Q18" s="59">
        <v>3.8</v>
      </c>
      <c r="R18" s="59">
        <v>3.8</v>
      </c>
      <c r="S18" s="59">
        <v>3.8</v>
      </c>
      <c r="T18" s="59">
        <v>3.8</v>
      </c>
      <c r="U18" s="59">
        <v>3.8</v>
      </c>
      <c r="V18" s="59">
        <v>3.8</v>
      </c>
      <c r="W18" s="59">
        <v>3.8</v>
      </c>
      <c r="X18" s="59">
        <v>3.8</v>
      </c>
      <c r="Y18" s="59">
        <v>3.8</v>
      </c>
      <c r="Z18" s="59">
        <v>3.8</v>
      </c>
      <c r="AA18" s="59">
        <v>3.8</v>
      </c>
      <c r="AB18" s="59">
        <v>3.8</v>
      </c>
      <c r="AC18" s="57">
        <f t="shared" si="0"/>
        <v>3.7999999999999985</v>
      </c>
    </row>
    <row r="19" spans="1:29" ht="24.95" customHeight="1" x14ac:dyDescent="0.25">
      <c r="A19" s="4">
        <v>9</v>
      </c>
      <c r="B19" s="3" t="s">
        <v>19</v>
      </c>
      <c r="C19" s="2" t="s">
        <v>16</v>
      </c>
      <c r="D19" s="2"/>
      <c r="E19" s="59"/>
      <c r="F19" s="59"/>
      <c r="G19" s="59">
        <v>3.8</v>
      </c>
      <c r="H19" s="59">
        <v>3.8</v>
      </c>
      <c r="I19" s="59">
        <v>3.8</v>
      </c>
      <c r="J19" s="59">
        <v>3.8</v>
      </c>
      <c r="K19" s="59">
        <v>3.8</v>
      </c>
      <c r="L19" s="59">
        <v>3.8</v>
      </c>
      <c r="M19" s="59">
        <v>3.8</v>
      </c>
      <c r="N19" s="59">
        <v>3.8</v>
      </c>
      <c r="O19" s="59">
        <v>3.8</v>
      </c>
      <c r="P19" s="59">
        <v>3.8</v>
      </c>
      <c r="Q19" s="59">
        <v>3.8</v>
      </c>
      <c r="R19" s="59">
        <v>3.8</v>
      </c>
      <c r="S19" s="59">
        <v>3.8</v>
      </c>
      <c r="T19" s="59">
        <v>3.8</v>
      </c>
      <c r="U19" s="59">
        <v>3.8</v>
      </c>
      <c r="V19" s="59">
        <v>3.8</v>
      </c>
      <c r="W19" s="59">
        <v>3.8</v>
      </c>
      <c r="X19" s="59">
        <v>3.8</v>
      </c>
      <c r="Y19" s="59">
        <v>3.8</v>
      </c>
      <c r="Z19" s="59">
        <v>3.8</v>
      </c>
      <c r="AA19" s="59">
        <v>3.8</v>
      </c>
      <c r="AB19" s="59">
        <v>3.8</v>
      </c>
      <c r="AC19" s="57">
        <f t="shared" si="0"/>
        <v>3.7999999999999985</v>
      </c>
    </row>
    <row r="20" spans="1:29" ht="24.95" customHeight="1" x14ac:dyDescent="0.25">
      <c r="A20" s="4">
        <v>10</v>
      </c>
      <c r="B20" s="3" t="s">
        <v>18</v>
      </c>
      <c r="C20" s="2" t="s">
        <v>16</v>
      </c>
      <c r="D20" s="2"/>
      <c r="E20" s="59"/>
      <c r="F20" s="59"/>
      <c r="G20" s="59">
        <v>3</v>
      </c>
      <c r="H20" s="59">
        <v>3</v>
      </c>
      <c r="I20" s="59">
        <v>3</v>
      </c>
      <c r="J20" s="59">
        <v>3</v>
      </c>
      <c r="K20" s="59">
        <v>3</v>
      </c>
      <c r="L20" s="59">
        <v>3</v>
      </c>
      <c r="M20" s="59">
        <v>3</v>
      </c>
      <c r="N20" s="59">
        <v>3</v>
      </c>
      <c r="O20" s="59">
        <v>3</v>
      </c>
      <c r="P20" s="59">
        <v>3</v>
      </c>
      <c r="Q20" s="59">
        <v>3</v>
      </c>
      <c r="R20" s="59">
        <v>3</v>
      </c>
      <c r="S20" s="59">
        <v>3</v>
      </c>
      <c r="T20" s="59">
        <v>3</v>
      </c>
      <c r="U20" s="59">
        <v>3</v>
      </c>
      <c r="V20" s="59">
        <v>3</v>
      </c>
      <c r="W20" s="59">
        <v>3</v>
      </c>
      <c r="X20" s="59">
        <v>3</v>
      </c>
      <c r="Y20" s="59">
        <v>3</v>
      </c>
      <c r="Z20" s="59">
        <v>3</v>
      </c>
      <c r="AA20" s="59">
        <v>3</v>
      </c>
      <c r="AB20" s="59">
        <v>3</v>
      </c>
      <c r="AC20" s="57">
        <f t="shared" si="0"/>
        <v>3</v>
      </c>
    </row>
    <row r="21" spans="1:29" ht="24.95" customHeight="1" x14ac:dyDescent="0.25">
      <c r="A21" s="4">
        <v>11</v>
      </c>
      <c r="B21" s="3" t="s">
        <v>17</v>
      </c>
      <c r="C21" s="2" t="s">
        <v>16</v>
      </c>
      <c r="D21" s="5"/>
      <c r="E21" s="58"/>
      <c r="F21" s="58"/>
      <c r="G21" s="58">
        <f>G17-G18</f>
        <v>0.5</v>
      </c>
      <c r="H21" s="58">
        <f>H17-H18</f>
        <v>0.5</v>
      </c>
      <c r="I21" s="58">
        <f>I17-I18</f>
        <v>0.5</v>
      </c>
      <c r="J21" s="58">
        <f>J17-J18</f>
        <v>0.5</v>
      </c>
      <c r="K21" s="58">
        <f>K17-K18</f>
        <v>0.5</v>
      </c>
      <c r="L21" s="58">
        <f t="shared" ref="L21:AB21" si="1">L17-L18</f>
        <v>0.5</v>
      </c>
      <c r="M21" s="58">
        <f t="shared" si="1"/>
        <v>0.5</v>
      </c>
      <c r="N21" s="58">
        <f t="shared" si="1"/>
        <v>0.5</v>
      </c>
      <c r="O21" s="58">
        <f t="shared" si="1"/>
        <v>0.5</v>
      </c>
      <c r="P21" s="58">
        <f t="shared" si="1"/>
        <v>0.5</v>
      </c>
      <c r="Q21" s="58">
        <f t="shared" si="1"/>
        <v>0.5</v>
      </c>
      <c r="R21" s="58">
        <f t="shared" si="1"/>
        <v>0.5</v>
      </c>
      <c r="S21" s="58">
        <f t="shared" si="1"/>
        <v>0.5</v>
      </c>
      <c r="T21" s="58">
        <f t="shared" si="1"/>
        <v>0.5</v>
      </c>
      <c r="U21" s="58">
        <f t="shared" si="1"/>
        <v>0.5</v>
      </c>
      <c r="V21" s="58">
        <f t="shared" si="1"/>
        <v>0.5</v>
      </c>
      <c r="W21" s="58">
        <f t="shared" si="1"/>
        <v>0.5</v>
      </c>
      <c r="X21" s="58">
        <f t="shared" si="1"/>
        <v>0.5</v>
      </c>
      <c r="Y21" s="58">
        <f t="shared" si="1"/>
        <v>0.5</v>
      </c>
      <c r="Z21" s="58">
        <f t="shared" si="1"/>
        <v>0.5</v>
      </c>
      <c r="AA21" s="58">
        <f t="shared" si="1"/>
        <v>0.5</v>
      </c>
      <c r="AB21" s="58">
        <f t="shared" si="1"/>
        <v>0.5</v>
      </c>
      <c r="AC21" s="57">
        <f t="shared" si="0"/>
        <v>0.5</v>
      </c>
    </row>
    <row r="22" spans="1:29" ht="24.95" customHeight="1" x14ac:dyDescent="0.25">
      <c r="A22" s="4">
        <v>12</v>
      </c>
      <c r="B22" s="3" t="s">
        <v>15</v>
      </c>
      <c r="C22" s="2" t="s">
        <v>14</v>
      </c>
      <c r="D22" s="5"/>
      <c r="E22" s="58"/>
      <c r="F22" s="58"/>
      <c r="G22" s="58">
        <f>G19-G20</f>
        <v>0.79999999999999982</v>
      </c>
      <c r="H22" s="58">
        <f>H19-H20</f>
        <v>0.79999999999999982</v>
      </c>
      <c r="I22" s="58">
        <f>I19-I20</f>
        <v>0.79999999999999982</v>
      </c>
      <c r="J22" s="58">
        <f>J19-J20</f>
        <v>0.79999999999999982</v>
      </c>
      <c r="K22" s="58">
        <f>K19-K20</f>
        <v>0.79999999999999982</v>
      </c>
      <c r="L22" s="58">
        <f t="shared" ref="L22:AB22" si="2">L19-L20</f>
        <v>0.79999999999999982</v>
      </c>
      <c r="M22" s="58">
        <f t="shared" si="2"/>
        <v>0.79999999999999982</v>
      </c>
      <c r="N22" s="58">
        <f t="shared" si="2"/>
        <v>0.79999999999999982</v>
      </c>
      <c r="O22" s="58">
        <f t="shared" si="2"/>
        <v>0.79999999999999982</v>
      </c>
      <c r="P22" s="58">
        <f t="shared" si="2"/>
        <v>0.79999999999999982</v>
      </c>
      <c r="Q22" s="58">
        <f t="shared" si="2"/>
        <v>0.79999999999999982</v>
      </c>
      <c r="R22" s="58">
        <f t="shared" si="2"/>
        <v>0.79999999999999982</v>
      </c>
      <c r="S22" s="58">
        <f t="shared" si="2"/>
        <v>0.79999999999999982</v>
      </c>
      <c r="T22" s="58">
        <f t="shared" si="2"/>
        <v>0.79999999999999982</v>
      </c>
      <c r="U22" s="58">
        <f t="shared" si="2"/>
        <v>0.79999999999999982</v>
      </c>
      <c r="V22" s="58">
        <f t="shared" si="2"/>
        <v>0.79999999999999982</v>
      </c>
      <c r="W22" s="58">
        <f t="shared" si="2"/>
        <v>0.79999999999999982</v>
      </c>
      <c r="X22" s="58">
        <f t="shared" si="2"/>
        <v>0.79999999999999982</v>
      </c>
      <c r="Y22" s="58">
        <f t="shared" si="2"/>
        <v>0.79999999999999982</v>
      </c>
      <c r="Z22" s="58">
        <f t="shared" si="2"/>
        <v>0.79999999999999982</v>
      </c>
      <c r="AA22" s="58">
        <f t="shared" si="2"/>
        <v>0.79999999999999982</v>
      </c>
      <c r="AB22" s="58">
        <f t="shared" si="2"/>
        <v>0.79999999999999982</v>
      </c>
      <c r="AC22" s="57">
        <f t="shared" si="0"/>
        <v>0.80000000000000027</v>
      </c>
    </row>
    <row r="23" spans="1:29" ht="24.95" customHeight="1" x14ac:dyDescent="0.25">
      <c r="A23" s="4">
        <v>13</v>
      </c>
      <c r="B23" s="3" t="s">
        <v>13</v>
      </c>
      <c r="C23" s="2" t="s">
        <v>12</v>
      </c>
      <c r="D23" s="5"/>
      <c r="E23" s="60"/>
      <c r="F23" s="60"/>
      <c r="G23" s="60">
        <f>SQRT(G21/0.5)*971</f>
        <v>971</v>
      </c>
      <c r="H23" s="60">
        <f>SQRT(H21/0.5)*971</f>
        <v>971</v>
      </c>
      <c r="I23" s="60">
        <f>SQRT(I21/0.5)*971</f>
        <v>971</v>
      </c>
      <c r="J23" s="60">
        <f>SQRT(J21/0.5)*971</f>
        <v>971</v>
      </c>
      <c r="K23" s="60">
        <f>SQRT(K21/0.5)*971</f>
        <v>971</v>
      </c>
      <c r="L23" s="60">
        <f t="shared" ref="L23:AB23" si="3">SQRT(L21/0.5)*971</f>
        <v>971</v>
      </c>
      <c r="M23" s="60">
        <f t="shared" si="3"/>
        <v>971</v>
      </c>
      <c r="N23" s="60">
        <f t="shared" si="3"/>
        <v>971</v>
      </c>
      <c r="O23" s="60">
        <f t="shared" si="3"/>
        <v>971</v>
      </c>
      <c r="P23" s="60">
        <f t="shared" si="3"/>
        <v>971</v>
      </c>
      <c r="Q23" s="60">
        <f t="shared" si="3"/>
        <v>971</v>
      </c>
      <c r="R23" s="60">
        <f t="shared" si="3"/>
        <v>971</v>
      </c>
      <c r="S23" s="60">
        <f t="shared" si="3"/>
        <v>971</v>
      </c>
      <c r="T23" s="60">
        <f t="shared" si="3"/>
        <v>971</v>
      </c>
      <c r="U23" s="60">
        <f t="shared" si="3"/>
        <v>971</v>
      </c>
      <c r="V23" s="60">
        <f t="shared" si="3"/>
        <v>971</v>
      </c>
      <c r="W23" s="60">
        <f t="shared" si="3"/>
        <v>971</v>
      </c>
      <c r="X23" s="60">
        <f t="shared" si="3"/>
        <v>971</v>
      </c>
      <c r="Y23" s="60">
        <f t="shared" si="3"/>
        <v>971</v>
      </c>
      <c r="Z23" s="60">
        <f t="shared" si="3"/>
        <v>971</v>
      </c>
      <c r="AA23" s="60">
        <f t="shared" si="3"/>
        <v>971</v>
      </c>
      <c r="AB23" s="60">
        <f t="shared" si="3"/>
        <v>971</v>
      </c>
      <c r="AC23" s="57">
        <f t="shared" si="0"/>
        <v>971</v>
      </c>
    </row>
    <row r="24" spans="1:29" ht="24.95" customHeight="1" x14ac:dyDescent="0.25">
      <c r="A24" s="4">
        <v>14</v>
      </c>
      <c r="B24" s="3" t="s">
        <v>11</v>
      </c>
      <c r="C24" s="2" t="s">
        <v>10</v>
      </c>
      <c r="D24" s="5"/>
      <c r="E24" s="77"/>
      <c r="F24" s="77"/>
      <c r="G24" s="77">
        <f>G23*1000*1*(G13-G14)/3024</f>
        <v>1444.9404761904761</v>
      </c>
      <c r="H24" s="77">
        <f>H23*1000*1*(H13-H14)/3024</f>
        <v>2440.3439153439153</v>
      </c>
      <c r="I24" s="77">
        <f>I23*1000*1*(I13-I14)/3024</f>
        <v>2247.6851851851852</v>
      </c>
      <c r="J24" s="77">
        <f>J23*1000*1*(J13-J14)/3024</f>
        <v>2151.3558201058199</v>
      </c>
      <c r="K24" s="77">
        <f>K23*1000*1*(K13-K14)/3024</f>
        <v>2055.0264550264551</v>
      </c>
      <c r="L24" s="77">
        <f t="shared" ref="L24:AB24" si="4">L23*1000*1*(L13-L14)/3024</f>
        <v>2087.1362433862432</v>
      </c>
      <c r="M24" s="77">
        <f t="shared" si="4"/>
        <v>2215.5753968253966</v>
      </c>
      <c r="N24" s="77">
        <f t="shared" si="4"/>
        <v>2215.5753968253966</v>
      </c>
      <c r="O24" s="77">
        <f t="shared" si="4"/>
        <v>2279.7949735449738</v>
      </c>
      <c r="P24" s="77">
        <f t="shared" si="4"/>
        <v>2279.7949735449738</v>
      </c>
      <c r="Q24" s="77">
        <f t="shared" si="4"/>
        <v>2247.6851851851848</v>
      </c>
      <c r="R24" s="77">
        <f t="shared" si="4"/>
        <v>2247.6851851851852</v>
      </c>
      <c r="S24" s="77">
        <f t="shared" si="4"/>
        <v>2215.5753968253966</v>
      </c>
      <c r="T24" s="77">
        <f t="shared" si="4"/>
        <v>2279.7949735449738</v>
      </c>
      <c r="U24" s="77">
        <f t="shared" si="4"/>
        <v>2344.0145502645501</v>
      </c>
      <c r="V24" s="77">
        <f t="shared" si="4"/>
        <v>2215.5753968253966</v>
      </c>
      <c r="W24" s="77">
        <f t="shared" si="4"/>
        <v>2279.7949735449733</v>
      </c>
      <c r="X24" s="77">
        <f t="shared" si="4"/>
        <v>2504.563492063492</v>
      </c>
      <c r="Y24" s="77">
        <f t="shared" si="4"/>
        <v>2568.7830687830688</v>
      </c>
      <c r="Z24" s="77">
        <f t="shared" si="4"/>
        <v>2568.7830687830683</v>
      </c>
      <c r="AA24" s="77">
        <f t="shared" si="4"/>
        <v>2665.112433862434</v>
      </c>
      <c r="AB24" s="77">
        <f t="shared" si="4"/>
        <v>2600.8928571428573</v>
      </c>
      <c r="AC24" s="78">
        <f>SUM(E24:AB24)</f>
        <v>50155.489417989418</v>
      </c>
    </row>
    <row r="25" spans="1:29" ht="24.95" customHeight="1" x14ac:dyDescent="0.25">
      <c r="A25" s="4">
        <v>15</v>
      </c>
      <c r="B25" s="3" t="s">
        <v>9</v>
      </c>
      <c r="C25" s="2" t="s">
        <v>8</v>
      </c>
      <c r="D25" s="5"/>
      <c r="E25" s="58"/>
      <c r="F25" s="58"/>
      <c r="G25" s="58">
        <v>1500</v>
      </c>
      <c r="H25" s="58">
        <v>1500</v>
      </c>
      <c r="I25" s="58">
        <v>1500</v>
      </c>
      <c r="J25" s="58">
        <v>1500</v>
      </c>
      <c r="K25" s="58">
        <v>1500</v>
      </c>
      <c r="L25" s="58">
        <v>1500</v>
      </c>
      <c r="M25" s="58">
        <v>1500</v>
      </c>
      <c r="N25" s="58">
        <v>1500</v>
      </c>
      <c r="O25" s="58">
        <v>1500</v>
      </c>
      <c r="P25" s="58">
        <v>1500</v>
      </c>
      <c r="Q25" s="58">
        <v>1500</v>
      </c>
      <c r="R25" s="58">
        <v>1500</v>
      </c>
      <c r="S25" s="58">
        <v>1600</v>
      </c>
      <c r="T25" s="58">
        <v>1600</v>
      </c>
      <c r="U25" s="58">
        <v>1600</v>
      </c>
      <c r="V25" s="58">
        <v>1600</v>
      </c>
      <c r="W25" s="58">
        <v>1600</v>
      </c>
      <c r="X25" s="58">
        <v>1600</v>
      </c>
      <c r="Y25" s="58">
        <v>1500</v>
      </c>
      <c r="Z25" s="58">
        <v>1500</v>
      </c>
      <c r="AA25" s="58">
        <v>1500</v>
      </c>
      <c r="AB25" s="58">
        <v>1500</v>
      </c>
      <c r="AC25" s="78">
        <f>SUM(E25:AB25)</f>
        <v>33600</v>
      </c>
    </row>
    <row r="26" spans="1:29" ht="24.95" customHeight="1" x14ac:dyDescent="0.25">
      <c r="A26" s="4">
        <v>16</v>
      </c>
      <c r="B26" s="3" t="s">
        <v>7</v>
      </c>
      <c r="C26" s="2" t="s">
        <v>6</v>
      </c>
      <c r="D26" s="5"/>
      <c r="E26" s="62"/>
      <c r="F26" s="62"/>
      <c r="G26" s="62">
        <f>G25/G24</f>
        <v>1.0381050463439754</v>
      </c>
      <c r="H26" s="62">
        <f>H25/H24</f>
        <v>0.61466746165103803</v>
      </c>
      <c r="I26" s="62">
        <f>I25/I24</f>
        <v>0.66735324407826979</v>
      </c>
      <c r="J26" s="62">
        <f>J25/J24</f>
        <v>0.69723473261908797</v>
      </c>
      <c r="K26" s="62">
        <f>K25/K24</f>
        <v>0.72991761071060757</v>
      </c>
      <c r="L26" s="62">
        <f t="shared" ref="L26:AB26" si="5">L25/L24</f>
        <v>0.71868810900736757</v>
      </c>
      <c r="M26" s="62">
        <f t="shared" si="5"/>
        <v>0.6770250302243318</v>
      </c>
      <c r="N26" s="62">
        <f t="shared" si="5"/>
        <v>0.6770250302243318</v>
      </c>
      <c r="O26" s="62">
        <f t="shared" si="5"/>
        <v>0.65795390261237863</v>
      </c>
      <c r="P26" s="62">
        <f t="shared" si="5"/>
        <v>0.65795390261237863</v>
      </c>
      <c r="Q26" s="62">
        <f t="shared" si="5"/>
        <v>0.6673532440782699</v>
      </c>
      <c r="R26" s="62">
        <f t="shared" si="5"/>
        <v>0.66735324407826979</v>
      </c>
      <c r="S26" s="62">
        <f t="shared" si="5"/>
        <v>0.72216003223928726</v>
      </c>
      <c r="T26" s="62">
        <f t="shared" si="5"/>
        <v>0.70181749611987054</v>
      </c>
      <c r="U26" s="62">
        <f t="shared" si="5"/>
        <v>0.68258961951384678</v>
      </c>
      <c r="V26" s="62">
        <f t="shared" si="5"/>
        <v>0.72216003223928726</v>
      </c>
      <c r="W26" s="62">
        <f t="shared" si="5"/>
        <v>0.70181749611987065</v>
      </c>
      <c r="X26" s="62">
        <f t="shared" si="5"/>
        <v>0.63883387467321551</v>
      </c>
      <c r="Y26" s="62">
        <f t="shared" si="5"/>
        <v>0.58393408856848605</v>
      </c>
      <c r="Z26" s="62">
        <f t="shared" si="5"/>
        <v>0.58393408856848616</v>
      </c>
      <c r="AA26" s="62">
        <f t="shared" si="5"/>
        <v>0.56282803717444441</v>
      </c>
      <c r="AB26" s="62">
        <f t="shared" si="5"/>
        <v>0.57672502574665285</v>
      </c>
      <c r="AC26" s="57">
        <f t="shared" ref="AC26:AC31" si="6">AVERAGE(E26:AB26)</f>
        <v>0.67942865223653426</v>
      </c>
    </row>
    <row r="27" spans="1:29" ht="24.95" customHeight="1" x14ac:dyDescent="0.25">
      <c r="A27" s="4">
        <v>17</v>
      </c>
      <c r="B27" s="3" t="s">
        <v>5</v>
      </c>
      <c r="C27" s="5"/>
      <c r="D27" s="5"/>
      <c r="E27" s="326">
        <f>AVERAGE(E26:AB26)</f>
        <v>0.67942865223653426</v>
      </c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27"/>
      <c r="AC27" s="57">
        <f t="shared" si="6"/>
        <v>0.67942865223653426</v>
      </c>
    </row>
    <row r="28" spans="1:29" ht="24.95" customHeight="1" x14ac:dyDescent="0.25">
      <c r="A28" s="4">
        <v>18</v>
      </c>
      <c r="B28" s="3" t="s">
        <v>4</v>
      </c>
      <c r="C28" s="5"/>
      <c r="D28" s="5"/>
      <c r="E28" s="62"/>
      <c r="F28" s="62"/>
      <c r="G28" s="62">
        <f>3.516/G26</f>
        <v>3.386940476190476</v>
      </c>
      <c r="H28" s="62">
        <f>3.516/H26</f>
        <v>5.720166137566137</v>
      </c>
      <c r="I28" s="62">
        <f>3.516/I26</f>
        <v>5.2685740740740741</v>
      </c>
      <c r="J28" s="62">
        <f>3.516/J26</f>
        <v>5.0427780423280417</v>
      </c>
      <c r="K28" s="62">
        <f>3.516/K26</f>
        <v>4.8169820105820111</v>
      </c>
      <c r="L28" s="62">
        <f t="shared" ref="L28:AB28" si="7">3.516/L26</f>
        <v>4.8922473544973544</v>
      </c>
      <c r="M28" s="62">
        <f t="shared" si="7"/>
        <v>5.1933087301587291</v>
      </c>
      <c r="N28" s="62">
        <f t="shared" si="7"/>
        <v>5.1933087301587291</v>
      </c>
      <c r="O28" s="62">
        <f t="shared" si="7"/>
        <v>5.3438394179894182</v>
      </c>
      <c r="P28" s="62">
        <f t="shared" si="7"/>
        <v>5.3438394179894182</v>
      </c>
      <c r="Q28" s="62">
        <f t="shared" si="7"/>
        <v>5.2685740740740732</v>
      </c>
      <c r="R28" s="62">
        <f t="shared" si="7"/>
        <v>5.2685740740740741</v>
      </c>
      <c r="S28" s="62">
        <f t="shared" si="7"/>
        <v>4.8687269345238091</v>
      </c>
      <c r="T28" s="62">
        <f t="shared" si="7"/>
        <v>5.0098494543650798</v>
      </c>
      <c r="U28" s="62">
        <f t="shared" si="7"/>
        <v>5.1509719742063487</v>
      </c>
      <c r="V28" s="62">
        <f t="shared" si="7"/>
        <v>4.8687269345238091</v>
      </c>
      <c r="W28" s="62">
        <f t="shared" si="7"/>
        <v>5.0098494543650789</v>
      </c>
      <c r="X28" s="62">
        <f t="shared" si="7"/>
        <v>5.503778273809524</v>
      </c>
      <c r="Y28" s="62">
        <f t="shared" si="7"/>
        <v>6.0212275132275135</v>
      </c>
      <c r="Z28" s="62">
        <f t="shared" si="7"/>
        <v>6.0212275132275126</v>
      </c>
      <c r="AA28" s="62">
        <f t="shared" si="7"/>
        <v>6.247023544973545</v>
      </c>
      <c r="AB28" s="62">
        <f t="shared" si="7"/>
        <v>6.0964928571428576</v>
      </c>
      <c r="AC28" s="57">
        <f t="shared" si="6"/>
        <v>5.2516821360930734</v>
      </c>
    </row>
    <row r="29" spans="1:29" ht="24.95" customHeight="1" x14ac:dyDescent="0.25">
      <c r="A29" s="4">
        <v>19</v>
      </c>
      <c r="B29" s="3" t="s">
        <v>3</v>
      </c>
      <c r="C29" s="5"/>
      <c r="D29" s="5"/>
      <c r="E29" s="62"/>
      <c r="F29" s="62"/>
      <c r="G29" s="62">
        <f>3.413*G28</f>
        <v>11.559627845238094</v>
      </c>
      <c r="H29" s="62">
        <f>3.413*H28</f>
        <v>19.522927027513223</v>
      </c>
      <c r="I29" s="62">
        <f>3.413*I28</f>
        <v>17.981643314814814</v>
      </c>
      <c r="J29" s="62">
        <f>3.413*J28</f>
        <v>17.211001458465606</v>
      </c>
      <c r="K29" s="62">
        <f>3.413*K28</f>
        <v>16.440359602116402</v>
      </c>
      <c r="L29" s="62">
        <f t="shared" ref="L29:AB29" si="8">3.413*L28</f>
        <v>16.69724022089947</v>
      </c>
      <c r="M29" s="62">
        <f t="shared" si="8"/>
        <v>17.724762696031743</v>
      </c>
      <c r="N29" s="62">
        <f t="shared" si="8"/>
        <v>17.724762696031743</v>
      </c>
      <c r="O29" s="62">
        <f t="shared" si="8"/>
        <v>18.238523933597882</v>
      </c>
      <c r="P29" s="62">
        <f t="shared" si="8"/>
        <v>18.238523933597882</v>
      </c>
      <c r="Q29" s="62">
        <f t="shared" si="8"/>
        <v>17.981643314814811</v>
      </c>
      <c r="R29" s="62">
        <f t="shared" si="8"/>
        <v>17.981643314814814</v>
      </c>
      <c r="S29" s="62">
        <f t="shared" si="8"/>
        <v>16.616965027529758</v>
      </c>
      <c r="T29" s="62">
        <f t="shared" si="8"/>
        <v>17.098616187748018</v>
      </c>
      <c r="U29" s="62">
        <f t="shared" si="8"/>
        <v>17.580267347966267</v>
      </c>
      <c r="V29" s="62">
        <f t="shared" si="8"/>
        <v>16.616965027529758</v>
      </c>
      <c r="W29" s="62">
        <f t="shared" si="8"/>
        <v>17.098616187748014</v>
      </c>
      <c r="X29" s="62">
        <f t="shared" si="8"/>
        <v>18.784395248511906</v>
      </c>
      <c r="Y29" s="62">
        <f t="shared" si="8"/>
        <v>20.550449502645503</v>
      </c>
      <c r="Z29" s="62">
        <f t="shared" si="8"/>
        <v>20.550449502645499</v>
      </c>
      <c r="AA29" s="62">
        <f t="shared" si="8"/>
        <v>21.321091358994707</v>
      </c>
      <c r="AB29" s="62">
        <f t="shared" si="8"/>
        <v>20.807330121428571</v>
      </c>
      <c r="AC29" s="57">
        <f t="shared" si="6"/>
        <v>17.923991130485657</v>
      </c>
    </row>
    <row r="30" spans="1:29" ht="24.95" customHeight="1" x14ac:dyDescent="0.25">
      <c r="A30" s="4">
        <v>20</v>
      </c>
      <c r="B30" s="3" t="s">
        <v>2</v>
      </c>
      <c r="C30" s="2" t="s">
        <v>0</v>
      </c>
      <c r="D30" s="5"/>
      <c r="E30" s="62"/>
      <c r="F30" s="62"/>
      <c r="G30" s="62">
        <f>(G16-G15)/LN(1+(G16-G15)/G11)</f>
        <v>3.9108742047105154</v>
      </c>
      <c r="H30" s="62">
        <f>(H16-H15)/LN(1+(H16-H15)/H11)</f>
        <v>3.694345310935566</v>
      </c>
      <c r="I30" s="62">
        <f>(I16-I15)/LN(1+(I16-I15)/I11)</f>
        <v>3.5920602006656761</v>
      </c>
      <c r="J30" s="62">
        <f>(J16-J15)/LN(1+(J16-J15)/J11)</f>
        <v>3.5231401714792079</v>
      </c>
      <c r="K30" s="62">
        <f>(K16-K15)/LN(1+(K16-K15)/K11)</f>
        <v>3.4536038636539588</v>
      </c>
      <c r="L30" s="62">
        <f t="shared" ref="L30:AB30" si="9">(L16-L15)/LN(1+(L16-L15)/L11)</f>
        <v>3.3753264125543936</v>
      </c>
      <c r="M30" s="62">
        <f t="shared" si="9"/>
        <v>3.2951486358103681</v>
      </c>
      <c r="N30" s="62">
        <f t="shared" si="9"/>
        <v>2.6396861920468613</v>
      </c>
      <c r="O30" s="62">
        <f t="shared" si="9"/>
        <v>2.6701237451617255</v>
      </c>
      <c r="P30" s="62">
        <f t="shared" si="9"/>
        <v>3.5453777518294358</v>
      </c>
      <c r="Q30" s="62">
        <f t="shared" si="9"/>
        <v>3.3625121127015443</v>
      </c>
      <c r="R30" s="62">
        <f t="shared" si="9"/>
        <v>3.477801084802584</v>
      </c>
      <c r="S30" s="62">
        <f t="shared" si="9"/>
        <v>3.5576754208228252</v>
      </c>
      <c r="T30" s="62">
        <f t="shared" si="9"/>
        <v>3.477801084802584</v>
      </c>
      <c r="U30" s="62">
        <f t="shared" si="9"/>
        <v>3.5116611287000752</v>
      </c>
      <c r="V30" s="62">
        <f t="shared" si="9"/>
        <v>3.4437942870745881</v>
      </c>
      <c r="W30" s="62">
        <f t="shared" si="9"/>
        <v>3.6262979349586693</v>
      </c>
      <c r="X30" s="62">
        <f t="shared" si="9"/>
        <v>3.9568006804146711</v>
      </c>
      <c r="Y30" s="62">
        <f t="shared" si="9"/>
        <v>3.9108742047105154</v>
      </c>
      <c r="Z30" s="62">
        <f t="shared" si="9"/>
        <v>3.7953919198120301</v>
      </c>
      <c r="AA30" s="62">
        <f t="shared" si="9"/>
        <v>4.1735657466675047</v>
      </c>
      <c r="AB30" s="62">
        <f t="shared" si="9"/>
        <v>4.127390155544556</v>
      </c>
      <c r="AC30" s="57">
        <f t="shared" si="6"/>
        <v>3.5509660113572665</v>
      </c>
    </row>
    <row r="31" spans="1:29" ht="24.95" customHeight="1" x14ac:dyDescent="0.25">
      <c r="A31" s="4">
        <v>21</v>
      </c>
      <c r="B31" s="3" t="s">
        <v>1</v>
      </c>
      <c r="C31" s="2" t="s">
        <v>0</v>
      </c>
      <c r="D31" s="1"/>
      <c r="E31" s="62"/>
      <c r="F31" s="62"/>
      <c r="G31" s="62">
        <f>(G13-G14)/LN(1+(G13-G14)/G12)</f>
        <v>1.7960301003328381</v>
      </c>
      <c r="H31" s="62">
        <f>(H13-H14)/LN(1+(H13-H14)/H12)</f>
        <v>2.5369423252845387</v>
      </c>
      <c r="I31" s="62">
        <f>(I13-I14)/LN(1+(I13-I14)/I12)</f>
        <v>2.3990918556509144</v>
      </c>
      <c r="J31" s="62">
        <f>(J13-J14)/LN(1+(J13-J14)/J12)</f>
        <v>2.1270631636670401</v>
      </c>
      <c r="K31" s="62">
        <f>(K13-K14)/LN(1+(K13-K14)/K12)</f>
        <v>2.0604747200825204</v>
      </c>
      <c r="L31" s="62">
        <f t="shared" ref="L31:AB31" si="10">(L13-L14)/LN(1+(L13-L14)/L12)</f>
        <v>2.082735603896948</v>
      </c>
      <c r="M31" s="62">
        <f t="shared" si="10"/>
        <v>2.375897998171745</v>
      </c>
      <c r="N31" s="62">
        <f t="shared" si="10"/>
        <v>2.5606510797638879</v>
      </c>
      <c r="O31" s="62">
        <f t="shared" si="10"/>
        <v>2.6090515301396886</v>
      </c>
      <c r="P31" s="62">
        <f t="shared" si="10"/>
        <v>2.6090515301396886</v>
      </c>
      <c r="Q31" s="62">
        <f t="shared" si="10"/>
        <v>2.1930874711718338</v>
      </c>
      <c r="R31" s="62">
        <f t="shared" si="10"/>
        <v>2.3990918556509144</v>
      </c>
      <c r="S31" s="62">
        <f t="shared" si="10"/>
        <v>2.1711400650644617</v>
      </c>
      <c r="T31" s="62">
        <f t="shared" si="10"/>
        <v>2.422221319947512</v>
      </c>
      <c r="U31" s="62">
        <f t="shared" si="10"/>
        <v>2.4682916986923402</v>
      </c>
      <c r="V31" s="62">
        <f t="shared" si="10"/>
        <v>2.375897998171745</v>
      </c>
      <c r="W31" s="62">
        <f t="shared" si="10"/>
        <v>2.4222213199475116</v>
      </c>
      <c r="X31" s="62">
        <f t="shared" si="10"/>
        <v>2.5824181345416166</v>
      </c>
      <c r="Y31" s="62">
        <f t="shared" si="10"/>
        <v>2.4094728527885949</v>
      </c>
      <c r="Z31" s="62">
        <f t="shared" si="10"/>
        <v>2.6276699100244083</v>
      </c>
      <c r="AA31" s="62">
        <f t="shared" si="10"/>
        <v>2.6951431749169599</v>
      </c>
      <c r="AB31" s="62">
        <f t="shared" si="10"/>
        <v>2.6502140546051289</v>
      </c>
      <c r="AC31" s="57">
        <f t="shared" si="6"/>
        <v>2.3897208983024019</v>
      </c>
    </row>
    <row r="32" spans="1:29" ht="18.75" customHeight="1" x14ac:dyDescent="0.25"/>
    <row r="33" spans="1:29" ht="18.75" x14ac:dyDescent="0.25">
      <c r="A33" s="353" t="s">
        <v>120</v>
      </c>
      <c r="B33" s="354"/>
      <c r="C33" s="354"/>
      <c r="D33" s="354"/>
      <c r="E33" s="354"/>
      <c r="F33" s="354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5"/>
    </row>
    <row r="34" spans="1:29" ht="21" customHeight="1" x14ac:dyDescent="0.35">
      <c r="A34" s="335"/>
      <c r="B34" s="336"/>
      <c r="C34" s="336"/>
      <c r="D34" s="337"/>
      <c r="E34" s="338" t="s">
        <v>109</v>
      </c>
      <c r="F34" s="339"/>
      <c r="G34" s="339"/>
      <c r="H34" s="339"/>
      <c r="I34" s="339"/>
      <c r="J34" s="339"/>
      <c r="K34" s="339"/>
      <c r="L34" s="339"/>
      <c r="M34" s="339"/>
      <c r="N34" s="339"/>
      <c r="O34" s="339"/>
      <c r="P34" s="339"/>
      <c r="Q34" s="339"/>
      <c r="R34" s="339"/>
      <c r="S34" s="339"/>
      <c r="T34" s="339"/>
      <c r="U34" s="339"/>
      <c r="V34" s="339"/>
      <c r="W34" s="339"/>
      <c r="X34" s="339"/>
      <c r="Y34" s="339"/>
      <c r="Z34" s="339"/>
      <c r="AA34" s="339"/>
      <c r="AB34" s="340"/>
    </row>
    <row r="35" spans="1:29" ht="18.75" x14ac:dyDescent="0.25">
      <c r="A35" s="350" t="s">
        <v>38</v>
      </c>
      <c r="B35" s="351"/>
      <c r="C35" s="351"/>
      <c r="D35" s="352"/>
      <c r="E35" s="341"/>
      <c r="F35" s="342"/>
      <c r="G35" s="342"/>
      <c r="H35" s="342"/>
      <c r="I35" s="342"/>
      <c r="J35" s="342"/>
      <c r="K35" s="342"/>
      <c r="L35" s="342"/>
      <c r="M35" s="342"/>
      <c r="N35" s="342"/>
      <c r="O35" s="342"/>
      <c r="P35" s="342"/>
      <c r="Q35" s="342"/>
      <c r="R35" s="342"/>
      <c r="S35" s="342"/>
      <c r="T35" s="342"/>
      <c r="U35" s="342"/>
      <c r="V35" s="342"/>
      <c r="W35" s="342"/>
      <c r="X35" s="342"/>
      <c r="Y35" s="342"/>
      <c r="Z35" s="342"/>
      <c r="AA35" s="342"/>
      <c r="AB35" s="343"/>
    </row>
    <row r="36" spans="1:29" ht="18.75" x14ac:dyDescent="0.25">
      <c r="A36" s="350" t="s">
        <v>37</v>
      </c>
      <c r="B36" s="351"/>
      <c r="C36" s="351"/>
      <c r="D36" s="352"/>
      <c r="E36" s="341"/>
      <c r="F36" s="342"/>
      <c r="G36" s="342"/>
      <c r="H36" s="342"/>
      <c r="I36" s="342"/>
      <c r="J36" s="342"/>
      <c r="K36" s="342"/>
      <c r="L36" s="342"/>
      <c r="M36" s="342"/>
      <c r="N36" s="342"/>
      <c r="O36" s="342"/>
      <c r="P36" s="342"/>
      <c r="Q36" s="342"/>
      <c r="R36" s="342"/>
      <c r="S36" s="342"/>
      <c r="T36" s="342"/>
      <c r="U36" s="342"/>
      <c r="V36" s="342"/>
      <c r="W36" s="342"/>
      <c r="X36" s="342"/>
      <c r="Y36" s="342"/>
      <c r="Z36" s="342"/>
      <c r="AA36" s="342"/>
      <c r="AB36" s="343"/>
    </row>
    <row r="37" spans="1:29" ht="18.75" x14ac:dyDescent="0.25">
      <c r="A37" s="350" t="s">
        <v>36</v>
      </c>
      <c r="B37" s="351"/>
      <c r="C37" s="351"/>
      <c r="D37" s="352"/>
      <c r="E37" s="341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3"/>
    </row>
    <row r="38" spans="1:29" ht="18.75" x14ac:dyDescent="0.25">
      <c r="A38" s="350" t="s">
        <v>35</v>
      </c>
      <c r="B38" s="351"/>
      <c r="C38" s="351"/>
      <c r="D38" s="352"/>
      <c r="E38" s="341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3"/>
    </row>
    <row r="39" spans="1:29" ht="19.5" x14ac:dyDescent="0.35">
      <c r="A39" s="347" t="s">
        <v>34</v>
      </c>
      <c r="B39" s="348"/>
      <c r="C39" s="348"/>
      <c r="D39" s="349"/>
      <c r="E39" s="341"/>
      <c r="F39" s="342"/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3"/>
    </row>
    <row r="40" spans="1:29" ht="18.75" x14ac:dyDescent="0.35">
      <c r="A40" s="347" t="s">
        <v>33</v>
      </c>
      <c r="B40" s="348"/>
      <c r="C40" s="348"/>
      <c r="D40" s="349"/>
      <c r="E40" s="344"/>
      <c r="F40" s="345"/>
      <c r="G40" s="345"/>
      <c r="H40" s="345"/>
      <c r="I40" s="345"/>
      <c r="J40" s="345"/>
      <c r="K40" s="345"/>
      <c r="L40" s="345"/>
      <c r="M40" s="345"/>
      <c r="N40" s="345"/>
      <c r="O40" s="345"/>
      <c r="P40" s="345"/>
      <c r="Q40" s="345"/>
      <c r="R40" s="345"/>
      <c r="S40" s="345"/>
      <c r="T40" s="345"/>
      <c r="U40" s="345"/>
      <c r="V40" s="345"/>
      <c r="W40" s="345"/>
      <c r="X40" s="345"/>
      <c r="Y40" s="345"/>
      <c r="Z40" s="345"/>
      <c r="AA40" s="345"/>
      <c r="AB40" s="346"/>
    </row>
    <row r="41" spans="1:29" ht="15.75" x14ac:dyDescent="0.25">
      <c r="A41" s="364" t="s">
        <v>32</v>
      </c>
      <c r="B41" s="364" t="s">
        <v>31</v>
      </c>
      <c r="C41" s="366" t="s">
        <v>30</v>
      </c>
      <c r="D41" s="364" t="s">
        <v>29</v>
      </c>
      <c r="E41" s="314" t="s">
        <v>28</v>
      </c>
      <c r="F41" s="315"/>
      <c r="G41" s="315"/>
      <c r="H41" s="315"/>
      <c r="I41" s="315"/>
      <c r="J41" s="315"/>
      <c r="K41" s="315"/>
      <c r="L41" s="315"/>
      <c r="M41" s="315"/>
      <c r="N41" s="315"/>
      <c r="O41" s="315"/>
      <c r="P41" s="315"/>
      <c r="Q41" s="315"/>
      <c r="R41" s="315"/>
      <c r="S41" s="315"/>
      <c r="T41" s="315"/>
      <c r="U41" s="315"/>
      <c r="V41" s="315"/>
      <c r="W41" s="315"/>
      <c r="X41" s="315"/>
      <c r="Y41" s="315"/>
      <c r="Z41" s="315"/>
      <c r="AA41" s="315"/>
      <c r="AB41" s="316"/>
      <c r="AC41" s="10" t="s">
        <v>40</v>
      </c>
    </row>
    <row r="42" spans="1:29" ht="15.75" x14ac:dyDescent="0.25">
      <c r="A42" s="365"/>
      <c r="B42" s="365"/>
      <c r="C42" s="367"/>
      <c r="D42" s="365"/>
      <c r="E42" s="8">
        <v>7</v>
      </c>
      <c r="F42" s="8">
        <v>8</v>
      </c>
      <c r="G42" s="8">
        <v>9</v>
      </c>
      <c r="H42" s="8">
        <v>10</v>
      </c>
      <c r="I42" s="9">
        <v>11</v>
      </c>
      <c r="J42" s="8">
        <v>12</v>
      </c>
      <c r="K42" s="8">
        <v>13</v>
      </c>
      <c r="L42" s="8">
        <v>14</v>
      </c>
      <c r="M42" s="8">
        <v>15</v>
      </c>
      <c r="N42" s="8">
        <v>16</v>
      </c>
      <c r="O42" s="8">
        <v>17</v>
      </c>
      <c r="P42" s="8">
        <v>18</v>
      </c>
      <c r="Q42" s="8">
        <v>19</v>
      </c>
      <c r="R42" s="8">
        <v>20</v>
      </c>
      <c r="S42" s="8">
        <v>21</v>
      </c>
      <c r="T42" s="8">
        <v>22</v>
      </c>
      <c r="U42" s="8">
        <v>23</v>
      </c>
      <c r="V42" s="8">
        <v>0</v>
      </c>
      <c r="W42" s="8">
        <v>1</v>
      </c>
      <c r="X42" s="8">
        <v>2</v>
      </c>
      <c r="Y42" s="8">
        <v>3</v>
      </c>
      <c r="Z42" s="8">
        <v>4</v>
      </c>
      <c r="AA42" s="8">
        <v>5</v>
      </c>
      <c r="AB42" s="8">
        <v>6</v>
      </c>
      <c r="AC42" s="1"/>
    </row>
    <row r="43" spans="1:29" ht="24" customHeight="1" x14ac:dyDescent="0.25">
      <c r="A43" s="4">
        <v>1</v>
      </c>
      <c r="B43" s="3" t="s">
        <v>27</v>
      </c>
      <c r="C43" s="2" t="s">
        <v>0</v>
      </c>
      <c r="D43" s="31"/>
      <c r="E43" s="7">
        <v>1.1000000000000001</v>
      </c>
      <c r="F43" s="7">
        <v>1</v>
      </c>
      <c r="G43" s="7">
        <v>0.9</v>
      </c>
      <c r="H43" s="7">
        <v>0.9</v>
      </c>
      <c r="I43" s="7">
        <v>1</v>
      </c>
      <c r="J43" s="7">
        <v>0.9</v>
      </c>
      <c r="K43" s="7">
        <v>0.9</v>
      </c>
      <c r="L43" s="7">
        <v>0.9</v>
      </c>
      <c r="M43" s="7">
        <v>0.9</v>
      </c>
      <c r="N43" s="7">
        <v>0.9</v>
      </c>
      <c r="O43" s="7">
        <v>0.9</v>
      </c>
      <c r="P43" s="7">
        <v>1</v>
      </c>
      <c r="Q43" s="7">
        <v>1</v>
      </c>
      <c r="R43" s="7">
        <v>0.9</v>
      </c>
      <c r="S43" s="7">
        <v>0.8</v>
      </c>
      <c r="T43" s="7">
        <v>1</v>
      </c>
      <c r="U43" s="7">
        <v>0.9</v>
      </c>
      <c r="V43" s="7"/>
      <c r="W43" s="7"/>
      <c r="X43" s="7"/>
      <c r="Y43" s="7"/>
      <c r="Z43" s="7"/>
      <c r="AA43" s="7"/>
      <c r="AB43" s="7"/>
      <c r="AC43" s="12">
        <f t="shared" ref="AC43:AC55" si="11">AVERAGE(E43:AB43)</f>
        <v>0.93529411764705905</v>
      </c>
    </row>
    <row r="44" spans="1:29" ht="22.5" customHeight="1" x14ac:dyDescent="0.25">
      <c r="A44" s="4">
        <v>2</v>
      </c>
      <c r="B44" s="3" t="s">
        <v>26</v>
      </c>
      <c r="C44" s="2" t="s">
        <v>0</v>
      </c>
      <c r="D44" s="31"/>
      <c r="E44" s="7">
        <v>0.6</v>
      </c>
      <c r="F44" s="7">
        <v>0.6</v>
      </c>
      <c r="G44" s="7">
        <v>0.5</v>
      </c>
      <c r="H44" s="7">
        <v>0.4</v>
      </c>
      <c r="I44" s="7">
        <v>0.3</v>
      </c>
      <c r="J44" s="7">
        <v>0.3</v>
      </c>
      <c r="K44" s="7">
        <v>0.3</v>
      </c>
      <c r="L44" s="7">
        <v>0.4</v>
      </c>
      <c r="M44" s="7">
        <v>0.4</v>
      </c>
      <c r="N44" s="7">
        <v>0.4</v>
      </c>
      <c r="O44" s="7">
        <v>0.3</v>
      </c>
      <c r="P44" s="7">
        <v>0.4</v>
      </c>
      <c r="Q44" s="7">
        <v>0.4</v>
      </c>
      <c r="R44" s="7">
        <v>0.4</v>
      </c>
      <c r="S44" s="7">
        <v>0.4</v>
      </c>
      <c r="T44" s="7">
        <v>0.4</v>
      </c>
      <c r="U44" s="7">
        <v>0.4</v>
      </c>
      <c r="V44" s="7"/>
      <c r="W44" s="7"/>
      <c r="X44" s="7"/>
      <c r="Y44" s="7"/>
      <c r="Z44" s="7"/>
      <c r="AA44" s="7"/>
      <c r="AB44" s="7"/>
      <c r="AC44" s="12">
        <f t="shared" si="11"/>
        <v>0.40588235294117653</v>
      </c>
    </row>
    <row r="45" spans="1:29" ht="26.25" customHeight="1" x14ac:dyDescent="0.25">
      <c r="A45" s="4">
        <v>3</v>
      </c>
      <c r="B45" s="3" t="s">
        <v>25</v>
      </c>
      <c r="C45" s="2" t="s">
        <v>0</v>
      </c>
      <c r="D45" s="2"/>
      <c r="E45" s="56">
        <v>15.2</v>
      </c>
      <c r="F45" s="56">
        <v>15.2</v>
      </c>
      <c r="G45" s="56">
        <v>15.6</v>
      </c>
      <c r="H45" s="56">
        <v>15.2</v>
      </c>
      <c r="I45" s="56">
        <v>14</v>
      </c>
      <c r="J45" s="56">
        <v>13.6</v>
      </c>
      <c r="K45" s="56">
        <v>13.5</v>
      </c>
      <c r="L45" s="56">
        <v>13.6</v>
      </c>
      <c r="M45" s="56">
        <v>14</v>
      </c>
      <c r="N45" s="56">
        <v>14.1</v>
      </c>
      <c r="O45" s="56">
        <v>14.4</v>
      </c>
      <c r="P45" s="56">
        <v>14.4</v>
      </c>
      <c r="Q45" s="56">
        <v>14.3</v>
      </c>
      <c r="R45" s="56">
        <v>14.2</v>
      </c>
      <c r="S45" s="56">
        <v>14</v>
      </c>
      <c r="T45" s="56">
        <v>14</v>
      </c>
      <c r="U45" s="56">
        <v>13.5</v>
      </c>
      <c r="V45" s="56"/>
      <c r="W45" s="56"/>
      <c r="X45" s="56"/>
      <c r="Y45" s="56"/>
      <c r="Z45" s="56"/>
      <c r="AA45" s="56"/>
      <c r="AB45" s="56"/>
      <c r="AC45" s="57">
        <f t="shared" si="11"/>
        <v>14.28235294117647</v>
      </c>
    </row>
    <row r="46" spans="1:29" ht="29.25" customHeight="1" x14ac:dyDescent="0.25">
      <c r="A46" s="4">
        <v>4</v>
      </c>
      <c r="B46" s="3" t="s">
        <v>24</v>
      </c>
      <c r="C46" s="2" t="s">
        <v>0</v>
      </c>
      <c r="D46" s="2"/>
      <c r="E46" s="56">
        <v>6.5</v>
      </c>
      <c r="F46" s="56">
        <v>6.7</v>
      </c>
      <c r="G46" s="56">
        <v>6.9</v>
      </c>
      <c r="H46" s="56">
        <v>7.1</v>
      </c>
      <c r="I46" s="56">
        <v>6.8</v>
      </c>
      <c r="J46" s="56">
        <v>7</v>
      </c>
      <c r="K46" s="56">
        <v>6.8</v>
      </c>
      <c r="L46" s="56">
        <v>7</v>
      </c>
      <c r="M46" s="56">
        <v>7</v>
      </c>
      <c r="N46" s="56">
        <v>7.1</v>
      </c>
      <c r="O46" s="56">
        <v>7</v>
      </c>
      <c r="P46" s="56">
        <v>7.1</v>
      </c>
      <c r="Q46" s="56">
        <v>7</v>
      </c>
      <c r="R46" s="56">
        <v>7</v>
      </c>
      <c r="S46" s="56">
        <v>7</v>
      </c>
      <c r="T46" s="56">
        <v>6.1</v>
      </c>
      <c r="U46" s="56">
        <v>5.7</v>
      </c>
      <c r="V46" s="56"/>
      <c r="W46" s="56"/>
      <c r="X46" s="56"/>
      <c r="Y46" s="56"/>
      <c r="Z46" s="56"/>
      <c r="AA46" s="56"/>
      <c r="AB46" s="56"/>
      <c r="AC46" s="57">
        <f t="shared" si="11"/>
        <v>6.8117647058823518</v>
      </c>
    </row>
    <row r="47" spans="1:29" ht="26.25" customHeight="1" x14ac:dyDescent="0.25">
      <c r="A47" s="4">
        <v>5</v>
      </c>
      <c r="B47" s="3" t="s">
        <v>23</v>
      </c>
      <c r="C47" s="2" t="s">
        <v>0</v>
      </c>
      <c r="D47" s="2"/>
      <c r="E47" s="56">
        <v>24.2</v>
      </c>
      <c r="F47" s="56">
        <v>24.3</v>
      </c>
      <c r="G47" s="56">
        <v>24.2</v>
      </c>
      <c r="H47" s="56">
        <v>25.7</v>
      </c>
      <c r="I47" s="56">
        <v>25.6</v>
      </c>
      <c r="J47" s="56">
        <v>25.8</v>
      </c>
      <c r="K47" s="56">
        <v>26</v>
      </c>
      <c r="L47" s="56">
        <v>27.1</v>
      </c>
      <c r="M47" s="56">
        <v>27.5</v>
      </c>
      <c r="N47" s="56">
        <v>27.2</v>
      </c>
      <c r="O47" s="56">
        <v>26.8</v>
      </c>
      <c r="P47" s="56">
        <v>26.5</v>
      </c>
      <c r="Q47" s="56">
        <v>26</v>
      </c>
      <c r="R47" s="56">
        <v>25.5</v>
      </c>
      <c r="S47" s="56">
        <v>25.7</v>
      </c>
      <c r="T47" s="56">
        <v>26.2</v>
      </c>
      <c r="U47" s="56">
        <v>25.7</v>
      </c>
      <c r="V47" s="56"/>
      <c r="W47" s="56"/>
      <c r="X47" s="56"/>
      <c r="Y47" s="56"/>
      <c r="Z47" s="56"/>
      <c r="AA47" s="56"/>
      <c r="AB47" s="56"/>
      <c r="AC47" s="57">
        <f t="shared" si="11"/>
        <v>25.882352941176471</v>
      </c>
    </row>
    <row r="48" spans="1:29" ht="24" customHeight="1" x14ac:dyDescent="0.25">
      <c r="A48" s="4">
        <v>6</v>
      </c>
      <c r="B48" s="3" t="s">
        <v>22</v>
      </c>
      <c r="C48" s="2" t="s">
        <v>0</v>
      </c>
      <c r="D48" s="2"/>
      <c r="E48" s="56">
        <v>30.2</v>
      </c>
      <c r="F48" s="56">
        <v>30.3</v>
      </c>
      <c r="G48" s="56">
        <v>30.2</v>
      </c>
      <c r="H48" s="56">
        <v>31.5</v>
      </c>
      <c r="I48" s="56">
        <v>30.6</v>
      </c>
      <c r="J48" s="56">
        <v>30.3</v>
      </c>
      <c r="K48" s="56">
        <v>30.5</v>
      </c>
      <c r="L48" s="56">
        <v>31.7</v>
      </c>
      <c r="M48" s="56">
        <v>32.299999999999997</v>
      </c>
      <c r="N48" s="56">
        <v>32</v>
      </c>
      <c r="O48" s="56">
        <v>32</v>
      </c>
      <c r="P48" s="56">
        <v>31.6</v>
      </c>
      <c r="Q48" s="56">
        <v>31.2</v>
      </c>
      <c r="R48" s="56">
        <v>30.5</v>
      </c>
      <c r="S48" s="56">
        <v>30.6</v>
      </c>
      <c r="T48" s="56">
        <v>31.8</v>
      </c>
      <c r="U48" s="56">
        <v>31.2</v>
      </c>
      <c r="V48" s="56"/>
      <c r="W48" s="56"/>
      <c r="X48" s="56"/>
      <c r="Y48" s="56"/>
      <c r="Z48" s="56"/>
      <c r="AA48" s="56"/>
      <c r="AB48" s="56"/>
      <c r="AC48" s="57">
        <f t="shared" si="11"/>
        <v>31.088235294117652</v>
      </c>
    </row>
    <row r="49" spans="1:29" ht="30" x14ac:dyDescent="0.25">
      <c r="A49" s="4">
        <v>7</v>
      </c>
      <c r="B49" s="3" t="s">
        <v>21</v>
      </c>
      <c r="C49" s="2" t="s">
        <v>16</v>
      </c>
      <c r="D49" s="2"/>
      <c r="E49" s="58">
        <v>4.3</v>
      </c>
      <c r="F49" s="58">
        <v>4.3</v>
      </c>
      <c r="G49" s="58">
        <v>4.3</v>
      </c>
      <c r="H49" s="58">
        <v>4.3</v>
      </c>
      <c r="I49" s="58">
        <v>4.3</v>
      </c>
      <c r="J49" s="58">
        <v>4.3</v>
      </c>
      <c r="K49" s="58">
        <v>4.3</v>
      </c>
      <c r="L49" s="58">
        <v>4.3</v>
      </c>
      <c r="M49" s="58">
        <v>4.3</v>
      </c>
      <c r="N49" s="58">
        <v>4.3</v>
      </c>
      <c r="O49" s="58">
        <v>4.3</v>
      </c>
      <c r="P49" s="58">
        <v>4.3</v>
      </c>
      <c r="Q49" s="58">
        <v>4.3</v>
      </c>
      <c r="R49" s="58">
        <v>4.3</v>
      </c>
      <c r="S49" s="58">
        <v>4.3</v>
      </c>
      <c r="T49" s="58">
        <v>4.3</v>
      </c>
      <c r="U49" s="58">
        <v>4.3</v>
      </c>
      <c r="V49" s="58"/>
      <c r="W49" s="58"/>
      <c r="X49" s="58"/>
      <c r="Y49" s="58"/>
      <c r="Z49" s="58"/>
      <c r="AA49" s="58"/>
      <c r="AB49" s="58"/>
      <c r="AC49" s="57">
        <f t="shared" si="11"/>
        <v>4.2999999999999989</v>
      </c>
    </row>
    <row r="50" spans="1:29" ht="30" x14ac:dyDescent="0.25">
      <c r="A50" s="4">
        <v>8</v>
      </c>
      <c r="B50" s="3" t="s">
        <v>20</v>
      </c>
      <c r="C50" s="2" t="s">
        <v>16</v>
      </c>
      <c r="D50" s="2"/>
      <c r="E50" s="59">
        <v>3.8</v>
      </c>
      <c r="F50" s="59">
        <v>3.8</v>
      </c>
      <c r="G50" s="59">
        <v>3.8</v>
      </c>
      <c r="H50" s="59">
        <v>3.8</v>
      </c>
      <c r="I50" s="59">
        <v>3.8</v>
      </c>
      <c r="J50" s="59">
        <v>3.8</v>
      </c>
      <c r="K50" s="59">
        <v>3.8</v>
      </c>
      <c r="L50" s="59">
        <v>3.8</v>
      </c>
      <c r="M50" s="59">
        <v>3.8</v>
      </c>
      <c r="N50" s="59">
        <v>3.8</v>
      </c>
      <c r="O50" s="59">
        <v>3.8</v>
      </c>
      <c r="P50" s="59">
        <v>3.8</v>
      </c>
      <c r="Q50" s="59">
        <v>3.8</v>
      </c>
      <c r="R50" s="59">
        <v>3.8</v>
      </c>
      <c r="S50" s="59">
        <v>3.8</v>
      </c>
      <c r="T50" s="59">
        <v>3.8</v>
      </c>
      <c r="U50" s="59">
        <v>3.8</v>
      </c>
      <c r="V50" s="59"/>
      <c r="W50" s="59"/>
      <c r="X50" s="59"/>
      <c r="Y50" s="59"/>
      <c r="Z50" s="59"/>
      <c r="AA50" s="59"/>
      <c r="AB50" s="59"/>
      <c r="AC50" s="57">
        <f t="shared" si="11"/>
        <v>3.7999999999999989</v>
      </c>
    </row>
    <row r="51" spans="1:29" ht="30" x14ac:dyDescent="0.25">
      <c r="A51" s="4">
        <v>9</v>
      </c>
      <c r="B51" s="3" t="s">
        <v>19</v>
      </c>
      <c r="C51" s="2" t="s">
        <v>16</v>
      </c>
      <c r="D51" s="2"/>
      <c r="E51" s="59">
        <v>3.8</v>
      </c>
      <c r="F51" s="59">
        <v>3.8</v>
      </c>
      <c r="G51" s="59">
        <v>3.8</v>
      </c>
      <c r="H51" s="59">
        <v>3.8</v>
      </c>
      <c r="I51" s="59">
        <v>3.8</v>
      </c>
      <c r="J51" s="59">
        <v>3.8</v>
      </c>
      <c r="K51" s="59">
        <v>3.8</v>
      </c>
      <c r="L51" s="59">
        <v>3.8</v>
      </c>
      <c r="M51" s="59">
        <v>3.8</v>
      </c>
      <c r="N51" s="59">
        <v>3.8</v>
      </c>
      <c r="O51" s="59">
        <v>3.8</v>
      </c>
      <c r="P51" s="59">
        <v>3.8</v>
      </c>
      <c r="Q51" s="59">
        <v>3.8</v>
      </c>
      <c r="R51" s="59">
        <v>3.8</v>
      </c>
      <c r="S51" s="59">
        <v>3.8</v>
      </c>
      <c r="T51" s="59">
        <v>3.8</v>
      </c>
      <c r="U51" s="59">
        <v>3.8</v>
      </c>
      <c r="V51" s="59"/>
      <c r="W51" s="59"/>
      <c r="X51" s="59"/>
      <c r="Y51" s="59"/>
      <c r="Z51" s="59"/>
      <c r="AA51" s="59"/>
      <c r="AB51" s="59"/>
      <c r="AC51" s="57">
        <f t="shared" si="11"/>
        <v>3.7999999999999989</v>
      </c>
    </row>
    <row r="52" spans="1:29" ht="30" x14ac:dyDescent="0.25">
      <c r="A52" s="4">
        <v>10</v>
      </c>
      <c r="B52" s="3" t="s">
        <v>18</v>
      </c>
      <c r="C52" s="2" t="s">
        <v>16</v>
      </c>
      <c r="D52" s="2"/>
      <c r="E52" s="59">
        <v>3</v>
      </c>
      <c r="F52" s="59">
        <v>3</v>
      </c>
      <c r="G52" s="59">
        <v>3</v>
      </c>
      <c r="H52" s="59">
        <v>3</v>
      </c>
      <c r="I52" s="59">
        <v>3</v>
      </c>
      <c r="J52" s="59">
        <v>3</v>
      </c>
      <c r="K52" s="59">
        <v>3</v>
      </c>
      <c r="L52" s="59">
        <v>3</v>
      </c>
      <c r="M52" s="59">
        <v>3</v>
      </c>
      <c r="N52" s="59">
        <v>3</v>
      </c>
      <c r="O52" s="59">
        <v>3</v>
      </c>
      <c r="P52" s="59">
        <v>3</v>
      </c>
      <c r="Q52" s="59">
        <v>3</v>
      </c>
      <c r="R52" s="59">
        <v>3</v>
      </c>
      <c r="S52" s="59">
        <v>3</v>
      </c>
      <c r="T52" s="59">
        <v>3</v>
      </c>
      <c r="U52" s="59">
        <v>3</v>
      </c>
      <c r="V52" s="59"/>
      <c r="W52" s="59"/>
      <c r="X52" s="59"/>
      <c r="Y52" s="59"/>
      <c r="Z52" s="59"/>
      <c r="AA52" s="59"/>
      <c r="AB52" s="59"/>
      <c r="AC52" s="57">
        <f t="shared" si="11"/>
        <v>3</v>
      </c>
    </row>
    <row r="53" spans="1:29" ht="34.5" x14ac:dyDescent="0.25">
      <c r="A53" s="4">
        <v>11</v>
      </c>
      <c r="B53" s="3" t="s">
        <v>17</v>
      </c>
      <c r="C53" s="2" t="s">
        <v>16</v>
      </c>
      <c r="D53" s="5"/>
      <c r="E53" s="58">
        <f t="shared" ref="E53:S53" si="12">E49-E50</f>
        <v>0.5</v>
      </c>
      <c r="F53" s="58">
        <f t="shared" si="12"/>
        <v>0.5</v>
      </c>
      <c r="G53" s="58">
        <f t="shared" si="12"/>
        <v>0.5</v>
      </c>
      <c r="H53" s="58">
        <f t="shared" si="12"/>
        <v>0.5</v>
      </c>
      <c r="I53" s="58">
        <f t="shared" si="12"/>
        <v>0.5</v>
      </c>
      <c r="J53" s="58">
        <f t="shared" si="12"/>
        <v>0.5</v>
      </c>
      <c r="K53" s="58">
        <f t="shared" si="12"/>
        <v>0.5</v>
      </c>
      <c r="L53" s="58">
        <f t="shared" si="12"/>
        <v>0.5</v>
      </c>
      <c r="M53" s="58">
        <f t="shared" si="12"/>
        <v>0.5</v>
      </c>
      <c r="N53" s="58">
        <f t="shared" si="12"/>
        <v>0.5</v>
      </c>
      <c r="O53" s="58">
        <f t="shared" si="12"/>
        <v>0.5</v>
      </c>
      <c r="P53" s="58">
        <f t="shared" si="12"/>
        <v>0.5</v>
      </c>
      <c r="Q53" s="58">
        <f t="shared" si="12"/>
        <v>0.5</v>
      </c>
      <c r="R53" s="58">
        <f t="shared" si="12"/>
        <v>0.5</v>
      </c>
      <c r="S53" s="58">
        <f t="shared" si="12"/>
        <v>0.5</v>
      </c>
      <c r="T53" s="58">
        <f>T49-T50</f>
        <v>0.5</v>
      </c>
      <c r="U53" s="58">
        <f>U49-U50</f>
        <v>0.5</v>
      </c>
      <c r="V53" s="58"/>
      <c r="W53" s="58"/>
      <c r="X53" s="58"/>
      <c r="Y53" s="58"/>
      <c r="Z53" s="58"/>
      <c r="AA53" s="58"/>
      <c r="AB53" s="58"/>
      <c r="AC53" s="57">
        <f t="shared" si="11"/>
        <v>0.5</v>
      </c>
    </row>
    <row r="54" spans="1:29" ht="34.5" x14ac:dyDescent="0.25">
      <c r="A54" s="4">
        <v>12</v>
      </c>
      <c r="B54" s="3" t="s">
        <v>15</v>
      </c>
      <c r="C54" s="2" t="s">
        <v>14</v>
      </c>
      <c r="D54" s="5"/>
      <c r="E54" s="58">
        <f t="shared" ref="E54:S54" si="13">E51-E52</f>
        <v>0.79999999999999982</v>
      </c>
      <c r="F54" s="58">
        <f t="shared" si="13"/>
        <v>0.79999999999999982</v>
      </c>
      <c r="G54" s="58">
        <f t="shared" si="13"/>
        <v>0.79999999999999982</v>
      </c>
      <c r="H54" s="58">
        <f t="shared" si="13"/>
        <v>0.79999999999999982</v>
      </c>
      <c r="I54" s="58">
        <f t="shared" si="13"/>
        <v>0.79999999999999982</v>
      </c>
      <c r="J54" s="58">
        <f t="shared" si="13"/>
        <v>0.79999999999999982</v>
      </c>
      <c r="K54" s="58">
        <f t="shared" si="13"/>
        <v>0.79999999999999982</v>
      </c>
      <c r="L54" s="58">
        <f t="shared" si="13"/>
        <v>0.79999999999999982</v>
      </c>
      <c r="M54" s="58">
        <f t="shared" si="13"/>
        <v>0.79999999999999982</v>
      </c>
      <c r="N54" s="58">
        <f t="shared" si="13"/>
        <v>0.79999999999999982</v>
      </c>
      <c r="O54" s="58">
        <f t="shared" si="13"/>
        <v>0.79999999999999982</v>
      </c>
      <c r="P54" s="58">
        <f t="shared" si="13"/>
        <v>0.79999999999999982</v>
      </c>
      <c r="Q54" s="58">
        <f t="shared" si="13"/>
        <v>0.79999999999999982</v>
      </c>
      <c r="R54" s="58">
        <f t="shared" si="13"/>
        <v>0.79999999999999982</v>
      </c>
      <c r="S54" s="58">
        <f t="shared" si="13"/>
        <v>0.79999999999999982</v>
      </c>
      <c r="T54" s="58">
        <f>T51-T52</f>
        <v>0.79999999999999982</v>
      </c>
      <c r="U54" s="58">
        <f>U51-U52</f>
        <v>0.79999999999999982</v>
      </c>
      <c r="V54" s="58"/>
      <c r="W54" s="58"/>
      <c r="X54" s="58"/>
      <c r="Y54" s="58"/>
      <c r="Z54" s="58"/>
      <c r="AA54" s="58"/>
      <c r="AB54" s="58"/>
      <c r="AC54" s="57">
        <f t="shared" si="11"/>
        <v>0.8</v>
      </c>
    </row>
    <row r="55" spans="1:29" ht="37.5" x14ac:dyDescent="0.25">
      <c r="A55" s="4">
        <v>13</v>
      </c>
      <c r="B55" s="3" t="s">
        <v>13</v>
      </c>
      <c r="C55" s="2" t="s">
        <v>12</v>
      </c>
      <c r="D55" s="5"/>
      <c r="E55" s="60">
        <f t="shared" ref="E55:S55" si="14">SQRT(E53/0.5)*971</f>
        <v>971</v>
      </c>
      <c r="F55" s="60">
        <f t="shared" si="14"/>
        <v>971</v>
      </c>
      <c r="G55" s="60">
        <f t="shared" si="14"/>
        <v>971</v>
      </c>
      <c r="H55" s="60">
        <f t="shared" si="14"/>
        <v>971</v>
      </c>
      <c r="I55" s="60">
        <f t="shared" si="14"/>
        <v>971</v>
      </c>
      <c r="J55" s="60">
        <f t="shared" si="14"/>
        <v>971</v>
      </c>
      <c r="K55" s="60">
        <f t="shared" si="14"/>
        <v>971</v>
      </c>
      <c r="L55" s="60">
        <f t="shared" si="14"/>
        <v>971</v>
      </c>
      <c r="M55" s="60">
        <f t="shared" si="14"/>
        <v>971</v>
      </c>
      <c r="N55" s="60">
        <f t="shared" si="14"/>
        <v>971</v>
      </c>
      <c r="O55" s="60">
        <f t="shared" si="14"/>
        <v>971</v>
      </c>
      <c r="P55" s="60">
        <f t="shared" si="14"/>
        <v>971</v>
      </c>
      <c r="Q55" s="60">
        <f t="shared" si="14"/>
        <v>971</v>
      </c>
      <c r="R55" s="60">
        <f t="shared" si="14"/>
        <v>971</v>
      </c>
      <c r="S55" s="60">
        <f t="shared" si="14"/>
        <v>971</v>
      </c>
      <c r="T55" s="60">
        <f>SQRT(T53/0.5)*971</f>
        <v>971</v>
      </c>
      <c r="U55" s="60">
        <f>SQRT(U53/0.5)*971</f>
        <v>971</v>
      </c>
      <c r="V55" s="60"/>
      <c r="W55" s="60"/>
      <c r="X55" s="60"/>
      <c r="Y55" s="60"/>
      <c r="Z55" s="60"/>
      <c r="AA55" s="60"/>
      <c r="AB55" s="60"/>
      <c r="AC55" s="57">
        <f t="shared" si="11"/>
        <v>971</v>
      </c>
    </row>
    <row r="56" spans="1:29" ht="21" x14ac:dyDescent="0.25">
      <c r="A56" s="4">
        <v>14</v>
      </c>
      <c r="B56" s="3" t="s">
        <v>11</v>
      </c>
      <c r="C56" s="2" t="s">
        <v>10</v>
      </c>
      <c r="D56" s="5"/>
      <c r="E56" s="77">
        <f t="shared" ref="E56:S56" si="15">E55*1000*1*(E45-E46)/3024</f>
        <v>2793.5515873015875</v>
      </c>
      <c r="F56" s="77">
        <f t="shared" si="15"/>
        <v>2729.3320105820108</v>
      </c>
      <c r="G56" s="77">
        <f t="shared" si="15"/>
        <v>2793.5515873015875</v>
      </c>
      <c r="H56" s="77">
        <f t="shared" si="15"/>
        <v>2600.8928571428573</v>
      </c>
      <c r="I56" s="77">
        <f t="shared" si="15"/>
        <v>2311.9047619047619</v>
      </c>
      <c r="J56" s="77">
        <f t="shared" si="15"/>
        <v>2119.2460317460318</v>
      </c>
      <c r="K56" s="77">
        <f t="shared" si="15"/>
        <v>2151.3558201058199</v>
      </c>
      <c r="L56" s="77">
        <f t="shared" si="15"/>
        <v>2119.2460317460318</v>
      </c>
      <c r="M56" s="77">
        <f t="shared" si="15"/>
        <v>2247.6851851851852</v>
      </c>
      <c r="N56" s="77">
        <f t="shared" si="15"/>
        <v>2247.6851851851852</v>
      </c>
      <c r="O56" s="77">
        <f t="shared" si="15"/>
        <v>2376.1243386243386</v>
      </c>
      <c r="P56" s="77">
        <f t="shared" si="15"/>
        <v>2344.0145502645505</v>
      </c>
      <c r="Q56" s="77">
        <f t="shared" si="15"/>
        <v>2344.0145502645505</v>
      </c>
      <c r="R56" s="77">
        <f t="shared" si="15"/>
        <v>2311.9047619047615</v>
      </c>
      <c r="S56" s="77">
        <f t="shared" si="15"/>
        <v>2247.6851851851852</v>
      </c>
      <c r="T56" s="77">
        <f>T55*1000*1*(T45-T46)/3024</f>
        <v>2536.6732804232806</v>
      </c>
      <c r="U56" s="77">
        <f>U55*1000*1*(U45-U46)/3024</f>
        <v>2504.563492063492</v>
      </c>
      <c r="V56" s="77"/>
      <c r="W56" s="77"/>
      <c r="X56" s="77"/>
      <c r="Y56" s="77"/>
      <c r="Z56" s="77"/>
      <c r="AA56" s="77"/>
      <c r="AB56" s="77"/>
      <c r="AC56" s="78">
        <f>SUM(E56:AB56)</f>
        <v>40779.431216931218</v>
      </c>
    </row>
    <row r="57" spans="1:29" ht="21" x14ac:dyDescent="0.25">
      <c r="A57" s="4">
        <v>15</v>
      </c>
      <c r="B57" s="3" t="s">
        <v>9</v>
      </c>
      <c r="C57" s="2" t="s">
        <v>8</v>
      </c>
      <c r="D57" s="5"/>
      <c r="E57" s="58">
        <v>1300</v>
      </c>
      <c r="F57" s="58">
        <v>1300</v>
      </c>
      <c r="G57" s="58">
        <v>1300</v>
      </c>
      <c r="H57" s="58">
        <v>1300</v>
      </c>
      <c r="I57" s="58">
        <v>1200</v>
      </c>
      <c r="J57" s="58">
        <v>1200</v>
      </c>
      <c r="K57" s="58">
        <v>1200</v>
      </c>
      <c r="L57" s="58">
        <v>1200</v>
      </c>
      <c r="M57" s="58">
        <v>1200</v>
      </c>
      <c r="N57" s="58">
        <v>1300</v>
      </c>
      <c r="O57" s="58">
        <v>1300</v>
      </c>
      <c r="P57" s="58">
        <v>1300</v>
      </c>
      <c r="Q57" s="58">
        <v>1300</v>
      </c>
      <c r="R57" s="58">
        <v>1300</v>
      </c>
      <c r="S57" s="58">
        <v>1300</v>
      </c>
      <c r="T57" s="58">
        <v>1300</v>
      </c>
      <c r="U57" s="58">
        <v>1300</v>
      </c>
      <c r="V57" s="58"/>
      <c r="W57" s="58"/>
      <c r="X57" s="58"/>
      <c r="Y57" s="58"/>
      <c r="Z57" s="58"/>
      <c r="AA57" s="58"/>
      <c r="AB57" s="58"/>
      <c r="AC57" s="78">
        <f>SUM(E57:AB57)</f>
        <v>21600</v>
      </c>
    </row>
    <row r="58" spans="1:29" ht="15.75" x14ac:dyDescent="0.25">
      <c r="A58" s="4">
        <v>16</v>
      </c>
      <c r="B58" s="3" t="s">
        <v>7</v>
      </c>
      <c r="C58" s="2" t="s">
        <v>6</v>
      </c>
      <c r="D58" s="5"/>
      <c r="E58" s="62">
        <f t="shared" ref="E58:U58" si="16">E57/E56</f>
        <v>0.46535743456798889</v>
      </c>
      <c r="F58" s="62">
        <f t="shared" si="16"/>
        <v>0.47630702126370628</v>
      </c>
      <c r="G58" s="62">
        <f t="shared" si="16"/>
        <v>0.46535743456798889</v>
      </c>
      <c r="H58" s="62">
        <f t="shared" si="16"/>
        <v>0.49982835564709915</v>
      </c>
      <c r="I58" s="62">
        <f t="shared" si="16"/>
        <v>0.51905252317198769</v>
      </c>
      <c r="J58" s="62">
        <f t="shared" si="16"/>
        <v>0.5662391161876229</v>
      </c>
      <c r="K58" s="62">
        <f t="shared" si="16"/>
        <v>0.55778778609527035</v>
      </c>
      <c r="L58" s="62">
        <f t="shared" si="16"/>
        <v>0.5662391161876229</v>
      </c>
      <c r="M58" s="62">
        <f t="shared" si="16"/>
        <v>0.53388259526261583</v>
      </c>
      <c r="N58" s="62">
        <f t="shared" si="16"/>
        <v>0.57837281153450049</v>
      </c>
      <c r="O58" s="62">
        <f t="shared" si="16"/>
        <v>0.54710941631641941</v>
      </c>
      <c r="P58" s="62">
        <f t="shared" si="16"/>
        <v>0.55460406585500044</v>
      </c>
      <c r="Q58" s="62">
        <f t="shared" si="16"/>
        <v>0.55460406585500044</v>
      </c>
      <c r="R58" s="62">
        <f t="shared" si="16"/>
        <v>0.56230690010298667</v>
      </c>
      <c r="S58" s="62">
        <f t="shared" si="16"/>
        <v>0.57837281153450049</v>
      </c>
      <c r="T58" s="62">
        <f t="shared" si="16"/>
        <v>0.51248223806854476</v>
      </c>
      <c r="U58" s="62">
        <f t="shared" si="16"/>
        <v>0.51905252317198769</v>
      </c>
      <c r="V58" s="62"/>
      <c r="W58" s="62"/>
      <c r="X58" s="62"/>
      <c r="Y58" s="62"/>
      <c r="Z58" s="62"/>
      <c r="AA58" s="62"/>
      <c r="AB58" s="62"/>
      <c r="AC58" s="57">
        <f t="shared" ref="AC58:AC63" si="17">AVERAGE(E58:AB58)</f>
        <v>0.53276213031710851</v>
      </c>
    </row>
    <row r="59" spans="1:29" ht="15.75" x14ac:dyDescent="0.25">
      <c r="A59" s="4">
        <v>17</v>
      </c>
      <c r="B59" s="3" t="s">
        <v>5</v>
      </c>
      <c r="C59" s="5"/>
      <c r="D59" s="5"/>
      <c r="E59" s="326">
        <f>AVERAGE(E58:AB58)</f>
        <v>0.53276213031710851</v>
      </c>
      <c r="F59" s="327"/>
      <c r="G59" s="327"/>
      <c r="H59" s="327"/>
      <c r="I59" s="327"/>
      <c r="J59" s="327"/>
      <c r="K59" s="327"/>
      <c r="L59" s="327"/>
      <c r="M59" s="327"/>
      <c r="N59" s="327"/>
      <c r="O59" s="327"/>
      <c r="P59" s="327"/>
      <c r="Q59" s="327"/>
      <c r="R59" s="327"/>
      <c r="S59" s="327"/>
      <c r="T59" s="327"/>
      <c r="U59" s="327"/>
      <c r="V59" s="327"/>
      <c r="W59" s="327"/>
      <c r="X59" s="327"/>
      <c r="Y59" s="327"/>
      <c r="Z59" s="327"/>
      <c r="AA59" s="327"/>
      <c r="AB59" s="327"/>
      <c r="AC59" s="57">
        <f t="shared" si="17"/>
        <v>0.53276213031710851</v>
      </c>
    </row>
    <row r="60" spans="1:29" ht="15.75" x14ac:dyDescent="0.25">
      <c r="A60" s="4">
        <v>18</v>
      </c>
      <c r="B60" s="3" t="s">
        <v>4</v>
      </c>
      <c r="C60" s="5"/>
      <c r="D60" s="5"/>
      <c r="E60" s="62">
        <f t="shared" ref="E60:S60" si="18">3.516/E58</f>
        <v>7.555482600732601</v>
      </c>
      <c r="F60" s="62">
        <f t="shared" si="18"/>
        <v>7.381793345543346</v>
      </c>
      <c r="G60" s="62">
        <f t="shared" si="18"/>
        <v>7.555482600732601</v>
      </c>
      <c r="H60" s="62">
        <f t="shared" si="18"/>
        <v>7.0344148351648359</v>
      </c>
      <c r="I60" s="62">
        <f t="shared" si="18"/>
        <v>6.773880952380952</v>
      </c>
      <c r="J60" s="62">
        <f t="shared" si="18"/>
        <v>6.2093908730158729</v>
      </c>
      <c r="K60" s="62">
        <f t="shared" si="18"/>
        <v>6.3034725529100522</v>
      </c>
      <c r="L60" s="62">
        <f t="shared" si="18"/>
        <v>6.2093908730158729</v>
      </c>
      <c r="M60" s="62">
        <f t="shared" si="18"/>
        <v>6.5857175925925926</v>
      </c>
      <c r="N60" s="62">
        <f t="shared" si="18"/>
        <v>6.0791239316239318</v>
      </c>
      <c r="O60" s="62">
        <f t="shared" si="18"/>
        <v>6.4265024420024419</v>
      </c>
      <c r="P60" s="62">
        <f t="shared" si="18"/>
        <v>6.3396578144078148</v>
      </c>
      <c r="Q60" s="62">
        <f t="shared" si="18"/>
        <v>6.3396578144078148</v>
      </c>
      <c r="R60" s="62">
        <f t="shared" si="18"/>
        <v>6.252813186813186</v>
      </c>
      <c r="S60" s="62">
        <f t="shared" si="18"/>
        <v>6.0791239316239318</v>
      </c>
      <c r="T60" s="62">
        <f>3.516/T58</f>
        <v>6.86072557997558</v>
      </c>
      <c r="U60" s="62">
        <f>3.516/U58</f>
        <v>6.773880952380952</v>
      </c>
      <c r="V60" s="62"/>
      <c r="W60" s="62"/>
      <c r="X60" s="62"/>
      <c r="Y60" s="62"/>
      <c r="Z60" s="62"/>
      <c r="AA60" s="62"/>
      <c r="AB60" s="62"/>
      <c r="AC60" s="57">
        <f t="shared" si="17"/>
        <v>6.6329712870190809</v>
      </c>
    </row>
    <row r="61" spans="1:29" ht="15.75" x14ac:dyDescent="0.25">
      <c r="A61" s="4">
        <v>19</v>
      </c>
      <c r="B61" s="3" t="s">
        <v>3</v>
      </c>
      <c r="C61" s="5"/>
      <c r="D61" s="5"/>
      <c r="E61" s="62">
        <f t="shared" ref="E61:S61" si="19">3.413*E60</f>
        <v>25.786862116300366</v>
      </c>
      <c r="F61" s="62">
        <f t="shared" si="19"/>
        <v>25.194060688339437</v>
      </c>
      <c r="G61" s="62">
        <f t="shared" si="19"/>
        <v>25.786862116300366</v>
      </c>
      <c r="H61" s="62">
        <f t="shared" si="19"/>
        <v>24.008457832417584</v>
      </c>
      <c r="I61" s="62">
        <f t="shared" si="19"/>
        <v>23.119255690476187</v>
      </c>
      <c r="J61" s="62">
        <f t="shared" si="19"/>
        <v>21.192651049603175</v>
      </c>
      <c r="K61" s="62">
        <f t="shared" si="19"/>
        <v>21.513751823082007</v>
      </c>
      <c r="L61" s="62">
        <f t="shared" si="19"/>
        <v>21.192651049603175</v>
      </c>
      <c r="M61" s="62">
        <f t="shared" si="19"/>
        <v>22.477054143518519</v>
      </c>
      <c r="N61" s="62">
        <f t="shared" si="19"/>
        <v>20.74804997863248</v>
      </c>
      <c r="O61" s="62">
        <f t="shared" si="19"/>
        <v>21.933652834554334</v>
      </c>
      <c r="P61" s="62">
        <f t="shared" si="19"/>
        <v>21.637252120573869</v>
      </c>
      <c r="Q61" s="62">
        <f t="shared" si="19"/>
        <v>21.637252120573869</v>
      </c>
      <c r="R61" s="62">
        <f t="shared" si="19"/>
        <v>21.340851406593401</v>
      </c>
      <c r="S61" s="62">
        <f t="shared" si="19"/>
        <v>20.74804997863248</v>
      </c>
      <c r="T61" s="62">
        <f>3.413*T60</f>
        <v>23.415656404456652</v>
      </c>
      <c r="U61" s="62">
        <f>3.413*U60</f>
        <v>23.119255690476187</v>
      </c>
      <c r="V61" s="62"/>
      <c r="W61" s="62"/>
      <c r="X61" s="62"/>
      <c r="Y61" s="62"/>
      <c r="Z61" s="62"/>
      <c r="AA61" s="62"/>
      <c r="AB61" s="62"/>
      <c r="AC61" s="57">
        <f t="shared" si="17"/>
        <v>22.638331002596118</v>
      </c>
    </row>
    <row r="62" spans="1:29" ht="15.75" x14ac:dyDescent="0.25">
      <c r="A62" s="4">
        <v>20</v>
      </c>
      <c r="B62" s="3" t="s">
        <v>2</v>
      </c>
      <c r="C62" s="2" t="s">
        <v>0</v>
      </c>
      <c r="D62" s="5"/>
      <c r="E62" s="62">
        <f t="shared" ref="E62:S62" si="20">(E48-E47)/LN(1+(E48-E47)/E43)</f>
        <v>3.2175297813743202</v>
      </c>
      <c r="F62" s="62">
        <f t="shared" si="20"/>
        <v>3.0833900542185044</v>
      </c>
      <c r="G62" s="62">
        <f t="shared" si="20"/>
        <v>2.9456788435783787</v>
      </c>
      <c r="H62" s="62">
        <f t="shared" si="20"/>
        <v>2.8892116230470113</v>
      </c>
      <c r="I62" s="62">
        <f t="shared" si="20"/>
        <v>2.7905531327562363</v>
      </c>
      <c r="J62" s="62">
        <f t="shared" si="20"/>
        <v>2.5114978194806126</v>
      </c>
      <c r="K62" s="62">
        <f t="shared" si="20"/>
        <v>2.5114978194806126</v>
      </c>
      <c r="L62" s="62">
        <f t="shared" si="20"/>
        <v>2.5412839759633101</v>
      </c>
      <c r="M62" s="62">
        <f t="shared" si="20"/>
        <v>2.6004608258774873</v>
      </c>
      <c r="N62" s="62">
        <f t="shared" si="20"/>
        <v>2.6004608258774882</v>
      </c>
      <c r="O62" s="62">
        <f t="shared" si="20"/>
        <v>2.717321316799191</v>
      </c>
      <c r="P62" s="62">
        <f t="shared" si="20"/>
        <v>2.8203459985398589</v>
      </c>
      <c r="Q62" s="62">
        <f t="shared" si="20"/>
        <v>2.8500189184554614</v>
      </c>
      <c r="R62" s="62">
        <f t="shared" si="20"/>
        <v>2.6591319396341482</v>
      </c>
      <c r="S62" s="62">
        <f t="shared" si="20"/>
        <v>2.4954042214873033</v>
      </c>
      <c r="T62" s="62">
        <f>(T48-T47)/LN(1+(T48-T47)/T43)</f>
        <v>2.9675640233371752</v>
      </c>
      <c r="U62" s="62">
        <f>(U48-U47)/LN(1+(U48-U47)/U43)</f>
        <v>2.8037499815139819</v>
      </c>
      <c r="V62" s="62"/>
      <c r="W62" s="62"/>
      <c r="X62" s="62"/>
      <c r="Y62" s="62"/>
      <c r="Z62" s="62"/>
      <c r="AA62" s="62"/>
      <c r="AB62" s="62"/>
      <c r="AC62" s="57">
        <f t="shared" si="17"/>
        <v>2.7650059471424164</v>
      </c>
    </row>
    <row r="63" spans="1:29" ht="15.75" x14ac:dyDescent="0.25">
      <c r="A63" s="4">
        <v>21</v>
      </c>
      <c r="B63" s="3" t="s">
        <v>1</v>
      </c>
      <c r="C63" s="2" t="s">
        <v>0</v>
      </c>
      <c r="D63" s="1"/>
      <c r="E63" s="62">
        <f t="shared" ref="E63:S63" si="21">(E45-E46)/LN(1+(E45-E46)/E44)</f>
        <v>3.174209338763446</v>
      </c>
      <c r="F63" s="62">
        <f t="shared" si="21"/>
        <v>3.1260343067316194</v>
      </c>
      <c r="G63" s="62">
        <f t="shared" si="21"/>
        <v>2.9872776330491373</v>
      </c>
      <c r="H63" s="62">
        <f t="shared" si="21"/>
        <v>2.6502140546051289</v>
      </c>
      <c r="I63" s="62">
        <f t="shared" si="21"/>
        <v>2.2368057644146027</v>
      </c>
      <c r="J63" s="62">
        <f t="shared" si="21"/>
        <v>2.1049313267650867</v>
      </c>
      <c r="K63" s="62">
        <f t="shared" si="21"/>
        <v>2.1270631636670401</v>
      </c>
      <c r="L63" s="62">
        <f t="shared" si="21"/>
        <v>2.3059178144955088</v>
      </c>
      <c r="M63" s="62">
        <f t="shared" si="21"/>
        <v>2.3990918556509144</v>
      </c>
      <c r="N63" s="62">
        <f t="shared" si="21"/>
        <v>2.3990918556509144</v>
      </c>
      <c r="O63" s="62">
        <f t="shared" si="21"/>
        <v>2.2802957162478492</v>
      </c>
      <c r="P63" s="62">
        <f t="shared" si="21"/>
        <v>2.4682916986923407</v>
      </c>
      <c r="Q63" s="62">
        <f t="shared" si="21"/>
        <v>2.4682916986923407</v>
      </c>
      <c r="R63" s="62">
        <f t="shared" si="21"/>
        <v>2.4452875576447819</v>
      </c>
      <c r="S63" s="62">
        <f t="shared" si="21"/>
        <v>2.3990918556509144</v>
      </c>
      <c r="T63" s="62">
        <f>(T45-T46)/LN(1+(T45-T46)/T44)</f>
        <v>2.6050715660667714</v>
      </c>
      <c r="U63" s="62">
        <f>(U45-U46)/LN(1+(U45-U46)/U44)</f>
        <v>2.5824181345416166</v>
      </c>
      <c r="V63" s="62"/>
      <c r="W63" s="62"/>
      <c r="X63" s="62"/>
      <c r="Y63" s="62"/>
      <c r="Z63" s="62"/>
      <c r="AA63" s="62"/>
      <c r="AB63" s="62"/>
      <c r="AC63" s="57">
        <f t="shared" si="17"/>
        <v>2.515257961254707</v>
      </c>
    </row>
  </sheetData>
  <mergeCells count="30">
    <mergeCell ref="E59:AB59"/>
    <mergeCell ref="A41:A42"/>
    <mergeCell ref="B41:B42"/>
    <mergeCell ref="C41:C42"/>
    <mergeCell ref="D41:D42"/>
    <mergeCell ref="E41:AB41"/>
    <mergeCell ref="A33:AB33"/>
    <mergeCell ref="A34:D34"/>
    <mergeCell ref="E34:AB40"/>
    <mergeCell ref="A35:D35"/>
    <mergeCell ref="A36:D36"/>
    <mergeCell ref="A37:D37"/>
    <mergeCell ref="A38:D38"/>
    <mergeCell ref="A39:D39"/>
    <mergeCell ref="A40:D40"/>
    <mergeCell ref="A1:AB1"/>
    <mergeCell ref="A2:D2"/>
    <mergeCell ref="E2:AB8"/>
    <mergeCell ref="A3:D3"/>
    <mergeCell ref="A4:D4"/>
    <mergeCell ref="A5:D5"/>
    <mergeCell ref="A6:D6"/>
    <mergeCell ref="A7:D7"/>
    <mergeCell ref="A8:D8"/>
    <mergeCell ref="E27:AB27"/>
    <mergeCell ref="A9:A10"/>
    <mergeCell ref="B9:B10"/>
    <mergeCell ref="C9:C10"/>
    <mergeCell ref="D9:D10"/>
    <mergeCell ref="E9:AB9"/>
  </mergeCells>
  <conditionalFormatting sqref="AB25">
    <cfRule type="cellIs" dxfId="25" priority="6" operator="greaterThan">
      <formula>90</formula>
    </cfRule>
  </conditionalFormatting>
  <pageMargins left="0.7" right="0.7" top="0.75" bottom="0.75" header="0.3" footer="0.3"/>
  <pageSetup paperSize="9" scale="46" orientation="landscape" r:id="rId1"/>
  <headerFooter>
    <oddFooter>&amp;LUnrestricted</oddFooter>
  </headerFooter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F78"/>
  <sheetViews>
    <sheetView zoomScale="70" zoomScaleNormal="70" workbookViewId="0">
      <selection activeCell="AC47" sqref="AC47:AC48"/>
    </sheetView>
  </sheetViews>
  <sheetFormatPr defaultColWidth="8.85546875" defaultRowHeight="15" x14ac:dyDescent="0.25"/>
  <cols>
    <col min="1" max="1" width="8.5703125" bestFit="1" customWidth="1"/>
    <col min="2" max="2" width="46.42578125" customWidth="1"/>
    <col min="3" max="3" width="11.140625" customWidth="1"/>
    <col min="4" max="4" width="10.42578125" customWidth="1"/>
    <col min="5" max="5" width="11.7109375" bestFit="1" customWidth="1"/>
    <col min="6" max="6" width="8.85546875" customWidth="1"/>
    <col min="7" max="14" width="8.28515625" bestFit="1" customWidth="1"/>
    <col min="15" max="15" width="9.7109375" customWidth="1"/>
    <col min="16" max="28" width="8.28515625" bestFit="1" customWidth="1"/>
    <col min="29" max="29" width="13.85546875" customWidth="1"/>
  </cols>
  <sheetData>
    <row r="1" spans="1:29" ht="18.75" customHeight="1" x14ac:dyDescent="0.25">
      <c r="A1" s="353" t="s">
        <v>95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4"/>
      <c r="U1" s="354"/>
      <c r="V1" s="354"/>
      <c r="W1" s="354"/>
      <c r="X1" s="354"/>
      <c r="Y1" s="354"/>
      <c r="Z1" s="354"/>
      <c r="AA1" s="354"/>
      <c r="AB1" s="355"/>
    </row>
    <row r="2" spans="1:29" ht="18.75" customHeight="1" x14ac:dyDescent="0.35">
      <c r="A2" s="335"/>
      <c r="B2" s="336"/>
      <c r="C2" s="336"/>
      <c r="D2" s="337"/>
      <c r="E2" s="338" t="s">
        <v>73</v>
      </c>
      <c r="F2" s="339"/>
      <c r="G2" s="339"/>
      <c r="H2" s="339"/>
      <c r="I2" s="339"/>
      <c r="J2" s="339"/>
      <c r="K2" s="339"/>
      <c r="L2" s="339"/>
      <c r="M2" s="339"/>
      <c r="N2" s="339"/>
      <c r="O2" s="339"/>
      <c r="P2" s="339"/>
      <c r="Q2" s="339"/>
      <c r="R2" s="339"/>
      <c r="S2" s="339"/>
      <c r="T2" s="339"/>
      <c r="U2" s="339"/>
      <c r="V2" s="339"/>
      <c r="W2" s="339"/>
      <c r="X2" s="339"/>
      <c r="Y2" s="339"/>
      <c r="Z2" s="339"/>
      <c r="AA2" s="339"/>
      <c r="AB2" s="340"/>
    </row>
    <row r="3" spans="1:29" ht="18.75" customHeight="1" x14ac:dyDescent="0.25">
      <c r="A3" s="350" t="s">
        <v>38</v>
      </c>
      <c r="B3" s="351"/>
      <c r="C3" s="351"/>
      <c r="D3" s="352"/>
      <c r="E3" s="341"/>
      <c r="F3" s="342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3"/>
    </row>
    <row r="4" spans="1:29" ht="18.75" customHeight="1" x14ac:dyDescent="0.25">
      <c r="A4" s="350" t="s">
        <v>37</v>
      </c>
      <c r="B4" s="351"/>
      <c r="C4" s="351"/>
      <c r="D4" s="352"/>
      <c r="E4" s="341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3"/>
    </row>
    <row r="5" spans="1:29" ht="19.5" customHeight="1" x14ac:dyDescent="0.25">
      <c r="A5" s="350" t="s">
        <v>36</v>
      </c>
      <c r="B5" s="351"/>
      <c r="C5" s="351"/>
      <c r="D5" s="352"/>
      <c r="E5" s="341"/>
      <c r="F5" s="342"/>
      <c r="G5" s="342"/>
      <c r="H5" s="342"/>
      <c r="I5" s="342"/>
      <c r="J5" s="342"/>
      <c r="K5" s="342"/>
      <c r="L5" s="342"/>
      <c r="M5" s="342"/>
      <c r="N5" s="342"/>
      <c r="O5" s="342"/>
      <c r="P5" s="342"/>
      <c r="Q5" s="342"/>
      <c r="R5" s="342"/>
      <c r="S5" s="342"/>
      <c r="T5" s="342"/>
      <c r="U5" s="342"/>
      <c r="V5" s="342"/>
      <c r="W5" s="342"/>
      <c r="X5" s="342"/>
      <c r="Y5" s="342"/>
      <c r="Z5" s="342"/>
      <c r="AA5" s="342"/>
      <c r="AB5" s="343"/>
    </row>
    <row r="6" spans="1:29" ht="18.75" customHeight="1" x14ac:dyDescent="0.25">
      <c r="A6" s="350" t="s">
        <v>35</v>
      </c>
      <c r="B6" s="351"/>
      <c r="C6" s="351"/>
      <c r="D6" s="352"/>
      <c r="E6" s="341"/>
      <c r="F6" s="342"/>
      <c r="G6" s="342"/>
      <c r="H6" s="342"/>
      <c r="I6" s="342"/>
      <c r="J6" s="342"/>
      <c r="K6" s="342"/>
      <c r="L6" s="342"/>
      <c r="M6" s="342"/>
      <c r="N6" s="342"/>
      <c r="O6" s="342"/>
      <c r="P6" s="342"/>
      <c r="Q6" s="342"/>
      <c r="R6" s="342"/>
      <c r="S6" s="342"/>
      <c r="T6" s="342"/>
      <c r="U6" s="342"/>
      <c r="V6" s="342"/>
      <c r="W6" s="342"/>
      <c r="X6" s="342"/>
      <c r="Y6" s="342"/>
      <c r="Z6" s="342"/>
      <c r="AA6" s="342"/>
      <c r="AB6" s="343"/>
    </row>
    <row r="7" spans="1:29" ht="15.75" customHeight="1" x14ac:dyDescent="0.35">
      <c r="A7" s="347" t="s">
        <v>34</v>
      </c>
      <c r="B7" s="348"/>
      <c r="C7" s="348"/>
      <c r="D7" s="349"/>
      <c r="E7" s="341"/>
      <c r="F7" s="342"/>
      <c r="G7" s="342"/>
      <c r="H7" s="342"/>
      <c r="I7" s="342"/>
      <c r="J7" s="342"/>
      <c r="K7" s="342"/>
      <c r="L7" s="342"/>
      <c r="M7" s="342"/>
      <c r="N7" s="342"/>
      <c r="O7" s="342"/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3"/>
    </row>
    <row r="8" spans="1:29" ht="18.75" x14ac:dyDescent="0.35">
      <c r="A8" s="347" t="s">
        <v>33</v>
      </c>
      <c r="B8" s="348"/>
      <c r="C8" s="348"/>
      <c r="D8" s="349"/>
      <c r="E8" s="344"/>
      <c r="F8" s="345"/>
      <c r="G8" s="345"/>
      <c r="H8" s="345"/>
      <c r="I8" s="345"/>
      <c r="J8" s="345"/>
      <c r="K8" s="345"/>
      <c r="L8" s="345"/>
      <c r="M8" s="345"/>
      <c r="N8" s="345"/>
      <c r="O8" s="345"/>
      <c r="P8" s="345"/>
      <c r="Q8" s="345"/>
      <c r="R8" s="345"/>
      <c r="S8" s="345"/>
      <c r="T8" s="345"/>
      <c r="U8" s="345"/>
      <c r="V8" s="345"/>
      <c r="W8" s="345"/>
      <c r="X8" s="345"/>
      <c r="Y8" s="345"/>
      <c r="Z8" s="345"/>
      <c r="AA8" s="345"/>
      <c r="AB8" s="346"/>
    </row>
    <row r="9" spans="1:29" ht="15.75" x14ac:dyDescent="0.25">
      <c r="A9" s="364" t="s">
        <v>32</v>
      </c>
      <c r="B9" s="364" t="s">
        <v>31</v>
      </c>
      <c r="C9" s="366" t="s">
        <v>30</v>
      </c>
      <c r="D9" s="364" t="s">
        <v>29</v>
      </c>
      <c r="E9" s="314" t="s">
        <v>28</v>
      </c>
      <c r="F9" s="315"/>
      <c r="G9" s="315"/>
      <c r="H9" s="315"/>
      <c r="I9" s="315"/>
      <c r="J9" s="315"/>
      <c r="K9" s="315"/>
      <c r="L9" s="315"/>
      <c r="M9" s="315"/>
      <c r="N9" s="315"/>
      <c r="O9" s="315"/>
      <c r="P9" s="315"/>
      <c r="Q9" s="315"/>
      <c r="R9" s="315"/>
      <c r="S9" s="315"/>
      <c r="T9" s="315"/>
      <c r="U9" s="315"/>
      <c r="V9" s="315"/>
      <c r="W9" s="315"/>
      <c r="X9" s="315"/>
      <c r="Y9" s="315"/>
      <c r="Z9" s="315"/>
      <c r="AA9" s="315"/>
      <c r="AB9" s="316"/>
      <c r="AC9" s="10" t="s">
        <v>40</v>
      </c>
    </row>
    <row r="10" spans="1:29" ht="15.75" x14ac:dyDescent="0.25">
      <c r="A10" s="365"/>
      <c r="B10" s="365"/>
      <c r="C10" s="367"/>
      <c r="D10" s="365"/>
      <c r="E10" s="8">
        <v>7</v>
      </c>
      <c r="F10" s="8">
        <v>8</v>
      </c>
      <c r="G10" s="8">
        <v>9</v>
      </c>
      <c r="H10" s="8">
        <v>10</v>
      </c>
      <c r="I10" s="9">
        <v>11</v>
      </c>
      <c r="J10" s="8">
        <v>12</v>
      </c>
      <c r="K10" s="8">
        <v>13</v>
      </c>
      <c r="L10" s="8">
        <v>14</v>
      </c>
      <c r="M10" s="8">
        <v>15</v>
      </c>
      <c r="N10" s="8">
        <v>16</v>
      </c>
      <c r="O10" s="8">
        <v>17</v>
      </c>
      <c r="P10" s="8">
        <v>18</v>
      </c>
      <c r="Q10" s="8">
        <v>19</v>
      </c>
      <c r="R10" s="8">
        <v>20</v>
      </c>
      <c r="S10" s="8">
        <v>21</v>
      </c>
      <c r="T10" s="8">
        <v>22</v>
      </c>
      <c r="U10" s="8">
        <v>23</v>
      </c>
      <c r="V10" s="8">
        <v>0</v>
      </c>
      <c r="W10" s="8">
        <v>1</v>
      </c>
      <c r="X10" s="8">
        <v>2</v>
      </c>
      <c r="Y10" s="8">
        <v>3</v>
      </c>
      <c r="Z10" s="8">
        <v>4</v>
      </c>
      <c r="AA10" s="8">
        <v>5</v>
      </c>
      <c r="AB10" s="8">
        <v>6</v>
      </c>
      <c r="AC10" s="1"/>
    </row>
    <row r="11" spans="1:29" ht="24.95" customHeight="1" x14ac:dyDescent="0.25">
      <c r="A11" s="4">
        <v>1</v>
      </c>
      <c r="B11" s="3" t="s">
        <v>27</v>
      </c>
      <c r="C11" s="2" t="s">
        <v>0</v>
      </c>
      <c r="D11" s="31"/>
      <c r="E11" s="7">
        <v>1.1000000000000001</v>
      </c>
      <c r="F11" s="7">
        <v>1.1000000000000001</v>
      </c>
      <c r="G11" s="7">
        <v>1.9</v>
      </c>
      <c r="H11" s="7">
        <v>1.7</v>
      </c>
      <c r="I11" s="7"/>
      <c r="J11" s="7"/>
      <c r="K11" s="7"/>
      <c r="L11" s="7"/>
      <c r="M11" s="7"/>
      <c r="N11" s="7">
        <v>1.9</v>
      </c>
      <c r="O11" s="7">
        <v>1.9</v>
      </c>
      <c r="P11" s="7">
        <v>1.8</v>
      </c>
      <c r="Q11" s="7">
        <v>1.7</v>
      </c>
      <c r="R11" s="7">
        <v>1.9</v>
      </c>
      <c r="S11" s="7">
        <v>1.9</v>
      </c>
      <c r="T11" s="7">
        <v>1.7</v>
      </c>
      <c r="U11" s="7">
        <v>1.8</v>
      </c>
      <c r="V11" s="7"/>
      <c r="W11" s="7"/>
      <c r="X11" s="7"/>
      <c r="Y11" s="7"/>
      <c r="Z11" s="7"/>
      <c r="AA11" s="7"/>
      <c r="AB11" s="7"/>
      <c r="AC11" s="12">
        <f t="shared" ref="AC11:AC23" si="0">AVERAGE(E11:AB11)</f>
        <v>1.7</v>
      </c>
    </row>
    <row r="12" spans="1:29" ht="24.95" customHeight="1" x14ac:dyDescent="0.25">
      <c r="A12" s="4">
        <v>2</v>
      </c>
      <c r="B12" s="3" t="s">
        <v>26</v>
      </c>
      <c r="C12" s="2" t="s">
        <v>0</v>
      </c>
      <c r="D12" s="31"/>
      <c r="E12" s="7">
        <v>0.5</v>
      </c>
      <c r="F12" s="7">
        <v>0.5</v>
      </c>
      <c r="G12" s="7">
        <v>0.4</v>
      </c>
      <c r="H12" s="7">
        <v>0.3</v>
      </c>
      <c r="I12" s="7"/>
      <c r="J12" s="7"/>
      <c r="K12" s="7"/>
      <c r="L12" s="7"/>
      <c r="M12" s="7"/>
      <c r="N12" s="7">
        <v>0.4</v>
      </c>
      <c r="O12" s="7">
        <v>0.4</v>
      </c>
      <c r="P12" s="7">
        <v>0.4</v>
      </c>
      <c r="Q12" s="7">
        <v>0.5</v>
      </c>
      <c r="R12" s="7">
        <v>0.3</v>
      </c>
      <c r="S12" s="7">
        <v>0.4</v>
      </c>
      <c r="T12" s="7">
        <v>0.4</v>
      </c>
      <c r="U12" s="7">
        <v>0.4</v>
      </c>
      <c r="V12" s="7"/>
      <c r="W12" s="7"/>
      <c r="X12" s="7"/>
      <c r="Y12" s="7"/>
      <c r="Z12" s="7"/>
      <c r="AA12" s="7"/>
      <c r="AB12" s="7"/>
      <c r="AC12" s="12">
        <f t="shared" si="0"/>
        <v>0.40833333333333338</v>
      </c>
    </row>
    <row r="13" spans="1:29" ht="24.95" customHeight="1" x14ac:dyDescent="0.25">
      <c r="A13" s="4">
        <v>3</v>
      </c>
      <c r="B13" s="3" t="s">
        <v>25</v>
      </c>
      <c r="C13" s="2" t="s">
        <v>0</v>
      </c>
      <c r="D13" s="2"/>
      <c r="E13" s="36">
        <v>15.3</v>
      </c>
      <c r="F13" s="36">
        <v>15.5</v>
      </c>
      <c r="G13" s="36">
        <v>16</v>
      </c>
      <c r="H13" s="36">
        <v>15.6</v>
      </c>
      <c r="I13" s="36"/>
      <c r="J13" s="36"/>
      <c r="K13" s="36"/>
      <c r="L13" s="36"/>
      <c r="M13" s="36"/>
      <c r="N13" s="36">
        <v>15.72222</v>
      </c>
      <c r="O13" s="36">
        <v>15.72222</v>
      </c>
      <c r="P13" s="36">
        <v>15.72222</v>
      </c>
      <c r="Q13" s="36">
        <v>15.44444</v>
      </c>
      <c r="R13" s="36">
        <v>15</v>
      </c>
      <c r="S13" s="36">
        <v>14.5</v>
      </c>
      <c r="T13" s="36">
        <v>14.16667</v>
      </c>
      <c r="U13" s="36">
        <v>13.72222</v>
      </c>
      <c r="V13" s="36"/>
      <c r="W13" s="36"/>
      <c r="X13" s="36"/>
      <c r="Y13" s="36"/>
      <c r="Z13" s="36"/>
      <c r="AA13" s="36"/>
      <c r="AB13" s="36"/>
      <c r="AC13" s="12">
        <f t="shared" si="0"/>
        <v>15.199999166666666</v>
      </c>
    </row>
    <row r="14" spans="1:29" ht="24.95" customHeight="1" x14ac:dyDescent="0.25">
      <c r="A14" s="4">
        <v>4</v>
      </c>
      <c r="B14" s="3" t="s">
        <v>24</v>
      </c>
      <c r="C14" s="2" t="s">
        <v>0</v>
      </c>
      <c r="D14" s="2"/>
      <c r="E14" s="36">
        <v>7</v>
      </c>
      <c r="F14" s="36">
        <v>7.1</v>
      </c>
      <c r="G14" s="36">
        <v>7.6</v>
      </c>
      <c r="H14" s="36">
        <v>8</v>
      </c>
      <c r="I14" s="36"/>
      <c r="J14" s="36"/>
      <c r="K14" s="36"/>
      <c r="L14" s="36"/>
      <c r="M14" s="36"/>
      <c r="N14" s="36">
        <v>7.8888889999999998</v>
      </c>
      <c r="O14" s="36">
        <v>7.8888889999999998</v>
      </c>
      <c r="P14" s="36">
        <v>7.8888889999999998</v>
      </c>
      <c r="Q14" s="36">
        <v>7.7222229999999996</v>
      </c>
      <c r="R14" s="36">
        <v>7.5</v>
      </c>
      <c r="S14" s="36">
        <v>7</v>
      </c>
      <c r="T14" s="36">
        <v>6.6666670000000003</v>
      </c>
      <c r="U14" s="36">
        <v>6.4444439999999998</v>
      </c>
      <c r="V14" s="36"/>
      <c r="W14" s="36"/>
      <c r="X14" s="36"/>
      <c r="Y14" s="36"/>
      <c r="Z14" s="36"/>
      <c r="AA14" s="36"/>
      <c r="AB14" s="36"/>
      <c r="AC14" s="12">
        <f t="shared" si="0"/>
        <v>7.3916667499999997</v>
      </c>
    </row>
    <row r="15" spans="1:29" ht="24.95" customHeight="1" x14ac:dyDescent="0.25">
      <c r="A15" s="4">
        <v>5</v>
      </c>
      <c r="B15" s="3" t="s">
        <v>23</v>
      </c>
      <c r="C15" s="2" t="s">
        <v>0</v>
      </c>
      <c r="D15" s="2"/>
      <c r="E15" s="36">
        <v>23.6</v>
      </c>
      <c r="F15" s="36">
        <v>23.1</v>
      </c>
      <c r="G15" s="36">
        <v>23.3</v>
      </c>
      <c r="H15" s="36">
        <v>26.2</v>
      </c>
      <c r="I15" s="36"/>
      <c r="J15" s="36"/>
      <c r="K15" s="36"/>
      <c r="L15" s="36"/>
      <c r="M15" s="36"/>
      <c r="N15" s="36">
        <v>25.66667</v>
      </c>
      <c r="O15" s="36">
        <v>25.66667</v>
      </c>
      <c r="P15" s="36">
        <v>25.66667</v>
      </c>
      <c r="Q15" s="36">
        <v>26.11111</v>
      </c>
      <c r="R15" s="36">
        <v>26</v>
      </c>
      <c r="S15" s="36">
        <v>24.94445</v>
      </c>
      <c r="T15" s="36">
        <v>24.83333</v>
      </c>
      <c r="U15" s="36">
        <v>24.77778</v>
      </c>
      <c r="V15" s="36"/>
      <c r="W15" s="36"/>
      <c r="X15" s="36"/>
      <c r="Y15" s="36"/>
      <c r="Z15" s="36"/>
      <c r="AA15" s="36"/>
      <c r="AB15" s="36"/>
      <c r="AC15" s="12">
        <f t="shared" si="0"/>
        <v>24.988890000000001</v>
      </c>
    </row>
    <row r="16" spans="1:29" ht="24.95" customHeight="1" x14ac:dyDescent="0.25">
      <c r="A16" s="4">
        <v>6</v>
      </c>
      <c r="B16" s="3" t="s">
        <v>22</v>
      </c>
      <c r="C16" s="2" t="s">
        <v>0</v>
      </c>
      <c r="D16" s="2"/>
      <c r="E16" s="56">
        <v>28.8</v>
      </c>
      <c r="F16" s="56">
        <v>28.4</v>
      </c>
      <c r="G16" s="56">
        <v>28.7</v>
      </c>
      <c r="H16" s="56">
        <v>31.1</v>
      </c>
      <c r="I16" s="56"/>
      <c r="J16" s="56"/>
      <c r="K16" s="56"/>
      <c r="L16" s="56"/>
      <c r="M16" s="56"/>
      <c r="N16" s="56">
        <v>30.61111</v>
      </c>
      <c r="O16" s="56">
        <v>30.61111</v>
      </c>
      <c r="P16" s="56">
        <v>30.61111</v>
      </c>
      <c r="Q16" s="56">
        <v>31</v>
      </c>
      <c r="R16" s="56">
        <v>30.77778</v>
      </c>
      <c r="S16" s="56">
        <v>29.88889</v>
      </c>
      <c r="T16" s="56">
        <v>29.5</v>
      </c>
      <c r="U16" s="56">
        <v>29.44444</v>
      </c>
      <c r="V16" s="56"/>
      <c r="W16" s="56"/>
      <c r="X16" s="56"/>
      <c r="Y16" s="56"/>
      <c r="Z16" s="56"/>
      <c r="AA16" s="56"/>
      <c r="AB16" s="56"/>
      <c r="AC16" s="57">
        <f t="shared" si="0"/>
        <v>29.953703333333333</v>
      </c>
    </row>
    <row r="17" spans="1:29" ht="24.95" customHeight="1" x14ac:dyDescent="0.25">
      <c r="A17" s="4">
        <v>7</v>
      </c>
      <c r="B17" s="3" t="s">
        <v>21</v>
      </c>
      <c r="C17" s="2" t="s">
        <v>16</v>
      </c>
      <c r="D17" s="2"/>
      <c r="E17" s="58">
        <v>4.3</v>
      </c>
      <c r="F17" s="58">
        <v>4.3</v>
      </c>
      <c r="G17" s="58">
        <v>4.3</v>
      </c>
      <c r="H17" s="58">
        <v>4.3</v>
      </c>
      <c r="I17" s="58"/>
      <c r="J17" s="58"/>
      <c r="K17" s="58"/>
      <c r="L17" s="58"/>
      <c r="M17" s="58"/>
      <c r="N17" s="58">
        <v>4.3</v>
      </c>
      <c r="O17" s="58">
        <v>4.3</v>
      </c>
      <c r="P17" s="58">
        <v>4.3</v>
      </c>
      <c r="Q17" s="58">
        <v>4.3</v>
      </c>
      <c r="R17" s="58">
        <v>4.3</v>
      </c>
      <c r="S17" s="58">
        <v>4.3</v>
      </c>
      <c r="T17" s="58">
        <v>4.3</v>
      </c>
      <c r="U17" s="58">
        <v>4.3</v>
      </c>
      <c r="V17" s="58"/>
      <c r="W17" s="58"/>
      <c r="X17" s="58"/>
      <c r="Y17" s="58"/>
      <c r="Z17" s="58"/>
      <c r="AA17" s="58"/>
      <c r="AB17" s="58"/>
      <c r="AC17" s="57">
        <f t="shared" si="0"/>
        <v>4.2999999999999989</v>
      </c>
    </row>
    <row r="18" spans="1:29" ht="24.95" customHeight="1" x14ac:dyDescent="0.25">
      <c r="A18" s="4">
        <v>8</v>
      </c>
      <c r="B18" s="3" t="s">
        <v>20</v>
      </c>
      <c r="C18" s="2" t="s">
        <v>16</v>
      </c>
      <c r="D18" s="2"/>
      <c r="E18" s="59">
        <v>3.8</v>
      </c>
      <c r="F18" s="59">
        <v>3.8</v>
      </c>
      <c r="G18" s="59">
        <v>3.8</v>
      </c>
      <c r="H18" s="59">
        <v>3.8</v>
      </c>
      <c r="I18" s="59"/>
      <c r="J18" s="59"/>
      <c r="K18" s="59"/>
      <c r="L18" s="59"/>
      <c r="M18" s="59"/>
      <c r="N18" s="59">
        <v>3.8</v>
      </c>
      <c r="O18" s="59">
        <v>3.8</v>
      </c>
      <c r="P18" s="59">
        <v>3.8</v>
      </c>
      <c r="Q18" s="59">
        <v>3.8</v>
      </c>
      <c r="R18" s="59">
        <v>3.8</v>
      </c>
      <c r="S18" s="59">
        <v>3.8</v>
      </c>
      <c r="T18" s="59">
        <v>3.8</v>
      </c>
      <c r="U18" s="59">
        <v>3.8</v>
      </c>
      <c r="V18" s="59"/>
      <c r="W18" s="59"/>
      <c r="X18" s="59"/>
      <c r="Y18" s="59"/>
      <c r="Z18" s="59"/>
      <c r="AA18" s="59"/>
      <c r="AB18" s="59"/>
      <c r="AC18" s="57">
        <f t="shared" si="0"/>
        <v>3.7999999999999994</v>
      </c>
    </row>
    <row r="19" spans="1:29" ht="24.95" customHeight="1" x14ac:dyDescent="0.25">
      <c r="A19" s="4">
        <v>9</v>
      </c>
      <c r="B19" s="3" t="s">
        <v>19</v>
      </c>
      <c r="C19" s="2" t="s">
        <v>16</v>
      </c>
      <c r="D19" s="2"/>
      <c r="E19" s="59">
        <v>3.8</v>
      </c>
      <c r="F19" s="59">
        <v>3.8</v>
      </c>
      <c r="G19" s="59">
        <v>3.8</v>
      </c>
      <c r="H19" s="59">
        <v>3.8</v>
      </c>
      <c r="I19" s="59"/>
      <c r="J19" s="59"/>
      <c r="K19" s="59"/>
      <c r="L19" s="59"/>
      <c r="M19" s="59"/>
      <c r="N19" s="59">
        <v>3.8</v>
      </c>
      <c r="O19" s="59">
        <v>3.8</v>
      </c>
      <c r="P19" s="59">
        <v>3.8</v>
      </c>
      <c r="Q19" s="59">
        <v>3.8</v>
      </c>
      <c r="R19" s="59">
        <v>3.8</v>
      </c>
      <c r="S19" s="59">
        <v>3.8</v>
      </c>
      <c r="T19" s="59">
        <v>3.8</v>
      </c>
      <c r="U19" s="59">
        <v>3.8</v>
      </c>
      <c r="V19" s="59"/>
      <c r="W19" s="59"/>
      <c r="X19" s="59"/>
      <c r="Y19" s="59"/>
      <c r="Z19" s="59"/>
      <c r="AA19" s="59"/>
      <c r="AB19" s="59"/>
      <c r="AC19" s="57">
        <f t="shared" si="0"/>
        <v>3.7999999999999994</v>
      </c>
    </row>
    <row r="20" spans="1:29" ht="24.95" customHeight="1" x14ac:dyDescent="0.25">
      <c r="A20" s="4">
        <v>10</v>
      </c>
      <c r="B20" s="3" t="s">
        <v>18</v>
      </c>
      <c r="C20" s="2" t="s">
        <v>16</v>
      </c>
      <c r="D20" s="2"/>
      <c r="E20" s="59">
        <v>3</v>
      </c>
      <c r="F20" s="59">
        <v>3</v>
      </c>
      <c r="G20" s="59">
        <v>3</v>
      </c>
      <c r="H20" s="59">
        <v>3</v>
      </c>
      <c r="I20" s="59"/>
      <c r="J20" s="59"/>
      <c r="K20" s="59"/>
      <c r="L20" s="59"/>
      <c r="M20" s="59"/>
      <c r="N20" s="59">
        <v>3</v>
      </c>
      <c r="O20" s="59">
        <v>3</v>
      </c>
      <c r="P20" s="59">
        <v>3</v>
      </c>
      <c r="Q20" s="59">
        <v>3</v>
      </c>
      <c r="R20" s="59">
        <v>3</v>
      </c>
      <c r="S20" s="59">
        <v>3</v>
      </c>
      <c r="T20" s="59">
        <v>3</v>
      </c>
      <c r="U20" s="59">
        <v>3</v>
      </c>
      <c r="V20" s="59"/>
      <c r="W20" s="59"/>
      <c r="X20" s="59"/>
      <c r="Y20" s="59"/>
      <c r="Z20" s="59"/>
      <c r="AA20" s="59"/>
      <c r="AB20" s="59"/>
      <c r="AC20" s="57">
        <f t="shared" si="0"/>
        <v>3</v>
      </c>
    </row>
    <row r="21" spans="1:29" ht="24.95" customHeight="1" x14ac:dyDescent="0.25">
      <c r="A21" s="4">
        <v>11</v>
      </c>
      <c r="B21" s="3" t="s">
        <v>17</v>
      </c>
      <c r="C21" s="2" t="s">
        <v>16</v>
      </c>
      <c r="D21" s="5"/>
      <c r="E21" s="58">
        <f t="shared" ref="E21:U21" si="1">E17-E18</f>
        <v>0.5</v>
      </c>
      <c r="F21" s="58">
        <f t="shared" si="1"/>
        <v>0.5</v>
      </c>
      <c r="G21" s="58">
        <f t="shared" si="1"/>
        <v>0.5</v>
      </c>
      <c r="H21" s="58">
        <f t="shared" si="1"/>
        <v>0.5</v>
      </c>
      <c r="I21" s="58"/>
      <c r="J21" s="58"/>
      <c r="K21" s="58"/>
      <c r="L21" s="58"/>
      <c r="M21" s="58"/>
      <c r="N21" s="58">
        <f>N17-N18</f>
        <v>0.5</v>
      </c>
      <c r="O21" s="58">
        <f t="shared" si="1"/>
        <v>0.5</v>
      </c>
      <c r="P21" s="58">
        <f t="shared" si="1"/>
        <v>0.5</v>
      </c>
      <c r="Q21" s="58">
        <f t="shared" si="1"/>
        <v>0.5</v>
      </c>
      <c r="R21" s="58">
        <f t="shared" si="1"/>
        <v>0.5</v>
      </c>
      <c r="S21" s="58">
        <f t="shared" si="1"/>
        <v>0.5</v>
      </c>
      <c r="T21" s="58">
        <f t="shared" si="1"/>
        <v>0.5</v>
      </c>
      <c r="U21" s="58">
        <f t="shared" si="1"/>
        <v>0.5</v>
      </c>
      <c r="V21" s="58"/>
      <c r="W21" s="58"/>
      <c r="X21" s="58"/>
      <c r="Y21" s="58"/>
      <c r="Z21" s="58"/>
      <c r="AA21" s="58"/>
      <c r="AB21" s="58"/>
      <c r="AC21" s="57">
        <f t="shared" si="0"/>
        <v>0.5</v>
      </c>
    </row>
    <row r="22" spans="1:29" ht="24.95" customHeight="1" x14ac:dyDescent="0.25">
      <c r="A22" s="4">
        <v>12</v>
      </c>
      <c r="B22" s="3" t="s">
        <v>15</v>
      </c>
      <c r="C22" s="2" t="s">
        <v>14</v>
      </c>
      <c r="D22" s="5"/>
      <c r="E22" s="58">
        <f t="shared" ref="E22:U22" si="2">E19-E20</f>
        <v>0.79999999999999982</v>
      </c>
      <c r="F22" s="58">
        <f t="shared" si="2"/>
        <v>0.79999999999999982</v>
      </c>
      <c r="G22" s="58">
        <f t="shared" si="2"/>
        <v>0.79999999999999982</v>
      </c>
      <c r="H22" s="58">
        <f t="shared" si="2"/>
        <v>0.79999999999999982</v>
      </c>
      <c r="I22" s="58"/>
      <c r="J22" s="58"/>
      <c r="K22" s="58"/>
      <c r="L22" s="58"/>
      <c r="M22" s="58"/>
      <c r="N22" s="58">
        <f>N19-N20</f>
        <v>0.79999999999999982</v>
      </c>
      <c r="O22" s="58">
        <f t="shared" si="2"/>
        <v>0.79999999999999982</v>
      </c>
      <c r="P22" s="58">
        <f t="shared" si="2"/>
        <v>0.79999999999999982</v>
      </c>
      <c r="Q22" s="58">
        <f t="shared" si="2"/>
        <v>0.79999999999999982</v>
      </c>
      <c r="R22" s="58">
        <f t="shared" si="2"/>
        <v>0.79999999999999982</v>
      </c>
      <c r="S22" s="58">
        <f t="shared" si="2"/>
        <v>0.79999999999999982</v>
      </c>
      <c r="T22" s="58">
        <f t="shared" si="2"/>
        <v>0.79999999999999982</v>
      </c>
      <c r="U22" s="58">
        <f t="shared" si="2"/>
        <v>0.79999999999999982</v>
      </c>
      <c r="V22" s="58"/>
      <c r="W22" s="58"/>
      <c r="X22" s="58"/>
      <c r="Y22" s="58"/>
      <c r="Z22" s="58"/>
      <c r="AA22" s="58"/>
      <c r="AB22" s="58"/>
      <c r="AC22" s="57">
        <f t="shared" si="0"/>
        <v>0.79999999999999982</v>
      </c>
    </row>
    <row r="23" spans="1:29" ht="24.95" customHeight="1" x14ac:dyDescent="0.25">
      <c r="A23" s="4">
        <v>13</v>
      </c>
      <c r="B23" s="3" t="s">
        <v>13</v>
      </c>
      <c r="C23" s="2" t="s">
        <v>12</v>
      </c>
      <c r="D23" s="5"/>
      <c r="E23" s="60">
        <f t="shared" ref="E23:U23" si="3">SQRT(E21/0.5)*971</f>
        <v>971</v>
      </c>
      <c r="F23" s="60">
        <f t="shared" si="3"/>
        <v>971</v>
      </c>
      <c r="G23" s="60">
        <f t="shared" si="3"/>
        <v>971</v>
      </c>
      <c r="H23" s="60">
        <f t="shared" si="3"/>
        <v>971</v>
      </c>
      <c r="I23" s="60"/>
      <c r="J23" s="60"/>
      <c r="K23" s="60"/>
      <c r="L23" s="60"/>
      <c r="M23" s="60"/>
      <c r="N23" s="60">
        <f>SQRT(N21/0.5)*971</f>
        <v>971</v>
      </c>
      <c r="O23" s="60">
        <f t="shared" si="3"/>
        <v>971</v>
      </c>
      <c r="P23" s="60">
        <f t="shared" si="3"/>
        <v>971</v>
      </c>
      <c r="Q23" s="60">
        <f t="shared" si="3"/>
        <v>971</v>
      </c>
      <c r="R23" s="60">
        <f t="shared" si="3"/>
        <v>971</v>
      </c>
      <c r="S23" s="60">
        <f t="shared" si="3"/>
        <v>971</v>
      </c>
      <c r="T23" s="60">
        <f t="shared" si="3"/>
        <v>971</v>
      </c>
      <c r="U23" s="60">
        <f t="shared" si="3"/>
        <v>971</v>
      </c>
      <c r="V23" s="60"/>
      <c r="W23" s="60"/>
      <c r="X23" s="60"/>
      <c r="Y23" s="60"/>
      <c r="Z23" s="60"/>
      <c r="AA23" s="60"/>
      <c r="AB23" s="60"/>
      <c r="AC23" s="57">
        <f t="shared" si="0"/>
        <v>971</v>
      </c>
    </row>
    <row r="24" spans="1:29" ht="24.95" customHeight="1" x14ac:dyDescent="0.25">
      <c r="A24" s="4">
        <v>14</v>
      </c>
      <c r="B24" s="3" t="s">
        <v>11</v>
      </c>
      <c r="C24" s="2" t="s">
        <v>10</v>
      </c>
      <c r="D24" s="5"/>
      <c r="E24" s="58">
        <f t="shared" ref="E24:U24" si="4">E23*1000*1*(E13-E14)/3024</f>
        <v>2665.112433862434</v>
      </c>
      <c r="F24" s="58">
        <f t="shared" si="4"/>
        <v>2697.2222222222222</v>
      </c>
      <c r="G24" s="58">
        <f t="shared" si="4"/>
        <v>2697.2222222222222</v>
      </c>
      <c r="H24" s="58">
        <f t="shared" si="4"/>
        <v>2440.3439153439153</v>
      </c>
      <c r="I24" s="58"/>
      <c r="J24" s="58"/>
      <c r="K24" s="58"/>
      <c r="L24" s="58"/>
      <c r="M24" s="58"/>
      <c r="N24" s="58">
        <f>N23*1000*1*(N13-N14)/3024</f>
        <v>2515.2660056216932</v>
      </c>
      <c r="O24" s="58">
        <f t="shared" si="4"/>
        <v>2515.2660056216932</v>
      </c>
      <c r="P24" s="58">
        <f t="shared" si="4"/>
        <v>2515.2660056216932</v>
      </c>
      <c r="Q24" s="58">
        <f t="shared" si="4"/>
        <v>2479.5875353835982</v>
      </c>
      <c r="R24" s="58">
        <f t="shared" si="4"/>
        <v>2408.2341269841268</v>
      </c>
      <c r="S24" s="58">
        <f t="shared" si="4"/>
        <v>2408.2341269841268</v>
      </c>
      <c r="T24" s="58">
        <f t="shared" si="4"/>
        <v>2408.2350902777775</v>
      </c>
      <c r="U24" s="58">
        <f t="shared" si="4"/>
        <v>2336.8784708994708</v>
      </c>
      <c r="V24" s="58"/>
      <c r="W24" s="77"/>
      <c r="X24" s="77"/>
      <c r="Y24" s="77"/>
      <c r="Z24" s="77"/>
      <c r="AA24" s="77"/>
      <c r="AB24" s="77"/>
      <c r="AC24" s="78">
        <f>SUM(E24:AB24)</f>
        <v>30086.868161044975</v>
      </c>
    </row>
    <row r="25" spans="1:29" ht="24.95" customHeight="1" x14ac:dyDescent="0.25">
      <c r="A25" s="4">
        <v>15</v>
      </c>
      <c r="B25" s="3" t="s">
        <v>9</v>
      </c>
      <c r="C25" s="2" t="s">
        <v>8</v>
      </c>
      <c r="D25" s="5"/>
      <c r="E25" s="58">
        <v>1600</v>
      </c>
      <c r="F25" s="58">
        <v>1500</v>
      </c>
      <c r="G25" s="58">
        <v>1400</v>
      </c>
      <c r="H25" s="58">
        <v>1200</v>
      </c>
      <c r="I25" s="58"/>
      <c r="J25" s="58">
        <v>0</v>
      </c>
      <c r="K25" s="58">
        <v>0</v>
      </c>
      <c r="L25" s="58">
        <v>0</v>
      </c>
      <c r="M25" s="58">
        <v>0</v>
      </c>
      <c r="N25" s="58">
        <v>1100</v>
      </c>
      <c r="O25" s="58">
        <v>1400</v>
      </c>
      <c r="P25" s="58">
        <v>1600</v>
      </c>
      <c r="Q25" s="58">
        <v>1500</v>
      </c>
      <c r="R25" s="58">
        <v>1500</v>
      </c>
      <c r="S25" s="58">
        <v>1400</v>
      </c>
      <c r="T25" s="58">
        <v>1500</v>
      </c>
      <c r="U25" s="58">
        <v>800</v>
      </c>
      <c r="V25" s="58"/>
      <c r="W25" s="58">
        <v>0</v>
      </c>
      <c r="X25" s="58">
        <v>0</v>
      </c>
      <c r="Y25" s="58">
        <v>0</v>
      </c>
      <c r="Z25" s="58">
        <v>0</v>
      </c>
      <c r="AA25" s="58">
        <v>0</v>
      </c>
      <c r="AB25" s="58">
        <v>0</v>
      </c>
      <c r="AC25" s="78">
        <f>SUM(E25:AB25)</f>
        <v>16500</v>
      </c>
    </row>
    <row r="26" spans="1:29" ht="24.95" customHeight="1" x14ac:dyDescent="0.25">
      <c r="A26" s="4">
        <v>16</v>
      </c>
      <c r="B26" s="3" t="s">
        <v>7</v>
      </c>
      <c r="C26" s="2" t="s">
        <v>6</v>
      </c>
      <c r="D26" s="5"/>
      <c r="E26" s="62">
        <f t="shared" ref="E26:U26" si="5">E25/E24</f>
        <v>0.60034990631940732</v>
      </c>
      <c r="F26" s="62">
        <f t="shared" si="5"/>
        <v>0.55612770339855822</v>
      </c>
      <c r="G26" s="62">
        <f t="shared" si="5"/>
        <v>0.51905252317198769</v>
      </c>
      <c r="H26" s="62">
        <f t="shared" si="5"/>
        <v>0.49173396932083041</v>
      </c>
      <c r="I26" s="62"/>
      <c r="J26" s="62"/>
      <c r="K26" s="62"/>
      <c r="L26" s="62"/>
      <c r="M26" s="62"/>
      <c r="N26" s="62">
        <f t="shared" si="5"/>
        <v>0.43732949021752282</v>
      </c>
      <c r="O26" s="62">
        <f t="shared" si="5"/>
        <v>0.55660116936775628</v>
      </c>
      <c r="P26" s="62">
        <f t="shared" si="5"/>
        <v>0.63611562213457862</v>
      </c>
      <c r="Q26" s="62">
        <f t="shared" si="5"/>
        <v>0.60493932099394365</v>
      </c>
      <c r="R26" s="62">
        <f t="shared" si="5"/>
        <v>0.62286302780638525</v>
      </c>
      <c r="S26" s="62">
        <f t="shared" si="5"/>
        <v>0.5813388259526262</v>
      </c>
      <c r="T26" s="62">
        <f t="shared" si="5"/>
        <v>0.62286277866127382</v>
      </c>
      <c r="U26" s="62">
        <f t="shared" si="5"/>
        <v>0.3423370149377421</v>
      </c>
      <c r="V26" s="62"/>
      <c r="W26" s="62"/>
      <c r="X26" s="62"/>
      <c r="Y26" s="62"/>
      <c r="Z26" s="62"/>
      <c r="AA26" s="62"/>
      <c r="AB26" s="62"/>
      <c r="AC26" s="57">
        <f t="shared" ref="AC26:AC31" si="6">AVERAGE(E26:AB26)</f>
        <v>0.54763761269021771</v>
      </c>
    </row>
    <row r="27" spans="1:29" ht="24.95" customHeight="1" x14ac:dyDescent="0.25">
      <c r="A27" s="4">
        <v>17</v>
      </c>
      <c r="B27" s="3" t="s">
        <v>5</v>
      </c>
      <c r="C27" s="5"/>
      <c r="D27" s="5"/>
      <c r="E27" s="326">
        <f>AVERAGE(E26:AB26)</f>
        <v>0.54763761269021771</v>
      </c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27"/>
      <c r="AC27" s="57">
        <f t="shared" si="6"/>
        <v>0.54763761269021771</v>
      </c>
    </row>
    <row r="28" spans="1:29" ht="24.95" customHeight="1" x14ac:dyDescent="0.25">
      <c r="A28" s="4">
        <v>18</v>
      </c>
      <c r="B28" s="3" t="s">
        <v>4</v>
      </c>
      <c r="C28" s="5"/>
      <c r="D28" s="5"/>
      <c r="E28" s="62">
        <f t="shared" ref="E28:S28" si="7">3.516/E26</f>
        <v>5.8565845734126993</v>
      </c>
      <c r="F28" s="62">
        <f t="shared" si="7"/>
        <v>6.3222888888888882</v>
      </c>
      <c r="G28" s="62">
        <f t="shared" si="7"/>
        <v>6.773880952380952</v>
      </c>
      <c r="H28" s="62">
        <f t="shared" si="7"/>
        <v>7.1502076719576717</v>
      </c>
      <c r="I28" s="62"/>
      <c r="J28" s="62"/>
      <c r="K28" s="62"/>
      <c r="L28" s="62"/>
      <c r="M28" s="62"/>
      <c r="N28" s="62">
        <f>3.516/N26</f>
        <v>8.0397047961507937</v>
      </c>
      <c r="O28" s="62">
        <f t="shared" si="7"/>
        <v>6.3169109112613384</v>
      </c>
      <c r="P28" s="62">
        <f t="shared" si="7"/>
        <v>5.5272970473536711</v>
      </c>
      <c r="Q28" s="62">
        <f t="shared" si="7"/>
        <v>5.812153182939154</v>
      </c>
      <c r="R28" s="62">
        <f t="shared" si="7"/>
        <v>5.6449007936507929</v>
      </c>
      <c r="S28" s="62">
        <f t="shared" si="7"/>
        <v>6.0481079931972781</v>
      </c>
      <c r="T28" s="62">
        <f>3.516/T26</f>
        <v>5.6449030516111103</v>
      </c>
      <c r="U28" s="62">
        <f>3.516/U26</f>
        <v>10.270580879603173</v>
      </c>
      <c r="V28" s="62"/>
      <c r="W28" s="62"/>
      <c r="X28" s="62"/>
      <c r="Y28" s="62"/>
      <c r="Z28" s="62"/>
      <c r="AA28" s="62"/>
      <c r="AB28" s="62"/>
      <c r="AC28" s="57">
        <f t="shared" si="6"/>
        <v>6.617293395200627</v>
      </c>
    </row>
    <row r="29" spans="1:29" ht="24.95" customHeight="1" x14ac:dyDescent="0.25">
      <c r="A29" s="4">
        <v>19</v>
      </c>
      <c r="B29" s="3" t="s">
        <v>3</v>
      </c>
      <c r="C29" s="5"/>
      <c r="D29" s="5"/>
      <c r="E29" s="62">
        <f t="shared" ref="E29:S29" si="8">3.413*E28</f>
        <v>19.988523149057542</v>
      </c>
      <c r="F29" s="62">
        <f t="shared" si="8"/>
        <v>21.577971977777775</v>
      </c>
      <c r="G29" s="62">
        <f t="shared" si="8"/>
        <v>23.119255690476187</v>
      </c>
      <c r="H29" s="62">
        <f t="shared" si="8"/>
        <v>24.403658784391531</v>
      </c>
      <c r="I29" s="62"/>
      <c r="J29" s="62"/>
      <c r="K29" s="62"/>
      <c r="L29" s="62"/>
      <c r="M29" s="62"/>
      <c r="N29" s="62">
        <f>3.413*N28</f>
        <v>27.439512469262656</v>
      </c>
      <c r="O29" s="62">
        <f t="shared" si="8"/>
        <v>21.559616940134948</v>
      </c>
      <c r="P29" s="62">
        <f t="shared" si="8"/>
        <v>18.864664822618078</v>
      </c>
      <c r="Q29" s="62">
        <f t="shared" si="8"/>
        <v>19.836878813371332</v>
      </c>
      <c r="R29" s="62">
        <f t="shared" si="8"/>
        <v>19.266046408730155</v>
      </c>
      <c r="S29" s="62">
        <f t="shared" si="8"/>
        <v>20.642192580782311</v>
      </c>
      <c r="T29" s="62">
        <f>3.413*T28</f>
        <v>19.266054115148719</v>
      </c>
      <c r="U29" s="62">
        <f>3.413*U28</f>
        <v>35.053492542085628</v>
      </c>
      <c r="V29" s="62"/>
      <c r="W29" s="62"/>
      <c r="X29" s="62"/>
      <c r="Y29" s="62"/>
      <c r="Z29" s="62"/>
      <c r="AA29" s="62"/>
      <c r="AB29" s="62"/>
      <c r="AC29" s="57">
        <f t="shared" si="6"/>
        <v>22.584822357819736</v>
      </c>
    </row>
    <row r="30" spans="1:29" ht="24.95" customHeight="1" x14ac:dyDescent="0.25">
      <c r="A30" s="4">
        <v>20</v>
      </c>
      <c r="B30" s="3" t="s">
        <v>2</v>
      </c>
      <c r="C30" s="2" t="s">
        <v>0</v>
      </c>
      <c r="D30" s="5"/>
      <c r="E30" s="62">
        <f t="shared" ref="E30:S30" si="9">(E16-E15)/LN(1+(E16-E15)/E11)</f>
        <v>2.9795338337636426</v>
      </c>
      <c r="F30" s="62">
        <f t="shared" si="9"/>
        <v>3.0096744385247418</v>
      </c>
      <c r="G30" s="62">
        <f t="shared" si="9"/>
        <v>4.0118260847600773</v>
      </c>
      <c r="H30" s="62">
        <f t="shared" si="9"/>
        <v>3.6123934342702917</v>
      </c>
      <c r="I30" s="62"/>
      <c r="J30" s="62"/>
      <c r="K30" s="62"/>
      <c r="L30" s="62"/>
      <c r="M30" s="62"/>
      <c r="N30" s="62">
        <f>(N16-N15)/LN(1+(N16-N15)/N11)</f>
        <v>3.8580731290039596</v>
      </c>
      <c r="O30" s="62">
        <f t="shared" si="9"/>
        <v>3.8580731290039596</v>
      </c>
      <c r="P30" s="62">
        <f t="shared" si="9"/>
        <v>3.7431455672406555</v>
      </c>
      <c r="Q30" s="62">
        <f t="shared" si="9"/>
        <v>3.6086850089062401</v>
      </c>
      <c r="R30" s="62">
        <f t="shared" si="9"/>
        <v>3.8011452483098953</v>
      </c>
      <c r="S30" s="62">
        <f t="shared" si="9"/>
        <v>3.8580731290039596</v>
      </c>
      <c r="T30" s="62">
        <f>(T16-T15)/LN(1+(T16-T15)/T11)</f>
        <v>3.5341557357957454</v>
      </c>
      <c r="U30" s="62">
        <f>(U16-U15)/LN(1+(U16-U15)/U11)</f>
        <v>3.649040758812828</v>
      </c>
      <c r="V30" s="62"/>
      <c r="W30" s="62"/>
      <c r="X30" s="62"/>
      <c r="Y30" s="62"/>
      <c r="Z30" s="62"/>
      <c r="AA30" s="62"/>
      <c r="AB30" s="62"/>
      <c r="AC30" s="57">
        <f t="shared" si="6"/>
        <v>3.6269849581163331</v>
      </c>
    </row>
    <row r="31" spans="1:29" ht="24.95" customHeight="1" x14ac:dyDescent="0.25">
      <c r="A31" s="4">
        <v>21</v>
      </c>
      <c r="B31" s="3" t="s">
        <v>1</v>
      </c>
      <c r="C31" s="2" t="s">
        <v>0</v>
      </c>
      <c r="D31" s="1"/>
      <c r="E31" s="62">
        <f t="shared" ref="E31:S31" si="10">(E13-E14)/LN(1+(E13-E14)/E12)</f>
        <v>2.8941048075593399</v>
      </c>
      <c r="F31" s="62">
        <f t="shared" si="10"/>
        <v>2.9174786401778334</v>
      </c>
      <c r="G31" s="62">
        <f t="shared" si="10"/>
        <v>2.7175298064488489</v>
      </c>
      <c r="H31" s="62">
        <f t="shared" si="10"/>
        <v>2.3235652944818113</v>
      </c>
      <c r="I31" s="62"/>
      <c r="J31" s="62"/>
      <c r="K31" s="62"/>
      <c r="L31" s="62"/>
      <c r="M31" s="62"/>
      <c r="N31" s="62">
        <f>(N13-N14)/LN(1+(N13-N14)/N12)</f>
        <v>2.5899749263105889</v>
      </c>
      <c r="O31" s="62">
        <f t="shared" si="10"/>
        <v>2.5899749263105889</v>
      </c>
      <c r="P31" s="62">
        <f t="shared" si="10"/>
        <v>2.5899749263105889</v>
      </c>
      <c r="Q31" s="62">
        <f t="shared" si="10"/>
        <v>2.7579473872408506</v>
      </c>
      <c r="R31" s="62">
        <f t="shared" si="10"/>
        <v>2.3019575732260114</v>
      </c>
      <c r="S31" s="62">
        <f t="shared" si="10"/>
        <v>2.5141180370887164</v>
      </c>
      <c r="T31" s="62">
        <f>(T13-T14)/LN(1+(T13-T14)/T12)</f>
        <v>2.5141187226959301</v>
      </c>
      <c r="U31" s="62">
        <f>(U13-U14)/LN(1+(U13-U14)/U12)</f>
        <v>2.4631845684592051</v>
      </c>
      <c r="V31" s="62"/>
      <c r="W31" s="62"/>
      <c r="X31" s="62"/>
      <c r="Y31" s="62"/>
      <c r="Z31" s="62"/>
      <c r="AA31" s="62"/>
      <c r="AB31" s="62"/>
      <c r="AC31" s="57">
        <f t="shared" si="6"/>
        <v>2.5978274680258595</v>
      </c>
    </row>
    <row r="32" spans="1:29" ht="18.75" customHeight="1" x14ac:dyDescent="0.25"/>
    <row r="33" spans="1:29" ht="18.75" x14ac:dyDescent="0.25">
      <c r="A33" s="353" t="s">
        <v>95</v>
      </c>
      <c r="B33" s="354"/>
      <c r="C33" s="354"/>
      <c r="D33" s="354"/>
      <c r="E33" s="354"/>
      <c r="F33" s="354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5"/>
    </row>
    <row r="34" spans="1:29" ht="21" customHeight="1" x14ac:dyDescent="0.35">
      <c r="A34" s="335"/>
      <c r="B34" s="336"/>
      <c r="C34" s="336"/>
      <c r="D34" s="337"/>
      <c r="E34" s="338" t="s">
        <v>75</v>
      </c>
      <c r="F34" s="339"/>
      <c r="G34" s="339"/>
      <c r="H34" s="339"/>
      <c r="I34" s="339"/>
      <c r="J34" s="339"/>
      <c r="K34" s="339"/>
      <c r="L34" s="339"/>
      <c r="M34" s="339"/>
      <c r="N34" s="339"/>
      <c r="O34" s="339"/>
      <c r="P34" s="339"/>
      <c r="Q34" s="339"/>
      <c r="R34" s="339"/>
      <c r="S34" s="339"/>
      <c r="T34" s="339"/>
      <c r="U34" s="339"/>
      <c r="V34" s="339"/>
      <c r="W34" s="339"/>
      <c r="X34" s="339"/>
      <c r="Y34" s="339"/>
      <c r="Z34" s="339"/>
      <c r="AA34" s="339"/>
      <c r="AB34" s="340"/>
    </row>
    <row r="35" spans="1:29" ht="18.75" x14ac:dyDescent="0.25">
      <c r="A35" s="350" t="s">
        <v>38</v>
      </c>
      <c r="B35" s="351"/>
      <c r="C35" s="351"/>
      <c r="D35" s="352"/>
      <c r="E35" s="341"/>
      <c r="F35" s="342"/>
      <c r="G35" s="342"/>
      <c r="H35" s="342"/>
      <c r="I35" s="342"/>
      <c r="J35" s="342"/>
      <c r="K35" s="342"/>
      <c r="L35" s="342"/>
      <c r="M35" s="342"/>
      <c r="N35" s="342"/>
      <c r="O35" s="342"/>
      <c r="P35" s="342"/>
      <c r="Q35" s="342"/>
      <c r="R35" s="342"/>
      <c r="S35" s="342"/>
      <c r="T35" s="342"/>
      <c r="U35" s="342"/>
      <c r="V35" s="342"/>
      <c r="W35" s="342"/>
      <c r="X35" s="342"/>
      <c r="Y35" s="342"/>
      <c r="Z35" s="342"/>
      <c r="AA35" s="342"/>
      <c r="AB35" s="343"/>
    </row>
    <row r="36" spans="1:29" ht="18.75" x14ac:dyDescent="0.25">
      <c r="A36" s="350" t="s">
        <v>37</v>
      </c>
      <c r="B36" s="351"/>
      <c r="C36" s="351"/>
      <c r="D36" s="352"/>
      <c r="E36" s="341"/>
      <c r="F36" s="342"/>
      <c r="G36" s="342"/>
      <c r="H36" s="342"/>
      <c r="I36" s="342"/>
      <c r="J36" s="342"/>
      <c r="K36" s="342"/>
      <c r="L36" s="342"/>
      <c r="M36" s="342"/>
      <c r="N36" s="342"/>
      <c r="O36" s="342"/>
      <c r="P36" s="342"/>
      <c r="Q36" s="342"/>
      <c r="R36" s="342"/>
      <c r="S36" s="342"/>
      <c r="T36" s="342"/>
      <c r="U36" s="342"/>
      <c r="V36" s="342"/>
      <c r="W36" s="342"/>
      <c r="X36" s="342"/>
      <c r="Y36" s="342"/>
      <c r="Z36" s="342"/>
      <c r="AA36" s="342"/>
      <c r="AB36" s="343"/>
    </row>
    <row r="37" spans="1:29" ht="18.75" x14ac:dyDescent="0.25">
      <c r="A37" s="350" t="s">
        <v>36</v>
      </c>
      <c r="B37" s="351"/>
      <c r="C37" s="351"/>
      <c r="D37" s="352"/>
      <c r="E37" s="341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3"/>
    </row>
    <row r="38" spans="1:29" ht="18.75" x14ac:dyDescent="0.25">
      <c r="A38" s="350" t="s">
        <v>35</v>
      </c>
      <c r="B38" s="351"/>
      <c r="C38" s="351"/>
      <c r="D38" s="352"/>
      <c r="E38" s="341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3"/>
    </row>
    <row r="39" spans="1:29" ht="19.5" x14ac:dyDescent="0.35">
      <c r="A39" s="347" t="s">
        <v>34</v>
      </c>
      <c r="B39" s="348"/>
      <c r="C39" s="348"/>
      <c r="D39" s="349"/>
      <c r="E39" s="341"/>
      <c r="F39" s="342"/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3"/>
    </row>
    <row r="40" spans="1:29" ht="18.75" x14ac:dyDescent="0.35">
      <c r="A40" s="347" t="s">
        <v>33</v>
      </c>
      <c r="B40" s="348"/>
      <c r="C40" s="348"/>
      <c r="D40" s="349"/>
      <c r="E40" s="344"/>
      <c r="F40" s="345"/>
      <c r="G40" s="345"/>
      <c r="H40" s="345"/>
      <c r="I40" s="345"/>
      <c r="J40" s="345"/>
      <c r="K40" s="345"/>
      <c r="L40" s="345"/>
      <c r="M40" s="345"/>
      <c r="N40" s="345"/>
      <c r="O40" s="345"/>
      <c r="P40" s="345"/>
      <c r="Q40" s="345"/>
      <c r="R40" s="345"/>
      <c r="S40" s="345"/>
      <c r="T40" s="345"/>
      <c r="U40" s="345"/>
      <c r="V40" s="345"/>
      <c r="W40" s="345"/>
      <c r="X40" s="345"/>
      <c r="Y40" s="345"/>
      <c r="Z40" s="345"/>
      <c r="AA40" s="345"/>
      <c r="AB40" s="346"/>
    </row>
    <row r="41" spans="1:29" ht="15.75" x14ac:dyDescent="0.25">
      <c r="A41" s="364" t="s">
        <v>32</v>
      </c>
      <c r="B41" s="364" t="s">
        <v>31</v>
      </c>
      <c r="C41" s="366" t="s">
        <v>30</v>
      </c>
      <c r="D41" s="364" t="s">
        <v>29</v>
      </c>
      <c r="E41" s="314" t="s">
        <v>28</v>
      </c>
      <c r="F41" s="315"/>
      <c r="G41" s="315"/>
      <c r="H41" s="315"/>
      <c r="I41" s="315"/>
      <c r="J41" s="315"/>
      <c r="K41" s="315"/>
      <c r="L41" s="315"/>
      <c r="M41" s="315"/>
      <c r="N41" s="315"/>
      <c r="O41" s="315"/>
      <c r="P41" s="315"/>
      <c r="Q41" s="315"/>
      <c r="R41" s="315"/>
      <c r="S41" s="315"/>
      <c r="T41" s="315"/>
      <c r="U41" s="315"/>
      <c r="V41" s="315"/>
      <c r="W41" s="315"/>
      <c r="X41" s="315"/>
      <c r="Y41" s="315"/>
      <c r="Z41" s="315"/>
      <c r="AA41" s="315"/>
      <c r="AB41" s="316"/>
      <c r="AC41" s="10" t="s">
        <v>40</v>
      </c>
    </row>
    <row r="42" spans="1:29" ht="15.75" x14ac:dyDescent="0.25">
      <c r="A42" s="365"/>
      <c r="B42" s="365"/>
      <c r="C42" s="367"/>
      <c r="D42" s="365"/>
      <c r="E42" s="8">
        <v>7</v>
      </c>
      <c r="F42" s="8">
        <v>8</v>
      </c>
      <c r="G42" s="8">
        <v>9</v>
      </c>
      <c r="H42" s="8">
        <v>10</v>
      </c>
      <c r="I42" s="9">
        <v>11</v>
      </c>
      <c r="J42" s="8">
        <v>12</v>
      </c>
      <c r="K42" s="8">
        <v>13</v>
      </c>
      <c r="L42" s="8">
        <v>14</v>
      </c>
      <c r="M42" s="8">
        <v>15</v>
      </c>
      <c r="N42" s="8">
        <v>16</v>
      </c>
      <c r="O42" s="8">
        <v>17</v>
      </c>
      <c r="P42" s="8">
        <v>18</v>
      </c>
      <c r="Q42" s="8">
        <v>19</v>
      </c>
      <c r="R42" s="8">
        <v>20</v>
      </c>
      <c r="S42" s="8">
        <v>21</v>
      </c>
      <c r="T42" s="8">
        <v>22</v>
      </c>
      <c r="U42" s="8">
        <v>23</v>
      </c>
      <c r="V42" s="8">
        <v>0</v>
      </c>
      <c r="W42" s="8">
        <v>1</v>
      </c>
      <c r="X42" s="8">
        <v>2</v>
      </c>
      <c r="Y42" s="8">
        <v>3</v>
      </c>
      <c r="Z42" s="8">
        <v>4</v>
      </c>
      <c r="AA42" s="8">
        <v>5</v>
      </c>
      <c r="AB42" s="8">
        <v>6</v>
      </c>
      <c r="AC42" s="1"/>
    </row>
    <row r="43" spans="1:29" ht="15.75" x14ac:dyDescent="0.25">
      <c r="A43" s="4">
        <v>1</v>
      </c>
      <c r="B43" s="3" t="s">
        <v>27</v>
      </c>
      <c r="C43" s="2" t="s">
        <v>0</v>
      </c>
      <c r="D43" s="31"/>
      <c r="E43" s="7"/>
      <c r="F43" s="7">
        <v>1.9</v>
      </c>
      <c r="G43" s="7">
        <v>1.9</v>
      </c>
      <c r="H43" s="7">
        <v>1.8</v>
      </c>
      <c r="I43" s="7">
        <v>1.4</v>
      </c>
      <c r="J43" s="7">
        <v>1.8</v>
      </c>
      <c r="K43" s="7">
        <v>1.8</v>
      </c>
      <c r="L43" s="7">
        <v>1.7</v>
      </c>
      <c r="M43" s="7">
        <v>1.7</v>
      </c>
      <c r="N43" s="7">
        <v>1.9</v>
      </c>
      <c r="O43" s="7">
        <v>1.8</v>
      </c>
      <c r="P43" s="7">
        <v>1.7</v>
      </c>
      <c r="Q43" s="7">
        <v>1.7</v>
      </c>
      <c r="R43" s="7">
        <v>1.8</v>
      </c>
      <c r="S43" s="7">
        <v>1.7</v>
      </c>
      <c r="T43" s="7">
        <v>1.8</v>
      </c>
      <c r="U43" s="7">
        <v>1.7</v>
      </c>
      <c r="V43" s="7">
        <v>1.9</v>
      </c>
      <c r="W43" s="7">
        <v>1.9</v>
      </c>
      <c r="X43" s="7">
        <v>1.8</v>
      </c>
      <c r="Y43" s="7">
        <v>1.7</v>
      </c>
      <c r="Z43" s="7">
        <v>1.8</v>
      </c>
      <c r="AA43" s="7">
        <v>2</v>
      </c>
      <c r="AB43" s="7">
        <v>2.1</v>
      </c>
      <c r="AC43" s="12">
        <f t="shared" ref="AC43:AC55" si="11">AVERAGE(E43:AB43)</f>
        <v>1.7956521739130433</v>
      </c>
    </row>
    <row r="44" spans="1:29" ht="15.75" x14ac:dyDescent="0.25">
      <c r="A44" s="4">
        <v>2</v>
      </c>
      <c r="B44" s="3" t="s">
        <v>26</v>
      </c>
      <c r="C44" s="2" t="s">
        <v>0</v>
      </c>
      <c r="D44" s="31"/>
      <c r="E44" s="7"/>
      <c r="F44" s="7">
        <v>0.4</v>
      </c>
      <c r="G44" s="7">
        <v>0.4</v>
      </c>
      <c r="H44" s="7">
        <v>0.4</v>
      </c>
      <c r="I44" s="7">
        <v>0.3</v>
      </c>
      <c r="J44" s="7">
        <v>0.4</v>
      </c>
      <c r="K44" s="7">
        <v>0.4</v>
      </c>
      <c r="L44" s="7">
        <v>0.4</v>
      </c>
      <c r="M44" s="7">
        <v>0.4</v>
      </c>
      <c r="N44" s="7">
        <v>0.4</v>
      </c>
      <c r="O44" s="7">
        <v>0.4</v>
      </c>
      <c r="P44" s="7">
        <v>0.4</v>
      </c>
      <c r="Q44" s="7">
        <v>0.4</v>
      </c>
      <c r="R44" s="7">
        <v>0.5</v>
      </c>
      <c r="S44" s="7">
        <v>0.3</v>
      </c>
      <c r="T44" s="7">
        <v>0.4</v>
      </c>
      <c r="U44" s="7">
        <v>0.4</v>
      </c>
      <c r="V44" s="7">
        <v>0.5</v>
      </c>
      <c r="W44" s="7">
        <v>0.3</v>
      </c>
      <c r="X44" s="7">
        <v>0.4</v>
      </c>
      <c r="Y44" s="7">
        <v>0.5</v>
      </c>
      <c r="Z44" s="7">
        <v>0.3</v>
      </c>
      <c r="AA44" s="7">
        <v>0.4</v>
      </c>
      <c r="AB44" s="7">
        <v>0.4</v>
      </c>
      <c r="AC44" s="12">
        <f t="shared" si="11"/>
        <v>0.39565217391304353</v>
      </c>
    </row>
    <row r="45" spans="1:29" ht="18.75" x14ac:dyDescent="0.25">
      <c r="A45" s="4">
        <v>3</v>
      </c>
      <c r="B45" s="3" t="s">
        <v>25</v>
      </c>
      <c r="C45" s="2" t="s">
        <v>0</v>
      </c>
      <c r="D45" s="2"/>
      <c r="E45" s="36"/>
      <c r="F45" s="36">
        <v>15.6</v>
      </c>
      <c r="G45" s="36">
        <v>15.6</v>
      </c>
      <c r="H45" s="36">
        <v>15.6</v>
      </c>
      <c r="I45" s="36">
        <v>14.5</v>
      </c>
      <c r="J45" s="36">
        <v>13</v>
      </c>
      <c r="K45" s="36">
        <v>12.3</v>
      </c>
      <c r="L45" s="36">
        <v>12.8</v>
      </c>
      <c r="M45" s="36">
        <v>13.5</v>
      </c>
      <c r="N45" s="36">
        <v>14</v>
      </c>
      <c r="O45" s="36">
        <v>14.3</v>
      </c>
      <c r="P45" s="36">
        <v>15.5</v>
      </c>
      <c r="Q45" s="36">
        <v>15.5</v>
      </c>
      <c r="R45" s="36">
        <v>14.9</v>
      </c>
      <c r="S45" s="36">
        <v>14.4</v>
      </c>
      <c r="T45" s="36">
        <v>14.1</v>
      </c>
      <c r="U45" s="36">
        <v>13.7</v>
      </c>
      <c r="V45" s="36">
        <v>12.5</v>
      </c>
      <c r="W45" s="36">
        <v>12.2</v>
      </c>
      <c r="X45" s="36">
        <v>12.3</v>
      </c>
      <c r="Y45" s="36">
        <v>13.6</v>
      </c>
      <c r="Z45" s="36">
        <v>13.8</v>
      </c>
      <c r="AA45" s="36">
        <v>14.1</v>
      </c>
      <c r="AB45" s="36">
        <v>14.1</v>
      </c>
      <c r="AC45" s="12">
        <f t="shared" si="11"/>
        <v>13.995652173913046</v>
      </c>
    </row>
    <row r="46" spans="1:29" ht="18.75" x14ac:dyDescent="0.25">
      <c r="A46" s="4">
        <v>4</v>
      </c>
      <c r="B46" s="3" t="s">
        <v>24</v>
      </c>
      <c r="C46" s="2" t="s">
        <v>0</v>
      </c>
      <c r="D46" s="2"/>
      <c r="E46" s="36"/>
      <c r="F46" s="36">
        <v>7.6</v>
      </c>
      <c r="G46" s="36">
        <v>7.6</v>
      </c>
      <c r="H46" s="36">
        <v>7.6</v>
      </c>
      <c r="I46" s="36">
        <v>7</v>
      </c>
      <c r="J46" s="36">
        <v>7</v>
      </c>
      <c r="K46" s="36">
        <v>5.5</v>
      </c>
      <c r="L46" s="36">
        <v>5.6</v>
      </c>
      <c r="M46" s="36">
        <v>5.8</v>
      </c>
      <c r="N46" s="36">
        <v>6.2</v>
      </c>
      <c r="O46" s="36">
        <v>6.3</v>
      </c>
      <c r="P46" s="36">
        <v>7.9</v>
      </c>
      <c r="Q46" s="36">
        <v>7.7</v>
      </c>
      <c r="R46" s="36">
        <v>7.3</v>
      </c>
      <c r="S46" s="36">
        <v>7.1</v>
      </c>
      <c r="T46" s="36">
        <v>6.6</v>
      </c>
      <c r="U46" s="36">
        <v>6.5</v>
      </c>
      <c r="V46" s="36">
        <v>5.4</v>
      </c>
      <c r="W46" s="36">
        <v>5.3</v>
      </c>
      <c r="X46" s="36">
        <v>5.3</v>
      </c>
      <c r="Y46" s="36">
        <v>5.6</v>
      </c>
      <c r="Z46" s="36">
        <v>5.5</v>
      </c>
      <c r="AA46" s="36">
        <v>5.5</v>
      </c>
      <c r="AB46" s="36">
        <v>5.6</v>
      </c>
      <c r="AC46" s="12">
        <f t="shared" si="11"/>
        <v>6.4130434782608692</v>
      </c>
    </row>
    <row r="47" spans="1:29" ht="18.75" x14ac:dyDescent="0.25">
      <c r="A47" s="4">
        <v>5</v>
      </c>
      <c r="B47" s="3" t="s">
        <v>23</v>
      </c>
      <c r="C47" s="2" t="s">
        <v>0</v>
      </c>
      <c r="D47" s="2"/>
      <c r="E47" s="36"/>
      <c r="F47" s="36">
        <v>26</v>
      </c>
      <c r="G47" s="36">
        <v>26</v>
      </c>
      <c r="H47" s="36">
        <v>26</v>
      </c>
      <c r="I47" s="36">
        <v>25.1</v>
      </c>
      <c r="J47" s="36">
        <v>24.7</v>
      </c>
      <c r="K47" s="36">
        <v>23.3</v>
      </c>
      <c r="L47" s="36">
        <v>23.7</v>
      </c>
      <c r="M47" s="36">
        <v>25</v>
      </c>
      <c r="N47" s="36">
        <v>24.9</v>
      </c>
      <c r="O47" s="36">
        <v>24.5</v>
      </c>
      <c r="P47" s="36">
        <v>25.2</v>
      </c>
      <c r="Q47" s="36">
        <v>25.9</v>
      </c>
      <c r="R47" s="36">
        <v>26</v>
      </c>
      <c r="S47" s="36">
        <v>24.8</v>
      </c>
      <c r="T47" s="36">
        <v>24.6</v>
      </c>
      <c r="U47" s="36">
        <v>24.5</v>
      </c>
      <c r="V47" s="36">
        <v>23.5</v>
      </c>
      <c r="W47" s="36">
        <v>23.5</v>
      </c>
      <c r="X47" s="36">
        <v>21.9</v>
      </c>
      <c r="Y47" s="36">
        <v>21</v>
      </c>
      <c r="Z47" s="36">
        <v>20.6</v>
      </c>
      <c r="AA47" s="36">
        <v>20.2</v>
      </c>
      <c r="AB47" s="36">
        <v>20</v>
      </c>
      <c r="AC47" s="12">
        <f t="shared" si="11"/>
        <v>23.952173913043477</v>
      </c>
    </row>
    <row r="48" spans="1:29" ht="18.75" x14ac:dyDescent="0.25">
      <c r="A48" s="4">
        <v>6</v>
      </c>
      <c r="B48" s="3" t="s">
        <v>22</v>
      </c>
      <c r="C48" s="2" t="s">
        <v>0</v>
      </c>
      <c r="D48" s="2"/>
      <c r="E48" s="36"/>
      <c r="F48" s="36">
        <v>31.6</v>
      </c>
      <c r="G48" s="36">
        <v>31.6</v>
      </c>
      <c r="H48" s="36">
        <v>31.6</v>
      </c>
      <c r="I48" s="36">
        <v>30.2</v>
      </c>
      <c r="J48" s="36">
        <v>29</v>
      </c>
      <c r="K48" s="36">
        <v>28.2</v>
      </c>
      <c r="L48" s="36">
        <v>28.6</v>
      </c>
      <c r="M48" s="36">
        <v>30.3</v>
      </c>
      <c r="N48" s="36">
        <v>30.4</v>
      </c>
      <c r="O48" s="36">
        <v>30</v>
      </c>
      <c r="P48" s="36">
        <v>30.8</v>
      </c>
      <c r="Q48" s="36">
        <v>31.5</v>
      </c>
      <c r="R48" s="36">
        <v>31.1</v>
      </c>
      <c r="S48" s="36">
        <v>30.1</v>
      </c>
      <c r="T48" s="36">
        <v>30</v>
      </c>
      <c r="U48" s="36">
        <v>29.8</v>
      </c>
      <c r="V48" s="36">
        <v>28.5</v>
      </c>
      <c r="W48" s="36">
        <v>28.3</v>
      </c>
      <c r="X48" s="36">
        <v>26.7</v>
      </c>
      <c r="Y48" s="36">
        <v>26.2</v>
      </c>
      <c r="Z48" s="36">
        <v>26</v>
      </c>
      <c r="AA48" s="36">
        <v>26</v>
      </c>
      <c r="AB48" s="36">
        <v>25.6</v>
      </c>
      <c r="AC48" s="12">
        <f t="shared" si="11"/>
        <v>29.221739130434788</v>
      </c>
    </row>
    <row r="49" spans="1:29" ht="30" x14ac:dyDescent="0.25">
      <c r="A49" s="4">
        <v>7</v>
      </c>
      <c r="B49" s="3" t="s">
        <v>21</v>
      </c>
      <c r="C49" s="2" t="s">
        <v>16</v>
      </c>
      <c r="D49" s="2"/>
      <c r="E49" s="5"/>
      <c r="F49" s="5">
        <v>4.3</v>
      </c>
      <c r="G49" s="5">
        <v>4.3</v>
      </c>
      <c r="H49" s="5">
        <v>4.3</v>
      </c>
      <c r="I49" s="5">
        <v>4.3</v>
      </c>
      <c r="J49" s="5">
        <v>4.3</v>
      </c>
      <c r="K49" s="5">
        <v>4.3</v>
      </c>
      <c r="L49" s="5">
        <v>4.3</v>
      </c>
      <c r="M49" s="5">
        <v>4.3</v>
      </c>
      <c r="N49" s="5">
        <v>4.3</v>
      </c>
      <c r="O49" s="5">
        <v>4.3</v>
      </c>
      <c r="P49" s="5">
        <v>4.3</v>
      </c>
      <c r="Q49" s="5">
        <v>4.3</v>
      </c>
      <c r="R49" s="5">
        <v>4.3</v>
      </c>
      <c r="S49" s="5">
        <v>4.3</v>
      </c>
      <c r="T49" s="5">
        <v>4.3</v>
      </c>
      <c r="U49" s="5">
        <v>4.3</v>
      </c>
      <c r="V49" s="5">
        <v>4.3</v>
      </c>
      <c r="W49" s="5">
        <v>4.3</v>
      </c>
      <c r="X49" s="5">
        <v>4.3</v>
      </c>
      <c r="Y49" s="5">
        <v>4.3</v>
      </c>
      <c r="Z49" s="5">
        <v>4.3</v>
      </c>
      <c r="AA49" s="5">
        <v>4.3</v>
      </c>
      <c r="AB49" s="5">
        <v>4.3</v>
      </c>
      <c r="AC49" s="12">
        <f t="shared" si="11"/>
        <v>4.299999999999998</v>
      </c>
    </row>
    <row r="50" spans="1:29" ht="30" x14ac:dyDescent="0.25">
      <c r="A50" s="4">
        <v>8</v>
      </c>
      <c r="B50" s="3" t="s">
        <v>20</v>
      </c>
      <c r="C50" s="2" t="s">
        <v>16</v>
      </c>
      <c r="D50" s="2"/>
      <c r="E50" s="11"/>
      <c r="F50" s="11">
        <v>3.8</v>
      </c>
      <c r="G50" s="11">
        <v>3.8</v>
      </c>
      <c r="H50" s="11">
        <v>3.8</v>
      </c>
      <c r="I50" s="11">
        <v>3.8</v>
      </c>
      <c r="J50" s="11">
        <v>3.8</v>
      </c>
      <c r="K50" s="11">
        <v>3.8</v>
      </c>
      <c r="L50" s="11">
        <v>3.8</v>
      </c>
      <c r="M50" s="11">
        <v>3.8</v>
      </c>
      <c r="N50" s="11">
        <v>3.8</v>
      </c>
      <c r="O50" s="11">
        <v>3.8</v>
      </c>
      <c r="P50" s="11">
        <v>3.8</v>
      </c>
      <c r="Q50" s="11">
        <v>3.8</v>
      </c>
      <c r="R50" s="11">
        <v>3.8</v>
      </c>
      <c r="S50" s="11">
        <v>3.8</v>
      </c>
      <c r="T50" s="11">
        <v>3.8</v>
      </c>
      <c r="U50" s="11">
        <v>3.8</v>
      </c>
      <c r="V50" s="11">
        <v>3.8</v>
      </c>
      <c r="W50" s="11">
        <v>3.8</v>
      </c>
      <c r="X50" s="11">
        <v>3.8</v>
      </c>
      <c r="Y50" s="11">
        <v>3.8</v>
      </c>
      <c r="Z50" s="11">
        <v>3.8</v>
      </c>
      <c r="AA50" s="11">
        <v>3.8</v>
      </c>
      <c r="AB50" s="11">
        <v>3.8</v>
      </c>
      <c r="AC50" s="12">
        <f t="shared" si="11"/>
        <v>3.7999999999999985</v>
      </c>
    </row>
    <row r="51" spans="1:29" ht="30" x14ac:dyDescent="0.25">
      <c r="A51" s="4">
        <v>9</v>
      </c>
      <c r="B51" s="3" t="s">
        <v>19</v>
      </c>
      <c r="C51" s="2" t="s">
        <v>16</v>
      </c>
      <c r="D51" s="2"/>
      <c r="E51" s="11"/>
      <c r="F51" s="11">
        <v>3.8</v>
      </c>
      <c r="G51" s="11">
        <v>3.8</v>
      </c>
      <c r="H51" s="11">
        <v>3.8</v>
      </c>
      <c r="I51" s="11">
        <v>3.8</v>
      </c>
      <c r="J51" s="11">
        <v>3.8</v>
      </c>
      <c r="K51" s="11">
        <v>3.8</v>
      </c>
      <c r="L51" s="11">
        <v>3.8</v>
      </c>
      <c r="M51" s="11">
        <v>3.8</v>
      </c>
      <c r="N51" s="11">
        <v>3.8</v>
      </c>
      <c r="O51" s="11">
        <v>3.8</v>
      </c>
      <c r="P51" s="11">
        <v>3.8</v>
      </c>
      <c r="Q51" s="11">
        <v>3.8</v>
      </c>
      <c r="R51" s="11">
        <v>3.8</v>
      </c>
      <c r="S51" s="11">
        <v>3.8</v>
      </c>
      <c r="T51" s="11">
        <v>3.8</v>
      </c>
      <c r="U51" s="11">
        <v>3.8</v>
      </c>
      <c r="V51" s="11">
        <v>3.8</v>
      </c>
      <c r="W51" s="11">
        <v>3.8</v>
      </c>
      <c r="X51" s="11">
        <v>3.8</v>
      </c>
      <c r="Y51" s="11">
        <v>3.8</v>
      </c>
      <c r="Z51" s="11">
        <v>3.8</v>
      </c>
      <c r="AA51" s="11">
        <v>3.8</v>
      </c>
      <c r="AB51" s="11">
        <v>3.8</v>
      </c>
      <c r="AC51" s="12">
        <f t="shared" si="11"/>
        <v>3.7999999999999985</v>
      </c>
    </row>
    <row r="52" spans="1:29" ht="30" x14ac:dyDescent="0.25">
      <c r="A52" s="4">
        <v>10</v>
      </c>
      <c r="B52" s="3" t="s">
        <v>18</v>
      </c>
      <c r="C52" s="2" t="s">
        <v>16</v>
      </c>
      <c r="D52" s="2"/>
      <c r="E52" s="59"/>
      <c r="F52" s="59">
        <v>3</v>
      </c>
      <c r="G52" s="59">
        <v>3</v>
      </c>
      <c r="H52" s="59">
        <v>3</v>
      </c>
      <c r="I52" s="59">
        <v>3</v>
      </c>
      <c r="J52" s="59">
        <v>3</v>
      </c>
      <c r="K52" s="59">
        <v>3</v>
      </c>
      <c r="L52" s="59">
        <v>3</v>
      </c>
      <c r="M52" s="59">
        <v>3</v>
      </c>
      <c r="N52" s="59">
        <v>3</v>
      </c>
      <c r="O52" s="59">
        <v>3</v>
      </c>
      <c r="P52" s="59">
        <v>3</v>
      </c>
      <c r="Q52" s="59">
        <v>3</v>
      </c>
      <c r="R52" s="59">
        <v>3</v>
      </c>
      <c r="S52" s="59">
        <v>3</v>
      </c>
      <c r="T52" s="59">
        <v>3</v>
      </c>
      <c r="U52" s="59">
        <v>3</v>
      </c>
      <c r="V52" s="59">
        <v>3</v>
      </c>
      <c r="W52" s="59">
        <v>3</v>
      </c>
      <c r="X52" s="59">
        <v>3</v>
      </c>
      <c r="Y52" s="59">
        <v>3</v>
      </c>
      <c r="Z52" s="59">
        <v>3</v>
      </c>
      <c r="AA52" s="59">
        <v>3</v>
      </c>
      <c r="AB52" s="59">
        <v>3</v>
      </c>
      <c r="AC52" s="57">
        <f t="shared" si="11"/>
        <v>3</v>
      </c>
    </row>
    <row r="53" spans="1:29" ht="34.5" x14ac:dyDescent="0.25">
      <c r="A53" s="4">
        <v>11</v>
      </c>
      <c r="B53" s="3" t="s">
        <v>17</v>
      </c>
      <c r="C53" s="2" t="s">
        <v>16</v>
      </c>
      <c r="D53" s="5"/>
      <c r="E53" s="58"/>
      <c r="F53" s="58">
        <f>F49-F50</f>
        <v>0.5</v>
      </c>
      <c r="G53" s="58">
        <f t="shared" ref="G53:M53" si="12">G49-G50</f>
        <v>0.5</v>
      </c>
      <c r="H53" s="58">
        <f t="shared" si="12"/>
        <v>0.5</v>
      </c>
      <c r="I53" s="58">
        <f t="shared" si="12"/>
        <v>0.5</v>
      </c>
      <c r="J53" s="58">
        <f t="shared" si="12"/>
        <v>0.5</v>
      </c>
      <c r="K53" s="58">
        <f t="shared" si="12"/>
        <v>0.5</v>
      </c>
      <c r="L53" s="58">
        <f t="shared" si="12"/>
        <v>0.5</v>
      </c>
      <c r="M53" s="58">
        <f t="shared" si="12"/>
        <v>0.5</v>
      </c>
      <c r="N53" s="58">
        <f t="shared" ref="N53:AB53" si="13">N49-N50</f>
        <v>0.5</v>
      </c>
      <c r="O53" s="58">
        <f t="shared" si="13"/>
        <v>0.5</v>
      </c>
      <c r="P53" s="58">
        <f t="shared" si="13"/>
        <v>0.5</v>
      </c>
      <c r="Q53" s="58">
        <f t="shared" si="13"/>
        <v>0.5</v>
      </c>
      <c r="R53" s="58">
        <f t="shared" si="13"/>
        <v>0.5</v>
      </c>
      <c r="S53" s="58">
        <f t="shared" si="13"/>
        <v>0.5</v>
      </c>
      <c r="T53" s="58">
        <f t="shared" si="13"/>
        <v>0.5</v>
      </c>
      <c r="U53" s="58">
        <f t="shared" si="13"/>
        <v>0.5</v>
      </c>
      <c r="V53" s="58">
        <f>V49-V50</f>
        <v>0.5</v>
      </c>
      <c r="W53" s="58">
        <f>W49-W50</f>
        <v>0.5</v>
      </c>
      <c r="X53" s="58">
        <f t="shared" si="13"/>
        <v>0.5</v>
      </c>
      <c r="Y53" s="58">
        <f t="shared" si="13"/>
        <v>0.5</v>
      </c>
      <c r="Z53" s="58">
        <f t="shared" si="13"/>
        <v>0.5</v>
      </c>
      <c r="AA53" s="58">
        <f t="shared" si="13"/>
        <v>0.5</v>
      </c>
      <c r="AB53" s="58">
        <f t="shared" si="13"/>
        <v>0.5</v>
      </c>
      <c r="AC53" s="57">
        <f t="shared" si="11"/>
        <v>0.5</v>
      </c>
    </row>
    <row r="54" spans="1:29" ht="34.5" x14ac:dyDescent="0.25">
      <c r="A54" s="4">
        <v>12</v>
      </c>
      <c r="B54" s="3" t="s">
        <v>15</v>
      </c>
      <c r="C54" s="2" t="s">
        <v>14</v>
      </c>
      <c r="D54" s="5"/>
      <c r="E54" s="58"/>
      <c r="F54" s="58">
        <f>F51-F52</f>
        <v>0.79999999999999982</v>
      </c>
      <c r="G54" s="58">
        <f t="shared" ref="G54:M54" si="14">G51-G52</f>
        <v>0.79999999999999982</v>
      </c>
      <c r="H54" s="58">
        <f t="shared" si="14"/>
        <v>0.79999999999999982</v>
      </c>
      <c r="I54" s="58">
        <f t="shared" si="14"/>
        <v>0.79999999999999982</v>
      </c>
      <c r="J54" s="58">
        <f t="shared" si="14"/>
        <v>0.79999999999999982</v>
      </c>
      <c r="K54" s="58">
        <f t="shared" si="14"/>
        <v>0.79999999999999982</v>
      </c>
      <c r="L54" s="58">
        <f t="shared" si="14"/>
        <v>0.79999999999999982</v>
      </c>
      <c r="M54" s="58">
        <f t="shared" si="14"/>
        <v>0.79999999999999982</v>
      </c>
      <c r="N54" s="58">
        <f t="shared" ref="N54:AB54" si="15">N51-N52</f>
        <v>0.79999999999999982</v>
      </c>
      <c r="O54" s="58">
        <f t="shared" si="15"/>
        <v>0.79999999999999982</v>
      </c>
      <c r="P54" s="58">
        <f t="shared" si="15"/>
        <v>0.79999999999999982</v>
      </c>
      <c r="Q54" s="58">
        <f t="shared" si="15"/>
        <v>0.79999999999999982</v>
      </c>
      <c r="R54" s="58">
        <f t="shared" si="15"/>
        <v>0.79999999999999982</v>
      </c>
      <c r="S54" s="58">
        <f t="shared" si="15"/>
        <v>0.79999999999999982</v>
      </c>
      <c r="T54" s="58">
        <f t="shared" si="15"/>
        <v>0.79999999999999982</v>
      </c>
      <c r="U54" s="58">
        <f t="shared" si="15"/>
        <v>0.79999999999999982</v>
      </c>
      <c r="V54" s="58">
        <f>V51-V52</f>
        <v>0.79999999999999982</v>
      </c>
      <c r="W54" s="58">
        <f>W51-W52</f>
        <v>0.79999999999999982</v>
      </c>
      <c r="X54" s="58">
        <f t="shared" si="15"/>
        <v>0.79999999999999982</v>
      </c>
      <c r="Y54" s="58">
        <f t="shared" si="15"/>
        <v>0.79999999999999982</v>
      </c>
      <c r="Z54" s="58">
        <f t="shared" si="15"/>
        <v>0.79999999999999982</v>
      </c>
      <c r="AA54" s="58">
        <f t="shared" si="15"/>
        <v>0.79999999999999982</v>
      </c>
      <c r="AB54" s="58">
        <f t="shared" si="15"/>
        <v>0.79999999999999982</v>
      </c>
      <c r="AC54" s="57">
        <f t="shared" si="11"/>
        <v>0.80000000000000027</v>
      </c>
    </row>
    <row r="55" spans="1:29" ht="37.5" x14ac:dyDescent="0.25">
      <c r="A55" s="4">
        <v>13</v>
      </c>
      <c r="B55" s="3" t="s">
        <v>13</v>
      </c>
      <c r="C55" s="2" t="s">
        <v>12</v>
      </c>
      <c r="D55" s="5"/>
      <c r="E55" s="60"/>
      <c r="F55" s="60">
        <f>SQRT(F53/0.5)*971</f>
        <v>971</v>
      </c>
      <c r="G55" s="60">
        <f t="shared" ref="G55:M55" si="16">SQRT(G53/0.5)*971</f>
        <v>971</v>
      </c>
      <c r="H55" s="60">
        <f t="shared" si="16"/>
        <v>971</v>
      </c>
      <c r="I55" s="60">
        <f t="shared" si="16"/>
        <v>971</v>
      </c>
      <c r="J55" s="60">
        <f t="shared" si="16"/>
        <v>971</v>
      </c>
      <c r="K55" s="60">
        <f t="shared" si="16"/>
        <v>971</v>
      </c>
      <c r="L55" s="60">
        <f t="shared" si="16"/>
        <v>971</v>
      </c>
      <c r="M55" s="60">
        <f t="shared" si="16"/>
        <v>971</v>
      </c>
      <c r="N55" s="60">
        <f t="shared" ref="N55:AB55" si="17">SQRT(N53/0.5)*971</f>
        <v>971</v>
      </c>
      <c r="O55" s="60">
        <f t="shared" si="17"/>
        <v>971</v>
      </c>
      <c r="P55" s="60">
        <f t="shared" si="17"/>
        <v>971</v>
      </c>
      <c r="Q55" s="60">
        <f t="shared" si="17"/>
        <v>971</v>
      </c>
      <c r="R55" s="60">
        <f t="shared" si="17"/>
        <v>971</v>
      </c>
      <c r="S55" s="60">
        <f t="shared" si="17"/>
        <v>971</v>
      </c>
      <c r="T55" s="60">
        <f t="shared" si="17"/>
        <v>971</v>
      </c>
      <c r="U55" s="60">
        <f t="shared" si="17"/>
        <v>971</v>
      </c>
      <c r="V55" s="60">
        <f>SQRT(V53/0.5)*971</f>
        <v>971</v>
      </c>
      <c r="W55" s="60">
        <f>SQRT(W53/0.5)*971</f>
        <v>971</v>
      </c>
      <c r="X55" s="60">
        <f t="shared" si="17"/>
        <v>971</v>
      </c>
      <c r="Y55" s="60">
        <f t="shared" si="17"/>
        <v>971</v>
      </c>
      <c r="Z55" s="60">
        <f t="shared" si="17"/>
        <v>971</v>
      </c>
      <c r="AA55" s="60">
        <f t="shared" si="17"/>
        <v>971</v>
      </c>
      <c r="AB55" s="60">
        <f t="shared" si="17"/>
        <v>971</v>
      </c>
      <c r="AC55" s="57">
        <f t="shared" si="11"/>
        <v>971</v>
      </c>
    </row>
    <row r="56" spans="1:29" ht="21" x14ac:dyDescent="0.25">
      <c r="A56" s="4">
        <v>14</v>
      </c>
      <c r="B56" s="3" t="s">
        <v>11</v>
      </c>
      <c r="C56" s="2" t="s">
        <v>10</v>
      </c>
      <c r="D56" s="5"/>
      <c r="E56" s="77"/>
      <c r="F56" s="77">
        <f>F55*1000*1*(F45-F46)/3024</f>
        <v>2568.7830687830688</v>
      </c>
      <c r="G56" s="77">
        <f t="shared" ref="G56:M56" si="18">G55*1000*1*(G45-G46)/3024</f>
        <v>2568.7830687830688</v>
      </c>
      <c r="H56" s="77">
        <f t="shared" si="18"/>
        <v>2568.7830687830688</v>
      </c>
      <c r="I56" s="77">
        <f t="shared" si="18"/>
        <v>2408.2341269841268</v>
      </c>
      <c r="J56" s="77">
        <f t="shared" si="18"/>
        <v>1926.5873015873017</v>
      </c>
      <c r="K56" s="77">
        <f t="shared" si="18"/>
        <v>2183.465608465609</v>
      </c>
      <c r="L56" s="77">
        <f t="shared" si="18"/>
        <v>2311.9047619047624</v>
      </c>
      <c r="M56" s="77">
        <f t="shared" si="18"/>
        <v>2472.4537037037039</v>
      </c>
      <c r="N56" s="77">
        <f t="shared" ref="N56:AB56" si="19">N55*1000*1*(N45-N46)/3024</f>
        <v>2504.563492063492</v>
      </c>
      <c r="O56" s="77">
        <f t="shared" si="19"/>
        <v>2568.7830687830688</v>
      </c>
      <c r="P56" s="77">
        <f t="shared" si="19"/>
        <v>2440.3439153439153</v>
      </c>
      <c r="Q56" s="77">
        <f t="shared" si="19"/>
        <v>2504.563492063492</v>
      </c>
      <c r="R56" s="77">
        <f t="shared" si="19"/>
        <v>2440.3439153439158</v>
      </c>
      <c r="S56" s="77">
        <f t="shared" si="19"/>
        <v>2344.0145502645505</v>
      </c>
      <c r="T56" s="77">
        <f t="shared" si="19"/>
        <v>2408.2341269841268</v>
      </c>
      <c r="U56" s="77">
        <f t="shared" si="19"/>
        <v>2311.9047619047615</v>
      </c>
      <c r="V56" s="77">
        <f>V55*1000*1*(V45-V46)/3024</f>
        <v>2279.7949735449733</v>
      </c>
      <c r="W56" s="77">
        <f>W55*1000*1*(W45-W46)/3024</f>
        <v>2215.5753968253966</v>
      </c>
      <c r="X56" s="77">
        <f t="shared" si="19"/>
        <v>2247.6851851851857</v>
      </c>
      <c r="Y56" s="77">
        <f t="shared" si="19"/>
        <v>2568.7830687830688</v>
      </c>
      <c r="Z56" s="77">
        <f t="shared" si="19"/>
        <v>2665.112433862434</v>
      </c>
      <c r="AA56" s="77">
        <f t="shared" si="19"/>
        <v>2761.4417989417989</v>
      </c>
      <c r="AB56" s="77">
        <f t="shared" si="19"/>
        <v>2729.3320105820108</v>
      </c>
      <c r="AC56" s="78">
        <f>SUM(E56:AB56)</f>
        <v>55999.470899470907</v>
      </c>
    </row>
    <row r="57" spans="1:29" ht="21" x14ac:dyDescent="0.25">
      <c r="A57" s="4">
        <v>15</v>
      </c>
      <c r="B57" s="3" t="s">
        <v>9</v>
      </c>
      <c r="C57" s="2" t="s">
        <v>8</v>
      </c>
      <c r="D57" s="5"/>
      <c r="E57" s="67"/>
      <c r="F57" s="123">
        <v>1500</v>
      </c>
      <c r="G57" s="123">
        <v>1500</v>
      </c>
      <c r="H57" s="123">
        <v>1300</v>
      </c>
      <c r="I57" s="123">
        <v>1200</v>
      </c>
      <c r="J57" s="123">
        <v>1500</v>
      </c>
      <c r="K57" s="123">
        <v>1400</v>
      </c>
      <c r="L57" s="123">
        <v>1500</v>
      </c>
      <c r="M57" s="123">
        <v>1600</v>
      </c>
      <c r="N57" s="123">
        <v>1500</v>
      </c>
      <c r="O57" s="123">
        <v>1300</v>
      </c>
      <c r="P57" s="123">
        <v>1600</v>
      </c>
      <c r="Q57" s="123">
        <v>1400</v>
      </c>
      <c r="R57" s="123">
        <v>1400</v>
      </c>
      <c r="S57" s="123">
        <v>1400</v>
      </c>
      <c r="T57" s="123">
        <v>1400</v>
      </c>
      <c r="U57" s="123">
        <v>1300</v>
      </c>
      <c r="V57" s="123">
        <v>1200</v>
      </c>
      <c r="W57" s="123">
        <v>1400</v>
      </c>
      <c r="X57" s="123">
        <v>1500</v>
      </c>
      <c r="Y57" s="123">
        <v>1500</v>
      </c>
      <c r="Z57" s="123">
        <v>1300</v>
      </c>
      <c r="AA57" s="123">
        <v>1500</v>
      </c>
      <c r="AB57" s="123">
        <v>1500</v>
      </c>
      <c r="AC57" s="78">
        <f>SUM(E57:AB57)</f>
        <v>32700</v>
      </c>
    </row>
    <row r="58" spans="1:29" ht="15.75" x14ac:dyDescent="0.25">
      <c r="A58" s="4">
        <v>16</v>
      </c>
      <c r="B58" s="3" t="s">
        <v>7</v>
      </c>
      <c r="C58" s="2" t="s">
        <v>6</v>
      </c>
      <c r="D58" s="5"/>
      <c r="E58" s="62"/>
      <c r="F58" s="62">
        <f t="shared" ref="F58:M58" si="20">F57/F56</f>
        <v>0.58393408856848605</v>
      </c>
      <c r="G58" s="62">
        <f t="shared" si="20"/>
        <v>0.58393408856848605</v>
      </c>
      <c r="H58" s="62">
        <f t="shared" si="20"/>
        <v>0.50607621009268799</v>
      </c>
      <c r="I58" s="62">
        <f t="shared" si="20"/>
        <v>0.49829042224510817</v>
      </c>
      <c r="J58" s="62">
        <f t="shared" si="20"/>
        <v>0.77857878475798148</v>
      </c>
      <c r="K58" s="62">
        <f t="shared" si="20"/>
        <v>0.64118252862421987</v>
      </c>
      <c r="L58" s="62">
        <f t="shared" si="20"/>
        <v>0.64881565396498442</v>
      </c>
      <c r="M58" s="62">
        <f t="shared" si="20"/>
        <v>0.64713041850014041</v>
      </c>
      <c r="N58" s="62">
        <f t="shared" ref="N58:AB58" si="21">N57/N56</f>
        <v>0.59890675750613964</v>
      </c>
      <c r="O58" s="62">
        <f t="shared" si="21"/>
        <v>0.50607621009268799</v>
      </c>
      <c r="P58" s="62">
        <f t="shared" si="21"/>
        <v>0.65564529242777392</v>
      </c>
      <c r="Q58" s="62">
        <f t="shared" si="21"/>
        <v>0.55897964033906367</v>
      </c>
      <c r="R58" s="62">
        <f t="shared" si="21"/>
        <v>0.57368963087430203</v>
      </c>
      <c r="S58" s="62">
        <f t="shared" si="21"/>
        <v>0.59726591707461585</v>
      </c>
      <c r="T58" s="62">
        <f t="shared" si="21"/>
        <v>0.5813388259526262</v>
      </c>
      <c r="U58" s="62">
        <f t="shared" si="21"/>
        <v>0.56230690010298667</v>
      </c>
      <c r="V58" s="62">
        <f>V57/V56</f>
        <v>0.52636312208990299</v>
      </c>
      <c r="W58" s="62">
        <f>W57/W56</f>
        <v>0.63189002820937634</v>
      </c>
      <c r="X58" s="62">
        <f t="shared" si="21"/>
        <v>0.66735324407826968</v>
      </c>
      <c r="Y58" s="62">
        <f t="shared" si="21"/>
        <v>0.58393408856848605</v>
      </c>
      <c r="Z58" s="62">
        <f t="shared" si="21"/>
        <v>0.48778429888451846</v>
      </c>
      <c r="AA58" s="62">
        <f t="shared" si="21"/>
        <v>0.54319450099394062</v>
      </c>
      <c r="AB58" s="62">
        <f t="shared" si="21"/>
        <v>0.54958502453504565</v>
      </c>
      <c r="AC58" s="57">
        <f t="shared" ref="AC58:AC63" si="22">AVERAGE(E58:AB58)</f>
        <v>0.587489377263123</v>
      </c>
    </row>
    <row r="59" spans="1:29" ht="15.75" x14ac:dyDescent="0.25">
      <c r="A59" s="4">
        <v>17</v>
      </c>
      <c r="B59" s="3" t="s">
        <v>5</v>
      </c>
      <c r="C59" s="5"/>
      <c r="D59" s="5"/>
      <c r="E59" s="326">
        <f>AVERAGE(E58:AB58)</f>
        <v>0.587489377263123</v>
      </c>
      <c r="F59" s="327"/>
      <c r="G59" s="327"/>
      <c r="H59" s="327"/>
      <c r="I59" s="327"/>
      <c r="J59" s="327"/>
      <c r="K59" s="327"/>
      <c r="L59" s="327"/>
      <c r="M59" s="327"/>
      <c r="N59" s="327"/>
      <c r="O59" s="327"/>
      <c r="P59" s="327"/>
      <c r="Q59" s="327"/>
      <c r="R59" s="327"/>
      <c r="S59" s="327"/>
      <c r="T59" s="327"/>
      <c r="U59" s="327"/>
      <c r="V59" s="327"/>
      <c r="W59" s="327"/>
      <c r="X59" s="327"/>
      <c r="Y59" s="327"/>
      <c r="Z59" s="327"/>
      <c r="AA59" s="327"/>
      <c r="AB59" s="327"/>
      <c r="AC59" s="57">
        <f t="shared" si="22"/>
        <v>0.587489377263123</v>
      </c>
    </row>
    <row r="60" spans="1:29" ht="15.75" x14ac:dyDescent="0.25">
      <c r="A60" s="4">
        <v>18</v>
      </c>
      <c r="B60" s="3" t="s">
        <v>4</v>
      </c>
      <c r="C60" s="5"/>
      <c r="D60" s="5"/>
      <c r="E60" s="62"/>
      <c r="F60" s="62">
        <f>3.516/F58</f>
        <v>6.0212275132275135</v>
      </c>
      <c r="G60" s="62">
        <f t="shared" ref="G60:M60" si="23">3.516/G58</f>
        <v>6.0212275132275135</v>
      </c>
      <c r="H60" s="62">
        <f t="shared" si="23"/>
        <v>6.947570207570207</v>
      </c>
      <c r="I60" s="62">
        <f t="shared" si="23"/>
        <v>7.0561259920634916</v>
      </c>
      <c r="J60" s="62">
        <f t="shared" si="23"/>
        <v>4.5159206349206347</v>
      </c>
      <c r="K60" s="62">
        <f t="shared" si="23"/>
        <v>5.4836179138322008</v>
      </c>
      <c r="L60" s="62">
        <f t="shared" si="23"/>
        <v>5.4191047619047632</v>
      </c>
      <c r="M60" s="62">
        <f t="shared" si="23"/>
        <v>5.4332170138888891</v>
      </c>
      <c r="N60" s="62">
        <f t="shared" ref="N60:AB60" si="24">3.516/N58</f>
        <v>5.8706968253968252</v>
      </c>
      <c r="O60" s="62">
        <f t="shared" si="24"/>
        <v>6.947570207570207</v>
      </c>
      <c r="P60" s="62">
        <f t="shared" si="24"/>
        <v>5.3626557539682533</v>
      </c>
      <c r="Q60" s="62">
        <f t="shared" si="24"/>
        <v>6.2900323129251694</v>
      </c>
      <c r="R60" s="62">
        <f t="shared" si="24"/>
        <v>6.1287494331065773</v>
      </c>
      <c r="S60" s="62">
        <f t="shared" si="24"/>
        <v>5.8868251133786851</v>
      </c>
      <c r="T60" s="62">
        <f t="shared" si="24"/>
        <v>6.0481079931972781</v>
      </c>
      <c r="U60" s="62">
        <f t="shared" si="24"/>
        <v>6.252813186813186</v>
      </c>
      <c r="V60" s="62">
        <f>3.516/V58</f>
        <v>6.6797992724867719</v>
      </c>
      <c r="W60" s="62">
        <f>3.516/W58</f>
        <v>5.5642593537414955</v>
      </c>
      <c r="X60" s="62">
        <f t="shared" si="24"/>
        <v>5.268574074074075</v>
      </c>
      <c r="Y60" s="62">
        <f t="shared" si="24"/>
        <v>6.0212275132275135</v>
      </c>
      <c r="Z60" s="62">
        <f t="shared" si="24"/>
        <v>7.2081040903540909</v>
      </c>
      <c r="AA60" s="62">
        <f t="shared" si="24"/>
        <v>6.4728195767195755</v>
      </c>
      <c r="AB60" s="62">
        <f t="shared" si="24"/>
        <v>6.3975542328042341</v>
      </c>
      <c r="AC60" s="57">
        <f t="shared" si="22"/>
        <v>6.0564261082782238</v>
      </c>
    </row>
    <row r="61" spans="1:29" ht="15.75" x14ac:dyDescent="0.25">
      <c r="A61" s="4">
        <v>19</v>
      </c>
      <c r="B61" s="3" t="s">
        <v>3</v>
      </c>
      <c r="C61" s="5"/>
      <c r="D61" s="5"/>
      <c r="E61" s="62"/>
      <c r="F61" s="62">
        <f>3.413*F60</f>
        <v>20.550449502645503</v>
      </c>
      <c r="G61" s="62">
        <f>3.413*G60</f>
        <v>20.550449502645503</v>
      </c>
      <c r="H61" s="62">
        <f t="shared" ref="H61:M61" si="25">3.413*H60</f>
        <v>23.712057118437116</v>
      </c>
      <c r="I61" s="62">
        <f t="shared" si="25"/>
        <v>24.082558010912695</v>
      </c>
      <c r="J61" s="62">
        <f t="shared" si="25"/>
        <v>15.412837126984126</v>
      </c>
      <c r="K61" s="62">
        <f t="shared" si="25"/>
        <v>18.715587939909302</v>
      </c>
      <c r="L61" s="62">
        <f t="shared" si="25"/>
        <v>18.495404552380954</v>
      </c>
      <c r="M61" s="62">
        <f t="shared" si="25"/>
        <v>18.543569668402778</v>
      </c>
      <c r="N61" s="62">
        <f t="shared" ref="N61:AB61" si="26">3.413*N60</f>
        <v>20.036688265079363</v>
      </c>
      <c r="O61" s="62">
        <f t="shared" si="26"/>
        <v>23.712057118437116</v>
      </c>
      <c r="P61" s="62">
        <f t="shared" si="26"/>
        <v>18.302744088293647</v>
      </c>
      <c r="Q61" s="62">
        <f t="shared" si="26"/>
        <v>21.467880284013603</v>
      </c>
      <c r="R61" s="62">
        <f t="shared" si="26"/>
        <v>20.917421815192746</v>
      </c>
      <c r="S61" s="62">
        <f t="shared" si="26"/>
        <v>20.091734111961451</v>
      </c>
      <c r="T61" s="62">
        <f t="shared" si="26"/>
        <v>20.642192580782311</v>
      </c>
      <c r="U61" s="62">
        <f t="shared" si="26"/>
        <v>21.340851406593401</v>
      </c>
      <c r="V61" s="62">
        <f>3.413*V60</f>
        <v>22.798154916997351</v>
      </c>
      <c r="W61" s="62">
        <f>3.413*W60</f>
        <v>18.990817174319723</v>
      </c>
      <c r="X61" s="62">
        <f t="shared" si="26"/>
        <v>17.981643314814818</v>
      </c>
      <c r="Y61" s="62">
        <f t="shared" si="26"/>
        <v>20.550449502645503</v>
      </c>
      <c r="Z61" s="62">
        <f t="shared" si="26"/>
        <v>24.601259260378512</v>
      </c>
      <c r="AA61" s="62">
        <f t="shared" si="26"/>
        <v>22.091733215343911</v>
      </c>
      <c r="AB61" s="62">
        <f t="shared" si="26"/>
        <v>21.83485259656085</v>
      </c>
      <c r="AC61" s="57">
        <f t="shared" si="22"/>
        <v>20.67058230755358</v>
      </c>
    </row>
    <row r="62" spans="1:29" ht="15.75" x14ac:dyDescent="0.25">
      <c r="A62" s="4">
        <v>20</v>
      </c>
      <c r="B62" s="3" t="s">
        <v>2</v>
      </c>
      <c r="C62" s="2" t="s">
        <v>0</v>
      </c>
      <c r="D62" s="5"/>
      <c r="E62" s="62"/>
      <c r="F62" s="62">
        <f>(F48-F47)/LN(1+(F48-F47)/F43)</f>
        <v>4.0785139146313183</v>
      </c>
      <c r="G62" s="62">
        <f t="shared" ref="G62:M62" si="27">(G48-G47)/LN(1+(G48-G47)/G43)</f>
        <v>4.0785139146313183</v>
      </c>
      <c r="H62" s="62">
        <f t="shared" si="27"/>
        <v>3.9612551464564372</v>
      </c>
      <c r="I62" s="62">
        <f t="shared" si="27"/>
        <v>3.321761574628479</v>
      </c>
      <c r="J62" s="62">
        <f t="shared" si="27"/>
        <v>3.5231401714792079</v>
      </c>
      <c r="K62" s="62">
        <f t="shared" si="27"/>
        <v>3.7281611694325072</v>
      </c>
      <c r="L62" s="62">
        <f t="shared" si="27"/>
        <v>3.6123934342702917</v>
      </c>
      <c r="M62" s="62">
        <f t="shared" si="27"/>
        <v>3.7448369879635663</v>
      </c>
      <c r="N62" s="62">
        <f t="shared" ref="N62:AB62" si="28">(N48-N47)/LN(1+(N48-N47)/N43)</f>
        <v>4.0452297460413273</v>
      </c>
      <c r="O62" s="62">
        <f t="shared" si="28"/>
        <v>3.9283253940383194</v>
      </c>
      <c r="P62" s="62">
        <f t="shared" si="28"/>
        <v>3.8428649842839722</v>
      </c>
      <c r="Q62" s="62">
        <f t="shared" si="28"/>
        <v>3.8428649842839722</v>
      </c>
      <c r="R62" s="62">
        <f t="shared" si="28"/>
        <v>3.7953919198120305</v>
      </c>
      <c r="S62" s="62">
        <f t="shared" si="28"/>
        <v>3.7448369879635663</v>
      </c>
      <c r="T62" s="62">
        <f t="shared" si="28"/>
        <v>3.895276610400201</v>
      </c>
      <c r="U62" s="62">
        <f t="shared" si="28"/>
        <v>3.7448369879635663</v>
      </c>
      <c r="V62" s="62">
        <f>(V48-V47)/LN(1+(V48-V47)/V43)</f>
        <v>3.8769682118883537</v>
      </c>
      <c r="W62" s="62">
        <f>(W48-W47)/LN(1+(W48-W47)/W43)</f>
        <v>3.8087570999952334</v>
      </c>
      <c r="X62" s="62">
        <f t="shared" si="28"/>
        <v>3.6943453109355677</v>
      </c>
      <c r="Y62" s="62">
        <f t="shared" si="28"/>
        <v>3.7119176154673288</v>
      </c>
      <c r="Z62" s="62">
        <f t="shared" si="28"/>
        <v>3.895276610400201</v>
      </c>
      <c r="AA62" s="62">
        <f t="shared" si="28"/>
        <v>4.2616457914996264</v>
      </c>
      <c r="AB62" s="62">
        <f t="shared" si="28"/>
        <v>4.3100695294248288</v>
      </c>
      <c r="AC62" s="57">
        <f t="shared" si="22"/>
        <v>3.8455297433865749</v>
      </c>
    </row>
    <row r="63" spans="1:29" ht="15.75" x14ac:dyDescent="0.25">
      <c r="A63" s="4">
        <v>21</v>
      </c>
      <c r="B63" s="3" t="s">
        <v>1</v>
      </c>
      <c r="C63" s="2" t="s">
        <v>0</v>
      </c>
      <c r="D63" s="1"/>
      <c r="E63" s="62"/>
      <c r="F63" s="62">
        <f>(F45-F46)/LN(1+(F45-F46)/F44)</f>
        <v>2.6276699100244088</v>
      </c>
      <c r="G63" s="62">
        <f t="shared" ref="G63:M63" si="29">(G45-G46)/LN(1+(G45-G46)/G44)</f>
        <v>2.6276699100244088</v>
      </c>
      <c r="H63" s="62">
        <f t="shared" si="29"/>
        <v>2.6276699100244088</v>
      </c>
      <c r="I63" s="62">
        <f t="shared" si="29"/>
        <v>2.3019575732260114</v>
      </c>
      <c r="J63" s="62">
        <f t="shared" si="29"/>
        <v>2.1640425613334453</v>
      </c>
      <c r="K63" s="62">
        <f t="shared" si="29"/>
        <v>2.3526385425761167</v>
      </c>
      <c r="L63" s="62">
        <f t="shared" si="29"/>
        <v>2.4452875576447823</v>
      </c>
      <c r="M63" s="62">
        <f t="shared" si="29"/>
        <v>2.5597087013286677</v>
      </c>
      <c r="N63" s="62">
        <f t="shared" ref="N63:AB63" si="30">(N45-N46)/LN(1+(N45-N46)/N44)</f>
        <v>2.5824181345416166</v>
      </c>
      <c r="O63" s="62">
        <f t="shared" si="30"/>
        <v>2.6276699100244088</v>
      </c>
      <c r="P63" s="62">
        <f t="shared" si="30"/>
        <v>2.5369423252845387</v>
      </c>
      <c r="Q63" s="62">
        <f t="shared" si="30"/>
        <v>2.5824181345416166</v>
      </c>
      <c r="R63" s="62">
        <f t="shared" si="30"/>
        <v>2.7288938316427807</v>
      </c>
      <c r="S63" s="62">
        <f t="shared" si="30"/>
        <v>2.2585787733244458</v>
      </c>
      <c r="T63" s="62">
        <f t="shared" si="30"/>
        <v>2.5141180370887164</v>
      </c>
      <c r="U63" s="62">
        <f t="shared" si="30"/>
        <v>2.4452875576447819</v>
      </c>
      <c r="V63" s="62">
        <f>(V45-V46)/LN(1+(V45-V46)/V44)</f>
        <v>2.6090515301396882</v>
      </c>
      <c r="W63" s="62">
        <f>(W45-W46)/LN(1+(W45-W46)/W44)</f>
        <v>2.1711400650644612</v>
      </c>
      <c r="X63" s="62">
        <f t="shared" si="30"/>
        <v>2.3990918556509149</v>
      </c>
      <c r="Y63" s="62">
        <f t="shared" si="30"/>
        <v>2.8236489909180893</v>
      </c>
      <c r="Z63" s="62">
        <f t="shared" si="30"/>
        <v>2.4733776598087891</v>
      </c>
      <c r="AA63" s="62">
        <f t="shared" si="30"/>
        <v>2.7621511847266507</v>
      </c>
      <c r="AB63" s="62">
        <f t="shared" si="30"/>
        <v>2.7398655520260484</v>
      </c>
      <c r="AC63" s="57">
        <f t="shared" si="22"/>
        <v>2.5200564438525994</v>
      </c>
    </row>
    <row r="64" spans="1:29" x14ac:dyDescent="0.25"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  <c r="AA64" s="67"/>
      <c r="AB64" s="67"/>
      <c r="AC64" s="67"/>
    </row>
    <row r="73" spans="31:32" x14ac:dyDescent="0.25">
      <c r="AE73" s="19"/>
      <c r="AF73" s="19"/>
    </row>
    <row r="74" spans="31:32" x14ac:dyDescent="0.25">
      <c r="AE74" s="19"/>
      <c r="AF74" s="19"/>
    </row>
    <row r="75" spans="31:32" x14ac:dyDescent="0.25">
      <c r="AE75" s="19"/>
      <c r="AF75" s="19"/>
    </row>
    <row r="76" spans="31:32" x14ac:dyDescent="0.25">
      <c r="AE76" s="19"/>
      <c r="AF76" s="19"/>
    </row>
    <row r="77" spans="31:32" x14ac:dyDescent="0.25">
      <c r="AE77" s="19"/>
      <c r="AF77" s="19"/>
    </row>
    <row r="78" spans="31:32" x14ac:dyDescent="0.25">
      <c r="AE78" s="105"/>
      <c r="AF78" s="105"/>
    </row>
  </sheetData>
  <mergeCells count="30">
    <mergeCell ref="A33:AB33"/>
    <mergeCell ref="A34:D34"/>
    <mergeCell ref="E34:AB40"/>
    <mergeCell ref="A41:A42"/>
    <mergeCell ref="B41:B42"/>
    <mergeCell ref="C41:C42"/>
    <mergeCell ref="D41:D42"/>
    <mergeCell ref="E41:AB41"/>
    <mergeCell ref="A35:D35"/>
    <mergeCell ref="A36:D36"/>
    <mergeCell ref="A37:D37"/>
    <mergeCell ref="A38:D38"/>
    <mergeCell ref="A39:D39"/>
    <mergeCell ref="A40:D40"/>
    <mergeCell ref="E59:AB59"/>
    <mergeCell ref="A1:AB1"/>
    <mergeCell ref="A3:D3"/>
    <mergeCell ref="A4:D4"/>
    <mergeCell ref="A5:D5"/>
    <mergeCell ref="A6:D6"/>
    <mergeCell ref="A7:D7"/>
    <mergeCell ref="A8:D8"/>
    <mergeCell ref="A2:D2"/>
    <mergeCell ref="E2:AB8"/>
    <mergeCell ref="A9:A10"/>
    <mergeCell ref="B9:B10"/>
    <mergeCell ref="C9:C10"/>
    <mergeCell ref="D9:D10"/>
    <mergeCell ref="E9:AB9"/>
    <mergeCell ref="E27:AB27"/>
  </mergeCells>
  <conditionalFormatting sqref="AB25">
    <cfRule type="cellIs" dxfId="24" priority="3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G63"/>
  <sheetViews>
    <sheetView topLeftCell="B1" zoomScale="70" zoomScaleNormal="70" workbookViewId="0">
      <selection activeCell="AC47" sqref="AC47:AC48"/>
    </sheetView>
  </sheetViews>
  <sheetFormatPr defaultColWidth="8.85546875" defaultRowHeight="15" x14ac:dyDescent="0.25"/>
  <cols>
    <col min="1" max="1" width="8.5703125" bestFit="1" customWidth="1"/>
    <col min="2" max="2" width="46.42578125" customWidth="1"/>
    <col min="3" max="3" width="11.140625" customWidth="1"/>
    <col min="4" max="4" width="15.140625" customWidth="1"/>
    <col min="5" max="5" width="8.42578125" customWidth="1"/>
    <col min="6" max="14" width="8.28515625" bestFit="1" customWidth="1"/>
    <col min="15" max="15" width="9.7109375" customWidth="1"/>
    <col min="16" max="28" width="8.28515625" bestFit="1" customWidth="1"/>
    <col min="29" max="29" width="10.42578125" customWidth="1"/>
  </cols>
  <sheetData>
    <row r="1" spans="1:29" ht="18.75" customHeight="1" x14ac:dyDescent="0.25">
      <c r="A1" s="323" t="s">
        <v>121</v>
      </c>
      <c r="B1" s="323"/>
      <c r="C1" s="323"/>
      <c r="D1" s="323"/>
      <c r="E1" s="323"/>
      <c r="F1" s="323"/>
      <c r="G1" s="323"/>
      <c r="H1" s="323"/>
      <c r="I1" s="323"/>
      <c r="J1" s="323"/>
      <c r="K1" s="323"/>
      <c r="L1" s="323"/>
      <c r="M1" s="323"/>
      <c r="N1" s="323"/>
      <c r="O1" s="323"/>
      <c r="P1" s="323"/>
      <c r="Q1" s="323"/>
      <c r="R1" s="323"/>
      <c r="S1" s="323"/>
      <c r="T1" s="323"/>
      <c r="U1" s="323"/>
      <c r="V1" s="323"/>
      <c r="W1" s="323"/>
      <c r="X1" s="323"/>
      <c r="Y1" s="323"/>
      <c r="Z1" s="323"/>
      <c r="AA1" s="323"/>
      <c r="AB1" s="323"/>
      <c r="AC1" s="323"/>
    </row>
    <row r="2" spans="1:29" ht="18.75" customHeight="1" x14ac:dyDescent="0.35">
      <c r="A2" s="335"/>
      <c r="B2" s="336"/>
      <c r="C2" s="336"/>
      <c r="D2" s="337"/>
      <c r="E2" s="320" t="s">
        <v>109</v>
      </c>
      <c r="F2" s="320"/>
      <c r="G2" s="320"/>
      <c r="H2" s="320"/>
      <c r="I2" s="320"/>
      <c r="J2" s="320"/>
      <c r="K2" s="320"/>
      <c r="L2" s="320"/>
      <c r="M2" s="320"/>
      <c r="N2" s="320"/>
      <c r="O2" s="320"/>
      <c r="P2" s="320"/>
      <c r="Q2" s="320"/>
      <c r="R2" s="320"/>
      <c r="S2" s="320"/>
      <c r="T2" s="320"/>
      <c r="U2" s="320"/>
      <c r="V2" s="320"/>
      <c r="W2" s="320"/>
      <c r="X2" s="320"/>
      <c r="Y2" s="320"/>
      <c r="Z2" s="320"/>
      <c r="AA2" s="320"/>
      <c r="AB2" s="320"/>
      <c r="AC2" s="320"/>
    </row>
    <row r="3" spans="1:29" ht="18.75" customHeight="1" x14ac:dyDescent="0.25">
      <c r="A3" s="350" t="s">
        <v>38</v>
      </c>
      <c r="B3" s="351"/>
      <c r="C3" s="351"/>
      <c r="D3" s="352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</row>
    <row r="4" spans="1:29" ht="18.75" customHeight="1" x14ac:dyDescent="0.25">
      <c r="A4" s="350" t="s">
        <v>37</v>
      </c>
      <c r="B4" s="351"/>
      <c r="C4" s="351"/>
      <c r="D4" s="352"/>
      <c r="E4" s="320"/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</row>
    <row r="5" spans="1:29" ht="19.5" customHeight="1" x14ac:dyDescent="0.25">
      <c r="A5" s="350" t="s">
        <v>36</v>
      </c>
      <c r="B5" s="351"/>
      <c r="C5" s="351"/>
      <c r="D5" s="352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29" ht="18.75" customHeight="1" x14ac:dyDescent="0.25">
      <c r="A6" s="350" t="s">
        <v>35</v>
      </c>
      <c r="B6" s="351"/>
      <c r="C6" s="351"/>
      <c r="D6" s="352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29" ht="15.75" customHeight="1" x14ac:dyDescent="0.35">
      <c r="A7" s="347" t="s">
        <v>34</v>
      </c>
      <c r="B7" s="348"/>
      <c r="C7" s="348"/>
      <c r="D7" s="349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29" ht="18.75" customHeight="1" x14ac:dyDescent="0.35">
      <c r="A8" s="347" t="s">
        <v>33</v>
      </c>
      <c r="B8" s="348"/>
      <c r="C8" s="348"/>
      <c r="D8" s="349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29" ht="41.25" customHeight="1" x14ac:dyDescent="0.25">
      <c r="A9" s="312" t="s">
        <v>32</v>
      </c>
      <c r="B9" s="312" t="s">
        <v>31</v>
      </c>
      <c r="C9" s="312" t="s">
        <v>30</v>
      </c>
      <c r="D9" s="312" t="s">
        <v>29</v>
      </c>
      <c r="E9" s="314" t="s">
        <v>28</v>
      </c>
      <c r="F9" s="315"/>
      <c r="G9" s="315"/>
      <c r="H9" s="315"/>
      <c r="I9" s="315"/>
      <c r="J9" s="315"/>
      <c r="K9" s="315"/>
      <c r="L9" s="315"/>
      <c r="M9" s="315"/>
      <c r="N9" s="315"/>
      <c r="O9" s="315"/>
      <c r="P9" s="315"/>
      <c r="Q9" s="315"/>
      <c r="R9" s="315"/>
      <c r="S9" s="315"/>
      <c r="T9" s="315"/>
      <c r="U9" s="315"/>
      <c r="V9" s="315"/>
      <c r="W9" s="315"/>
      <c r="X9" s="315"/>
      <c r="Y9" s="315"/>
      <c r="Z9" s="315"/>
      <c r="AA9" s="315"/>
      <c r="AB9" s="316"/>
      <c r="AC9" s="113" t="s">
        <v>67</v>
      </c>
    </row>
    <row r="10" spans="1:29" ht="15.75" x14ac:dyDescent="0.25">
      <c r="A10" s="313"/>
      <c r="B10" s="313"/>
      <c r="C10" s="313"/>
      <c r="D10" s="313"/>
      <c r="E10" s="8">
        <v>7</v>
      </c>
      <c r="F10" s="8">
        <v>8</v>
      </c>
      <c r="G10" s="8">
        <v>9</v>
      </c>
      <c r="H10" s="8">
        <v>10</v>
      </c>
      <c r="I10" s="9">
        <v>11</v>
      </c>
      <c r="J10" s="8">
        <v>12</v>
      </c>
      <c r="K10" s="8">
        <v>13</v>
      </c>
      <c r="L10" s="8">
        <v>14</v>
      </c>
      <c r="M10" s="8">
        <v>15</v>
      </c>
      <c r="N10" s="8">
        <v>16</v>
      </c>
      <c r="O10" s="8">
        <v>17</v>
      </c>
      <c r="P10" s="8">
        <v>18</v>
      </c>
      <c r="Q10" s="8">
        <v>19</v>
      </c>
      <c r="R10" s="8">
        <v>20</v>
      </c>
      <c r="S10" s="8">
        <v>21</v>
      </c>
      <c r="T10" s="8">
        <v>22</v>
      </c>
      <c r="U10" s="8">
        <v>23</v>
      </c>
      <c r="V10" s="8">
        <v>0</v>
      </c>
      <c r="W10" s="8">
        <v>1</v>
      </c>
      <c r="X10" s="8">
        <v>2</v>
      </c>
      <c r="Y10" s="8">
        <v>3</v>
      </c>
      <c r="Z10" s="8">
        <v>4</v>
      </c>
      <c r="AA10" s="8">
        <v>5</v>
      </c>
      <c r="AB10" s="8">
        <v>6</v>
      </c>
      <c r="AC10" s="1"/>
    </row>
    <row r="11" spans="1:29" ht="24.95" customHeight="1" x14ac:dyDescent="0.25">
      <c r="A11" s="4">
        <v>1</v>
      </c>
      <c r="B11" s="3" t="s">
        <v>27</v>
      </c>
      <c r="C11" s="2" t="s">
        <v>0</v>
      </c>
      <c r="D11" s="31"/>
      <c r="E11" s="7"/>
      <c r="F11" s="7"/>
      <c r="G11" s="7"/>
      <c r="H11" s="7"/>
      <c r="I11" s="7"/>
      <c r="J11" s="7">
        <v>1.1000000000000001</v>
      </c>
      <c r="K11" s="7">
        <v>0.9</v>
      </c>
      <c r="L11" s="7">
        <v>0.9</v>
      </c>
      <c r="M11" s="7">
        <v>1</v>
      </c>
      <c r="N11" s="7">
        <v>1</v>
      </c>
      <c r="O11" s="7">
        <v>0.9</v>
      </c>
      <c r="P11" s="7">
        <v>0.9</v>
      </c>
      <c r="Q11" s="7">
        <v>0.9</v>
      </c>
      <c r="R11" s="7">
        <v>1.1000000000000001</v>
      </c>
      <c r="S11" s="7">
        <v>1.8</v>
      </c>
      <c r="T11" s="7">
        <v>0.9</v>
      </c>
      <c r="U11" s="7">
        <v>1.1000000000000001</v>
      </c>
      <c r="V11" s="7">
        <v>1.1000000000000001</v>
      </c>
      <c r="W11" s="7">
        <v>1.1000000000000001</v>
      </c>
      <c r="X11" s="7">
        <v>1.1000000000000001</v>
      </c>
      <c r="Y11" s="7">
        <v>1</v>
      </c>
      <c r="Z11" s="7">
        <v>1</v>
      </c>
      <c r="AA11" s="7">
        <v>1.1000000000000001</v>
      </c>
      <c r="AB11" s="7">
        <v>1.1000000000000001</v>
      </c>
      <c r="AC11" s="12">
        <f t="shared" ref="AC11:AC23" si="0">AVERAGE(E11:AB11)</f>
        <v>1.0526315789473686</v>
      </c>
    </row>
    <row r="12" spans="1:29" ht="24.95" customHeight="1" x14ac:dyDescent="0.25">
      <c r="A12" s="4">
        <v>2</v>
      </c>
      <c r="B12" s="3" t="s">
        <v>26</v>
      </c>
      <c r="C12" s="2" t="s">
        <v>0</v>
      </c>
      <c r="D12" s="31"/>
      <c r="E12" s="7"/>
      <c r="F12" s="7"/>
      <c r="G12" s="7"/>
      <c r="H12" s="7"/>
      <c r="I12" s="7"/>
      <c r="J12" s="7">
        <v>0.7</v>
      </c>
      <c r="K12" s="7">
        <v>0.6</v>
      </c>
      <c r="L12" s="7">
        <v>0.6</v>
      </c>
      <c r="M12" s="7">
        <v>0.6</v>
      </c>
      <c r="N12" s="7">
        <v>0.4</v>
      </c>
      <c r="O12" s="7">
        <v>0.5</v>
      </c>
      <c r="P12" s="7">
        <v>0.6</v>
      </c>
      <c r="Q12" s="7">
        <v>0.4</v>
      </c>
      <c r="R12" s="7">
        <v>0.7</v>
      </c>
      <c r="S12" s="7">
        <v>0.6</v>
      </c>
      <c r="T12" s="7">
        <v>0.6</v>
      </c>
      <c r="U12" s="7">
        <v>0.7</v>
      </c>
      <c r="V12" s="7">
        <v>0.7</v>
      </c>
      <c r="W12" s="7">
        <v>0.7</v>
      </c>
      <c r="X12" s="7">
        <v>0.8</v>
      </c>
      <c r="Y12" s="7">
        <v>0.8</v>
      </c>
      <c r="Z12" s="7">
        <v>0.7</v>
      </c>
      <c r="AA12" s="7">
        <v>0.8</v>
      </c>
      <c r="AB12" s="7">
        <v>0.8</v>
      </c>
      <c r="AC12" s="12">
        <f t="shared" si="0"/>
        <v>0.6473684210526317</v>
      </c>
    </row>
    <row r="13" spans="1:29" ht="24.95" customHeight="1" x14ac:dyDescent="0.25">
      <c r="A13" s="4">
        <v>3</v>
      </c>
      <c r="B13" s="3" t="s">
        <v>25</v>
      </c>
      <c r="C13" s="2" t="s">
        <v>0</v>
      </c>
      <c r="D13" s="2"/>
      <c r="E13" s="36"/>
      <c r="F13" s="36"/>
      <c r="G13" s="36"/>
      <c r="H13" s="36"/>
      <c r="I13" s="36"/>
      <c r="J13" s="36">
        <v>15.8</v>
      </c>
      <c r="K13" s="36">
        <v>15.77778</v>
      </c>
      <c r="L13" s="36">
        <v>14.66667</v>
      </c>
      <c r="M13" s="36">
        <v>14.44444</v>
      </c>
      <c r="N13" s="36">
        <v>14.38889</v>
      </c>
      <c r="O13" s="36">
        <v>14.27778</v>
      </c>
      <c r="P13" s="36">
        <v>14.27778</v>
      </c>
      <c r="Q13" s="36">
        <v>14.16667</v>
      </c>
      <c r="R13" s="36">
        <v>14.27778</v>
      </c>
      <c r="S13" s="36">
        <v>13.94444</v>
      </c>
      <c r="T13" s="36">
        <v>13.55556</v>
      </c>
      <c r="U13" s="36">
        <v>12.55556</v>
      </c>
      <c r="V13" s="36">
        <v>12.44445</v>
      </c>
      <c r="W13" s="36">
        <v>13.33333</v>
      </c>
      <c r="X13" s="36">
        <v>13.61111</v>
      </c>
      <c r="Y13" s="36">
        <v>13.88889</v>
      </c>
      <c r="Z13" s="36">
        <v>14</v>
      </c>
      <c r="AA13" s="36">
        <v>14.11111</v>
      </c>
      <c r="AB13" s="36">
        <v>14.11111</v>
      </c>
      <c r="AC13" s="12">
        <f t="shared" si="0"/>
        <v>14.085965789473684</v>
      </c>
    </row>
    <row r="14" spans="1:29" ht="24.95" customHeight="1" x14ac:dyDescent="0.25">
      <c r="A14" s="4">
        <v>4</v>
      </c>
      <c r="B14" s="3" t="s">
        <v>24</v>
      </c>
      <c r="C14" s="2" t="s">
        <v>0</v>
      </c>
      <c r="D14" s="2"/>
      <c r="E14" s="36"/>
      <c r="F14" s="36"/>
      <c r="G14" s="36"/>
      <c r="H14" s="36"/>
      <c r="I14" s="36"/>
      <c r="J14" s="36">
        <v>9</v>
      </c>
      <c r="K14" s="36">
        <v>8.2777790000000007</v>
      </c>
      <c r="L14" s="36">
        <v>8.0000009999999993</v>
      </c>
      <c r="M14" s="36">
        <v>8.0000009999999993</v>
      </c>
      <c r="N14" s="36">
        <v>8.1111109999999993</v>
      </c>
      <c r="O14" s="36">
        <v>8.1111109999999993</v>
      </c>
      <c r="P14" s="36">
        <v>8.0000009999999993</v>
      </c>
      <c r="Q14" s="36">
        <v>8.1111109999999993</v>
      </c>
      <c r="R14" s="36">
        <v>8.1111109999999993</v>
      </c>
      <c r="S14" s="36">
        <v>6.1111110000000002</v>
      </c>
      <c r="T14" s="36">
        <v>5.8888879999999997</v>
      </c>
      <c r="U14" s="36">
        <v>5.7222220000000004</v>
      </c>
      <c r="V14" s="36">
        <v>5.61111</v>
      </c>
      <c r="W14" s="36">
        <v>5.61111</v>
      </c>
      <c r="X14" s="36">
        <v>5.61111</v>
      </c>
      <c r="Y14" s="36">
        <v>5.61111</v>
      </c>
      <c r="Z14" s="36">
        <v>5.61111</v>
      </c>
      <c r="AA14" s="36">
        <v>5.61111</v>
      </c>
      <c r="AB14" s="36">
        <v>5.61111</v>
      </c>
      <c r="AC14" s="12">
        <f t="shared" si="0"/>
        <v>6.8801166842105248</v>
      </c>
    </row>
    <row r="15" spans="1:29" ht="24.95" customHeight="1" x14ac:dyDescent="0.25">
      <c r="A15" s="4">
        <v>5</v>
      </c>
      <c r="B15" s="3" t="s">
        <v>23</v>
      </c>
      <c r="C15" s="2" t="s">
        <v>0</v>
      </c>
      <c r="D15" s="2"/>
      <c r="E15" s="36"/>
      <c r="F15" s="36"/>
      <c r="G15" s="36"/>
      <c r="H15" s="36"/>
      <c r="I15" s="36"/>
      <c r="J15" s="36">
        <v>22.94445</v>
      </c>
      <c r="K15" s="36">
        <v>24.38889</v>
      </c>
      <c r="L15" s="36">
        <v>23.94444</v>
      </c>
      <c r="M15" s="36">
        <v>24.55556</v>
      </c>
      <c r="N15" s="36">
        <v>23.44444</v>
      </c>
      <c r="O15" s="36">
        <v>23.11111</v>
      </c>
      <c r="P15" s="36">
        <v>22.88889</v>
      </c>
      <c r="Q15" s="36">
        <v>22.83333</v>
      </c>
      <c r="R15" s="36">
        <v>23.61111</v>
      </c>
      <c r="S15" s="36">
        <v>22.94445</v>
      </c>
      <c r="T15" s="36">
        <v>22.61111</v>
      </c>
      <c r="U15" s="36">
        <v>22.16667</v>
      </c>
      <c r="V15" s="36">
        <v>20.94444</v>
      </c>
      <c r="W15" s="36">
        <v>19.94445</v>
      </c>
      <c r="X15" s="36">
        <v>19.94445</v>
      </c>
      <c r="Y15" s="36">
        <v>20.5</v>
      </c>
      <c r="Z15" s="36">
        <v>21.44444</v>
      </c>
      <c r="AA15" s="36">
        <v>22.44445</v>
      </c>
      <c r="AB15" s="36">
        <v>21.33333</v>
      </c>
      <c r="AC15" s="12">
        <f t="shared" si="0"/>
        <v>22.42105315789474</v>
      </c>
    </row>
    <row r="16" spans="1:29" ht="24.95" customHeight="1" x14ac:dyDescent="0.25">
      <c r="A16" s="4">
        <v>6</v>
      </c>
      <c r="B16" s="3" t="s">
        <v>22</v>
      </c>
      <c r="C16" s="2" t="s">
        <v>0</v>
      </c>
      <c r="D16" s="2"/>
      <c r="E16" s="36"/>
      <c r="F16" s="36"/>
      <c r="G16" s="36"/>
      <c r="H16" s="36"/>
      <c r="I16" s="36"/>
      <c r="J16" s="36">
        <v>25.88889</v>
      </c>
      <c r="K16" s="36">
        <v>29.44444</v>
      </c>
      <c r="L16" s="36">
        <v>28.5</v>
      </c>
      <c r="M16" s="36">
        <v>28.94444</v>
      </c>
      <c r="N16" s="36">
        <v>27.61111</v>
      </c>
      <c r="O16" s="36">
        <v>27.27778</v>
      </c>
      <c r="P16" s="36">
        <v>27.05556</v>
      </c>
      <c r="Q16" s="36">
        <v>27</v>
      </c>
      <c r="R16" s="36">
        <v>27.77778</v>
      </c>
      <c r="S16" s="36">
        <v>28.27778</v>
      </c>
      <c r="T16" s="36">
        <v>28</v>
      </c>
      <c r="U16" s="36">
        <v>27</v>
      </c>
      <c r="V16" s="36">
        <v>25.61111</v>
      </c>
      <c r="W16" s="36">
        <v>25.27778</v>
      </c>
      <c r="X16" s="36">
        <v>25.5</v>
      </c>
      <c r="Y16" s="36">
        <v>26.27778</v>
      </c>
      <c r="Z16" s="36">
        <v>27.27778</v>
      </c>
      <c r="AA16" s="36">
        <v>28.33333</v>
      </c>
      <c r="AB16" s="36">
        <v>27.22222</v>
      </c>
      <c r="AC16" s="12">
        <f t="shared" si="0"/>
        <v>27.277777894736843</v>
      </c>
    </row>
    <row r="17" spans="1:29" ht="24.95" customHeight="1" x14ac:dyDescent="0.25">
      <c r="A17" s="4">
        <v>7</v>
      </c>
      <c r="B17" s="3" t="s">
        <v>21</v>
      </c>
      <c r="C17" s="2" t="s">
        <v>16</v>
      </c>
      <c r="D17" s="2"/>
      <c r="E17" s="5"/>
      <c r="F17" s="5"/>
      <c r="G17" s="5"/>
      <c r="H17" s="5"/>
      <c r="I17" s="5"/>
      <c r="J17" s="5">
        <v>4.3</v>
      </c>
      <c r="K17" s="5">
        <v>4.3</v>
      </c>
      <c r="L17" s="5">
        <v>4.3</v>
      </c>
      <c r="M17" s="5">
        <v>4.3</v>
      </c>
      <c r="N17" s="5">
        <v>4.3</v>
      </c>
      <c r="O17" s="5">
        <v>4.3</v>
      </c>
      <c r="P17" s="5">
        <v>4.3</v>
      </c>
      <c r="Q17" s="5">
        <v>4.3</v>
      </c>
      <c r="R17" s="5">
        <v>4.3</v>
      </c>
      <c r="S17" s="5">
        <v>4.3</v>
      </c>
      <c r="T17" s="5">
        <v>4.3</v>
      </c>
      <c r="U17" s="5">
        <v>4.3</v>
      </c>
      <c r="V17" s="5">
        <v>4.3</v>
      </c>
      <c r="W17" s="5">
        <v>4.3</v>
      </c>
      <c r="X17" s="5">
        <v>4.3</v>
      </c>
      <c r="Y17" s="5">
        <v>4.3</v>
      </c>
      <c r="Z17" s="5">
        <v>4.3</v>
      </c>
      <c r="AA17" s="5">
        <v>4.3</v>
      </c>
      <c r="AB17" s="5">
        <v>4.3</v>
      </c>
      <c r="AC17" s="12">
        <f t="shared" si="0"/>
        <v>4.2999999999999989</v>
      </c>
    </row>
    <row r="18" spans="1:29" ht="24.95" customHeight="1" x14ac:dyDescent="0.25">
      <c r="A18" s="4">
        <v>8</v>
      </c>
      <c r="B18" s="3" t="s">
        <v>20</v>
      </c>
      <c r="C18" s="2" t="s">
        <v>16</v>
      </c>
      <c r="D18" s="2"/>
      <c r="E18" s="11"/>
      <c r="F18" s="11"/>
      <c r="G18" s="11"/>
      <c r="H18" s="11"/>
      <c r="I18" s="11"/>
      <c r="J18" s="11">
        <v>3.8</v>
      </c>
      <c r="K18" s="11">
        <v>3.8</v>
      </c>
      <c r="L18" s="11">
        <v>3.8</v>
      </c>
      <c r="M18" s="11">
        <v>3.8</v>
      </c>
      <c r="N18" s="11">
        <v>3.8</v>
      </c>
      <c r="O18" s="11">
        <v>3.8</v>
      </c>
      <c r="P18" s="11">
        <v>3.8</v>
      </c>
      <c r="Q18" s="11">
        <v>3.8</v>
      </c>
      <c r="R18" s="11">
        <v>3.8</v>
      </c>
      <c r="S18" s="11">
        <v>3.8</v>
      </c>
      <c r="T18" s="11">
        <v>3.8</v>
      </c>
      <c r="U18" s="11">
        <v>3.8</v>
      </c>
      <c r="V18" s="11">
        <v>3.8</v>
      </c>
      <c r="W18" s="11">
        <v>3.8</v>
      </c>
      <c r="X18" s="11">
        <v>3.8</v>
      </c>
      <c r="Y18" s="11">
        <v>3.8</v>
      </c>
      <c r="Z18" s="11">
        <v>3.8</v>
      </c>
      <c r="AA18" s="11">
        <v>3.8</v>
      </c>
      <c r="AB18" s="11">
        <v>3.8</v>
      </c>
      <c r="AC18" s="12">
        <f t="shared" si="0"/>
        <v>3.7999999999999985</v>
      </c>
    </row>
    <row r="19" spans="1:29" ht="24.95" customHeight="1" x14ac:dyDescent="0.25">
      <c r="A19" s="4">
        <v>9</v>
      </c>
      <c r="B19" s="3" t="s">
        <v>19</v>
      </c>
      <c r="C19" s="2" t="s">
        <v>16</v>
      </c>
      <c r="D19" s="2"/>
      <c r="E19" s="11"/>
      <c r="F19" s="11"/>
      <c r="G19" s="11"/>
      <c r="H19" s="11"/>
      <c r="I19" s="11"/>
      <c r="J19" s="11">
        <v>3.8</v>
      </c>
      <c r="K19" s="11">
        <v>3.8</v>
      </c>
      <c r="L19" s="11">
        <v>3.8</v>
      </c>
      <c r="M19" s="11">
        <v>3.8</v>
      </c>
      <c r="N19" s="11">
        <v>3.8</v>
      </c>
      <c r="O19" s="11">
        <v>3.8</v>
      </c>
      <c r="P19" s="11">
        <v>3.8</v>
      </c>
      <c r="Q19" s="11">
        <v>3.8</v>
      </c>
      <c r="R19" s="11">
        <v>3.8</v>
      </c>
      <c r="S19" s="11">
        <v>3.8</v>
      </c>
      <c r="T19" s="11">
        <v>3.8</v>
      </c>
      <c r="U19" s="11">
        <v>3.8</v>
      </c>
      <c r="V19" s="11">
        <v>3.8</v>
      </c>
      <c r="W19" s="11">
        <v>3.8</v>
      </c>
      <c r="X19" s="11">
        <v>3.8</v>
      </c>
      <c r="Y19" s="11">
        <v>3.8</v>
      </c>
      <c r="Z19" s="11">
        <v>3.8</v>
      </c>
      <c r="AA19" s="11">
        <v>3.8</v>
      </c>
      <c r="AB19" s="11">
        <v>3.8</v>
      </c>
      <c r="AC19" s="12">
        <f t="shared" si="0"/>
        <v>3.7999999999999985</v>
      </c>
    </row>
    <row r="20" spans="1:29" ht="24.95" customHeight="1" x14ac:dyDescent="0.25">
      <c r="A20" s="4">
        <v>10</v>
      </c>
      <c r="B20" s="3" t="s">
        <v>18</v>
      </c>
      <c r="C20" s="2" t="s">
        <v>16</v>
      </c>
      <c r="D20" s="2"/>
      <c r="E20" s="11"/>
      <c r="F20" s="11"/>
      <c r="G20" s="11"/>
      <c r="H20" s="11"/>
      <c r="I20" s="11"/>
      <c r="J20" s="11">
        <v>3</v>
      </c>
      <c r="K20" s="11">
        <v>3</v>
      </c>
      <c r="L20" s="11">
        <v>3</v>
      </c>
      <c r="M20" s="11">
        <v>3</v>
      </c>
      <c r="N20" s="11">
        <v>3</v>
      </c>
      <c r="O20" s="11">
        <v>3</v>
      </c>
      <c r="P20" s="11">
        <v>3</v>
      </c>
      <c r="Q20" s="11">
        <v>3</v>
      </c>
      <c r="R20" s="11">
        <v>3</v>
      </c>
      <c r="S20" s="11">
        <v>3</v>
      </c>
      <c r="T20" s="11">
        <v>3</v>
      </c>
      <c r="U20" s="11">
        <v>3</v>
      </c>
      <c r="V20" s="11">
        <v>3</v>
      </c>
      <c r="W20" s="11">
        <v>3</v>
      </c>
      <c r="X20" s="11">
        <v>3</v>
      </c>
      <c r="Y20" s="11">
        <v>3</v>
      </c>
      <c r="Z20" s="11">
        <v>3</v>
      </c>
      <c r="AA20" s="11">
        <v>3</v>
      </c>
      <c r="AB20" s="11">
        <v>3</v>
      </c>
      <c r="AC20" s="12">
        <f t="shared" si="0"/>
        <v>3</v>
      </c>
    </row>
    <row r="21" spans="1:29" ht="24.95" customHeight="1" x14ac:dyDescent="0.25">
      <c r="A21" s="4">
        <v>11</v>
      </c>
      <c r="B21" s="3" t="s">
        <v>17</v>
      </c>
      <c r="C21" s="2" t="s">
        <v>16</v>
      </c>
      <c r="D21" s="5"/>
      <c r="E21" s="13"/>
      <c r="F21" s="13"/>
      <c r="G21" s="13"/>
      <c r="H21" s="13"/>
      <c r="I21" s="13"/>
      <c r="J21" s="13">
        <f t="shared" ref="J21:Q21" si="1">J17-J18</f>
        <v>0.5</v>
      </c>
      <c r="K21" s="13">
        <f t="shared" si="1"/>
        <v>0.5</v>
      </c>
      <c r="L21" s="13">
        <f t="shared" si="1"/>
        <v>0.5</v>
      </c>
      <c r="M21" s="13">
        <f t="shared" si="1"/>
        <v>0.5</v>
      </c>
      <c r="N21" s="13">
        <f t="shared" si="1"/>
        <v>0.5</v>
      </c>
      <c r="O21" s="13">
        <f t="shared" si="1"/>
        <v>0.5</v>
      </c>
      <c r="P21" s="13">
        <f t="shared" si="1"/>
        <v>0.5</v>
      </c>
      <c r="Q21" s="13">
        <f t="shared" si="1"/>
        <v>0.5</v>
      </c>
      <c r="R21" s="13">
        <f>R17-R18</f>
        <v>0.5</v>
      </c>
      <c r="S21" s="13">
        <f>S17-S18</f>
        <v>0.5</v>
      </c>
      <c r="T21" s="13">
        <f t="shared" ref="T21:AB21" si="2">T17-T18</f>
        <v>0.5</v>
      </c>
      <c r="U21" s="13">
        <f t="shared" si="2"/>
        <v>0.5</v>
      </c>
      <c r="V21" s="13">
        <f t="shared" si="2"/>
        <v>0.5</v>
      </c>
      <c r="W21" s="13">
        <f t="shared" si="2"/>
        <v>0.5</v>
      </c>
      <c r="X21" s="13">
        <f t="shared" si="2"/>
        <v>0.5</v>
      </c>
      <c r="Y21" s="13">
        <f t="shared" si="2"/>
        <v>0.5</v>
      </c>
      <c r="Z21" s="13">
        <f t="shared" si="2"/>
        <v>0.5</v>
      </c>
      <c r="AA21" s="13">
        <f t="shared" si="2"/>
        <v>0.5</v>
      </c>
      <c r="AB21" s="13">
        <f t="shared" si="2"/>
        <v>0.5</v>
      </c>
      <c r="AC21" s="12">
        <f t="shared" si="0"/>
        <v>0.5</v>
      </c>
    </row>
    <row r="22" spans="1:29" ht="24.95" customHeight="1" x14ac:dyDescent="0.25">
      <c r="A22" s="4">
        <v>12</v>
      </c>
      <c r="B22" s="3" t="s">
        <v>15</v>
      </c>
      <c r="C22" s="2" t="s">
        <v>14</v>
      </c>
      <c r="D22" s="5"/>
      <c r="E22" s="13"/>
      <c r="F22" s="13"/>
      <c r="G22" s="13"/>
      <c r="H22" s="13"/>
      <c r="I22" s="13"/>
      <c r="J22" s="13">
        <f t="shared" ref="J22:Q22" si="3">J19-J20</f>
        <v>0.79999999999999982</v>
      </c>
      <c r="K22" s="13">
        <f t="shared" si="3"/>
        <v>0.79999999999999982</v>
      </c>
      <c r="L22" s="13">
        <f t="shared" si="3"/>
        <v>0.79999999999999982</v>
      </c>
      <c r="M22" s="13">
        <f t="shared" si="3"/>
        <v>0.79999999999999982</v>
      </c>
      <c r="N22" s="13">
        <f t="shared" si="3"/>
        <v>0.79999999999999982</v>
      </c>
      <c r="O22" s="13">
        <f t="shared" si="3"/>
        <v>0.79999999999999982</v>
      </c>
      <c r="P22" s="13">
        <f t="shared" si="3"/>
        <v>0.79999999999999982</v>
      </c>
      <c r="Q22" s="13">
        <f t="shared" si="3"/>
        <v>0.79999999999999982</v>
      </c>
      <c r="R22" s="13">
        <f>R19-R20</f>
        <v>0.79999999999999982</v>
      </c>
      <c r="S22" s="13">
        <f>S19-S20</f>
        <v>0.79999999999999982</v>
      </c>
      <c r="T22" s="13">
        <f t="shared" ref="T22:AB22" si="4">T19-T20</f>
        <v>0.79999999999999982</v>
      </c>
      <c r="U22" s="13">
        <f t="shared" si="4"/>
        <v>0.79999999999999982</v>
      </c>
      <c r="V22" s="13">
        <f t="shared" si="4"/>
        <v>0.79999999999999982</v>
      </c>
      <c r="W22" s="13">
        <f t="shared" si="4"/>
        <v>0.79999999999999982</v>
      </c>
      <c r="X22" s="13">
        <f t="shared" si="4"/>
        <v>0.79999999999999982</v>
      </c>
      <c r="Y22" s="13">
        <f t="shared" si="4"/>
        <v>0.79999999999999982</v>
      </c>
      <c r="Z22" s="13">
        <f t="shared" si="4"/>
        <v>0.79999999999999982</v>
      </c>
      <c r="AA22" s="13">
        <f t="shared" si="4"/>
        <v>0.79999999999999982</v>
      </c>
      <c r="AB22" s="13">
        <f t="shared" si="4"/>
        <v>0.79999999999999982</v>
      </c>
      <c r="AC22" s="12">
        <f t="shared" si="0"/>
        <v>0.80000000000000016</v>
      </c>
    </row>
    <row r="23" spans="1:29" ht="24.95" customHeight="1" x14ac:dyDescent="0.25">
      <c r="A23" s="4">
        <v>13</v>
      </c>
      <c r="B23" s="3" t="s">
        <v>13</v>
      </c>
      <c r="C23" s="2" t="s">
        <v>12</v>
      </c>
      <c r="D23" s="5"/>
      <c r="E23" s="6"/>
      <c r="F23" s="6"/>
      <c r="G23" s="6"/>
      <c r="H23" s="6"/>
      <c r="I23" s="6"/>
      <c r="J23" s="6">
        <f t="shared" ref="J23:Q23" si="5">SQRT(J21/0.5)*971</f>
        <v>971</v>
      </c>
      <c r="K23" s="6">
        <f t="shared" si="5"/>
        <v>971</v>
      </c>
      <c r="L23" s="6">
        <f t="shared" si="5"/>
        <v>971</v>
      </c>
      <c r="M23" s="6">
        <f t="shared" si="5"/>
        <v>971</v>
      </c>
      <c r="N23" s="6">
        <f t="shared" si="5"/>
        <v>971</v>
      </c>
      <c r="O23" s="6">
        <f t="shared" si="5"/>
        <v>971</v>
      </c>
      <c r="P23" s="6">
        <f t="shared" si="5"/>
        <v>971</v>
      </c>
      <c r="Q23" s="6">
        <f t="shared" si="5"/>
        <v>971</v>
      </c>
      <c r="R23" s="6">
        <f>SQRT(R21/0.5)*971</f>
        <v>971</v>
      </c>
      <c r="S23" s="6">
        <f>SQRT(S21/0.5)*971</f>
        <v>971</v>
      </c>
      <c r="T23" s="6">
        <f t="shared" ref="T23:AB23" si="6">SQRT(T21/0.5)*971</f>
        <v>971</v>
      </c>
      <c r="U23" s="6">
        <f t="shared" si="6"/>
        <v>971</v>
      </c>
      <c r="V23" s="6">
        <f t="shared" si="6"/>
        <v>971</v>
      </c>
      <c r="W23" s="6">
        <f t="shared" si="6"/>
        <v>971</v>
      </c>
      <c r="X23" s="6">
        <f t="shared" si="6"/>
        <v>971</v>
      </c>
      <c r="Y23" s="6">
        <f t="shared" si="6"/>
        <v>971</v>
      </c>
      <c r="Z23" s="6">
        <f t="shared" si="6"/>
        <v>971</v>
      </c>
      <c r="AA23" s="6">
        <f t="shared" si="6"/>
        <v>971</v>
      </c>
      <c r="AB23" s="6">
        <f t="shared" si="6"/>
        <v>971</v>
      </c>
      <c r="AC23" s="12">
        <f t="shared" si="0"/>
        <v>971</v>
      </c>
    </row>
    <row r="24" spans="1:29" ht="24.95" customHeight="1" x14ac:dyDescent="0.25">
      <c r="A24" s="4">
        <v>14</v>
      </c>
      <c r="B24" s="3" t="s">
        <v>11</v>
      </c>
      <c r="C24" s="2" t="s">
        <v>10</v>
      </c>
      <c r="D24" s="5"/>
      <c r="E24" s="15"/>
      <c r="F24" s="15"/>
      <c r="G24" s="15"/>
      <c r="H24" s="15"/>
      <c r="I24" s="15"/>
      <c r="J24" s="15">
        <f t="shared" ref="J24:Q24" si="7">J23*1000*1*(J13-J14)/3024</f>
        <v>2183.465608465609</v>
      </c>
      <c r="K24" s="15">
        <f t="shared" si="7"/>
        <v>2408.2344480820102</v>
      </c>
      <c r="L24" s="15">
        <f t="shared" si="7"/>
        <v>2140.6533065476192</v>
      </c>
      <c r="M24" s="15">
        <f t="shared" si="7"/>
        <v>2069.2957238756617</v>
      </c>
      <c r="N24" s="15">
        <f t="shared" si="7"/>
        <v>2015.7815505952383</v>
      </c>
      <c r="O24" s="15">
        <f t="shared" si="7"/>
        <v>1980.1043647486774</v>
      </c>
      <c r="P24" s="15">
        <f t="shared" si="7"/>
        <v>2015.7815505952383</v>
      </c>
      <c r="Q24" s="15">
        <f t="shared" si="7"/>
        <v>1944.4271789021166</v>
      </c>
      <c r="R24" s="15">
        <f>R23*1000*1*(R13-R14)/3024</f>
        <v>1980.1043647486774</v>
      </c>
      <c r="S24" s="15">
        <f>S23*1000*1*(S13-S14)/3024</f>
        <v>2515.2653634259259</v>
      </c>
      <c r="T24" s="15">
        <f t="shared" ref="T24:AB24" si="8">T23*1000*1*(T13-T14)/3024</f>
        <v>2461.7521534391535</v>
      </c>
      <c r="U24" s="15">
        <f t="shared" si="8"/>
        <v>2194.1703697089947</v>
      </c>
      <c r="V24" s="15">
        <f t="shared" si="8"/>
        <v>2194.1710119047616</v>
      </c>
      <c r="W24" s="15">
        <f t="shared" si="8"/>
        <v>2479.5884986772489</v>
      </c>
      <c r="X24" s="15">
        <f t="shared" si="8"/>
        <v>2568.7830687830688</v>
      </c>
      <c r="Y24" s="15">
        <f t="shared" si="8"/>
        <v>2657.977638888889</v>
      </c>
      <c r="Z24" s="15">
        <f t="shared" si="8"/>
        <v>2693.6548247354499</v>
      </c>
      <c r="AA24" s="15">
        <f t="shared" si="8"/>
        <v>2729.3320105820108</v>
      </c>
      <c r="AB24" s="15">
        <f t="shared" si="8"/>
        <v>2729.3320105820108</v>
      </c>
      <c r="AC24" s="26">
        <f>SUM(E24:AB24)</f>
        <v>43961.875047288355</v>
      </c>
    </row>
    <row r="25" spans="1:29" ht="24.95" customHeight="1" x14ac:dyDescent="0.25">
      <c r="A25" s="4">
        <v>15</v>
      </c>
      <c r="B25" s="3" t="s">
        <v>9</v>
      </c>
      <c r="C25" s="2" t="s">
        <v>8</v>
      </c>
      <c r="D25" s="5"/>
      <c r="E25" s="30"/>
      <c r="F25" s="30"/>
      <c r="G25" s="30"/>
      <c r="H25" s="30"/>
      <c r="I25" s="30"/>
      <c r="J25" s="5">
        <v>1310</v>
      </c>
      <c r="K25" s="5">
        <v>1310</v>
      </c>
      <c r="L25" s="5">
        <v>1300</v>
      </c>
      <c r="M25" s="5">
        <v>1300</v>
      </c>
      <c r="N25" s="5">
        <v>1280</v>
      </c>
      <c r="O25" s="5">
        <v>1280</v>
      </c>
      <c r="P25" s="5">
        <v>1280</v>
      </c>
      <c r="Q25" s="5">
        <v>1290</v>
      </c>
      <c r="R25" s="5">
        <v>1320</v>
      </c>
      <c r="S25" s="5">
        <v>1370</v>
      </c>
      <c r="T25" s="5">
        <v>1310</v>
      </c>
      <c r="U25" s="5">
        <v>1310</v>
      </c>
      <c r="V25" s="5">
        <v>1320</v>
      </c>
      <c r="W25" s="5">
        <v>1320</v>
      </c>
      <c r="X25" s="5">
        <v>1370</v>
      </c>
      <c r="Y25" s="5">
        <v>1360</v>
      </c>
      <c r="Z25" s="5">
        <v>1390</v>
      </c>
      <c r="AA25" s="5">
        <v>1390</v>
      </c>
      <c r="AB25" s="5">
        <v>1390</v>
      </c>
      <c r="AC25" s="26">
        <f>SUM(E25:AB25)</f>
        <v>25200</v>
      </c>
    </row>
    <row r="26" spans="1:29" ht="24.95" customHeight="1" x14ac:dyDescent="0.25">
      <c r="A26" s="4">
        <v>16</v>
      </c>
      <c r="B26" s="3" t="s">
        <v>7</v>
      </c>
      <c r="C26" s="2" t="s">
        <v>6</v>
      </c>
      <c r="D26" s="5"/>
      <c r="E26" s="50"/>
      <c r="F26" s="50"/>
      <c r="G26" s="50"/>
      <c r="H26" s="50"/>
      <c r="I26" s="50"/>
      <c r="J26" s="50">
        <f t="shared" ref="J26:Q26" si="9">J25/J24</f>
        <v>0.5999636517840915</v>
      </c>
      <c r="K26" s="50">
        <f t="shared" si="9"/>
        <v>0.54396697175531361</v>
      </c>
      <c r="L26" s="50">
        <f t="shared" si="9"/>
        <v>0.60729123955929165</v>
      </c>
      <c r="M26" s="50">
        <f t="shared" si="9"/>
        <v>0.62823306741541085</v>
      </c>
      <c r="N26" s="50">
        <f t="shared" si="9"/>
        <v>0.63498944100467136</v>
      </c>
      <c r="O26" s="50">
        <f t="shared" si="9"/>
        <v>0.64643057345235566</v>
      </c>
      <c r="P26" s="50">
        <f t="shared" si="9"/>
        <v>0.63498944100467136</v>
      </c>
      <c r="Q26" s="50">
        <f t="shared" si="9"/>
        <v>0.66343446234297843</v>
      </c>
      <c r="R26" s="50">
        <f>R25/R24</f>
        <v>0.6666315288727418</v>
      </c>
      <c r="S26" s="50">
        <f>S25/S24</f>
        <v>0.54467414051851248</v>
      </c>
      <c r="T26" s="50">
        <f t="shared" ref="T26:AB26" si="10">T25/T24</f>
        <v>0.53214130357107003</v>
      </c>
      <c r="U26" s="50">
        <f t="shared" si="10"/>
        <v>0.59703659209186244</v>
      </c>
      <c r="V26" s="50">
        <f t="shared" si="10"/>
        <v>0.60159394725304793</v>
      </c>
      <c r="W26" s="50">
        <f t="shared" si="10"/>
        <v>0.53234639566370057</v>
      </c>
      <c r="X26" s="50">
        <f t="shared" si="10"/>
        <v>0.53332646755921731</v>
      </c>
      <c r="Y26" s="50">
        <f t="shared" si="10"/>
        <v>0.51166720897190054</v>
      </c>
      <c r="Z26" s="50">
        <f t="shared" si="10"/>
        <v>0.51602751296707627</v>
      </c>
      <c r="AA26" s="50">
        <f t="shared" si="10"/>
        <v>0.50928212273580897</v>
      </c>
      <c r="AB26" s="50">
        <f t="shared" si="10"/>
        <v>0.50928212273580897</v>
      </c>
      <c r="AC26" s="12">
        <f t="shared" ref="AC26:AC31" si="11">AVERAGE(E26:AB26)</f>
        <v>0.57964779953997547</v>
      </c>
    </row>
    <row r="27" spans="1:29" ht="24.95" customHeight="1" x14ac:dyDescent="0.25">
      <c r="A27" s="4">
        <v>17</v>
      </c>
      <c r="B27" s="3" t="s">
        <v>5</v>
      </c>
      <c r="C27" s="5"/>
      <c r="D27" s="5"/>
      <c r="E27" s="372">
        <f>AVERAGE(E26:AB26)</f>
        <v>0.57964779953997547</v>
      </c>
      <c r="F27" s="373"/>
      <c r="G27" s="373"/>
      <c r="H27" s="373"/>
      <c r="I27" s="373"/>
      <c r="J27" s="373"/>
      <c r="K27" s="373"/>
      <c r="L27" s="373"/>
      <c r="M27" s="373"/>
      <c r="N27" s="373"/>
      <c r="O27" s="373"/>
      <c r="P27" s="373"/>
      <c r="Q27" s="373"/>
      <c r="R27" s="373"/>
      <c r="S27" s="373"/>
      <c r="T27" s="373"/>
      <c r="U27" s="373"/>
      <c r="V27" s="373"/>
      <c r="W27" s="373"/>
      <c r="X27" s="373"/>
      <c r="Y27" s="373"/>
      <c r="Z27" s="373"/>
      <c r="AA27" s="373"/>
      <c r="AB27" s="373"/>
      <c r="AC27" s="12">
        <f t="shared" si="11"/>
        <v>0.57964779953997547</v>
      </c>
    </row>
    <row r="28" spans="1:29" ht="24.95" customHeight="1" x14ac:dyDescent="0.25">
      <c r="A28" s="4">
        <v>18</v>
      </c>
      <c r="B28" s="3" t="s">
        <v>4</v>
      </c>
      <c r="C28" s="5"/>
      <c r="D28" s="5"/>
      <c r="E28" s="50"/>
      <c r="F28" s="50"/>
      <c r="G28" s="50"/>
      <c r="H28" s="50"/>
      <c r="I28" s="50"/>
      <c r="J28" s="50">
        <f t="shared" ref="J28:Q28" si="12">3.516/J26</f>
        <v>5.8603550224160923</v>
      </c>
      <c r="K28" s="50">
        <f t="shared" si="12"/>
        <v>6.4636277247758374</v>
      </c>
      <c r="L28" s="50">
        <f t="shared" si="12"/>
        <v>5.7896438660164842</v>
      </c>
      <c r="M28" s="50">
        <f t="shared" si="12"/>
        <v>5.5966490501129433</v>
      </c>
      <c r="N28" s="50">
        <f t="shared" si="12"/>
        <v>5.5370999467912947</v>
      </c>
      <c r="O28" s="50">
        <f t="shared" si="12"/>
        <v>5.4390991769190231</v>
      </c>
      <c r="P28" s="50">
        <f t="shared" si="12"/>
        <v>5.5370999467912947</v>
      </c>
      <c r="Q28" s="50">
        <f t="shared" si="12"/>
        <v>5.2996945434262335</v>
      </c>
      <c r="R28" s="50">
        <f>3.516/R26</f>
        <v>5.2742779897396588</v>
      </c>
      <c r="S28" s="50">
        <f>3.516/S26</f>
        <v>6.4552357794201125</v>
      </c>
      <c r="T28" s="50">
        <f t="shared" ref="T28:AB28" si="13">3.516/T26</f>
        <v>6.6072676118260034</v>
      </c>
      <c r="U28" s="50">
        <f t="shared" si="13"/>
        <v>5.8890862747304009</v>
      </c>
      <c r="V28" s="50">
        <f t="shared" si="13"/>
        <v>5.8444736953463199</v>
      </c>
      <c r="W28" s="50">
        <f t="shared" si="13"/>
        <v>6.6047220919312171</v>
      </c>
      <c r="X28" s="50">
        <f t="shared" si="13"/>
        <v>6.5925848684972772</v>
      </c>
      <c r="Y28" s="50">
        <f t="shared" si="13"/>
        <v>6.8716539546568631</v>
      </c>
      <c r="Z28" s="50">
        <f t="shared" si="13"/>
        <v>6.8135901897624764</v>
      </c>
      <c r="AA28" s="50">
        <f t="shared" si="13"/>
        <v>6.9038355030261513</v>
      </c>
      <c r="AB28" s="50">
        <f t="shared" si="13"/>
        <v>6.9038355030261513</v>
      </c>
      <c r="AC28" s="12">
        <f t="shared" si="11"/>
        <v>6.1202017231164145</v>
      </c>
    </row>
    <row r="29" spans="1:29" ht="24.95" customHeight="1" x14ac:dyDescent="0.25">
      <c r="A29" s="4">
        <v>19</v>
      </c>
      <c r="B29" s="3" t="s">
        <v>3</v>
      </c>
      <c r="C29" s="5"/>
      <c r="D29" s="5"/>
      <c r="E29" s="50"/>
      <c r="F29" s="50"/>
      <c r="G29" s="50"/>
      <c r="H29" s="50"/>
      <c r="I29" s="50"/>
      <c r="J29" s="50">
        <f t="shared" ref="J29:Q29" si="14">3.413*J28</f>
        <v>20.001391691506122</v>
      </c>
      <c r="K29" s="50">
        <f t="shared" si="14"/>
        <v>22.060361424659931</v>
      </c>
      <c r="L29" s="50">
        <f t="shared" si="14"/>
        <v>19.760054514714259</v>
      </c>
      <c r="M29" s="50">
        <f t="shared" si="14"/>
        <v>19.101363208035476</v>
      </c>
      <c r="N29" s="50">
        <f t="shared" si="14"/>
        <v>18.898122118398689</v>
      </c>
      <c r="O29" s="50">
        <f t="shared" si="14"/>
        <v>18.563645490824626</v>
      </c>
      <c r="P29" s="50">
        <f t="shared" si="14"/>
        <v>18.898122118398689</v>
      </c>
      <c r="Q29" s="50">
        <f t="shared" si="14"/>
        <v>18.087857476713733</v>
      </c>
      <c r="R29" s="50">
        <f>3.413*R28</f>
        <v>18.001110778981456</v>
      </c>
      <c r="S29" s="50">
        <f>3.413*S28</f>
        <v>22.031719715160843</v>
      </c>
      <c r="T29" s="50">
        <f t="shared" ref="T29:AB29" si="15">3.413*T28</f>
        <v>22.550604359162147</v>
      </c>
      <c r="U29" s="50">
        <f t="shared" si="15"/>
        <v>20.099451455654858</v>
      </c>
      <c r="V29" s="50">
        <f t="shared" si="15"/>
        <v>19.947188722216989</v>
      </c>
      <c r="W29" s="50">
        <f t="shared" si="15"/>
        <v>22.541916499761243</v>
      </c>
      <c r="X29" s="50">
        <f t="shared" si="15"/>
        <v>22.500492156181206</v>
      </c>
      <c r="Y29" s="50">
        <f t="shared" si="15"/>
        <v>23.452954947243871</v>
      </c>
      <c r="Z29" s="50">
        <f t="shared" si="15"/>
        <v>23.254783317659331</v>
      </c>
      <c r="AA29" s="50">
        <f t="shared" si="15"/>
        <v>23.562790571828252</v>
      </c>
      <c r="AB29" s="50">
        <f t="shared" si="15"/>
        <v>23.562790571828252</v>
      </c>
      <c r="AC29" s="12">
        <f t="shared" si="11"/>
        <v>20.888248480996321</v>
      </c>
    </row>
    <row r="30" spans="1:29" ht="24.95" customHeight="1" x14ac:dyDescent="0.25">
      <c r="A30" s="4">
        <v>20</v>
      </c>
      <c r="B30" s="3" t="s">
        <v>2</v>
      </c>
      <c r="C30" s="2" t="s">
        <v>0</v>
      </c>
      <c r="D30" s="5"/>
      <c r="E30" s="50"/>
      <c r="F30" s="50"/>
      <c r="G30" s="50"/>
      <c r="H30" s="50"/>
      <c r="I30" s="50"/>
      <c r="J30" s="50">
        <f t="shared" ref="J30:Q30" si="16">(J16-J15)/LN(1+(J16-J15)/J11)</f>
        <v>2.2614174787262455</v>
      </c>
      <c r="K30" s="50">
        <f t="shared" si="16"/>
        <v>2.6753413815200058</v>
      </c>
      <c r="L30" s="50">
        <f t="shared" si="16"/>
        <v>2.5280636230553508</v>
      </c>
      <c r="M30" s="50">
        <f t="shared" si="16"/>
        <v>2.6057009445429467</v>
      </c>
      <c r="N30" s="50">
        <f t="shared" si="16"/>
        <v>2.5372049647193458</v>
      </c>
      <c r="O30" s="50">
        <f t="shared" si="16"/>
        <v>2.4112055282898468</v>
      </c>
      <c r="P30" s="50">
        <f t="shared" si="16"/>
        <v>2.4112055282898468</v>
      </c>
      <c r="Q30" s="50">
        <f t="shared" si="16"/>
        <v>2.4112055282898468</v>
      </c>
      <c r="R30" s="50">
        <f>(R16-R15)/LN(1+(R16-R15)/R11)</f>
        <v>2.6605591269755733</v>
      </c>
      <c r="S30" s="50">
        <f>(S16-S15)/LN(1+(S16-S15)/S11)</f>
        <v>3.8731756844374901</v>
      </c>
      <c r="T30" s="50">
        <f t="shared" ref="T30:AB30" si="17">(T16-T15)/LN(1+(T16-T15)/T11)</f>
        <v>2.7718558658097074</v>
      </c>
      <c r="U30" s="50">
        <f t="shared" si="17"/>
        <v>2.8679763096792446</v>
      </c>
      <c r="V30" s="50">
        <f t="shared" si="17"/>
        <v>2.8167028887345351</v>
      </c>
      <c r="W30" s="50">
        <f t="shared" si="17"/>
        <v>3.0196942726948177</v>
      </c>
      <c r="X30" s="50">
        <f t="shared" si="17"/>
        <v>3.086175065012831</v>
      </c>
      <c r="Y30" s="50">
        <f t="shared" si="17"/>
        <v>3.0192465515104177</v>
      </c>
      <c r="Z30" s="50">
        <f t="shared" si="17"/>
        <v>3.0353308362966684</v>
      </c>
      <c r="AA30" s="50">
        <f t="shared" si="17"/>
        <v>3.1848824889971259</v>
      </c>
      <c r="AB30" s="50">
        <f t="shared" si="17"/>
        <v>3.1848854326952623</v>
      </c>
      <c r="AC30" s="12">
        <f t="shared" si="11"/>
        <v>2.8085173421198477</v>
      </c>
    </row>
    <row r="31" spans="1:29" ht="24.95" customHeight="1" x14ac:dyDescent="0.25">
      <c r="A31" s="4">
        <v>21</v>
      </c>
      <c r="B31" s="3" t="s">
        <v>1</v>
      </c>
      <c r="C31" s="2" t="s">
        <v>0</v>
      </c>
      <c r="D31" s="1"/>
      <c r="E31" s="50"/>
      <c r="F31" s="50"/>
      <c r="G31" s="50"/>
      <c r="H31" s="50"/>
      <c r="I31" s="50"/>
      <c r="J31" s="50">
        <f t="shared" ref="J31:Q31" si="18">(J13-J14)/LN(1+(J13-J14)/J12)</f>
        <v>2.8672892486957022</v>
      </c>
      <c r="K31" s="50">
        <f t="shared" si="18"/>
        <v>2.881634597542162</v>
      </c>
      <c r="L31" s="50">
        <f t="shared" si="18"/>
        <v>2.6729505027416787</v>
      </c>
      <c r="M31" s="50">
        <f t="shared" si="18"/>
        <v>2.616431666727506</v>
      </c>
      <c r="N31" s="50">
        <f t="shared" si="18"/>
        <v>2.2300565244350237</v>
      </c>
      <c r="O31" s="50">
        <f t="shared" si="18"/>
        <v>2.3807073837849382</v>
      </c>
      <c r="P31" s="50">
        <f t="shared" si="18"/>
        <v>2.5737870161575236</v>
      </c>
      <c r="Q31" s="50">
        <f t="shared" si="18"/>
        <v>2.1772934561673036</v>
      </c>
      <c r="R31" s="50">
        <f>(R13-R14)/LN(1+(R13-R14)/R12)</f>
        <v>2.7007064207283391</v>
      </c>
      <c r="S31" s="50">
        <f>(S13-S14)/LN(1+(S13-S14)/S12)</f>
        <v>2.9637828121678123</v>
      </c>
      <c r="T31" s="50">
        <f t="shared" ref="T31:AB31" si="19">(T13-T14)/LN(1+(T13-T14)/T12)</f>
        <v>2.9227996755736894</v>
      </c>
      <c r="U31" s="50">
        <f t="shared" si="19"/>
        <v>2.8759680521103563</v>
      </c>
      <c r="V31" s="50">
        <f t="shared" si="19"/>
        <v>2.8759685725069208</v>
      </c>
      <c r="W31" s="50">
        <f t="shared" si="19"/>
        <v>3.1043496537733595</v>
      </c>
      <c r="X31" s="50">
        <f t="shared" si="19"/>
        <v>3.3362591313939705</v>
      </c>
      <c r="Y31" s="50">
        <f t="shared" si="19"/>
        <v>3.407933825557881</v>
      </c>
      <c r="Z31" s="50">
        <f t="shared" si="19"/>
        <v>3.2721454364222105</v>
      </c>
      <c r="AA31" s="50">
        <f t="shared" si="19"/>
        <v>3.4649216104877043</v>
      </c>
      <c r="AB31" s="50">
        <f t="shared" si="19"/>
        <v>3.4649216104877043</v>
      </c>
      <c r="AC31" s="12">
        <f t="shared" si="11"/>
        <v>2.8836793261822002</v>
      </c>
    </row>
    <row r="32" spans="1:29" ht="18.75" customHeight="1" x14ac:dyDescent="0.25"/>
    <row r="33" spans="1:29" ht="25.5" customHeight="1" x14ac:dyDescent="0.25">
      <c r="A33" s="323" t="s">
        <v>93</v>
      </c>
      <c r="B33" s="323"/>
      <c r="C33" s="323"/>
      <c r="D33" s="323"/>
      <c r="E33" s="323"/>
      <c r="F33" s="323"/>
      <c r="G33" s="323"/>
      <c r="H33" s="323"/>
      <c r="I33" s="323"/>
      <c r="J33" s="323"/>
      <c r="K33" s="323"/>
      <c r="L33" s="323"/>
      <c r="M33" s="323"/>
      <c r="N33" s="323"/>
      <c r="O33" s="323"/>
      <c r="P33" s="323"/>
      <c r="Q33" s="323"/>
      <c r="R33" s="323"/>
      <c r="S33" s="323"/>
      <c r="T33" s="323"/>
      <c r="U33" s="323"/>
      <c r="V33" s="323"/>
      <c r="W33" s="323"/>
      <c r="X33" s="323"/>
      <c r="Y33" s="323"/>
      <c r="Z33" s="323"/>
      <c r="AA33" s="323"/>
      <c r="AB33" s="323"/>
      <c r="AC33" s="323"/>
    </row>
    <row r="34" spans="1:29" ht="21" customHeight="1" x14ac:dyDescent="0.35">
      <c r="A34" s="408"/>
      <c r="B34" s="409"/>
      <c r="C34" s="409"/>
      <c r="D34" s="410"/>
      <c r="E34" s="320" t="s">
        <v>75</v>
      </c>
      <c r="F34" s="320"/>
      <c r="G34" s="320"/>
      <c r="H34" s="320"/>
      <c r="I34" s="320"/>
      <c r="J34" s="320"/>
      <c r="K34" s="320"/>
      <c r="L34" s="320"/>
      <c r="M34" s="320"/>
      <c r="N34" s="320"/>
      <c r="O34" s="320"/>
      <c r="P34" s="320"/>
      <c r="Q34" s="320"/>
      <c r="R34" s="320"/>
      <c r="S34" s="320"/>
      <c r="T34" s="320"/>
      <c r="U34" s="320"/>
      <c r="V34" s="320"/>
      <c r="W34" s="320"/>
      <c r="X34" s="320"/>
      <c r="Y34" s="320"/>
      <c r="Z34" s="320"/>
      <c r="AA34" s="320"/>
      <c r="AB34" s="320"/>
      <c r="AC34" s="320"/>
    </row>
    <row r="35" spans="1:29" ht="18.75" customHeight="1" x14ac:dyDescent="0.25">
      <c r="A35" s="350" t="s">
        <v>38</v>
      </c>
      <c r="B35" s="351"/>
      <c r="C35" s="351"/>
      <c r="D35" s="352"/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  <c r="P35" s="320"/>
      <c r="Q35" s="320"/>
      <c r="R35" s="320"/>
      <c r="S35" s="320"/>
      <c r="T35" s="320"/>
      <c r="U35" s="320"/>
      <c r="V35" s="320"/>
      <c r="W35" s="320"/>
      <c r="X35" s="320"/>
      <c r="Y35" s="320"/>
      <c r="Z35" s="320"/>
      <c r="AA35" s="320"/>
      <c r="AB35" s="320"/>
      <c r="AC35" s="320"/>
    </row>
    <row r="36" spans="1:29" ht="18.75" customHeight="1" x14ac:dyDescent="0.25">
      <c r="A36" s="350" t="s">
        <v>37</v>
      </c>
      <c r="B36" s="351"/>
      <c r="C36" s="351"/>
      <c r="D36" s="352"/>
      <c r="E36" s="320"/>
      <c r="F36" s="320"/>
      <c r="G36" s="320"/>
      <c r="H36" s="320"/>
      <c r="I36" s="320"/>
      <c r="J36" s="320"/>
      <c r="K36" s="320"/>
      <c r="L36" s="320"/>
      <c r="M36" s="320"/>
      <c r="N36" s="320"/>
      <c r="O36" s="320"/>
      <c r="P36" s="320"/>
      <c r="Q36" s="320"/>
      <c r="R36" s="320"/>
      <c r="S36" s="320"/>
      <c r="T36" s="320"/>
      <c r="U36" s="320"/>
      <c r="V36" s="320"/>
      <c r="W36" s="320"/>
      <c r="X36" s="320"/>
      <c r="Y36" s="320"/>
      <c r="Z36" s="320"/>
      <c r="AA36" s="320"/>
      <c r="AB36" s="320"/>
      <c r="AC36" s="320"/>
    </row>
    <row r="37" spans="1:29" ht="18.75" customHeight="1" x14ac:dyDescent="0.25">
      <c r="A37" s="350" t="s">
        <v>36</v>
      </c>
      <c r="B37" s="351"/>
      <c r="C37" s="351"/>
      <c r="D37" s="352"/>
      <c r="E37" s="320"/>
      <c r="F37" s="320"/>
      <c r="G37" s="320"/>
      <c r="H37" s="320"/>
      <c r="I37" s="320"/>
      <c r="J37" s="320"/>
      <c r="K37" s="320"/>
      <c r="L37" s="320"/>
      <c r="M37" s="320"/>
      <c r="N37" s="320"/>
      <c r="O37" s="320"/>
      <c r="P37" s="320"/>
      <c r="Q37" s="320"/>
      <c r="R37" s="320"/>
      <c r="S37" s="320"/>
      <c r="T37" s="320"/>
      <c r="U37" s="320"/>
      <c r="V37" s="320"/>
      <c r="W37" s="320"/>
      <c r="X37" s="320"/>
      <c r="Y37" s="320"/>
      <c r="Z37" s="320"/>
      <c r="AA37" s="320"/>
      <c r="AB37" s="320"/>
      <c r="AC37" s="320"/>
    </row>
    <row r="38" spans="1:29" ht="18.75" customHeight="1" x14ac:dyDescent="0.25">
      <c r="A38" s="350" t="s">
        <v>35</v>
      </c>
      <c r="B38" s="351"/>
      <c r="C38" s="351"/>
      <c r="D38" s="352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</row>
    <row r="39" spans="1:29" ht="19.5" customHeight="1" x14ac:dyDescent="0.35">
      <c r="A39" s="347" t="s">
        <v>34</v>
      </c>
      <c r="B39" s="348"/>
      <c r="C39" s="348"/>
      <c r="D39" s="349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29" ht="18.75" customHeight="1" x14ac:dyDescent="0.35">
      <c r="A40" s="347" t="s">
        <v>33</v>
      </c>
      <c r="B40" s="348"/>
      <c r="C40" s="348"/>
      <c r="D40" s="349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29" ht="42" customHeight="1" x14ac:dyDescent="0.25">
      <c r="A41" s="312" t="s">
        <v>32</v>
      </c>
      <c r="B41" s="312" t="s">
        <v>31</v>
      </c>
      <c r="C41" s="312" t="s">
        <v>30</v>
      </c>
      <c r="D41" s="312" t="s">
        <v>29</v>
      </c>
      <c r="E41" s="314" t="s">
        <v>28</v>
      </c>
      <c r="F41" s="315"/>
      <c r="G41" s="315"/>
      <c r="H41" s="315"/>
      <c r="I41" s="315"/>
      <c r="J41" s="315"/>
      <c r="K41" s="315"/>
      <c r="L41" s="315"/>
      <c r="M41" s="315"/>
      <c r="N41" s="315"/>
      <c r="O41" s="315"/>
      <c r="P41" s="315"/>
      <c r="Q41" s="315"/>
      <c r="R41" s="315"/>
      <c r="S41" s="315"/>
      <c r="T41" s="315"/>
      <c r="U41" s="315"/>
      <c r="V41" s="315"/>
      <c r="W41" s="315"/>
      <c r="X41" s="315"/>
      <c r="Y41" s="315"/>
      <c r="Z41" s="315"/>
      <c r="AA41" s="315"/>
      <c r="AB41" s="316"/>
      <c r="AC41" s="113" t="s">
        <v>67</v>
      </c>
    </row>
    <row r="42" spans="1:29" ht="24" customHeight="1" x14ac:dyDescent="0.25">
      <c r="A42" s="313"/>
      <c r="B42" s="313"/>
      <c r="C42" s="313"/>
      <c r="D42" s="313"/>
      <c r="E42" s="8">
        <v>7</v>
      </c>
      <c r="F42" s="8">
        <v>8</v>
      </c>
      <c r="G42" s="8">
        <v>9</v>
      </c>
      <c r="H42" s="8">
        <v>10</v>
      </c>
      <c r="I42" s="9">
        <v>11</v>
      </c>
      <c r="J42" s="8">
        <v>12</v>
      </c>
      <c r="K42" s="8">
        <v>13</v>
      </c>
      <c r="L42" s="8">
        <v>14</v>
      </c>
      <c r="M42" s="8">
        <v>15</v>
      </c>
      <c r="N42" s="8">
        <v>16</v>
      </c>
      <c r="O42" s="8">
        <v>17</v>
      </c>
      <c r="P42" s="8">
        <v>18</v>
      </c>
      <c r="Q42" s="8">
        <v>19</v>
      </c>
      <c r="R42" s="8">
        <v>20</v>
      </c>
      <c r="S42" s="8">
        <v>21</v>
      </c>
      <c r="T42" s="8">
        <v>22</v>
      </c>
      <c r="U42" s="8">
        <v>23</v>
      </c>
      <c r="V42" s="8">
        <v>0</v>
      </c>
      <c r="W42" s="8">
        <v>1</v>
      </c>
      <c r="X42" s="8">
        <v>2</v>
      </c>
      <c r="Y42" s="8">
        <v>3</v>
      </c>
      <c r="Z42" s="8">
        <v>4</v>
      </c>
      <c r="AA42" s="8">
        <v>5</v>
      </c>
      <c r="AB42" s="8">
        <v>6</v>
      </c>
      <c r="AC42" s="1"/>
    </row>
    <row r="43" spans="1:29" ht="24.95" customHeight="1" x14ac:dyDescent="0.25">
      <c r="A43" s="4">
        <v>1</v>
      </c>
      <c r="B43" s="3" t="s">
        <v>27</v>
      </c>
      <c r="C43" s="2" t="s">
        <v>0</v>
      </c>
      <c r="D43" s="31"/>
      <c r="E43" s="7">
        <v>2.2999999999999998</v>
      </c>
      <c r="F43" s="7">
        <v>2.2000000000000002</v>
      </c>
      <c r="G43" s="7">
        <v>2.2000000000000002</v>
      </c>
      <c r="H43" s="7">
        <v>2.1</v>
      </c>
      <c r="I43" s="7">
        <v>2</v>
      </c>
      <c r="J43" s="7">
        <v>1.9</v>
      </c>
      <c r="K43" s="7">
        <v>1.8</v>
      </c>
      <c r="L43" s="7">
        <v>1.4</v>
      </c>
      <c r="M43" s="7">
        <v>1.8</v>
      </c>
      <c r="N43" s="7">
        <v>1.8</v>
      </c>
      <c r="O43" s="7">
        <v>1.4</v>
      </c>
      <c r="P43" s="7">
        <v>1.5</v>
      </c>
      <c r="Q43" s="7">
        <v>1.6</v>
      </c>
      <c r="R43" s="7">
        <v>1.8</v>
      </c>
      <c r="S43" s="7">
        <v>1.8</v>
      </c>
      <c r="T43" s="7">
        <v>1.7</v>
      </c>
      <c r="U43" s="7"/>
      <c r="V43" s="7"/>
      <c r="W43" s="7"/>
      <c r="X43" s="7"/>
      <c r="Y43" s="7"/>
      <c r="Z43" s="7"/>
      <c r="AA43" s="7"/>
      <c r="AB43" s="7"/>
      <c r="AC43" s="12">
        <f t="shared" ref="AC43:AC55" si="20">AVERAGE(E43:AB43)</f>
        <v>1.8312500000000003</v>
      </c>
    </row>
    <row r="44" spans="1:29" ht="24.95" customHeight="1" x14ac:dyDescent="0.25">
      <c r="A44" s="4">
        <v>2</v>
      </c>
      <c r="B44" s="3" t="s">
        <v>26</v>
      </c>
      <c r="C44" s="2" t="s">
        <v>0</v>
      </c>
      <c r="D44" s="31"/>
      <c r="E44" s="7">
        <v>0.4</v>
      </c>
      <c r="F44" s="7">
        <v>0.4</v>
      </c>
      <c r="G44" s="7">
        <v>0.5</v>
      </c>
      <c r="H44" s="7">
        <v>0.5</v>
      </c>
      <c r="I44" s="7">
        <v>0.4</v>
      </c>
      <c r="J44" s="7">
        <v>0.4</v>
      </c>
      <c r="K44" s="7">
        <v>0.3</v>
      </c>
      <c r="L44" s="7">
        <v>0.1</v>
      </c>
      <c r="M44" s="7">
        <v>0.2</v>
      </c>
      <c r="N44" s="7">
        <v>0.3</v>
      </c>
      <c r="O44" s="7">
        <v>0.3</v>
      </c>
      <c r="P44" s="7">
        <v>0.3</v>
      </c>
      <c r="Q44" s="7">
        <v>0.4</v>
      </c>
      <c r="R44" s="7">
        <v>0.3</v>
      </c>
      <c r="S44" s="7">
        <v>0.3</v>
      </c>
      <c r="T44" s="7">
        <v>0.2</v>
      </c>
      <c r="U44" s="7"/>
      <c r="V44" s="7"/>
      <c r="W44" s="7"/>
      <c r="X44" s="7"/>
      <c r="Y44" s="7"/>
      <c r="Z44" s="7"/>
      <c r="AA44" s="7"/>
      <c r="AB44" s="7"/>
      <c r="AC44" s="12">
        <f t="shared" si="20"/>
        <v>0.33124999999999999</v>
      </c>
    </row>
    <row r="45" spans="1:29" ht="24.95" customHeight="1" x14ac:dyDescent="0.25">
      <c r="A45" s="4">
        <v>3</v>
      </c>
      <c r="B45" s="3" t="s">
        <v>25</v>
      </c>
      <c r="C45" s="2" t="s">
        <v>0</v>
      </c>
      <c r="D45" s="2"/>
      <c r="E45" s="11">
        <v>14.1</v>
      </c>
      <c r="F45" s="11">
        <v>14.1</v>
      </c>
      <c r="G45" s="11">
        <v>14.2</v>
      </c>
      <c r="H45" s="11">
        <v>14.6</v>
      </c>
      <c r="I45" s="11">
        <v>14.7</v>
      </c>
      <c r="J45" s="11">
        <v>15.2</v>
      </c>
      <c r="K45" s="11">
        <v>15.6</v>
      </c>
      <c r="L45" s="11">
        <v>14.6</v>
      </c>
      <c r="M45" s="11">
        <v>14.1</v>
      </c>
      <c r="N45" s="11">
        <v>14.2</v>
      </c>
      <c r="O45" s="11">
        <v>14.1</v>
      </c>
      <c r="P45" s="11">
        <v>14.2</v>
      </c>
      <c r="Q45" s="11">
        <v>14.2</v>
      </c>
      <c r="R45" s="11">
        <v>14.1</v>
      </c>
      <c r="S45" s="11">
        <v>14.2</v>
      </c>
      <c r="T45" s="11">
        <v>13.3</v>
      </c>
      <c r="U45" s="11"/>
      <c r="V45" s="11"/>
      <c r="W45" s="11"/>
      <c r="X45" s="11"/>
      <c r="Y45" s="11"/>
      <c r="Z45" s="11"/>
      <c r="AA45" s="11"/>
      <c r="AB45" s="11"/>
      <c r="AC45" s="12">
        <f t="shared" si="20"/>
        <v>14.343749999999996</v>
      </c>
    </row>
    <row r="46" spans="1:29" ht="24.95" customHeight="1" x14ac:dyDescent="0.25">
      <c r="A46" s="4">
        <v>4</v>
      </c>
      <c r="B46" s="3" t="s">
        <v>24</v>
      </c>
      <c r="C46" s="2" t="s">
        <v>0</v>
      </c>
      <c r="D46" s="2"/>
      <c r="E46" s="11">
        <v>5.6</v>
      </c>
      <c r="F46" s="11">
        <v>5.6</v>
      </c>
      <c r="G46" s="11">
        <v>5.6</v>
      </c>
      <c r="H46" s="11">
        <v>5.8</v>
      </c>
      <c r="I46" s="11">
        <v>6.1</v>
      </c>
      <c r="J46" s="11">
        <v>6.3</v>
      </c>
      <c r="K46" s="11">
        <v>8</v>
      </c>
      <c r="L46" s="11">
        <v>8</v>
      </c>
      <c r="M46" s="11">
        <v>8</v>
      </c>
      <c r="N46" s="11">
        <v>7.8</v>
      </c>
      <c r="O46" s="11">
        <v>8</v>
      </c>
      <c r="P46" s="11">
        <v>8</v>
      </c>
      <c r="Q46" s="11">
        <v>8</v>
      </c>
      <c r="R46" s="11">
        <v>8.1999999999999993</v>
      </c>
      <c r="S46" s="11">
        <v>7.1</v>
      </c>
      <c r="T46" s="11">
        <v>6</v>
      </c>
      <c r="U46" s="11"/>
      <c r="V46" s="11"/>
      <c r="W46" s="11"/>
      <c r="X46" s="11"/>
      <c r="Y46" s="11"/>
      <c r="Z46" s="11"/>
      <c r="AA46" s="11"/>
      <c r="AB46" s="11"/>
      <c r="AC46" s="12">
        <f t="shared" si="20"/>
        <v>7.0062499999999996</v>
      </c>
    </row>
    <row r="47" spans="1:29" ht="24.95" customHeight="1" x14ac:dyDescent="0.25">
      <c r="A47" s="4">
        <v>5</v>
      </c>
      <c r="B47" s="3" t="s">
        <v>23</v>
      </c>
      <c r="C47" s="2" t="s">
        <v>0</v>
      </c>
      <c r="D47" s="2"/>
      <c r="E47" s="11">
        <v>20.6</v>
      </c>
      <c r="F47" s="11">
        <v>21.5</v>
      </c>
      <c r="G47" s="11">
        <v>20.9</v>
      </c>
      <c r="H47" s="11">
        <v>20.8</v>
      </c>
      <c r="I47" s="11">
        <v>21.2</v>
      </c>
      <c r="J47" s="11">
        <v>21.6</v>
      </c>
      <c r="K47" s="11">
        <v>23.8</v>
      </c>
      <c r="L47" s="11">
        <v>23.7</v>
      </c>
      <c r="M47" s="11">
        <v>24.2</v>
      </c>
      <c r="N47" s="11">
        <v>23.3</v>
      </c>
      <c r="O47" s="11">
        <v>22.9</v>
      </c>
      <c r="P47" s="11">
        <v>22.7</v>
      </c>
      <c r="Q47" s="11">
        <v>22.7</v>
      </c>
      <c r="R47" s="11">
        <v>23.4</v>
      </c>
      <c r="S47" s="11">
        <v>23.1</v>
      </c>
      <c r="T47" s="11">
        <v>22.2</v>
      </c>
      <c r="U47" s="11"/>
      <c r="V47" s="11"/>
      <c r="W47" s="11"/>
      <c r="X47" s="11"/>
      <c r="Y47" s="11"/>
      <c r="Z47" s="11"/>
      <c r="AA47" s="11"/>
      <c r="AB47" s="11"/>
      <c r="AC47" s="12">
        <f t="shared" si="20"/>
        <v>22.412499999999998</v>
      </c>
    </row>
    <row r="48" spans="1:29" ht="24.95" customHeight="1" x14ac:dyDescent="0.25">
      <c r="A48" s="4">
        <v>6</v>
      </c>
      <c r="B48" s="3" t="s">
        <v>22</v>
      </c>
      <c r="C48" s="2" t="s">
        <v>0</v>
      </c>
      <c r="D48" s="2"/>
      <c r="E48" s="11">
        <v>26.7</v>
      </c>
      <c r="F48" s="11">
        <v>27.1</v>
      </c>
      <c r="G48" s="11">
        <v>26.7</v>
      </c>
      <c r="H48" s="11">
        <v>26.7</v>
      </c>
      <c r="I48" s="11">
        <v>27.2</v>
      </c>
      <c r="J48" s="11">
        <v>27.5</v>
      </c>
      <c r="K48" s="11">
        <v>29.2</v>
      </c>
      <c r="L48" s="11">
        <v>28.3</v>
      </c>
      <c r="M48" s="11">
        <v>28.7</v>
      </c>
      <c r="N48" s="11">
        <v>27.6</v>
      </c>
      <c r="O48" s="11">
        <v>27.1</v>
      </c>
      <c r="P48" s="11">
        <v>26.9</v>
      </c>
      <c r="Q48" s="11">
        <v>26.8</v>
      </c>
      <c r="R48" s="11">
        <v>27.3</v>
      </c>
      <c r="S48" s="11">
        <v>28.1</v>
      </c>
      <c r="T48" s="11">
        <v>27.6</v>
      </c>
      <c r="U48" s="11"/>
      <c r="V48" s="11"/>
      <c r="W48" s="11"/>
      <c r="X48" s="11"/>
      <c r="Y48" s="11"/>
      <c r="Z48" s="11"/>
      <c r="AA48" s="11"/>
      <c r="AB48" s="11"/>
      <c r="AC48" s="12">
        <f t="shared" si="20"/>
        <v>27.468750000000004</v>
      </c>
    </row>
    <row r="49" spans="1:33" ht="24.95" customHeight="1" x14ac:dyDescent="0.25">
      <c r="A49" s="4">
        <v>7</v>
      </c>
      <c r="B49" s="3" t="s">
        <v>21</v>
      </c>
      <c r="C49" s="2" t="s">
        <v>16</v>
      </c>
      <c r="D49" s="2"/>
      <c r="E49" s="11">
        <v>4.3</v>
      </c>
      <c r="F49" s="11">
        <v>4.3</v>
      </c>
      <c r="G49" s="11">
        <v>4.3</v>
      </c>
      <c r="H49" s="11">
        <v>4.3</v>
      </c>
      <c r="I49" s="11">
        <v>4.3</v>
      </c>
      <c r="J49" s="11">
        <v>4.3</v>
      </c>
      <c r="K49" s="11">
        <v>4.3</v>
      </c>
      <c r="L49" s="11">
        <v>4.3</v>
      </c>
      <c r="M49" s="11">
        <v>4.3</v>
      </c>
      <c r="N49" s="11">
        <v>4.3</v>
      </c>
      <c r="O49" s="11">
        <v>4.3</v>
      </c>
      <c r="P49" s="11">
        <v>4.3</v>
      </c>
      <c r="Q49" s="11">
        <v>4.3</v>
      </c>
      <c r="R49" s="11">
        <v>4.3</v>
      </c>
      <c r="S49" s="11">
        <v>4.3</v>
      </c>
      <c r="T49" s="11">
        <v>4.3</v>
      </c>
      <c r="U49" s="11"/>
      <c r="V49" s="11"/>
      <c r="W49" s="11"/>
      <c r="X49" s="11"/>
      <c r="Y49" s="11"/>
      <c r="Z49" s="11"/>
      <c r="AA49" s="11"/>
      <c r="AB49" s="11"/>
      <c r="AC49" s="12">
        <f t="shared" si="20"/>
        <v>4.2999999999999989</v>
      </c>
    </row>
    <row r="50" spans="1:33" ht="24.95" customHeight="1" x14ac:dyDescent="0.25">
      <c r="A50" s="4">
        <v>8</v>
      </c>
      <c r="B50" s="3" t="s">
        <v>20</v>
      </c>
      <c r="C50" s="2" t="s">
        <v>16</v>
      </c>
      <c r="D50" s="2"/>
      <c r="E50" s="11">
        <v>3.8</v>
      </c>
      <c r="F50" s="11">
        <v>3.8</v>
      </c>
      <c r="G50" s="11">
        <v>3.8</v>
      </c>
      <c r="H50" s="11">
        <v>3.8</v>
      </c>
      <c r="I50" s="11">
        <v>3.8</v>
      </c>
      <c r="J50" s="11">
        <v>3.8</v>
      </c>
      <c r="K50" s="11">
        <v>3.8</v>
      </c>
      <c r="L50" s="11">
        <v>3.8</v>
      </c>
      <c r="M50" s="11">
        <v>3.8</v>
      </c>
      <c r="N50" s="11">
        <v>3.8</v>
      </c>
      <c r="O50" s="11">
        <v>3.8</v>
      </c>
      <c r="P50" s="11">
        <v>3.8</v>
      </c>
      <c r="Q50" s="11">
        <v>3.8</v>
      </c>
      <c r="R50" s="11">
        <v>3.8</v>
      </c>
      <c r="S50" s="11">
        <v>3.8</v>
      </c>
      <c r="T50" s="11">
        <v>3.8</v>
      </c>
      <c r="U50" s="11"/>
      <c r="V50" s="11"/>
      <c r="W50" s="11"/>
      <c r="X50" s="11"/>
      <c r="Y50" s="11"/>
      <c r="Z50" s="11"/>
      <c r="AA50" s="11"/>
      <c r="AB50" s="11"/>
      <c r="AC50" s="12">
        <f t="shared" si="20"/>
        <v>3.7999999999999989</v>
      </c>
      <c r="AG50" t="s">
        <v>122</v>
      </c>
    </row>
    <row r="51" spans="1:33" ht="24.95" customHeight="1" x14ac:dyDescent="0.25">
      <c r="A51" s="4">
        <v>9</v>
      </c>
      <c r="B51" s="3" t="s">
        <v>19</v>
      </c>
      <c r="C51" s="2" t="s">
        <v>16</v>
      </c>
      <c r="D51" s="2"/>
      <c r="E51" s="11">
        <v>3.8</v>
      </c>
      <c r="F51" s="11">
        <v>3.8</v>
      </c>
      <c r="G51" s="11">
        <v>3.8</v>
      </c>
      <c r="H51" s="11">
        <v>3.8</v>
      </c>
      <c r="I51" s="11">
        <v>3.8</v>
      </c>
      <c r="J51" s="11">
        <v>3.8</v>
      </c>
      <c r="K51" s="11">
        <v>3.8</v>
      </c>
      <c r="L51" s="11">
        <v>3.8</v>
      </c>
      <c r="M51" s="11">
        <v>3.8</v>
      </c>
      <c r="N51" s="11">
        <v>3.8</v>
      </c>
      <c r="O51" s="11">
        <v>3.8</v>
      </c>
      <c r="P51" s="11">
        <v>3.8</v>
      </c>
      <c r="Q51" s="11">
        <v>3.8</v>
      </c>
      <c r="R51" s="11">
        <v>3.8</v>
      </c>
      <c r="S51" s="11">
        <v>3.8</v>
      </c>
      <c r="T51" s="11">
        <v>3.8</v>
      </c>
      <c r="U51" s="11"/>
      <c r="V51" s="11"/>
      <c r="W51" s="11"/>
      <c r="X51" s="11"/>
      <c r="Y51" s="11"/>
      <c r="Z51" s="11"/>
      <c r="AA51" s="11"/>
      <c r="AB51" s="11"/>
      <c r="AC51" s="12">
        <f t="shared" si="20"/>
        <v>3.7999999999999989</v>
      </c>
    </row>
    <row r="52" spans="1:33" ht="24.95" customHeight="1" x14ac:dyDescent="0.25">
      <c r="A52" s="4">
        <v>10</v>
      </c>
      <c r="B52" s="3" t="s">
        <v>18</v>
      </c>
      <c r="C52" s="2" t="s">
        <v>16</v>
      </c>
      <c r="D52" s="2"/>
      <c r="E52" s="11">
        <v>3</v>
      </c>
      <c r="F52" s="11">
        <v>3</v>
      </c>
      <c r="G52" s="11">
        <v>3</v>
      </c>
      <c r="H52" s="11">
        <v>3</v>
      </c>
      <c r="I52" s="11">
        <v>3</v>
      </c>
      <c r="J52" s="11">
        <v>3</v>
      </c>
      <c r="K52" s="11">
        <v>3</v>
      </c>
      <c r="L52" s="11">
        <v>3</v>
      </c>
      <c r="M52" s="11">
        <v>3</v>
      </c>
      <c r="N52" s="11">
        <v>3</v>
      </c>
      <c r="O52" s="11">
        <v>3</v>
      </c>
      <c r="P52" s="11">
        <v>3</v>
      </c>
      <c r="Q52" s="11">
        <v>3</v>
      </c>
      <c r="R52" s="11">
        <v>3</v>
      </c>
      <c r="S52" s="11">
        <v>3</v>
      </c>
      <c r="T52" s="11">
        <v>3</v>
      </c>
      <c r="U52" s="11"/>
      <c r="V52" s="11"/>
      <c r="W52" s="11"/>
      <c r="X52" s="11"/>
      <c r="Y52" s="11"/>
      <c r="Z52" s="11"/>
      <c r="AA52" s="11"/>
      <c r="AB52" s="11"/>
      <c r="AC52" s="12">
        <f t="shared" si="20"/>
        <v>3</v>
      </c>
    </row>
    <row r="53" spans="1:33" ht="24.95" customHeight="1" x14ac:dyDescent="0.25">
      <c r="A53" s="4">
        <v>11</v>
      </c>
      <c r="B53" s="3" t="s">
        <v>17</v>
      </c>
      <c r="C53" s="2" t="s">
        <v>16</v>
      </c>
      <c r="D53" s="5"/>
      <c r="E53" s="13">
        <f t="shared" ref="E53:T53" si="21">E49-E50</f>
        <v>0.5</v>
      </c>
      <c r="F53" s="13">
        <f t="shared" si="21"/>
        <v>0.5</v>
      </c>
      <c r="G53" s="13">
        <f t="shared" si="21"/>
        <v>0.5</v>
      </c>
      <c r="H53" s="13">
        <f t="shared" si="21"/>
        <v>0.5</v>
      </c>
      <c r="I53" s="13">
        <f t="shared" si="21"/>
        <v>0.5</v>
      </c>
      <c r="J53" s="13">
        <f t="shared" si="21"/>
        <v>0.5</v>
      </c>
      <c r="K53" s="13">
        <f t="shared" si="21"/>
        <v>0.5</v>
      </c>
      <c r="L53" s="13">
        <f t="shared" si="21"/>
        <v>0.5</v>
      </c>
      <c r="M53" s="13">
        <f t="shared" si="21"/>
        <v>0.5</v>
      </c>
      <c r="N53" s="13">
        <f t="shared" si="21"/>
        <v>0.5</v>
      </c>
      <c r="O53" s="13">
        <f t="shared" si="21"/>
        <v>0.5</v>
      </c>
      <c r="P53" s="13">
        <f t="shared" si="21"/>
        <v>0.5</v>
      </c>
      <c r="Q53" s="13">
        <f t="shared" si="21"/>
        <v>0.5</v>
      </c>
      <c r="R53" s="13">
        <f t="shared" si="21"/>
        <v>0.5</v>
      </c>
      <c r="S53" s="13">
        <f t="shared" si="21"/>
        <v>0.5</v>
      </c>
      <c r="T53" s="13">
        <f t="shared" si="21"/>
        <v>0.5</v>
      </c>
      <c r="U53" s="13"/>
      <c r="V53" s="13"/>
      <c r="W53" s="13"/>
      <c r="X53" s="13"/>
      <c r="Y53" s="13"/>
      <c r="Z53" s="13"/>
      <c r="AA53" s="13"/>
      <c r="AB53" s="13"/>
      <c r="AC53" s="12">
        <f t="shared" si="20"/>
        <v>0.5</v>
      </c>
    </row>
    <row r="54" spans="1:33" ht="24.95" customHeight="1" x14ac:dyDescent="0.25">
      <c r="A54" s="4">
        <v>12</v>
      </c>
      <c r="B54" s="3" t="s">
        <v>15</v>
      </c>
      <c r="C54" s="2" t="s">
        <v>14</v>
      </c>
      <c r="D54" s="5"/>
      <c r="E54" s="13">
        <f t="shared" ref="E54:T54" si="22">E51-E52</f>
        <v>0.79999999999999982</v>
      </c>
      <c r="F54" s="13">
        <f t="shared" si="22"/>
        <v>0.79999999999999982</v>
      </c>
      <c r="G54" s="13">
        <f t="shared" si="22"/>
        <v>0.79999999999999982</v>
      </c>
      <c r="H54" s="13">
        <f t="shared" si="22"/>
        <v>0.79999999999999982</v>
      </c>
      <c r="I54" s="13">
        <f t="shared" si="22"/>
        <v>0.79999999999999982</v>
      </c>
      <c r="J54" s="13">
        <f t="shared" si="22"/>
        <v>0.79999999999999982</v>
      </c>
      <c r="K54" s="13">
        <f t="shared" si="22"/>
        <v>0.79999999999999982</v>
      </c>
      <c r="L54" s="13">
        <f t="shared" si="22"/>
        <v>0.79999999999999982</v>
      </c>
      <c r="M54" s="13">
        <f t="shared" si="22"/>
        <v>0.79999999999999982</v>
      </c>
      <c r="N54" s="13">
        <f t="shared" si="22"/>
        <v>0.79999999999999982</v>
      </c>
      <c r="O54" s="13">
        <f t="shared" si="22"/>
        <v>0.79999999999999982</v>
      </c>
      <c r="P54" s="13">
        <f t="shared" si="22"/>
        <v>0.79999999999999982</v>
      </c>
      <c r="Q54" s="13">
        <f t="shared" si="22"/>
        <v>0.79999999999999982</v>
      </c>
      <c r="R54" s="13">
        <f t="shared" si="22"/>
        <v>0.79999999999999982</v>
      </c>
      <c r="S54" s="13">
        <f t="shared" si="22"/>
        <v>0.79999999999999982</v>
      </c>
      <c r="T54" s="13">
        <f t="shared" si="22"/>
        <v>0.79999999999999982</v>
      </c>
      <c r="U54" s="13"/>
      <c r="V54" s="13"/>
      <c r="W54" s="13"/>
      <c r="X54" s="13"/>
      <c r="Y54" s="13"/>
      <c r="Z54" s="13"/>
      <c r="AA54" s="13"/>
      <c r="AB54" s="13"/>
      <c r="AC54" s="12">
        <f t="shared" si="20"/>
        <v>0.8</v>
      </c>
    </row>
    <row r="55" spans="1:33" ht="24.95" customHeight="1" x14ac:dyDescent="0.25">
      <c r="A55" s="4">
        <v>13</v>
      </c>
      <c r="B55" s="3" t="s">
        <v>13</v>
      </c>
      <c r="C55" s="2" t="s">
        <v>12</v>
      </c>
      <c r="D55" s="5"/>
      <c r="E55" s="6">
        <f t="shared" ref="E55:T55" si="23">SQRT(E53/0.5)*971</f>
        <v>971</v>
      </c>
      <c r="F55" s="6">
        <f t="shared" si="23"/>
        <v>971</v>
      </c>
      <c r="G55" s="6">
        <f t="shared" si="23"/>
        <v>971</v>
      </c>
      <c r="H55" s="6">
        <f t="shared" si="23"/>
        <v>971</v>
      </c>
      <c r="I55" s="6">
        <f t="shared" si="23"/>
        <v>971</v>
      </c>
      <c r="J55" s="6">
        <f t="shared" si="23"/>
        <v>971</v>
      </c>
      <c r="K55" s="6">
        <f t="shared" si="23"/>
        <v>971</v>
      </c>
      <c r="L55" s="6">
        <f t="shared" si="23"/>
        <v>971</v>
      </c>
      <c r="M55" s="6">
        <f t="shared" si="23"/>
        <v>971</v>
      </c>
      <c r="N55" s="6">
        <f t="shared" si="23"/>
        <v>971</v>
      </c>
      <c r="O55" s="6">
        <f t="shared" si="23"/>
        <v>971</v>
      </c>
      <c r="P55" s="6">
        <f t="shared" si="23"/>
        <v>971</v>
      </c>
      <c r="Q55" s="6">
        <f t="shared" si="23"/>
        <v>971</v>
      </c>
      <c r="R55" s="6">
        <f t="shared" si="23"/>
        <v>971</v>
      </c>
      <c r="S55" s="6">
        <f t="shared" si="23"/>
        <v>971</v>
      </c>
      <c r="T55" s="6">
        <f t="shared" si="23"/>
        <v>971</v>
      </c>
      <c r="U55" s="6"/>
      <c r="V55" s="6"/>
      <c r="W55" s="6"/>
      <c r="X55" s="6"/>
      <c r="Y55" s="6"/>
      <c r="Z55" s="6"/>
      <c r="AA55" s="6"/>
      <c r="AB55" s="6"/>
      <c r="AC55" s="12">
        <f t="shared" si="20"/>
        <v>971</v>
      </c>
    </row>
    <row r="56" spans="1:33" ht="24.95" customHeight="1" x14ac:dyDescent="0.25">
      <c r="A56" s="4">
        <v>14</v>
      </c>
      <c r="B56" s="3" t="s">
        <v>11</v>
      </c>
      <c r="C56" s="2" t="s">
        <v>10</v>
      </c>
      <c r="D56" s="5"/>
      <c r="E56" s="15">
        <f t="shared" ref="E56:T56" si="24">E55*1000*1*(E45-E46)/3024</f>
        <v>2729.3320105820108</v>
      </c>
      <c r="F56" s="15">
        <f t="shared" si="24"/>
        <v>2729.3320105820108</v>
      </c>
      <c r="G56" s="15">
        <f t="shared" si="24"/>
        <v>2761.4417989417989</v>
      </c>
      <c r="H56" s="15">
        <f t="shared" si="24"/>
        <v>2825.6613756613756</v>
      </c>
      <c r="I56" s="15">
        <f t="shared" si="24"/>
        <v>2761.4417989417989</v>
      </c>
      <c r="J56" s="15">
        <f t="shared" si="24"/>
        <v>2857.7711640211633</v>
      </c>
      <c r="K56" s="15">
        <f t="shared" si="24"/>
        <v>2440.3439153439153</v>
      </c>
      <c r="L56" s="15">
        <f t="shared" si="24"/>
        <v>2119.2460317460318</v>
      </c>
      <c r="M56" s="15">
        <f t="shared" si="24"/>
        <v>1958.69708994709</v>
      </c>
      <c r="N56" s="15">
        <f t="shared" si="24"/>
        <v>2055.0264550264546</v>
      </c>
      <c r="O56" s="15">
        <f t="shared" si="24"/>
        <v>1958.69708994709</v>
      </c>
      <c r="P56" s="15">
        <f t="shared" si="24"/>
        <v>1990.8068783068779</v>
      </c>
      <c r="Q56" s="15">
        <f t="shared" si="24"/>
        <v>1990.8068783068779</v>
      </c>
      <c r="R56" s="15">
        <f t="shared" si="24"/>
        <v>1894.4775132275133</v>
      </c>
      <c r="S56" s="15">
        <f t="shared" si="24"/>
        <v>2279.7949735449733</v>
      </c>
      <c r="T56" s="15">
        <f t="shared" si="24"/>
        <v>2344.0145502645505</v>
      </c>
      <c r="U56" s="15"/>
      <c r="V56" s="15"/>
      <c r="W56" s="15"/>
      <c r="X56" s="15"/>
      <c r="Y56" s="15"/>
      <c r="Z56" s="15"/>
      <c r="AA56" s="15"/>
      <c r="AB56" s="15"/>
      <c r="AC56" s="26">
        <f>SUM(E56:AB56)</f>
        <v>37696.891534391536</v>
      </c>
    </row>
    <row r="57" spans="1:33" ht="24.95" customHeight="1" x14ac:dyDescent="0.25">
      <c r="A57" s="4">
        <v>15</v>
      </c>
      <c r="B57" s="3" t="s">
        <v>9</v>
      </c>
      <c r="C57" s="2" t="s">
        <v>8</v>
      </c>
      <c r="D57" s="5"/>
      <c r="E57" s="5">
        <v>1250</v>
      </c>
      <c r="F57" s="5">
        <v>1290</v>
      </c>
      <c r="G57" s="5">
        <v>1300</v>
      </c>
      <c r="H57" s="5">
        <v>1270</v>
      </c>
      <c r="I57" s="5">
        <v>1300</v>
      </c>
      <c r="J57" s="5">
        <v>1210</v>
      </c>
      <c r="K57" s="5">
        <v>1200</v>
      </c>
      <c r="L57" s="5">
        <v>1180</v>
      </c>
      <c r="M57" s="5">
        <v>1140</v>
      </c>
      <c r="N57" s="5">
        <v>1140</v>
      </c>
      <c r="O57" s="5">
        <v>1140</v>
      </c>
      <c r="P57" s="5">
        <v>1140</v>
      </c>
      <c r="Q57" s="5">
        <v>1140</v>
      </c>
      <c r="R57" s="5">
        <v>1200</v>
      </c>
      <c r="S57" s="5">
        <v>1230</v>
      </c>
      <c r="T57" s="5">
        <v>1170</v>
      </c>
      <c r="U57" s="30"/>
      <c r="V57" s="30"/>
      <c r="W57" s="30"/>
      <c r="X57" s="30"/>
      <c r="Y57" s="30"/>
      <c r="Z57" s="30"/>
      <c r="AA57" s="30"/>
      <c r="AB57" s="5"/>
      <c r="AC57" s="26">
        <f>SUM(E57:AB57)</f>
        <v>19300</v>
      </c>
    </row>
    <row r="58" spans="1:33" ht="24.95" customHeight="1" x14ac:dyDescent="0.25">
      <c r="A58" s="4">
        <v>16</v>
      </c>
      <c r="B58" s="3" t="s">
        <v>7</v>
      </c>
      <c r="C58" s="2" t="s">
        <v>6</v>
      </c>
      <c r="D58" s="5"/>
      <c r="E58" s="50">
        <f t="shared" ref="E58:T58" si="25">E57/E56</f>
        <v>0.45798752044587143</v>
      </c>
      <c r="F58" s="50">
        <f t="shared" si="25"/>
        <v>0.47264312110013929</v>
      </c>
      <c r="G58" s="50">
        <f t="shared" si="25"/>
        <v>0.47076856752808183</v>
      </c>
      <c r="H58" s="50">
        <f t="shared" si="25"/>
        <v>0.44945229847392565</v>
      </c>
      <c r="I58" s="50">
        <f t="shared" si="25"/>
        <v>0.47076856752808183</v>
      </c>
      <c r="J58" s="50">
        <f t="shared" si="25"/>
        <v>0.42340688968861023</v>
      </c>
      <c r="K58" s="50">
        <f t="shared" si="25"/>
        <v>0.49173396932083041</v>
      </c>
      <c r="L58" s="50">
        <f t="shared" si="25"/>
        <v>0.55680179758449577</v>
      </c>
      <c r="M58" s="50">
        <f t="shared" si="25"/>
        <v>0.58201955057317956</v>
      </c>
      <c r="N58" s="50">
        <f t="shared" si="25"/>
        <v>0.55473738414006191</v>
      </c>
      <c r="O58" s="50">
        <f t="shared" si="25"/>
        <v>0.58201955057317956</v>
      </c>
      <c r="P58" s="50">
        <f t="shared" si="25"/>
        <v>0.57263213846716066</v>
      </c>
      <c r="Q58" s="50">
        <f t="shared" si="25"/>
        <v>0.57263213846716066</v>
      </c>
      <c r="R58" s="50">
        <f t="shared" si="25"/>
        <v>0.63342002827767985</v>
      </c>
      <c r="S58" s="50">
        <f t="shared" si="25"/>
        <v>0.53952220014215058</v>
      </c>
      <c r="T58" s="50">
        <f t="shared" si="25"/>
        <v>0.49914365926950038</v>
      </c>
      <c r="U58" s="50"/>
      <c r="V58" s="50"/>
      <c r="W58" s="50"/>
      <c r="X58" s="50"/>
      <c r="Y58" s="50"/>
      <c r="Z58" s="50"/>
      <c r="AA58" s="50"/>
      <c r="AB58" s="50"/>
      <c r="AC58" s="12">
        <f t="shared" ref="AC58:AC63" si="26">AVERAGE(E58:AB58)</f>
        <v>0.52060558634875687</v>
      </c>
    </row>
    <row r="59" spans="1:33" ht="24.95" customHeight="1" x14ac:dyDescent="0.25">
      <c r="A59" s="4">
        <v>17</v>
      </c>
      <c r="B59" s="3" t="s">
        <v>5</v>
      </c>
      <c r="C59" s="5"/>
      <c r="D59" s="5"/>
      <c r="E59" s="372">
        <f>AVERAGE(E58:AB58)</f>
        <v>0.52060558634875687</v>
      </c>
      <c r="F59" s="373"/>
      <c r="G59" s="373"/>
      <c r="H59" s="373"/>
      <c r="I59" s="373"/>
      <c r="J59" s="373"/>
      <c r="K59" s="373"/>
      <c r="L59" s="373"/>
      <c r="M59" s="373"/>
      <c r="N59" s="373"/>
      <c r="O59" s="373"/>
      <c r="P59" s="373"/>
      <c r="Q59" s="373"/>
      <c r="R59" s="373"/>
      <c r="S59" s="373"/>
      <c r="T59" s="373"/>
      <c r="U59" s="373"/>
      <c r="V59" s="373"/>
      <c r="W59" s="373"/>
      <c r="X59" s="373"/>
      <c r="Y59" s="373"/>
      <c r="Z59" s="373"/>
      <c r="AA59" s="373"/>
      <c r="AB59" s="373"/>
      <c r="AC59" s="12">
        <f t="shared" si="26"/>
        <v>0.52060558634875687</v>
      </c>
    </row>
    <row r="60" spans="1:33" ht="24.95" customHeight="1" x14ac:dyDescent="0.25">
      <c r="A60" s="4">
        <v>18</v>
      </c>
      <c r="B60" s="3" t="s">
        <v>4</v>
      </c>
      <c r="C60" s="5"/>
      <c r="D60" s="5"/>
      <c r="E60" s="50">
        <f t="shared" ref="E60:T60" si="27">3.516/E58</f>
        <v>7.6770650793650796</v>
      </c>
      <c r="F60" s="50">
        <f t="shared" si="27"/>
        <v>7.4390165497723642</v>
      </c>
      <c r="G60" s="50">
        <f t="shared" si="27"/>
        <v>7.4686379731379731</v>
      </c>
      <c r="H60" s="50">
        <f t="shared" si="27"/>
        <v>7.8228546431696042</v>
      </c>
      <c r="I60" s="50">
        <f t="shared" si="27"/>
        <v>7.4686379731379731</v>
      </c>
      <c r="J60" s="50">
        <f t="shared" si="27"/>
        <v>8.3040689361143887</v>
      </c>
      <c r="K60" s="50">
        <f t="shared" si="27"/>
        <v>7.1502076719576717</v>
      </c>
      <c r="L60" s="50">
        <f t="shared" si="27"/>
        <v>6.3146347861178374</v>
      </c>
      <c r="M60" s="50">
        <f t="shared" si="27"/>
        <v>6.0410341826789198</v>
      </c>
      <c r="N60" s="50">
        <f t="shared" si="27"/>
        <v>6.3381342244500125</v>
      </c>
      <c r="O60" s="50">
        <f t="shared" si="27"/>
        <v>6.0410341826789198</v>
      </c>
      <c r="P60" s="50">
        <f t="shared" si="27"/>
        <v>6.1400675299359504</v>
      </c>
      <c r="Q60" s="50">
        <f t="shared" si="27"/>
        <v>6.1400675299359504</v>
      </c>
      <c r="R60" s="50">
        <f t="shared" si="27"/>
        <v>5.5508191137566136</v>
      </c>
      <c r="S60" s="50">
        <f t="shared" si="27"/>
        <v>6.5168773390114847</v>
      </c>
      <c r="T60" s="50">
        <f t="shared" si="27"/>
        <v>7.0440642382309058</v>
      </c>
      <c r="U60" s="50"/>
      <c r="V60" s="50"/>
      <c r="W60" s="50"/>
      <c r="X60" s="50"/>
      <c r="Y60" s="50"/>
      <c r="Z60" s="50"/>
      <c r="AA60" s="50"/>
      <c r="AB60" s="50"/>
      <c r="AC60" s="12">
        <f t="shared" si="26"/>
        <v>6.8410763720907273</v>
      </c>
    </row>
    <row r="61" spans="1:33" ht="24.95" customHeight="1" x14ac:dyDescent="0.25">
      <c r="A61" s="4">
        <v>19</v>
      </c>
      <c r="B61" s="3" t="s">
        <v>3</v>
      </c>
      <c r="C61" s="5"/>
      <c r="D61" s="5"/>
      <c r="E61" s="50">
        <f t="shared" ref="E61:T61" si="28">3.413*E60</f>
        <v>26.201823115873015</v>
      </c>
      <c r="F61" s="50">
        <f t="shared" si="28"/>
        <v>25.389363484373078</v>
      </c>
      <c r="G61" s="50">
        <f t="shared" si="28"/>
        <v>25.490461402319902</v>
      </c>
      <c r="H61" s="50">
        <f t="shared" si="28"/>
        <v>26.699402897137858</v>
      </c>
      <c r="I61" s="50">
        <f t="shared" si="28"/>
        <v>25.490461402319902</v>
      </c>
      <c r="J61" s="50">
        <f t="shared" si="28"/>
        <v>28.341787278958407</v>
      </c>
      <c r="K61" s="50">
        <f t="shared" si="28"/>
        <v>24.403658784391531</v>
      </c>
      <c r="L61" s="50">
        <f t="shared" si="28"/>
        <v>21.551848525020176</v>
      </c>
      <c r="M61" s="50">
        <f t="shared" si="28"/>
        <v>20.618049665483152</v>
      </c>
      <c r="N61" s="50">
        <f t="shared" si="28"/>
        <v>21.63205210804789</v>
      </c>
      <c r="O61" s="50">
        <f t="shared" si="28"/>
        <v>20.618049665483152</v>
      </c>
      <c r="P61" s="50">
        <f t="shared" si="28"/>
        <v>20.956050479671397</v>
      </c>
      <c r="Q61" s="50">
        <f t="shared" si="28"/>
        <v>20.956050479671397</v>
      </c>
      <c r="R61" s="50">
        <f t="shared" si="28"/>
        <v>18.944945635251322</v>
      </c>
      <c r="S61" s="50">
        <f t="shared" si="28"/>
        <v>22.242102358046196</v>
      </c>
      <c r="T61" s="50">
        <f t="shared" si="28"/>
        <v>24.041391245082082</v>
      </c>
      <c r="U61" s="50"/>
      <c r="V61" s="50"/>
      <c r="W61" s="50"/>
      <c r="X61" s="50"/>
      <c r="Y61" s="50"/>
      <c r="Z61" s="50"/>
      <c r="AA61" s="50"/>
      <c r="AB61" s="50"/>
      <c r="AC61" s="12">
        <f t="shared" si="26"/>
        <v>23.348593657945649</v>
      </c>
    </row>
    <row r="62" spans="1:33" ht="24.95" customHeight="1" x14ac:dyDescent="0.25">
      <c r="A62" s="4">
        <v>20</v>
      </c>
      <c r="B62" s="3" t="s">
        <v>2</v>
      </c>
      <c r="C62" s="2" t="s">
        <v>0</v>
      </c>
      <c r="D62" s="5"/>
      <c r="E62" s="50">
        <f t="shared" ref="E62:T62" si="29">(E48-E47)/LN(1+(E48-E47)/E43)</f>
        <v>4.7092516416076586</v>
      </c>
      <c r="F62" s="50">
        <f t="shared" si="29"/>
        <v>4.4245467194175463</v>
      </c>
      <c r="G62" s="50">
        <f t="shared" si="29"/>
        <v>4.4926964125072102</v>
      </c>
      <c r="H62" s="50">
        <f t="shared" si="29"/>
        <v>4.4112011113326899</v>
      </c>
      <c r="I62" s="50">
        <f t="shared" si="29"/>
        <v>4.3280851226668906</v>
      </c>
      <c r="J62" s="50">
        <f t="shared" si="29"/>
        <v>4.1776718594873774</v>
      </c>
      <c r="K62" s="50">
        <f t="shared" si="29"/>
        <v>3.895276610400201</v>
      </c>
      <c r="L62" s="50">
        <f t="shared" si="29"/>
        <v>3.1608880342886434</v>
      </c>
      <c r="M62" s="50">
        <f t="shared" si="29"/>
        <v>3.5920602006656761</v>
      </c>
      <c r="N62" s="50">
        <f t="shared" si="29"/>
        <v>3.5231401714792079</v>
      </c>
      <c r="O62" s="50">
        <f t="shared" si="29"/>
        <v>3.0296595858668245</v>
      </c>
      <c r="P62" s="50">
        <f t="shared" si="29"/>
        <v>3.1460649018657865</v>
      </c>
      <c r="Q62" s="50">
        <f t="shared" si="29"/>
        <v>3.2271710915181524</v>
      </c>
      <c r="R62" s="50">
        <f t="shared" si="29"/>
        <v>3.38342094777799</v>
      </c>
      <c r="S62" s="50">
        <f t="shared" si="29"/>
        <v>3.7618424287089893</v>
      </c>
      <c r="T62" s="50">
        <f t="shared" si="29"/>
        <v>3.7776330367968751</v>
      </c>
      <c r="U62" s="50"/>
      <c r="V62" s="50"/>
      <c r="W62" s="50"/>
      <c r="X62" s="50"/>
      <c r="Y62" s="50"/>
      <c r="Z62" s="50"/>
      <c r="AA62" s="50"/>
      <c r="AB62" s="50"/>
      <c r="AC62" s="12">
        <f t="shared" si="26"/>
        <v>3.8150381172742329</v>
      </c>
    </row>
    <row r="63" spans="1:33" ht="24.95" customHeight="1" x14ac:dyDescent="0.25">
      <c r="A63" s="4">
        <v>21</v>
      </c>
      <c r="B63" s="3" t="s">
        <v>1</v>
      </c>
      <c r="C63" s="2" t="s">
        <v>0</v>
      </c>
      <c r="D63" s="1"/>
      <c r="E63" s="50">
        <f t="shared" ref="E63:T63" si="30">(E45-E46)/LN(1+(E45-E46)/E44)</f>
        <v>2.7398655520260484</v>
      </c>
      <c r="F63" s="50">
        <f t="shared" si="30"/>
        <v>2.7398655520260484</v>
      </c>
      <c r="G63" s="50">
        <f t="shared" si="30"/>
        <v>2.9640642426936883</v>
      </c>
      <c r="H63" s="50">
        <f t="shared" si="30"/>
        <v>3.0104391279783536</v>
      </c>
      <c r="I63" s="50">
        <f t="shared" si="30"/>
        <v>2.7621511847266507</v>
      </c>
      <c r="J63" s="50">
        <f t="shared" si="30"/>
        <v>2.8287148342310298</v>
      </c>
      <c r="K63" s="50">
        <f t="shared" si="30"/>
        <v>2.3235652944818113</v>
      </c>
      <c r="L63" s="50">
        <f t="shared" si="30"/>
        <v>1.5696747889637614</v>
      </c>
      <c r="M63" s="50">
        <f t="shared" si="30"/>
        <v>1.7681223247806397</v>
      </c>
      <c r="N63" s="50">
        <f t="shared" si="30"/>
        <v>2.0604747200825204</v>
      </c>
      <c r="O63" s="50">
        <f t="shared" si="30"/>
        <v>1.9932876563019337</v>
      </c>
      <c r="P63" s="50">
        <f t="shared" si="30"/>
        <v>2.0157521398153802</v>
      </c>
      <c r="Q63" s="50">
        <f t="shared" si="30"/>
        <v>2.21163145567288</v>
      </c>
      <c r="R63" s="50">
        <f t="shared" si="30"/>
        <v>1.9481449407478864</v>
      </c>
      <c r="S63" s="50">
        <f t="shared" si="30"/>
        <v>2.2149756783043997</v>
      </c>
      <c r="T63" s="50">
        <f t="shared" si="30"/>
        <v>2.0141593009587888</v>
      </c>
      <c r="U63" s="50"/>
      <c r="V63" s="50"/>
      <c r="W63" s="50"/>
      <c r="X63" s="50"/>
      <c r="Y63" s="50"/>
      <c r="Z63" s="50"/>
      <c r="AA63" s="50"/>
      <c r="AB63" s="50"/>
      <c r="AC63" s="12">
        <f t="shared" si="26"/>
        <v>2.3228055496119886</v>
      </c>
    </row>
  </sheetData>
  <mergeCells count="30">
    <mergeCell ref="A1:AC1"/>
    <mergeCell ref="A33:AC33"/>
    <mergeCell ref="E34:AC40"/>
    <mergeCell ref="E59:AB59"/>
    <mergeCell ref="A41:A42"/>
    <mergeCell ref="B41:B42"/>
    <mergeCell ref="C41:C42"/>
    <mergeCell ref="D41:D42"/>
    <mergeCell ref="E41:AB41"/>
    <mergeCell ref="A34:D34"/>
    <mergeCell ref="A35:D35"/>
    <mergeCell ref="A36:D36"/>
    <mergeCell ref="A37:D37"/>
    <mergeCell ref="A38:D38"/>
    <mergeCell ref="A39:D39"/>
    <mergeCell ref="A40:D40"/>
    <mergeCell ref="E27:AB27"/>
    <mergeCell ref="A2:D2"/>
    <mergeCell ref="A3:D3"/>
    <mergeCell ref="A9:A10"/>
    <mergeCell ref="B9:B10"/>
    <mergeCell ref="C9:C10"/>
    <mergeCell ref="D9:D10"/>
    <mergeCell ref="E9:AB9"/>
    <mergeCell ref="A4:D4"/>
    <mergeCell ref="A5:D5"/>
    <mergeCell ref="A6:D6"/>
    <mergeCell ref="A7:D7"/>
    <mergeCell ref="A8:D8"/>
    <mergeCell ref="E2:AC8"/>
  </mergeCells>
  <conditionalFormatting sqref="AB57">
    <cfRule type="cellIs" dxfId="23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C63"/>
  <sheetViews>
    <sheetView topLeftCell="A4" zoomScale="70" zoomScaleNormal="70" workbookViewId="0">
      <selection activeCell="AC47" sqref="AC47:AC48"/>
    </sheetView>
  </sheetViews>
  <sheetFormatPr defaultColWidth="8.85546875" defaultRowHeight="15" x14ac:dyDescent="0.25"/>
  <cols>
    <col min="1" max="1" width="8.5703125" bestFit="1" customWidth="1"/>
    <col min="2" max="2" width="46.42578125" customWidth="1"/>
    <col min="3" max="3" width="11.140625" customWidth="1"/>
    <col min="4" max="4" width="14.85546875" customWidth="1"/>
    <col min="5" max="29" width="9.28515625" customWidth="1"/>
  </cols>
  <sheetData>
    <row r="1" spans="1:29" ht="24.75" customHeight="1" x14ac:dyDescent="0.25">
      <c r="A1" s="412" t="s">
        <v>123</v>
      </c>
      <c r="B1" s="413"/>
      <c r="C1" s="413"/>
      <c r="D1" s="413"/>
      <c r="E1" s="413"/>
      <c r="F1" s="413"/>
      <c r="G1" s="413"/>
      <c r="H1" s="413"/>
      <c r="I1" s="413"/>
      <c r="J1" s="413"/>
      <c r="K1" s="413"/>
      <c r="L1" s="413"/>
      <c r="M1" s="413"/>
      <c r="N1" s="413"/>
      <c r="O1" s="413"/>
      <c r="P1" s="413"/>
      <c r="Q1" s="413"/>
      <c r="R1" s="413"/>
      <c r="S1" s="413"/>
      <c r="T1" s="413"/>
      <c r="U1" s="413"/>
      <c r="V1" s="413"/>
      <c r="W1" s="413"/>
      <c r="X1" s="413"/>
      <c r="Y1" s="413"/>
      <c r="Z1" s="413"/>
      <c r="AA1" s="413"/>
      <c r="AB1" s="413"/>
      <c r="AC1" s="413"/>
    </row>
    <row r="2" spans="1:29" ht="21" customHeight="1" x14ac:dyDescent="0.35">
      <c r="A2" s="335"/>
      <c r="B2" s="336"/>
      <c r="C2" s="336"/>
      <c r="D2" s="337"/>
      <c r="E2" s="320" t="s">
        <v>73</v>
      </c>
      <c r="F2" s="320"/>
      <c r="G2" s="320"/>
      <c r="H2" s="320"/>
      <c r="I2" s="320"/>
      <c r="J2" s="320"/>
      <c r="K2" s="320"/>
      <c r="L2" s="320"/>
      <c r="M2" s="320"/>
      <c r="N2" s="320"/>
      <c r="O2" s="320"/>
      <c r="P2" s="320"/>
      <c r="Q2" s="320"/>
      <c r="R2" s="320"/>
      <c r="S2" s="320"/>
      <c r="T2" s="320"/>
      <c r="U2" s="320"/>
      <c r="V2" s="320"/>
      <c r="W2" s="320"/>
      <c r="X2" s="320"/>
      <c r="Y2" s="320"/>
      <c r="Z2" s="320"/>
      <c r="AA2" s="320"/>
      <c r="AB2" s="320"/>
      <c r="AC2" s="320"/>
    </row>
    <row r="3" spans="1:29" ht="18.75" customHeight="1" x14ac:dyDescent="0.25">
      <c r="A3" s="350" t="s">
        <v>38</v>
      </c>
      <c r="B3" s="351"/>
      <c r="C3" s="351"/>
      <c r="D3" s="352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</row>
    <row r="4" spans="1:29" ht="18.75" customHeight="1" x14ac:dyDescent="0.25">
      <c r="A4" s="350" t="s">
        <v>37</v>
      </c>
      <c r="B4" s="351"/>
      <c r="C4" s="351"/>
      <c r="D4" s="352"/>
      <c r="E4" s="320"/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</row>
    <row r="5" spans="1:29" ht="18.75" customHeight="1" x14ac:dyDescent="0.25">
      <c r="A5" s="350" t="s">
        <v>36</v>
      </c>
      <c r="B5" s="351"/>
      <c r="C5" s="351"/>
      <c r="D5" s="352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29" ht="18.75" customHeight="1" x14ac:dyDescent="0.25">
      <c r="A6" s="350" t="s">
        <v>35</v>
      </c>
      <c r="B6" s="351"/>
      <c r="C6" s="351"/>
      <c r="D6" s="352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29" ht="19.5" customHeight="1" x14ac:dyDescent="0.35">
      <c r="A7" s="347" t="s">
        <v>34</v>
      </c>
      <c r="B7" s="348"/>
      <c r="C7" s="348"/>
      <c r="D7" s="349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29" ht="18.75" customHeight="1" x14ac:dyDescent="0.35">
      <c r="A8" s="347" t="s">
        <v>33</v>
      </c>
      <c r="B8" s="348"/>
      <c r="C8" s="348"/>
      <c r="D8" s="349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29" ht="45.75" customHeight="1" x14ac:dyDescent="0.25">
      <c r="A9" s="312" t="s">
        <v>32</v>
      </c>
      <c r="B9" s="312" t="s">
        <v>31</v>
      </c>
      <c r="C9" s="312" t="s">
        <v>30</v>
      </c>
      <c r="D9" s="312" t="s">
        <v>29</v>
      </c>
      <c r="E9" s="314" t="s">
        <v>28</v>
      </c>
      <c r="F9" s="315"/>
      <c r="G9" s="315"/>
      <c r="H9" s="315"/>
      <c r="I9" s="315"/>
      <c r="J9" s="315"/>
      <c r="K9" s="315"/>
      <c r="L9" s="315"/>
      <c r="M9" s="315"/>
      <c r="N9" s="315"/>
      <c r="O9" s="315"/>
      <c r="P9" s="315"/>
      <c r="Q9" s="315"/>
      <c r="R9" s="315"/>
      <c r="S9" s="315"/>
      <c r="T9" s="315"/>
      <c r="U9" s="315"/>
      <c r="V9" s="315"/>
      <c r="W9" s="315"/>
      <c r="X9" s="315"/>
      <c r="Y9" s="315"/>
      <c r="Z9" s="315"/>
      <c r="AA9" s="315"/>
      <c r="AB9" s="316"/>
      <c r="AC9" s="113" t="s">
        <v>67</v>
      </c>
    </row>
    <row r="10" spans="1:29" ht="25.5" customHeight="1" x14ac:dyDescent="0.25">
      <c r="A10" s="313"/>
      <c r="B10" s="313"/>
      <c r="C10" s="313"/>
      <c r="D10" s="313"/>
      <c r="E10" s="8">
        <v>7</v>
      </c>
      <c r="F10" s="8">
        <v>8</v>
      </c>
      <c r="G10" s="8">
        <v>9</v>
      </c>
      <c r="H10" s="8">
        <v>10</v>
      </c>
      <c r="I10" s="9">
        <v>11</v>
      </c>
      <c r="J10" s="8">
        <v>12</v>
      </c>
      <c r="K10" s="8">
        <v>13</v>
      </c>
      <c r="L10" s="8">
        <v>14</v>
      </c>
      <c r="M10" s="8">
        <v>15</v>
      </c>
      <c r="N10" s="8">
        <v>16</v>
      </c>
      <c r="O10" s="8">
        <v>17</v>
      </c>
      <c r="P10" s="8">
        <v>18</v>
      </c>
      <c r="Q10" s="8">
        <v>19</v>
      </c>
      <c r="R10" s="8">
        <v>20</v>
      </c>
      <c r="S10" s="8">
        <v>21</v>
      </c>
      <c r="T10" s="8">
        <v>22</v>
      </c>
      <c r="U10" s="8">
        <v>23</v>
      </c>
      <c r="V10" s="8">
        <v>0</v>
      </c>
      <c r="W10" s="8">
        <v>1</v>
      </c>
      <c r="X10" s="8">
        <v>2</v>
      </c>
      <c r="Y10" s="8">
        <v>3</v>
      </c>
      <c r="Z10" s="8">
        <v>4</v>
      </c>
      <c r="AA10" s="8">
        <v>5</v>
      </c>
      <c r="AB10" s="8">
        <v>6</v>
      </c>
      <c r="AC10" s="1"/>
    </row>
    <row r="11" spans="1:29" ht="24.95" customHeight="1" x14ac:dyDescent="0.25">
      <c r="A11" s="4">
        <v>1</v>
      </c>
      <c r="B11" s="3" t="s">
        <v>27</v>
      </c>
      <c r="C11" s="2" t="s">
        <v>0</v>
      </c>
      <c r="D11" s="31"/>
      <c r="E11" s="7"/>
      <c r="F11" s="7"/>
      <c r="G11" s="7"/>
      <c r="H11" s="7"/>
      <c r="I11" s="7"/>
      <c r="J11" s="7"/>
      <c r="K11" s="7"/>
      <c r="L11" s="7"/>
      <c r="M11" s="7">
        <v>1.7</v>
      </c>
      <c r="N11" s="7">
        <v>1.6</v>
      </c>
      <c r="O11" s="7">
        <v>1.4</v>
      </c>
      <c r="P11" s="7">
        <v>1.4</v>
      </c>
      <c r="Q11" s="7">
        <v>1.6</v>
      </c>
      <c r="R11" s="7">
        <v>1.7</v>
      </c>
      <c r="S11" s="7">
        <v>1.5</v>
      </c>
      <c r="T11" s="7">
        <v>1.5</v>
      </c>
      <c r="U11" s="7">
        <v>1.9</v>
      </c>
      <c r="V11" s="7">
        <v>1.9</v>
      </c>
      <c r="W11" s="7">
        <v>1.9</v>
      </c>
      <c r="X11" s="7">
        <v>1.9</v>
      </c>
      <c r="Y11" s="7">
        <v>1.9</v>
      </c>
      <c r="Z11" s="7">
        <v>1.8</v>
      </c>
      <c r="AA11" s="7">
        <v>1.9</v>
      </c>
      <c r="AB11" s="7">
        <v>1.8</v>
      </c>
      <c r="AC11" s="12">
        <f t="shared" ref="AC11:AC23" si="0">AVERAGE(E11:AB11)</f>
        <v>1.7124999999999997</v>
      </c>
    </row>
    <row r="12" spans="1:29" ht="24.95" customHeight="1" x14ac:dyDescent="0.25">
      <c r="A12" s="4">
        <v>2</v>
      </c>
      <c r="B12" s="3" t="s">
        <v>26</v>
      </c>
      <c r="C12" s="2" t="s">
        <v>0</v>
      </c>
      <c r="D12" s="31"/>
      <c r="E12" s="7"/>
      <c r="F12" s="7"/>
      <c r="G12" s="7"/>
      <c r="H12" s="7"/>
      <c r="I12" s="7"/>
      <c r="J12" s="7"/>
      <c r="K12" s="7"/>
      <c r="L12" s="7"/>
      <c r="M12" s="7">
        <v>0.4</v>
      </c>
      <c r="N12" s="7">
        <v>0.4</v>
      </c>
      <c r="O12" s="7">
        <v>0.3</v>
      </c>
      <c r="P12" s="7">
        <v>0.4</v>
      </c>
      <c r="Q12" s="7">
        <v>0.4</v>
      </c>
      <c r="R12" s="7">
        <v>0.5</v>
      </c>
      <c r="S12" s="7">
        <v>0.4</v>
      </c>
      <c r="T12" s="7">
        <v>0.4</v>
      </c>
      <c r="U12" s="7">
        <v>0.4</v>
      </c>
      <c r="V12" s="7">
        <v>0.4</v>
      </c>
      <c r="W12" s="7">
        <v>0.4</v>
      </c>
      <c r="X12" s="7">
        <v>0.4</v>
      </c>
      <c r="Y12" s="7">
        <v>0.5</v>
      </c>
      <c r="Z12" s="7">
        <v>0.5</v>
      </c>
      <c r="AA12" s="7">
        <v>0.4</v>
      </c>
      <c r="AB12" s="7">
        <v>0.5</v>
      </c>
      <c r="AC12" s="12">
        <f t="shared" si="0"/>
        <v>0.41875000000000001</v>
      </c>
    </row>
    <row r="13" spans="1:29" ht="24.95" customHeight="1" x14ac:dyDescent="0.25">
      <c r="A13" s="4">
        <v>3</v>
      </c>
      <c r="B13" s="3" t="s">
        <v>25</v>
      </c>
      <c r="C13" s="2" t="s">
        <v>0</v>
      </c>
      <c r="D13" s="2"/>
      <c r="E13" s="1"/>
      <c r="F13" s="1"/>
      <c r="G13" s="1"/>
      <c r="H13" s="1"/>
      <c r="I13" s="1"/>
      <c r="J13" s="1"/>
      <c r="K13" s="1"/>
      <c r="L13" s="1"/>
      <c r="M13" s="36">
        <v>13.22222</v>
      </c>
      <c r="N13" s="36">
        <v>15.72222</v>
      </c>
      <c r="O13" s="36">
        <v>15</v>
      </c>
      <c r="P13" s="36">
        <v>14.72222</v>
      </c>
      <c r="Q13" s="36">
        <v>14.38889</v>
      </c>
      <c r="R13" s="36">
        <v>14.16667</v>
      </c>
      <c r="S13" s="36">
        <v>13.77778</v>
      </c>
      <c r="T13" s="36">
        <v>13.22222</v>
      </c>
      <c r="U13" s="36">
        <v>12.55556</v>
      </c>
      <c r="V13" s="36">
        <v>11.94444</v>
      </c>
      <c r="W13" s="36">
        <v>13.05556</v>
      </c>
      <c r="X13" s="36">
        <v>13.55556</v>
      </c>
      <c r="Y13" s="36">
        <v>14</v>
      </c>
      <c r="Z13" s="36">
        <v>14.27778</v>
      </c>
      <c r="AA13" s="36">
        <v>14.55556</v>
      </c>
      <c r="AB13" s="36">
        <v>14.72222</v>
      </c>
      <c r="AC13" s="12">
        <f t="shared" si="0"/>
        <v>13.930556250000002</v>
      </c>
    </row>
    <row r="14" spans="1:29" ht="24.95" customHeight="1" x14ac:dyDescent="0.25">
      <c r="A14" s="4">
        <v>4</v>
      </c>
      <c r="B14" s="3" t="s">
        <v>24</v>
      </c>
      <c r="C14" s="2" t="s">
        <v>0</v>
      </c>
      <c r="D14" s="2"/>
      <c r="E14" s="1"/>
      <c r="F14" s="1"/>
      <c r="G14" s="1"/>
      <c r="H14" s="1"/>
      <c r="I14" s="1"/>
      <c r="J14" s="1"/>
      <c r="K14" s="1"/>
      <c r="L14" s="1"/>
      <c r="M14" s="36">
        <v>9</v>
      </c>
      <c r="N14" s="36">
        <v>8.5555559999999993</v>
      </c>
      <c r="O14" s="36">
        <v>7.9444439999999998</v>
      </c>
      <c r="P14" s="36">
        <v>7.9444439999999998</v>
      </c>
      <c r="Q14" s="36">
        <v>8.1666670000000003</v>
      </c>
      <c r="R14" s="36">
        <v>7.3888889999999998</v>
      </c>
      <c r="S14" s="36">
        <v>7</v>
      </c>
      <c r="T14" s="36">
        <v>6.1111110000000002</v>
      </c>
      <c r="U14" s="36">
        <v>5.7222220000000004</v>
      </c>
      <c r="V14" s="36">
        <v>5.5000010000000001</v>
      </c>
      <c r="W14" s="36">
        <v>5.5000010000000001</v>
      </c>
      <c r="X14" s="36">
        <v>5.7222220000000004</v>
      </c>
      <c r="Y14" s="36">
        <v>5.944445</v>
      </c>
      <c r="Z14" s="36">
        <v>6.1666660000000002</v>
      </c>
      <c r="AA14" s="36">
        <v>6.3333339999999998</v>
      </c>
      <c r="AB14" s="36">
        <v>6.5</v>
      </c>
      <c r="AC14" s="12">
        <f t="shared" si="0"/>
        <v>6.8437501249999997</v>
      </c>
    </row>
    <row r="15" spans="1:29" ht="24.95" customHeight="1" x14ac:dyDescent="0.25">
      <c r="A15" s="4">
        <v>5</v>
      </c>
      <c r="B15" s="3" t="s">
        <v>23</v>
      </c>
      <c r="C15" s="2" t="s">
        <v>0</v>
      </c>
      <c r="D15" s="2"/>
      <c r="E15" s="1"/>
      <c r="F15" s="1"/>
      <c r="G15" s="1"/>
      <c r="H15" s="1"/>
      <c r="I15" s="1"/>
      <c r="J15" s="1"/>
      <c r="K15" s="1"/>
      <c r="L15" s="1"/>
      <c r="M15" s="36">
        <v>19.77778</v>
      </c>
      <c r="N15" s="36">
        <v>23.94444</v>
      </c>
      <c r="O15" s="36">
        <v>25.38889</v>
      </c>
      <c r="P15" s="36">
        <v>24.22222</v>
      </c>
      <c r="Q15" s="36">
        <v>24.11111</v>
      </c>
      <c r="R15" s="36">
        <v>22.94445</v>
      </c>
      <c r="S15" s="36">
        <v>23.11111</v>
      </c>
      <c r="T15" s="36">
        <v>24.55556</v>
      </c>
      <c r="U15" s="36">
        <v>25.22222</v>
      </c>
      <c r="V15" s="36">
        <v>23.27778</v>
      </c>
      <c r="W15" s="36">
        <v>21.88889</v>
      </c>
      <c r="X15" s="36">
        <v>23.05556</v>
      </c>
      <c r="Y15" s="36">
        <v>23.44444</v>
      </c>
      <c r="Z15" s="36">
        <v>23.83333</v>
      </c>
      <c r="AA15" s="36">
        <v>24.5</v>
      </c>
      <c r="AB15" s="36">
        <v>24.16667</v>
      </c>
      <c r="AC15" s="12">
        <f t="shared" si="0"/>
        <v>23.590278124999998</v>
      </c>
    </row>
    <row r="16" spans="1:29" ht="24.95" customHeight="1" x14ac:dyDescent="0.25">
      <c r="A16" s="4">
        <v>6</v>
      </c>
      <c r="B16" s="3" t="s">
        <v>22</v>
      </c>
      <c r="C16" s="2" t="s">
        <v>0</v>
      </c>
      <c r="D16" s="2"/>
      <c r="E16" s="1"/>
      <c r="F16" s="1"/>
      <c r="G16" s="1"/>
      <c r="H16" s="1"/>
      <c r="I16" s="1"/>
      <c r="J16" s="1"/>
      <c r="K16" s="1"/>
      <c r="L16" s="1"/>
      <c r="M16" s="36">
        <v>25.55556</v>
      </c>
      <c r="N16" s="36">
        <v>28.55556</v>
      </c>
      <c r="O16" s="36">
        <v>29.77778</v>
      </c>
      <c r="P16" s="36">
        <v>28.44444</v>
      </c>
      <c r="Q16" s="36">
        <v>28.05556</v>
      </c>
      <c r="R16" s="36">
        <v>27.16667</v>
      </c>
      <c r="S16" s="36">
        <v>27.38889</v>
      </c>
      <c r="T16" s="36">
        <v>29.05556</v>
      </c>
      <c r="U16" s="36">
        <v>29.55556</v>
      </c>
      <c r="V16" s="36">
        <v>27.44445</v>
      </c>
      <c r="W16" s="36">
        <v>26.66667</v>
      </c>
      <c r="X16" s="36">
        <v>28.16667</v>
      </c>
      <c r="Y16" s="36">
        <v>28.66667</v>
      </c>
      <c r="Z16" s="36">
        <v>29.05556</v>
      </c>
      <c r="AA16" s="36">
        <v>29.72222</v>
      </c>
      <c r="AB16" s="36">
        <v>29.5</v>
      </c>
      <c r="AC16" s="12">
        <f t="shared" si="0"/>
        <v>28.298613750000005</v>
      </c>
    </row>
    <row r="17" spans="1:29" ht="24.95" customHeight="1" x14ac:dyDescent="0.25">
      <c r="A17" s="4">
        <v>7</v>
      </c>
      <c r="B17" s="3" t="s">
        <v>21</v>
      </c>
      <c r="C17" s="2" t="s">
        <v>16</v>
      </c>
      <c r="D17" s="2"/>
      <c r="E17" s="5"/>
      <c r="F17" s="5"/>
      <c r="G17" s="5"/>
      <c r="H17" s="5"/>
      <c r="I17" s="5"/>
      <c r="J17" s="5"/>
      <c r="K17" s="5"/>
      <c r="L17" s="5"/>
      <c r="M17" s="5">
        <v>4.3</v>
      </c>
      <c r="N17" s="5">
        <v>4.3</v>
      </c>
      <c r="O17" s="5">
        <v>4.3</v>
      </c>
      <c r="P17" s="5">
        <v>4.3</v>
      </c>
      <c r="Q17" s="5">
        <v>4.3</v>
      </c>
      <c r="R17" s="5">
        <v>4.3</v>
      </c>
      <c r="S17" s="5">
        <v>4.3</v>
      </c>
      <c r="T17" s="5">
        <v>4.3</v>
      </c>
      <c r="U17" s="5">
        <v>4.3</v>
      </c>
      <c r="V17" s="5">
        <v>4.3</v>
      </c>
      <c r="W17" s="5">
        <v>4.3</v>
      </c>
      <c r="X17" s="5">
        <v>4.3</v>
      </c>
      <c r="Y17" s="5">
        <v>4.3</v>
      </c>
      <c r="Z17" s="5">
        <v>4.3</v>
      </c>
      <c r="AA17" s="5">
        <v>4.3</v>
      </c>
      <c r="AB17" s="5">
        <v>4.3</v>
      </c>
      <c r="AC17" s="5">
        <f t="shared" si="0"/>
        <v>4.2999999999999989</v>
      </c>
    </row>
    <row r="18" spans="1:29" ht="24.95" customHeight="1" x14ac:dyDescent="0.25">
      <c r="A18" s="4">
        <v>8</v>
      </c>
      <c r="B18" s="3" t="s">
        <v>20</v>
      </c>
      <c r="C18" s="2" t="s">
        <v>16</v>
      </c>
      <c r="D18" s="2"/>
      <c r="E18" s="11"/>
      <c r="F18" s="11"/>
      <c r="G18" s="11"/>
      <c r="H18" s="11"/>
      <c r="I18" s="11"/>
      <c r="J18" s="11"/>
      <c r="K18" s="11"/>
      <c r="L18" s="11"/>
      <c r="M18" s="5">
        <v>3.8</v>
      </c>
      <c r="N18" s="5">
        <v>3.8</v>
      </c>
      <c r="O18" s="5">
        <v>3.8</v>
      </c>
      <c r="P18" s="5">
        <v>3.8</v>
      </c>
      <c r="Q18" s="5">
        <v>3.8</v>
      </c>
      <c r="R18" s="5">
        <v>3.8</v>
      </c>
      <c r="S18" s="5">
        <v>3.8</v>
      </c>
      <c r="T18" s="5">
        <v>3.8</v>
      </c>
      <c r="U18" s="5">
        <v>3.8</v>
      </c>
      <c r="V18" s="5">
        <v>3.8</v>
      </c>
      <c r="W18" s="5">
        <v>3.8</v>
      </c>
      <c r="X18" s="5">
        <v>3.8</v>
      </c>
      <c r="Y18" s="5">
        <v>3.8</v>
      </c>
      <c r="Z18" s="5">
        <v>3.8</v>
      </c>
      <c r="AA18" s="5">
        <v>3.8</v>
      </c>
      <c r="AB18" s="5">
        <v>3.8</v>
      </c>
      <c r="AC18" s="5">
        <f t="shared" si="0"/>
        <v>3.7999999999999989</v>
      </c>
    </row>
    <row r="19" spans="1:29" ht="24.95" customHeight="1" x14ac:dyDescent="0.25">
      <c r="A19" s="4">
        <v>9</v>
      </c>
      <c r="B19" s="3" t="s">
        <v>19</v>
      </c>
      <c r="C19" s="2" t="s">
        <v>16</v>
      </c>
      <c r="D19" s="2"/>
      <c r="E19" s="11"/>
      <c r="F19" s="11"/>
      <c r="G19" s="11"/>
      <c r="H19" s="11"/>
      <c r="I19" s="11"/>
      <c r="J19" s="11"/>
      <c r="K19" s="11"/>
      <c r="L19" s="11"/>
      <c r="M19" s="5">
        <v>3.8</v>
      </c>
      <c r="N19" s="5">
        <v>3.8</v>
      </c>
      <c r="O19" s="5">
        <v>3.8</v>
      </c>
      <c r="P19" s="5">
        <v>3.8</v>
      </c>
      <c r="Q19" s="5">
        <v>3.8</v>
      </c>
      <c r="R19" s="5">
        <v>3.8</v>
      </c>
      <c r="S19" s="5">
        <v>3.8</v>
      </c>
      <c r="T19" s="5">
        <v>3.8</v>
      </c>
      <c r="U19" s="5">
        <v>3.8</v>
      </c>
      <c r="V19" s="5">
        <v>3.8</v>
      </c>
      <c r="W19" s="5">
        <v>3.8</v>
      </c>
      <c r="X19" s="5">
        <v>3.8</v>
      </c>
      <c r="Y19" s="5">
        <v>3.8</v>
      </c>
      <c r="Z19" s="5">
        <v>3.8</v>
      </c>
      <c r="AA19" s="5">
        <v>3.8</v>
      </c>
      <c r="AB19" s="5">
        <v>3.8</v>
      </c>
      <c r="AC19" s="5">
        <f t="shared" si="0"/>
        <v>3.7999999999999989</v>
      </c>
    </row>
    <row r="20" spans="1:29" ht="24.95" customHeight="1" x14ac:dyDescent="0.25">
      <c r="A20" s="4">
        <v>10</v>
      </c>
      <c r="B20" s="3" t="s">
        <v>18</v>
      </c>
      <c r="C20" s="2" t="s">
        <v>16</v>
      </c>
      <c r="D20" s="2"/>
      <c r="E20" s="11"/>
      <c r="F20" s="11"/>
      <c r="G20" s="11"/>
      <c r="H20" s="11"/>
      <c r="I20" s="11"/>
      <c r="J20" s="11"/>
      <c r="K20" s="11"/>
      <c r="L20" s="11"/>
      <c r="M20" s="5">
        <v>3</v>
      </c>
      <c r="N20" s="5">
        <v>3</v>
      </c>
      <c r="O20" s="5">
        <v>3</v>
      </c>
      <c r="P20" s="5">
        <v>3</v>
      </c>
      <c r="Q20" s="5">
        <v>3</v>
      </c>
      <c r="R20" s="5">
        <v>3</v>
      </c>
      <c r="S20" s="5">
        <v>3</v>
      </c>
      <c r="T20" s="5">
        <v>3</v>
      </c>
      <c r="U20" s="5">
        <v>3</v>
      </c>
      <c r="V20" s="5">
        <v>3</v>
      </c>
      <c r="W20" s="5">
        <v>3</v>
      </c>
      <c r="X20" s="5">
        <v>3</v>
      </c>
      <c r="Y20" s="5">
        <v>3</v>
      </c>
      <c r="Z20" s="5">
        <v>3</v>
      </c>
      <c r="AA20" s="5">
        <v>3</v>
      </c>
      <c r="AB20" s="5">
        <v>3</v>
      </c>
      <c r="AC20" s="5">
        <f t="shared" si="0"/>
        <v>3</v>
      </c>
    </row>
    <row r="21" spans="1:29" ht="24.95" customHeight="1" x14ac:dyDescent="0.25">
      <c r="A21" s="4">
        <v>11</v>
      </c>
      <c r="B21" s="3" t="s">
        <v>17</v>
      </c>
      <c r="C21" s="2" t="s">
        <v>16</v>
      </c>
      <c r="D21" s="5"/>
      <c r="E21" s="13"/>
      <c r="F21" s="13"/>
      <c r="G21" s="13"/>
      <c r="H21" s="13"/>
      <c r="I21" s="13"/>
      <c r="J21" s="13"/>
      <c r="K21" s="13"/>
      <c r="L21" s="13"/>
      <c r="M21" s="13">
        <f>M17-M18</f>
        <v>0.5</v>
      </c>
      <c r="N21" s="13">
        <f>N17-N18</f>
        <v>0.5</v>
      </c>
      <c r="O21" s="13">
        <f t="shared" ref="O21:AB21" si="1">O17-O18</f>
        <v>0.5</v>
      </c>
      <c r="P21" s="13">
        <f t="shared" si="1"/>
        <v>0.5</v>
      </c>
      <c r="Q21" s="13">
        <f t="shared" si="1"/>
        <v>0.5</v>
      </c>
      <c r="R21" s="13">
        <f t="shared" si="1"/>
        <v>0.5</v>
      </c>
      <c r="S21" s="13">
        <f t="shared" si="1"/>
        <v>0.5</v>
      </c>
      <c r="T21" s="13">
        <f t="shared" si="1"/>
        <v>0.5</v>
      </c>
      <c r="U21" s="13">
        <f t="shared" si="1"/>
        <v>0.5</v>
      </c>
      <c r="V21" s="13">
        <f t="shared" si="1"/>
        <v>0.5</v>
      </c>
      <c r="W21" s="13">
        <f t="shared" si="1"/>
        <v>0.5</v>
      </c>
      <c r="X21" s="13">
        <f t="shared" si="1"/>
        <v>0.5</v>
      </c>
      <c r="Y21" s="13">
        <f t="shared" si="1"/>
        <v>0.5</v>
      </c>
      <c r="Z21" s="13">
        <f t="shared" si="1"/>
        <v>0.5</v>
      </c>
      <c r="AA21" s="13">
        <f t="shared" si="1"/>
        <v>0.5</v>
      </c>
      <c r="AB21" s="13">
        <f t="shared" si="1"/>
        <v>0.5</v>
      </c>
      <c r="AC21" s="12">
        <f t="shared" si="0"/>
        <v>0.5</v>
      </c>
    </row>
    <row r="22" spans="1:29" ht="24.95" customHeight="1" x14ac:dyDescent="0.25">
      <c r="A22" s="4">
        <v>12</v>
      </c>
      <c r="B22" s="3" t="s">
        <v>15</v>
      </c>
      <c r="C22" s="2" t="s">
        <v>14</v>
      </c>
      <c r="D22" s="5"/>
      <c r="E22" s="13"/>
      <c r="F22" s="13"/>
      <c r="G22" s="13"/>
      <c r="H22" s="13"/>
      <c r="I22" s="13"/>
      <c r="J22" s="13"/>
      <c r="K22" s="13"/>
      <c r="L22" s="13"/>
      <c r="M22" s="13">
        <f>M19-M20</f>
        <v>0.79999999999999982</v>
      </c>
      <c r="N22" s="13">
        <f>N19-N20</f>
        <v>0.79999999999999982</v>
      </c>
      <c r="O22" s="13">
        <f t="shared" ref="O22:AB22" si="2">O19-O20</f>
        <v>0.79999999999999982</v>
      </c>
      <c r="P22" s="13">
        <f t="shared" si="2"/>
        <v>0.79999999999999982</v>
      </c>
      <c r="Q22" s="13">
        <f t="shared" si="2"/>
        <v>0.79999999999999982</v>
      </c>
      <c r="R22" s="13">
        <f t="shared" si="2"/>
        <v>0.79999999999999982</v>
      </c>
      <c r="S22" s="13">
        <f t="shared" si="2"/>
        <v>0.79999999999999982</v>
      </c>
      <c r="T22" s="13">
        <f t="shared" si="2"/>
        <v>0.79999999999999982</v>
      </c>
      <c r="U22" s="13">
        <f t="shared" si="2"/>
        <v>0.79999999999999982</v>
      </c>
      <c r="V22" s="13">
        <f t="shared" si="2"/>
        <v>0.79999999999999982</v>
      </c>
      <c r="W22" s="13">
        <f t="shared" si="2"/>
        <v>0.79999999999999982</v>
      </c>
      <c r="X22" s="13">
        <f t="shared" si="2"/>
        <v>0.79999999999999982</v>
      </c>
      <c r="Y22" s="13">
        <f t="shared" si="2"/>
        <v>0.79999999999999982</v>
      </c>
      <c r="Z22" s="13">
        <f t="shared" si="2"/>
        <v>0.79999999999999982</v>
      </c>
      <c r="AA22" s="13">
        <f t="shared" si="2"/>
        <v>0.79999999999999982</v>
      </c>
      <c r="AB22" s="13">
        <f t="shared" si="2"/>
        <v>0.79999999999999982</v>
      </c>
      <c r="AC22" s="12">
        <f t="shared" si="0"/>
        <v>0.8</v>
      </c>
    </row>
    <row r="23" spans="1:29" ht="24.95" customHeight="1" x14ac:dyDescent="0.25">
      <c r="A23" s="4">
        <v>13</v>
      </c>
      <c r="B23" s="3" t="s">
        <v>13</v>
      </c>
      <c r="C23" s="2" t="s">
        <v>12</v>
      </c>
      <c r="D23" s="5"/>
      <c r="E23" s="11"/>
      <c r="F23" s="11"/>
      <c r="G23" s="11"/>
      <c r="H23" s="11"/>
      <c r="I23" s="11"/>
      <c r="J23" s="11"/>
      <c r="K23" s="11"/>
      <c r="L23" s="11"/>
      <c r="M23" s="5">
        <f>SQRT(M21/0.5)*971</f>
        <v>971</v>
      </c>
      <c r="N23" s="5">
        <f>SQRT(N21/0.5)*971</f>
        <v>971</v>
      </c>
      <c r="O23" s="5">
        <f t="shared" ref="O23:X23" si="3">SQRT(O21/0.5)*971</f>
        <v>971</v>
      </c>
      <c r="P23" s="5">
        <f t="shared" si="3"/>
        <v>971</v>
      </c>
      <c r="Q23" s="5">
        <f t="shared" si="3"/>
        <v>971</v>
      </c>
      <c r="R23" s="5">
        <f t="shared" si="3"/>
        <v>971</v>
      </c>
      <c r="S23" s="5">
        <f t="shared" si="3"/>
        <v>971</v>
      </c>
      <c r="T23" s="5">
        <f t="shared" si="3"/>
        <v>971</v>
      </c>
      <c r="U23" s="5">
        <f t="shared" si="3"/>
        <v>971</v>
      </c>
      <c r="V23" s="5">
        <f t="shared" si="3"/>
        <v>971</v>
      </c>
      <c r="W23" s="5">
        <f t="shared" si="3"/>
        <v>971</v>
      </c>
      <c r="X23" s="5">
        <f t="shared" si="3"/>
        <v>971</v>
      </c>
      <c r="Y23" s="5">
        <f>SQRT(Y21/0.5)*971</f>
        <v>971</v>
      </c>
      <c r="Z23" s="5">
        <f>SQRT(Z21/0.5)*971</f>
        <v>971</v>
      </c>
      <c r="AA23" s="5">
        <f>SQRT(AA21/0.5)*971</f>
        <v>971</v>
      </c>
      <c r="AB23" s="5">
        <f>SQRT(AB21/0.5)*971</f>
        <v>971</v>
      </c>
      <c r="AC23" s="5">
        <f t="shared" si="0"/>
        <v>971</v>
      </c>
    </row>
    <row r="24" spans="1:29" ht="24.95" customHeight="1" x14ac:dyDescent="0.25">
      <c r="A24" s="4">
        <v>14</v>
      </c>
      <c r="B24" s="3" t="s">
        <v>11</v>
      </c>
      <c r="C24" s="2" t="s">
        <v>10</v>
      </c>
      <c r="D24" s="5"/>
      <c r="E24" s="125"/>
      <c r="F24" s="125"/>
      <c r="G24" s="125"/>
      <c r="H24" s="125"/>
      <c r="I24" s="125"/>
      <c r="J24" s="125"/>
      <c r="K24" s="125"/>
      <c r="L24" s="125"/>
      <c r="M24" s="124">
        <f>M23*1000*1*(M13-M14)/3024</f>
        <v>1355.7459060846561</v>
      </c>
      <c r="N24" s="124">
        <f>N23*1000*1*(N13-N14)/3024</f>
        <v>2301.2006428571431</v>
      </c>
      <c r="O24" s="124">
        <f t="shared" ref="O24:X24" si="4">O23*1000*1*(O13-O14)/3024</f>
        <v>2265.5240992063491</v>
      </c>
      <c r="P24" s="124">
        <f t="shared" si="4"/>
        <v>2176.3295291005293</v>
      </c>
      <c r="Q24" s="124">
        <f t="shared" si="4"/>
        <v>1997.942636574074</v>
      </c>
      <c r="R24" s="124">
        <f t="shared" si="4"/>
        <v>2176.3311345899469</v>
      </c>
      <c r="S24" s="124">
        <f t="shared" si="4"/>
        <v>2176.3308134920635</v>
      </c>
      <c r="T24" s="124">
        <f t="shared" si="4"/>
        <v>2283.3620499338622</v>
      </c>
      <c r="U24" s="124">
        <f t="shared" si="4"/>
        <v>2194.1703697089947</v>
      </c>
      <c r="V24" s="124">
        <f t="shared" si="4"/>
        <v>2069.2957238756617</v>
      </c>
      <c r="W24" s="124">
        <f t="shared" si="4"/>
        <v>2426.0740042989419</v>
      </c>
      <c r="X24" s="124">
        <f t="shared" si="4"/>
        <v>2515.2682533068783</v>
      </c>
      <c r="Y24" s="124">
        <f>Y23*1000*1*(Y13-Y14)/3024</f>
        <v>2586.6216617063492</v>
      </c>
      <c r="Z24" s="124">
        <f>Z23*1000*1*(Z13-Z14)/3024</f>
        <v>2604.4615390211638</v>
      </c>
      <c r="AA24" s="124">
        <f>AA23*1000*1*(AA13-AA14)/3024</f>
        <v>2640.139367063492</v>
      </c>
      <c r="AB24" s="124">
        <f>AB23*1000*1*(AB13-AB14)/3024</f>
        <v>2640.1374404761905</v>
      </c>
      <c r="AC24" s="124">
        <f>SUM(E24:AB24)</f>
        <v>36408.935171296289</v>
      </c>
    </row>
    <row r="25" spans="1:29" ht="24.95" customHeight="1" x14ac:dyDescent="0.25">
      <c r="A25" s="4">
        <v>15</v>
      </c>
      <c r="B25" s="3" t="s">
        <v>9</v>
      </c>
      <c r="C25" s="2" t="s">
        <v>8</v>
      </c>
      <c r="D25" s="5"/>
      <c r="E25" s="125"/>
      <c r="F25" s="125"/>
      <c r="G25" s="125"/>
      <c r="H25" s="125"/>
      <c r="I25" s="125"/>
      <c r="J25" s="125"/>
      <c r="K25" s="125"/>
      <c r="L25" s="125"/>
      <c r="M25" s="124">
        <v>1475</v>
      </c>
      <c r="N25" s="124">
        <v>1475</v>
      </c>
      <c r="O25" s="124">
        <v>1475</v>
      </c>
      <c r="P25" s="124">
        <v>1475</v>
      </c>
      <c r="Q25" s="124">
        <v>1475</v>
      </c>
      <c r="R25" s="124">
        <v>1475</v>
      </c>
      <c r="S25" s="124">
        <v>1475</v>
      </c>
      <c r="T25" s="124">
        <v>1475</v>
      </c>
      <c r="U25" s="124">
        <v>1475</v>
      </c>
      <c r="V25" s="124">
        <v>1475</v>
      </c>
      <c r="W25" s="124">
        <v>1475</v>
      </c>
      <c r="X25" s="124">
        <v>1475</v>
      </c>
      <c r="Y25" s="124">
        <v>1475</v>
      </c>
      <c r="Z25" s="124">
        <v>1475</v>
      </c>
      <c r="AA25" s="124">
        <v>1475</v>
      </c>
      <c r="AB25" s="124">
        <v>1475</v>
      </c>
      <c r="AC25" s="124">
        <f>SUM(E25:AB25)</f>
        <v>23600</v>
      </c>
    </row>
    <row r="26" spans="1:29" ht="24.95" customHeight="1" x14ac:dyDescent="0.25">
      <c r="A26" s="4">
        <v>16</v>
      </c>
      <c r="B26" s="3" t="s">
        <v>7</v>
      </c>
      <c r="C26" s="2" t="s">
        <v>6</v>
      </c>
      <c r="D26" s="5"/>
      <c r="E26" s="11"/>
      <c r="F26" s="11"/>
      <c r="G26" s="11"/>
      <c r="H26" s="11"/>
      <c r="I26" s="11"/>
      <c r="J26" s="11"/>
      <c r="K26" s="11"/>
      <c r="L26" s="11"/>
      <c r="M26" s="36">
        <f>M25/M24</f>
        <v>1.0879619797339055</v>
      </c>
      <c r="N26" s="36">
        <f>N25/N24</f>
        <v>0.64096974967322173</v>
      </c>
      <c r="O26" s="36">
        <f t="shared" ref="O26:X26" si="5">O25/O24</f>
        <v>0.65106347821094335</v>
      </c>
      <c r="P26" s="36">
        <f t="shared" si="5"/>
        <v>0.67774662810811248</v>
      </c>
      <c r="Q26" s="36">
        <f t="shared" si="5"/>
        <v>0.73825943397915683</v>
      </c>
      <c r="R26" s="36">
        <f t="shared" si="5"/>
        <v>0.67774612813132951</v>
      </c>
      <c r="S26" s="36">
        <f t="shared" si="5"/>
        <v>0.6777462281266271</v>
      </c>
      <c r="T26" s="36">
        <f t="shared" si="5"/>
        <v>0.64597727725339205</v>
      </c>
      <c r="U26" s="36">
        <f t="shared" si="5"/>
        <v>0.67223585750801296</v>
      </c>
      <c r="V26" s="36">
        <f t="shared" si="5"/>
        <v>0.71280290341363928</v>
      </c>
      <c r="W26" s="36">
        <f t="shared" si="5"/>
        <v>0.60797815622538198</v>
      </c>
      <c r="X26" s="36">
        <f t="shared" si="5"/>
        <v>0.58641856512154722</v>
      </c>
      <c r="Y26" s="36">
        <f>Y25/Y24</f>
        <v>0.5702418803014927</v>
      </c>
      <c r="Z26" s="36">
        <f>Z25/Z24</f>
        <v>0.56633587323172763</v>
      </c>
      <c r="AA26" s="36">
        <f>AA25/AA24</f>
        <v>0.55868262804647917</v>
      </c>
      <c r="AB26" s="36">
        <f>AB25/AB24</f>
        <v>0.55868303573391254</v>
      </c>
      <c r="AC26" s="36">
        <f t="shared" ref="AC26:AC31" si="6">AVERAGE(E26:AB26)</f>
        <v>0.66442811267493018</v>
      </c>
    </row>
    <row r="27" spans="1:29" ht="24.95" customHeight="1" x14ac:dyDescent="0.25">
      <c r="A27" s="4">
        <v>17</v>
      </c>
      <c r="B27" s="3" t="s">
        <v>5</v>
      </c>
      <c r="C27" s="5"/>
      <c r="D27" s="5"/>
      <c r="E27" s="411">
        <f>AVERAGE(E26:AB26)</f>
        <v>0.66442811267493018</v>
      </c>
      <c r="F27" s="411"/>
      <c r="G27" s="411"/>
      <c r="H27" s="411"/>
      <c r="I27" s="411"/>
      <c r="J27" s="411"/>
      <c r="K27" s="411"/>
      <c r="L27" s="411"/>
      <c r="M27" s="411"/>
      <c r="N27" s="411"/>
      <c r="O27" s="411"/>
      <c r="P27" s="411"/>
      <c r="Q27" s="411"/>
      <c r="R27" s="411"/>
      <c r="S27" s="411"/>
      <c r="T27" s="411"/>
      <c r="U27" s="411"/>
      <c r="V27" s="411"/>
      <c r="W27" s="411"/>
      <c r="X27" s="411"/>
      <c r="Y27" s="411"/>
      <c r="Z27" s="411"/>
      <c r="AA27" s="411"/>
      <c r="AB27" s="411"/>
      <c r="AC27" s="50">
        <f t="shared" si="6"/>
        <v>0.66442811267493018</v>
      </c>
    </row>
    <row r="28" spans="1:29" ht="24.95" customHeight="1" x14ac:dyDescent="0.25">
      <c r="A28" s="4">
        <v>18</v>
      </c>
      <c r="B28" s="3" t="s">
        <v>4</v>
      </c>
      <c r="C28" s="5"/>
      <c r="D28" s="5"/>
      <c r="E28" s="50"/>
      <c r="F28" s="50"/>
      <c r="G28" s="50"/>
      <c r="H28" s="50"/>
      <c r="I28" s="50"/>
      <c r="J28" s="50"/>
      <c r="K28" s="50"/>
      <c r="L28" s="50"/>
      <c r="M28" s="50">
        <f t="shared" ref="M28:R28" si="7">3.516/M26</f>
        <v>3.2317305801990854</v>
      </c>
      <c r="N28" s="50">
        <f t="shared" si="7"/>
        <v>5.4854382781598074</v>
      </c>
      <c r="O28" s="50">
        <f t="shared" si="7"/>
        <v>5.4003950730912029</v>
      </c>
      <c r="P28" s="50">
        <f t="shared" si="7"/>
        <v>5.1877794063169231</v>
      </c>
      <c r="Q28" s="50">
        <f t="shared" si="7"/>
        <v>4.7625534306403008</v>
      </c>
      <c r="R28" s="50">
        <f t="shared" si="7"/>
        <v>5.1877832333683074</v>
      </c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>
        <f t="shared" si="6"/>
        <v>4.875946666962605</v>
      </c>
    </row>
    <row r="29" spans="1:29" ht="24.95" customHeight="1" x14ac:dyDescent="0.25">
      <c r="A29" s="4">
        <v>19</v>
      </c>
      <c r="B29" s="3" t="s">
        <v>3</v>
      </c>
      <c r="C29" s="5"/>
      <c r="D29" s="5"/>
      <c r="E29" s="50"/>
      <c r="F29" s="50"/>
      <c r="G29" s="50"/>
      <c r="H29" s="50"/>
      <c r="I29" s="50"/>
      <c r="J29" s="50"/>
      <c r="K29" s="50"/>
      <c r="L29" s="50"/>
      <c r="M29" s="50">
        <f t="shared" ref="M29:R29" si="8">3.413*M28</f>
        <v>11.029896470219478</v>
      </c>
      <c r="N29" s="50">
        <f t="shared" si="8"/>
        <v>18.721800843359421</v>
      </c>
      <c r="O29" s="50">
        <f t="shared" si="8"/>
        <v>18.431548384460275</v>
      </c>
      <c r="P29" s="50">
        <f t="shared" si="8"/>
        <v>17.705891113759659</v>
      </c>
      <c r="Q29" s="50">
        <f t="shared" si="8"/>
        <v>16.254594858775345</v>
      </c>
      <c r="R29" s="50">
        <f t="shared" si="8"/>
        <v>17.705904175486033</v>
      </c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>
        <f t="shared" si="6"/>
        <v>16.641605974343367</v>
      </c>
    </row>
    <row r="30" spans="1:29" ht="24.95" customHeight="1" x14ac:dyDescent="0.25">
      <c r="A30" s="4">
        <v>20</v>
      </c>
      <c r="B30" s="3" t="s">
        <v>2</v>
      </c>
      <c r="C30" s="2" t="s">
        <v>0</v>
      </c>
      <c r="D30" s="5"/>
      <c r="E30" s="50"/>
      <c r="F30" s="50"/>
      <c r="G30" s="50"/>
      <c r="H30" s="50"/>
      <c r="I30" s="50"/>
      <c r="J30" s="50"/>
      <c r="K30" s="50"/>
      <c r="L30" s="50"/>
      <c r="M30" s="50">
        <f t="shared" ref="M30:R30" si="9">(M16-M15)/LN(1+(M16-M15)/M11)</f>
        <v>3.9004590193004067</v>
      </c>
      <c r="N30" s="50">
        <f t="shared" si="9"/>
        <v>3.3996845505161755</v>
      </c>
      <c r="O30" s="50">
        <f t="shared" si="9"/>
        <v>3.0919252774581336</v>
      </c>
      <c r="P30" s="50">
        <f t="shared" si="9"/>
        <v>3.0370125784040058</v>
      </c>
      <c r="Q30" s="50">
        <f t="shared" si="9"/>
        <v>3.173857164221062</v>
      </c>
      <c r="R30" s="50">
        <f t="shared" si="9"/>
        <v>3.3829637680673503</v>
      </c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>
        <f t="shared" si="6"/>
        <v>3.3309837263278559</v>
      </c>
    </row>
    <row r="31" spans="1:29" ht="24.95" customHeight="1" x14ac:dyDescent="0.25">
      <c r="A31" s="4">
        <v>21</v>
      </c>
      <c r="B31" s="3" t="s">
        <v>1</v>
      </c>
      <c r="C31" s="2" t="s">
        <v>0</v>
      </c>
      <c r="D31" s="1"/>
      <c r="E31" s="50"/>
      <c r="F31" s="50"/>
      <c r="G31" s="50"/>
      <c r="H31" s="50"/>
      <c r="I31" s="50"/>
      <c r="J31" s="50"/>
      <c r="K31" s="50"/>
      <c r="L31" s="50"/>
      <c r="M31" s="50">
        <f t="shared" ref="M31:R31" si="10">(M13-M14)/LN(1+(M13-M14)/M12)</f>
        <v>1.7253509873335229</v>
      </c>
      <c r="N31" s="50">
        <f t="shared" si="10"/>
        <v>2.4376051516174138</v>
      </c>
      <c r="O31" s="50">
        <f t="shared" si="10"/>
        <v>2.2052549222156386</v>
      </c>
      <c r="P31" s="50">
        <f t="shared" si="10"/>
        <v>2.3474603274822265</v>
      </c>
      <c r="Q31" s="50">
        <f t="shared" si="10"/>
        <v>2.2169004772371843</v>
      </c>
      <c r="R31" s="50">
        <f t="shared" si="10"/>
        <v>2.5309368401520844</v>
      </c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>
        <f t="shared" si="6"/>
        <v>2.2439181176730116</v>
      </c>
    </row>
    <row r="32" spans="1:29" ht="24.95" customHeight="1" x14ac:dyDescent="0.25"/>
    <row r="33" spans="1:29" ht="21" x14ac:dyDescent="0.25">
      <c r="A33" s="412" t="s">
        <v>123</v>
      </c>
      <c r="B33" s="413"/>
      <c r="C33" s="413"/>
      <c r="D33" s="413"/>
      <c r="E33" s="413"/>
      <c r="F33" s="413"/>
      <c r="G33" s="413"/>
      <c r="H33" s="413"/>
      <c r="I33" s="413"/>
      <c r="J33" s="413"/>
      <c r="K33" s="413"/>
      <c r="L33" s="413"/>
      <c r="M33" s="413"/>
      <c r="N33" s="413"/>
      <c r="O33" s="413"/>
      <c r="P33" s="413"/>
      <c r="Q33" s="413"/>
      <c r="R33" s="413"/>
      <c r="S33" s="413"/>
      <c r="T33" s="413"/>
      <c r="U33" s="413"/>
      <c r="V33" s="413"/>
      <c r="W33" s="413"/>
      <c r="X33" s="413"/>
      <c r="Y33" s="413"/>
      <c r="Z33" s="413"/>
      <c r="AA33" s="413"/>
      <c r="AB33" s="413"/>
      <c r="AC33" s="413"/>
    </row>
    <row r="34" spans="1:29" ht="21" customHeight="1" x14ac:dyDescent="0.35">
      <c r="A34" s="335"/>
      <c r="B34" s="336"/>
      <c r="C34" s="336"/>
      <c r="D34" s="337"/>
      <c r="E34" s="320" t="s">
        <v>109</v>
      </c>
      <c r="F34" s="320"/>
      <c r="G34" s="320"/>
      <c r="H34" s="320"/>
      <c r="I34" s="320"/>
      <c r="J34" s="320"/>
      <c r="K34" s="320"/>
      <c r="L34" s="320"/>
      <c r="M34" s="320"/>
      <c r="N34" s="320"/>
      <c r="O34" s="320"/>
      <c r="P34" s="320"/>
      <c r="Q34" s="320"/>
      <c r="R34" s="320"/>
      <c r="S34" s="320"/>
      <c r="T34" s="320"/>
      <c r="U34" s="320"/>
      <c r="V34" s="320"/>
      <c r="W34" s="320"/>
      <c r="X34" s="320"/>
      <c r="Y34" s="320"/>
      <c r="Z34" s="320"/>
      <c r="AA34" s="320"/>
      <c r="AB34" s="320"/>
      <c r="AC34" s="320"/>
    </row>
    <row r="35" spans="1:29" ht="18.75" customHeight="1" x14ac:dyDescent="0.25">
      <c r="A35" s="350" t="s">
        <v>38</v>
      </c>
      <c r="B35" s="351"/>
      <c r="C35" s="351"/>
      <c r="D35" s="352"/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  <c r="P35" s="320"/>
      <c r="Q35" s="320"/>
      <c r="R35" s="320"/>
      <c r="S35" s="320"/>
      <c r="T35" s="320"/>
      <c r="U35" s="320"/>
      <c r="V35" s="320"/>
      <c r="W35" s="320"/>
      <c r="X35" s="320"/>
      <c r="Y35" s="320"/>
      <c r="Z35" s="320"/>
      <c r="AA35" s="320"/>
      <c r="AB35" s="320"/>
      <c r="AC35" s="320"/>
    </row>
    <row r="36" spans="1:29" ht="18.75" customHeight="1" x14ac:dyDescent="0.25">
      <c r="A36" s="350" t="s">
        <v>37</v>
      </c>
      <c r="B36" s="351"/>
      <c r="C36" s="351"/>
      <c r="D36" s="352"/>
      <c r="E36" s="320"/>
      <c r="F36" s="320"/>
      <c r="G36" s="320"/>
      <c r="H36" s="320"/>
      <c r="I36" s="320"/>
      <c r="J36" s="320"/>
      <c r="K36" s="320"/>
      <c r="L36" s="320"/>
      <c r="M36" s="320"/>
      <c r="N36" s="320"/>
      <c r="O36" s="320"/>
      <c r="P36" s="320"/>
      <c r="Q36" s="320"/>
      <c r="R36" s="320"/>
      <c r="S36" s="320"/>
      <c r="T36" s="320"/>
      <c r="U36" s="320"/>
      <c r="V36" s="320"/>
      <c r="W36" s="320"/>
      <c r="X36" s="320"/>
      <c r="Y36" s="320"/>
      <c r="Z36" s="320"/>
      <c r="AA36" s="320"/>
      <c r="AB36" s="320"/>
      <c r="AC36" s="320"/>
    </row>
    <row r="37" spans="1:29" ht="18.75" customHeight="1" x14ac:dyDescent="0.25">
      <c r="A37" s="350" t="s">
        <v>36</v>
      </c>
      <c r="B37" s="351"/>
      <c r="C37" s="351"/>
      <c r="D37" s="352"/>
      <c r="E37" s="320"/>
      <c r="F37" s="320"/>
      <c r="G37" s="320"/>
      <c r="H37" s="320"/>
      <c r="I37" s="320"/>
      <c r="J37" s="320"/>
      <c r="K37" s="320"/>
      <c r="L37" s="320"/>
      <c r="M37" s="320"/>
      <c r="N37" s="320"/>
      <c r="O37" s="320"/>
      <c r="P37" s="320"/>
      <c r="Q37" s="320"/>
      <c r="R37" s="320"/>
      <c r="S37" s="320"/>
      <c r="T37" s="320"/>
      <c r="U37" s="320"/>
      <c r="V37" s="320"/>
      <c r="W37" s="320"/>
      <c r="X37" s="320"/>
      <c r="Y37" s="320"/>
      <c r="Z37" s="320"/>
      <c r="AA37" s="320"/>
      <c r="AB37" s="320"/>
      <c r="AC37" s="320"/>
    </row>
    <row r="38" spans="1:29" ht="18.75" customHeight="1" x14ac:dyDescent="0.25">
      <c r="A38" s="350" t="s">
        <v>35</v>
      </c>
      <c r="B38" s="351"/>
      <c r="C38" s="351"/>
      <c r="D38" s="352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</row>
    <row r="39" spans="1:29" ht="19.5" customHeight="1" x14ac:dyDescent="0.35">
      <c r="A39" s="347" t="s">
        <v>34</v>
      </c>
      <c r="B39" s="348"/>
      <c r="C39" s="348"/>
      <c r="D39" s="349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29" ht="18.75" customHeight="1" x14ac:dyDescent="0.35">
      <c r="A40" s="347" t="s">
        <v>33</v>
      </c>
      <c r="B40" s="348"/>
      <c r="C40" s="348"/>
      <c r="D40" s="349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29" ht="36" customHeight="1" x14ac:dyDescent="0.25">
      <c r="A41" s="312" t="s">
        <v>32</v>
      </c>
      <c r="B41" s="312" t="s">
        <v>31</v>
      </c>
      <c r="C41" s="312" t="s">
        <v>30</v>
      </c>
      <c r="D41" s="312" t="s">
        <v>29</v>
      </c>
      <c r="E41" s="314" t="s">
        <v>28</v>
      </c>
      <c r="F41" s="315"/>
      <c r="G41" s="315"/>
      <c r="H41" s="315"/>
      <c r="I41" s="315"/>
      <c r="J41" s="315"/>
      <c r="K41" s="315"/>
      <c r="L41" s="315"/>
      <c r="M41" s="315"/>
      <c r="N41" s="315"/>
      <c r="O41" s="315"/>
      <c r="P41" s="315"/>
      <c r="Q41" s="315"/>
      <c r="R41" s="315"/>
      <c r="S41" s="315"/>
      <c r="T41" s="315"/>
      <c r="U41" s="315"/>
      <c r="V41" s="315"/>
      <c r="W41" s="315"/>
      <c r="X41" s="315"/>
      <c r="Y41" s="315"/>
      <c r="Z41" s="315"/>
      <c r="AA41" s="315"/>
      <c r="AB41" s="316"/>
      <c r="AC41" s="113" t="s">
        <v>67</v>
      </c>
    </row>
    <row r="42" spans="1:29" ht="15.75" x14ac:dyDescent="0.25">
      <c r="A42" s="313"/>
      <c r="B42" s="313"/>
      <c r="C42" s="313"/>
      <c r="D42" s="313"/>
      <c r="E42" s="8">
        <v>7</v>
      </c>
      <c r="F42" s="8">
        <v>8</v>
      </c>
      <c r="G42" s="8">
        <v>9</v>
      </c>
      <c r="H42" s="8">
        <v>10</v>
      </c>
      <c r="I42" s="9">
        <v>11</v>
      </c>
      <c r="J42" s="8">
        <v>12</v>
      </c>
      <c r="K42" s="8">
        <v>13</v>
      </c>
      <c r="L42" s="8">
        <v>14</v>
      </c>
      <c r="M42" s="8">
        <v>15</v>
      </c>
      <c r="N42" s="8">
        <v>16</v>
      </c>
      <c r="O42" s="8">
        <v>17</v>
      </c>
      <c r="P42" s="8">
        <v>18</v>
      </c>
      <c r="Q42" s="8">
        <v>19</v>
      </c>
      <c r="R42" s="8">
        <v>20</v>
      </c>
      <c r="S42" s="8">
        <v>21</v>
      </c>
      <c r="T42" s="8">
        <v>22</v>
      </c>
      <c r="U42" s="8">
        <v>23</v>
      </c>
      <c r="V42" s="8">
        <v>0</v>
      </c>
      <c r="W42" s="8">
        <v>1</v>
      </c>
      <c r="X42" s="8">
        <v>2</v>
      </c>
      <c r="Y42" s="8">
        <v>3</v>
      </c>
      <c r="Z42" s="8">
        <v>4</v>
      </c>
      <c r="AA42" s="8">
        <v>5</v>
      </c>
      <c r="AB42" s="8">
        <v>6</v>
      </c>
      <c r="AC42" s="1"/>
    </row>
    <row r="43" spans="1:29" ht="24.95" customHeight="1" x14ac:dyDescent="0.25">
      <c r="A43" s="4">
        <v>1</v>
      </c>
      <c r="B43" s="3" t="s">
        <v>27</v>
      </c>
      <c r="C43" s="2" t="s">
        <v>0</v>
      </c>
      <c r="D43" s="31"/>
      <c r="E43" s="7">
        <v>1.2</v>
      </c>
      <c r="F43" s="7">
        <v>1.2</v>
      </c>
      <c r="G43" s="7">
        <v>1.1000000000000001</v>
      </c>
      <c r="H43" s="7">
        <v>1.2</v>
      </c>
      <c r="I43" s="7">
        <v>1.2</v>
      </c>
      <c r="J43" s="7">
        <v>1.2</v>
      </c>
      <c r="K43" s="7">
        <v>1.2</v>
      </c>
      <c r="L43" s="7">
        <v>1.2</v>
      </c>
      <c r="M43" s="7">
        <v>1.2</v>
      </c>
      <c r="N43" s="7">
        <v>0.9</v>
      </c>
      <c r="O43" s="7">
        <v>0.9</v>
      </c>
      <c r="P43" s="7">
        <v>0.9</v>
      </c>
      <c r="Q43" s="7">
        <v>0.9</v>
      </c>
      <c r="R43" s="7">
        <v>1.1000000000000001</v>
      </c>
      <c r="S43" s="7">
        <v>1.1000000000000001</v>
      </c>
      <c r="T43" s="7">
        <v>0.9</v>
      </c>
      <c r="U43" s="7"/>
      <c r="V43" s="7"/>
      <c r="W43" s="7"/>
      <c r="X43" s="7"/>
      <c r="Y43" s="7"/>
      <c r="Z43" s="7"/>
      <c r="AA43" s="7"/>
      <c r="AB43" s="7"/>
      <c r="AC43" s="12">
        <f t="shared" ref="AC43:AC55" si="11">AVERAGE(E43:AB43)</f>
        <v>1.0874999999999999</v>
      </c>
    </row>
    <row r="44" spans="1:29" ht="24.95" customHeight="1" x14ac:dyDescent="0.25">
      <c r="A44" s="4">
        <v>2</v>
      </c>
      <c r="B44" s="3" t="s">
        <v>26</v>
      </c>
      <c r="C44" s="2" t="s">
        <v>0</v>
      </c>
      <c r="D44" s="31"/>
      <c r="E44" s="7">
        <v>0.9</v>
      </c>
      <c r="F44" s="7">
        <v>0.9</v>
      </c>
      <c r="G44" s="7">
        <v>0.8</v>
      </c>
      <c r="H44" s="7">
        <v>0.8</v>
      </c>
      <c r="I44" s="7">
        <v>0.8</v>
      </c>
      <c r="J44" s="7">
        <v>0.7</v>
      </c>
      <c r="K44" s="7">
        <v>0.7</v>
      </c>
      <c r="L44" s="7">
        <v>0.7</v>
      </c>
      <c r="M44" s="7">
        <v>0.7</v>
      </c>
      <c r="N44" s="7">
        <v>0.6</v>
      </c>
      <c r="O44" s="7">
        <v>0.6</v>
      </c>
      <c r="P44" s="7">
        <v>0.4</v>
      </c>
      <c r="Q44" s="7">
        <v>0.4</v>
      </c>
      <c r="R44" s="7">
        <v>0.6</v>
      </c>
      <c r="S44" s="7">
        <v>0.4</v>
      </c>
      <c r="T44" s="7">
        <v>0.3</v>
      </c>
      <c r="U44" s="7"/>
      <c r="V44" s="7"/>
      <c r="W44" s="7"/>
      <c r="X44" s="7"/>
      <c r="Y44" s="7"/>
      <c r="Z44" s="7"/>
      <c r="AA44" s="7"/>
      <c r="AB44" s="7"/>
      <c r="AC44" s="12">
        <f t="shared" si="11"/>
        <v>0.64375000000000016</v>
      </c>
    </row>
    <row r="45" spans="1:29" ht="24.95" customHeight="1" x14ac:dyDescent="0.25">
      <c r="A45" s="4">
        <v>3</v>
      </c>
      <c r="B45" s="3" t="s">
        <v>25</v>
      </c>
      <c r="C45" s="2" t="s">
        <v>0</v>
      </c>
      <c r="D45" s="2"/>
      <c r="E45" s="36">
        <v>14</v>
      </c>
      <c r="F45" s="36">
        <v>13.88889</v>
      </c>
      <c r="G45" s="36">
        <v>14.11111</v>
      </c>
      <c r="H45" s="36">
        <v>14.22222</v>
      </c>
      <c r="I45" s="36">
        <v>14.22222</v>
      </c>
      <c r="J45" s="36">
        <v>14.55556</v>
      </c>
      <c r="K45" s="36">
        <v>14.77778</v>
      </c>
      <c r="L45" s="36">
        <v>15.11111</v>
      </c>
      <c r="M45" s="36">
        <v>15.44444</v>
      </c>
      <c r="N45" s="36">
        <v>15.77778</v>
      </c>
      <c r="O45" s="36">
        <v>15</v>
      </c>
      <c r="P45" s="36">
        <v>14.83333</v>
      </c>
      <c r="Q45" s="36">
        <v>14.38889</v>
      </c>
      <c r="R45" s="36">
        <v>14.27778</v>
      </c>
      <c r="S45" s="36">
        <v>13.83333</v>
      </c>
      <c r="T45" s="36">
        <v>13.27778</v>
      </c>
      <c r="U45" s="82"/>
      <c r="V45" s="82"/>
      <c r="W45" s="82"/>
      <c r="X45" s="82"/>
      <c r="Y45" s="82"/>
      <c r="Z45" s="82"/>
      <c r="AA45" s="82"/>
      <c r="AB45" s="82"/>
      <c r="AC45" s="12">
        <f t="shared" si="11"/>
        <v>14.48263875</v>
      </c>
    </row>
    <row r="46" spans="1:29" ht="24.95" customHeight="1" x14ac:dyDescent="0.25">
      <c r="A46" s="4">
        <v>4</v>
      </c>
      <c r="B46" s="3" t="s">
        <v>24</v>
      </c>
      <c r="C46" s="2" t="s">
        <v>0</v>
      </c>
      <c r="D46" s="2"/>
      <c r="E46" s="36">
        <v>5.5000010000000001</v>
      </c>
      <c r="F46" s="36">
        <v>5.5000010000000001</v>
      </c>
      <c r="G46" s="36">
        <v>5.61111</v>
      </c>
      <c r="H46" s="36">
        <v>5.5555560000000002</v>
      </c>
      <c r="I46" s="36">
        <v>5.5555560000000002</v>
      </c>
      <c r="J46" s="36">
        <v>5.6666670000000003</v>
      </c>
      <c r="K46" s="36">
        <v>5.7777789999999998</v>
      </c>
      <c r="L46" s="36">
        <v>6.2222229999999996</v>
      </c>
      <c r="M46" s="36">
        <v>6.555555</v>
      </c>
      <c r="N46" s="36">
        <v>7.7222229999999996</v>
      </c>
      <c r="O46" s="36">
        <v>8.055555</v>
      </c>
      <c r="P46" s="36">
        <v>7.8888889999999998</v>
      </c>
      <c r="Q46" s="36">
        <v>7.8888889999999998</v>
      </c>
      <c r="R46" s="36">
        <v>8.2222220000000004</v>
      </c>
      <c r="S46" s="36">
        <v>7.0555560000000002</v>
      </c>
      <c r="T46" s="36">
        <v>5.944445</v>
      </c>
      <c r="U46" s="82"/>
      <c r="V46" s="82"/>
      <c r="W46" s="82"/>
      <c r="X46" s="82"/>
      <c r="Y46" s="82"/>
      <c r="Z46" s="82"/>
      <c r="AA46" s="82"/>
      <c r="AB46" s="82"/>
      <c r="AC46" s="12">
        <f t="shared" si="11"/>
        <v>6.5451391875000011</v>
      </c>
    </row>
    <row r="47" spans="1:29" ht="24.95" customHeight="1" x14ac:dyDescent="0.25">
      <c r="A47" s="4">
        <v>5</v>
      </c>
      <c r="B47" s="3" t="s">
        <v>23</v>
      </c>
      <c r="C47" s="2" t="s">
        <v>0</v>
      </c>
      <c r="D47" s="2"/>
      <c r="E47" s="36">
        <v>20.77778</v>
      </c>
      <c r="F47" s="36">
        <v>19.77778</v>
      </c>
      <c r="G47" s="36">
        <v>19.44444</v>
      </c>
      <c r="H47" s="36">
        <v>20.72223</v>
      </c>
      <c r="I47" s="36">
        <v>20.83333</v>
      </c>
      <c r="J47" s="36">
        <v>20.38889</v>
      </c>
      <c r="K47" s="36">
        <v>20.5</v>
      </c>
      <c r="L47" s="36">
        <v>22.44445</v>
      </c>
      <c r="M47" s="36">
        <v>23.27778</v>
      </c>
      <c r="N47" s="36">
        <v>24.11111</v>
      </c>
      <c r="O47" s="36">
        <v>25.38889</v>
      </c>
      <c r="P47" s="36">
        <v>24.22222</v>
      </c>
      <c r="Q47" s="36">
        <v>24.22222</v>
      </c>
      <c r="R47" s="36">
        <v>23.33333</v>
      </c>
      <c r="S47" s="36">
        <v>23.22223</v>
      </c>
      <c r="T47" s="36">
        <v>24.83333</v>
      </c>
      <c r="U47" s="82"/>
      <c r="V47" s="82"/>
      <c r="W47" s="82"/>
      <c r="X47" s="82"/>
      <c r="Y47" s="82"/>
      <c r="Z47" s="82"/>
      <c r="AA47" s="82"/>
      <c r="AB47" s="82"/>
      <c r="AC47" s="12">
        <f t="shared" si="11"/>
        <v>22.343750625000002</v>
      </c>
    </row>
    <row r="48" spans="1:29" ht="24.95" customHeight="1" x14ac:dyDescent="0.25">
      <c r="A48" s="4">
        <v>6</v>
      </c>
      <c r="B48" s="3" t="s">
        <v>22</v>
      </c>
      <c r="C48" s="2" t="s">
        <v>0</v>
      </c>
      <c r="D48" s="2"/>
      <c r="E48" s="36">
        <v>26.77778</v>
      </c>
      <c r="F48" s="36">
        <v>25.55556</v>
      </c>
      <c r="G48" s="36">
        <v>25.44445</v>
      </c>
      <c r="H48" s="36">
        <v>26.66667</v>
      </c>
      <c r="I48" s="36">
        <v>26.77778</v>
      </c>
      <c r="J48" s="36">
        <v>26.55556</v>
      </c>
      <c r="K48" s="36">
        <v>26.77778</v>
      </c>
      <c r="L48" s="36">
        <v>28.66667</v>
      </c>
      <c r="M48" s="36">
        <v>29.5</v>
      </c>
      <c r="N48" s="36">
        <v>29.72222</v>
      </c>
      <c r="O48" s="36">
        <v>30.33333</v>
      </c>
      <c r="P48" s="36">
        <v>29</v>
      </c>
      <c r="Q48" s="36">
        <v>28.66667</v>
      </c>
      <c r="R48" s="36">
        <v>27.44445</v>
      </c>
      <c r="S48" s="36">
        <v>27.83333</v>
      </c>
      <c r="T48" s="36">
        <v>30</v>
      </c>
      <c r="U48" s="82"/>
      <c r="V48" s="82"/>
      <c r="W48" s="82"/>
      <c r="X48" s="82"/>
      <c r="Y48" s="82"/>
      <c r="Z48" s="82"/>
      <c r="AA48" s="82"/>
      <c r="AB48" s="82"/>
      <c r="AC48" s="12">
        <f t="shared" si="11"/>
        <v>27.857640625000002</v>
      </c>
    </row>
    <row r="49" spans="1:29" ht="24.95" customHeight="1" x14ac:dyDescent="0.25">
      <c r="A49" s="4">
        <v>7</v>
      </c>
      <c r="B49" s="3" t="s">
        <v>21</v>
      </c>
      <c r="C49" s="2" t="s">
        <v>16</v>
      </c>
      <c r="D49" s="2"/>
      <c r="E49" s="5">
        <v>4.3</v>
      </c>
      <c r="F49" s="5">
        <v>4.3</v>
      </c>
      <c r="G49" s="5">
        <v>4.3</v>
      </c>
      <c r="H49" s="5">
        <v>4.3</v>
      </c>
      <c r="I49" s="5">
        <v>4.3</v>
      </c>
      <c r="J49" s="5">
        <v>4.3</v>
      </c>
      <c r="K49" s="5">
        <v>4.3</v>
      </c>
      <c r="L49" s="5">
        <v>4.3</v>
      </c>
      <c r="M49" s="5">
        <v>4.3</v>
      </c>
      <c r="N49" s="5">
        <v>4.3</v>
      </c>
      <c r="O49" s="5">
        <v>4.3</v>
      </c>
      <c r="P49" s="5">
        <v>4.3</v>
      </c>
      <c r="Q49" s="5">
        <v>4.3</v>
      </c>
      <c r="R49" s="5">
        <v>4.3</v>
      </c>
      <c r="S49" s="5">
        <v>4.3</v>
      </c>
      <c r="T49" s="5">
        <v>4.3</v>
      </c>
      <c r="U49" s="5"/>
      <c r="V49" s="5"/>
      <c r="W49" s="5"/>
      <c r="X49" s="5"/>
      <c r="Y49" s="5"/>
      <c r="Z49" s="5"/>
      <c r="AA49" s="5"/>
      <c r="AB49" s="5"/>
      <c r="AC49" s="12">
        <f t="shared" si="11"/>
        <v>4.2999999999999989</v>
      </c>
    </row>
    <row r="50" spans="1:29" ht="24.95" customHeight="1" x14ac:dyDescent="0.25">
      <c r="A50" s="4">
        <v>8</v>
      </c>
      <c r="B50" s="3" t="s">
        <v>20</v>
      </c>
      <c r="C50" s="2" t="s">
        <v>16</v>
      </c>
      <c r="D50" s="2"/>
      <c r="E50" s="11">
        <v>3.8</v>
      </c>
      <c r="F50" s="11">
        <v>3.8</v>
      </c>
      <c r="G50" s="11">
        <v>3.8</v>
      </c>
      <c r="H50" s="11">
        <v>3.8</v>
      </c>
      <c r="I50" s="11">
        <v>3.8</v>
      </c>
      <c r="J50" s="11">
        <v>3.8</v>
      </c>
      <c r="K50" s="11">
        <v>3.8</v>
      </c>
      <c r="L50" s="11">
        <v>3.8</v>
      </c>
      <c r="M50" s="11">
        <v>3.8</v>
      </c>
      <c r="N50" s="11">
        <v>3.8</v>
      </c>
      <c r="O50" s="11">
        <v>3.8</v>
      </c>
      <c r="P50" s="11">
        <v>3.8</v>
      </c>
      <c r="Q50" s="11">
        <v>3.8</v>
      </c>
      <c r="R50" s="11">
        <v>3.8</v>
      </c>
      <c r="S50" s="11">
        <v>3.8</v>
      </c>
      <c r="T50" s="11">
        <v>3.8</v>
      </c>
      <c r="U50" s="11"/>
      <c r="V50" s="11"/>
      <c r="W50" s="11"/>
      <c r="X50" s="11"/>
      <c r="Y50" s="11"/>
      <c r="Z50" s="11"/>
      <c r="AA50" s="11"/>
      <c r="AB50" s="11"/>
      <c r="AC50" s="12">
        <f t="shared" si="11"/>
        <v>3.7999999999999989</v>
      </c>
    </row>
    <row r="51" spans="1:29" ht="24.95" customHeight="1" x14ac:dyDescent="0.25">
      <c r="A51" s="4">
        <v>9</v>
      </c>
      <c r="B51" s="3" t="s">
        <v>19</v>
      </c>
      <c r="C51" s="2" t="s">
        <v>16</v>
      </c>
      <c r="D51" s="2"/>
      <c r="E51" s="11">
        <v>3.8</v>
      </c>
      <c r="F51" s="11">
        <v>3.8</v>
      </c>
      <c r="G51" s="11">
        <v>3.8</v>
      </c>
      <c r="H51" s="11">
        <v>3.8</v>
      </c>
      <c r="I51" s="11">
        <v>3.8</v>
      </c>
      <c r="J51" s="11">
        <v>3.8</v>
      </c>
      <c r="K51" s="11">
        <v>3.8</v>
      </c>
      <c r="L51" s="11">
        <v>3.8</v>
      </c>
      <c r="M51" s="11">
        <v>3.8</v>
      </c>
      <c r="N51" s="11">
        <v>3.8</v>
      </c>
      <c r="O51" s="11">
        <v>3.8</v>
      </c>
      <c r="P51" s="11">
        <v>3.8</v>
      </c>
      <c r="Q51" s="11">
        <v>3.8</v>
      </c>
      <c r="R51" s="11">
        <v>3.8</v>
      </c>
      <c r="S51" s="11">
        <v>3.8</v>
      </c>
      <c r="T51" s="11">
        <v>3.8</v>
      </c>
      <c r="U51" s="11"/>
      <c r="V51" s="11"/>
      <c r="W51" s="11"/>
      <c r="X51" s="11"/>
      <c r="Y51" s="11"/>
      <c r="Z51" s="11"/>
      <c r="AA51" s="11"/>
      <c r="AB51" s="11"/>
      <c r="AC51" s="12">
        <f t="shared" si="11"/>
        <v>3.7999999999999989</v>
      </c>
    </row>
    <row r="52" spans="1:29" ht="24.95" customHeight="1" x14ac:dyDescent="0.25">
      <c r="A52" s="4">
        <v>10</v>
      </c>
      <c r="B52" s="3" t="s">
        <v>18</v>
      </c>
      <c r="C52" s="2" t="s">
        <v>16</v>
      </c>
      <c r="D52" s="2"/>
      <c r="E52" s="11">
        <v>3</v>
      </c>
      <c r="F52" s="11">
        <v>3</v>
      </c>
      <c r="G52" s="11">
        <v>3</v>
      </c>
      <c r="H52" s="11">
        <v>3</v>
      </c>
      <c r="I52" s="11">
        <v>3</v>
      </c>
      <c r="J52" s="11">
        <v>3</v>
      </c>
      <c r="K52" s="11">
        <v>3</v>
      </c>
      <c r="L52" s="11">
        <v>3</v>
      </c>
      <c r="M52" s="11">
        <v>3</v>
      </c>
      <c r="N52" s="11">
        <v>3</v>
      </c>
      <c r="O52" s="11">
        <v>3</v>
      </c>
      <c r="P52" s="11">
        <v>3</v>
      </c>
      <c r="Q52" s="11">
        <v>3</v>
      </c>
      <c r="R52" s="11">
        <v>3</v>
      </c>
      <c r="S52" s="11">
        <v>3</v>
      </c>
      <c r="T52" s="11">
        <v>3</v>
      </c>
      <c r="U52" s="11"/>
      <c r="V52" s="11"/>
      <c r="W52" s="11"/>
      <c r="X52" s="11"/>
      <c r="Y52" s="11"/>
      <c r="Z52" s="11"/>
      <c r="AA52" s="11"/>
      <c r="AB52" s="11"/>
      <c r="AC52" s="12">
        <f t="shared" si="11"/>
        <v>3</v>
      </c>
    </row>
    <row r="53" spans="1:29" ht="24.95" customHeight="1" x14ac:dyDescent="0.25">
      <c r="A53" s="4">
        <v>11</v>
      </c>
      <c r="B53" s="3" t="s">
        <v>17</v>
      </c>
      <c r="C53" s="2" t="s">
        <v>16</v>
      </c>
      <c r="D53" s="5"/>
      <c r="E53" s="13">
        <f t="shared" ref="E53:R53" si="12">E49-E50</f>
        <v>0.5</v>
      </c>
      <c r="F53" s="13">
        <f t="shared" si="12"/>
        <v>0.5</v>
      </c>
      <c r="G53" s="13">
        <f t="shared" si="12"/>
        <v>0.5</v>
      </c>
      <c r="H53" s="13">
        <f t="shared" si="12"/>
        <v>0.5</v>
      </c>
      <c r="I53" s="13">
        <f t="shared" si="12"/>
        <v>0.5</v>
      </c>
      <c r="J53" s="13">
        <f t="shared" si="12"/>
        <v>0.5</v>
      </c>
      <c r="K53" s="13">
        <f t="shared" si="12"/>
        <v>0.5</v>
      </c>
      <c r="L53" s="13">
        <f t="shared" si="12"/>
        <v>0.5</v>
      </c>
      <c r="M53" s="13">
        <f t="shared" si="12"/>
        <v>0.5</v>
      </c>
      <c r="N53" s="13">
        <f t="shared" si="12"/>
        <v>0.5</v>
      </c>
      <c r="O53" s="13">
        <f t="shared" si="12"/>
        <v>0.5</v>
      </c>
      <c r="P53" s="13">
        <f t="shared" si="12"/>
        <v>0.5</v>
      </c>
      <c r="Q53" s="13">
        <f t="shared" si="12"/>
        <v>0.5</v>
      </c>
      <c r="R53" s="13">
        <f t="shared" si="12"/>
        <v>0.5</v>
      </c>
      <c r="S53" s="13">
        <f>S49-S50</f>
        <v>0.5</v>
      </c>
      <c r="T53" s="13">
        <f>T49-T50</f>
        <v>0.5</v>
      </c>
      <c r="U53" s="13"/>
      <c r="V53" s="13"/>
      <c r="W53" s="13"/>
      <c r="X53" s="13"/>
      <c r="Y53" s="13"/>
      <c r="Z53" s="13"/>
      <c r="AA53" s="13"/>
      <c r="AB53" s="13"/>
      <c r="AC53" s="12">
        <f t="shared" si="11"/>
        <v>0.5</v>
      </c>
    </row>
    <row r="54" spans="1:29" ht="24.95" customHeight="1" x14ac:dyDescent="0.25">
      <c r="A54" s="4">
        <v>12</v>
      </c>
      <c r="B54" s="3" t="s">
        <v>15</v>
      </c>
      <c r="C54" s="2" t="s">
        <v>14</v>
      </c>
      <c r="D54" s="5"/>
      <c r="E54" s="13">
        <f t="shared" ref="E54:R54" si="13">E51-E52</f>
        <v>0.79999999999999982</v>
      </c>
      <c r="F54" s="13">
        <f t="shared" si="13"/>
        <v>0.79999999999999982</v>
      </c>
      <c r="G54" s="13">
        <f t="shared" si="13"/>
        <v>0.79999999999999982</v>
      </c>
      <c r="H54" s="13">
        <f t="shared" si="13"/>
        <v>0.79999999999999982</v>
      </c>
      <c r="I54" s="13">
        <f t="shared" si="13"/>
        <v>0.79999999999999982</v>
      </c>
      <c r="J54" s="13">
        <f t="shared" si="13"/>
        <v>0.79999999999999982</v>
      </c>
      <c r="K54" s="13">
        <f t="shared" si="13"/>
        <v>0.79999999999999982</v>
      </c>
      <c r="L54" s="13">
        <f t="shared" si="13"/>
        <v>0.79999999999999982</v>
      </c>
      <c r="M54" s="13">
        <f t="shared" si="13"/>
        <v>0.79999999999999982</v>
      </c>
      <c r="N54" s="13">
        <f t="shared" si="13"/>
        <v>0.79999999999999982</v>
      </c>
      <c r="O54" s="13">
        <f t="shared" si="13"/>
        <v>0.79999999999999982</v>
      </c>
      <c r="P54" s="13">
        <f t="shared" si="13"/>
        <v>0.79999999999999982</v>
      </c>
      <c r="Q54" s="13">
        <f t="shared" si="13"/>
        <v>0.79999999999999982</v>
      </c>
      <c r="R54" s="13">
        <f t="shared" si="13"/>
        <v>0.79999999999999982</v>
      </c>
      <c r="S54" s="13">
        <f>S51-S52</f>
        <v>0.79999999999999982</v>
      </c>
      <c r="T54" s="13">
        <f>T51-T52</f>
        <v>0.79999999999999982</v>
      </c>
      <c r="U54" s="13"/>
      <c r="V54" s="13"/>
      <c r="W54" s="13"/>
      <c r="X54" s="13"/>
      <c r="Y54" s="13"/>
      <c r="Z54" s="13"/>
      <c r="AA54" s="13"/>
      <c r="AB54" s="13"/>
      <c r="AC54" s="12">
        <f t="shared" si="11"/>
        <v>0.8</v>
      </c>
    </row>
    <row r="55" spans="1:29" ht="24.95" customHeight="1" x14ac:dyDescent="0.25">
      <c r="A55" s="4">
        <v>13</v>
      </c>
      <c r="B55" s="3" t="s">
        <v>13</v>
      </c>
      <c r="C55" s="2" t="s">
        <v>12</v>
      </c>
      <c r="D55" s="5"/>
      <c r="E55" s="6">
        <f t="shared" ref="E55:R55" si="14">SQRT(E53/0.5)*971</f>
        <v>971</v>
      </c>
      <c r="F55" s="6">
        <f t="shared" si="14"/>
        <v>971</v>
      </c>
      <c r="G55" s="6">
        <f t="shared" si="14"/>
        <v>971</v>
      </c>
      <c r="H55" s="6">
        <f t="shared" si="14"/>
        <v>971</v>
      </c>
      <c r="I55" s="6">
        <f t="shared" si="14"/>
        <v>971</v>
      </c>
      <c r="J55" s="6">
        <f t="shared" si="14"/>
        <v>971</v>
      </c>
      <c r="K55" s="6">
        <f t="shared" si="14"/>
        <v>971</v>
      </c>
      <c r="L55" s="6">
        <f t="shared" si="14"/>
        <v>971</v>
      </c>
      <c r="M55" s="6">
        <f t="shared" si="14"/>
        <v>971</v>
      </c>
      <c r="N55" s="6">
        <f t="shared" si="14"/>
        <v>971</v>
      </c>
      <c r="O55" s="6">
        <f t="shared" si="14"/>
        <v>971</v>
      </c>
      <c r="P55" s="6">
        <f t="shared" si="14"/>
        <v>971</v>
      </c>
      <c r="Q55" s="6">
        <f t="shared" si="14"/>
        <v>971</v>
      </c>
      <c r="R55" s="6">
        <f t="shared" si="14"/>
        <v>971</v>
      </c>
      <c r="S55" s="6">
        <f>SQRT(S53/0.5)*971</f>
        <v>971</v>
      </c>
      <c r="T55" s="6">
        <f>SQRT(T53/0.5)*971</f>
        <v>971</v>
      </c>
      <c r="U55" s="6"/>
      <c r="V55" s="6"/>
      <c r="W55" s="6"/>
      <c r="X55" s="6"/>
      <c r="Y55" s="6"/>
      <c r="Z55" s="6"/>
      <c r="AA55" s="6"/>
      <c r="AB55" s="6"/>
      <c r="AC55" s="57">
        <f t="shared" si="11"/>
        <v>971</v>
      </c>
    </row>
    <row r="56" spans="1:29" ht="24.95" customHeight="1" x14ac:dyDescent="0.25">
      <c r="A56" s="4">
        <v>14</v>
      </c>
      <c r="B56" s="3" t="s">
        <v>11</v>
      </c>
      <c r="C56" s="2" t="s">
        <v>10</v>
      </c>
      <c r="D56" s="5"/>
      <c r="E56" s="124">
        <f t="shared" ref="E56:R56" si="15">E55*1000*1*(E45-E46)/3024</f>
        <v>2729.3316894841269</v>
      </c>
      <c r="F56" s="124">
        <f t="shared" si="15"/>
        <v>2693.6545036375655</v>
      </c>
      <c r="G56" s="124">
        <f t="shared" si="15"/>
        <v>2729.3320105820108</v>
      </c>
      <c r="H56" s="124">
        <f t="shared" si="15"/>
        <v>2782.8474682539686</v>
      </c>
      <c r="I56" s="124">
        <f t="shared" si="15"/>
        <v>2782.8474682539686</v>
      </c>
      <c r="J56" s="124">
        <f t="shared" si="15"/>
        <v>2854.2047298280422</v>
      </c>
      <c r="K56" s="124">
        <f t="shared" si="15"/>
        <v>2889.8812734788362</v>
      </c>
      <c r="L56" s="124">
        <f t="shared" si="15"/>
        <v>2854.2028032407411</v>
      </c>
      <c r="M56" s="124">
        <f t="shared" si="15"/>
        <v>2854.2021610449738</v>
      </c>
      <c r="N56" s="124">
        <f t="shared" si="15"/>
        <v>2586.6223039021165</v>
      </c>
      <c r="O56" s="124">
        <f t="shared" si="15"/>
        <v>2229.8465922619048</v>
      </c>
      <c r="P56" s="124">
        <f t="shared" si="15"/>
        <v>2229.8453078703706</v>
      </c>
      <c r="Q56" s="124">
        <f t="shared" si="15"/>
        <v>2087.1365644841271</v>
      </c>
      <c r="R56" s="124">
        <f t="shared" si="15"/>
        <v>1944.4268578042329</v>
      </c>
      <c r="S56" s="124">
        <f>S55*1000*1*(S45-S46)/3024</f>
        <v>2176.3288869047619</v>
      </c>
      <c r="T56" s="124">
        <f>T55*1000*1*(T45-T46)/3024</f>
        <v>2354.7183482142859</v>
      </c>
      <c r="U56" s="124"/>
      <c r="V56" s="124"/>
      <c r="W56" s="124"/>
      <c r="X56" s="124"/>
      <c r="Y56" s="124"/>
      <c r="Z56" s="124"/>
      <c r="AA56" s="124"/>
      <c r="AB56" s="124"/>
      <c r="AC56" s="26">
        <f>SUM(E56:AB56)</f>
        <v>40779.42896924603</v>
      </c>
    </row>
    <row r="57" spans="1:29" ht="24.95" customHeight="1" x14ac:dyDescent="0.25">
      <c r="A57" s="4">
        <v>15</v>
      </c>
      <c r="B57" s="3" t="s">
        <v>9</v>
      </c>
      <c r="C57" s="2" t="s">
        <v>8</v>
      </c>
      <c r="D57" s="5"/>
      <c r="E57" s="126">
        <v>1240</v>
      </c>
      <c r="F57" s="126">
        <v>1280</v>
      </c>
      <c r="G57" s="126">
        <v>1240</v>
      </c>
      <c r="H57" s="126">
        <v>1240</v>
      </c>
      <c r="I57" s="126">
        <v>1240</v>
      </c>
      <c r="J57" s="126">
        <v>1320</v>
      </c>
      <c r="K57" s="126">
        <v>1250</v>
      </c>
      <c r="L57" s="126">
        <v>1330</v>
      </c>
      <c r="M57" s="126">
        <v>1240</v>
      </c>
      <c r="N57" s="126">
        <v>1150</v>
      </c>
      <c r="O57" s="126">
        <v>1150</v>
      </c>
      <c r="P57" s="126">
        <v>1050</v>
      </c>
      <c r="Q57" s="126">
        <v>1050</v>
      </c>
      <c r="R57" s="126">
        <v>1100</v>
      </c>
      <c r="S57" s="126">
        <v>1210</v>
      </c>
      <c r="T57" s="126">
        <v>1210</v>
      </c>
      <c r="U57" s="126"/>
      <c r="V57" s="126"/>
      <c r="W57" s="126"/>
      <c r="X57" s="126"/>
      <c r="Y57" s="126"/>
      <c r="Z57" s="126"/>
      <c r="AA57" s="126"/>
      <c r="AB57" s="126"/>
      <c r="AC57" s="26">
        <f>SUM(E57:AB57)</f>
        <v>19300</v>
      </c>
    </row>
    <row r="58" spans="1:29" ht="24.95" customHeight="1" x14ac:dyDescent="0.25">
      <c r="A58" s="4">
        <v>16</v>
      </c>
      <c r="B58" s="3" t="s">
        <v>7</v>
      </c>
      <c r="C58" s="2" t="s">
        <v>6</v>
      </c>
      <c r="D58" s="5"/>
      <c r="E58" s="50">
        <f t="shared" ref="E58:R58" si="16">E57/E56</f>
        <v>0.45432367373214849</v>
      </c>
      <c r="F58" s="50">
        <f t="shared" si="16"/>
        <v>0.47519085995307198</v>
      </c>
      <c r="G58" s="50">
        <f t="shared" si="16"/>
        <v>0.45432362028230444</v>
      </c>
      <c r="H58" s="50">
        <f t="shared" si="16"/>
        <v>0.4455867646881877</v>
      </c>
      <c r="I58" s="50">
        <f t="shared" si="16"/>
        <v>0.4455867646881877</v>
      </c>
      <c r="J58" s="50">
        <f t="shared" si="16"/>
        <v>0.46247558425128327</v>
      </c>
      <c r="K58" s="50">
        <f t="shared" si="16"/>
        <v>0.43254372124957619</v>
      </c>
      <c r="L58" s="50">
        <f t="shared" si="16"/>
        <v>0.46597950169829594</v>
      </c>
      <c r="M58" s="50">
        <f t="shared" si="16"/>
        <v>0.43444715196558259</v>
      </c>
      <c r="N58" s="50">
        <f t="shared" si="16"/>
        <v>0.44459525392058108</v>
      </c>
      <c r="O58" s="50">
        <f t="shared" si="16"/>
        <v>0.51573054576524324</v>
      </c>
      <c r="P58" s="50">
        <f t="shared" si="16"/>
        <v>0.4708846825804297</v>
      </c>
      <c r="Q58" s="50">
        <f t="shared" si="16"/>
        <v>0.5030815989079882</v>
      </c>
      <c r="R58" s="50">
        <f t="shared" si="16"/>
        <v>0.56571940239613228</v>
      </c>
      <c r="S58" s="50">
        <f>S57/S56</f>
        <v>0.5559821437286977</v>
      </c>
      <c r="T58" s="50">
        <f>T57/T56</f>
        <v>0.51386188115347653</v>
      </c>
      <c r="U58" s="50"/>
      <c r="V58" s="50"/>
      <c r="W58" s="50"/>
      <c r="X58" s="50"/>
      <c r="Y58" s="50"/>
      <c r="Z58" s="50"/>
      <c r="AA58" s="50"/>
      <c r="AB58" s="50"/>
      <c r="AC58" s="57">
        <f t="shared" ref="AC58:AC63" si="17">AVERAGE(E58:AB58)</f>
        <v>0.47751957193507416</v>
      </c>
    </row>
    <row r="59" spans="1:29" ht="24.95" customHeight="1" x14ac:dyDescent="0.25">
      <c r="A59" s="4">
        <v>17</v>
      </c>
      <c r="B59" s="3" t="s">
        <v>5</v>
      </c>
      <c r="C59" s="5"/>
      <c r="D59" s="5"/>
      <c r="E59" s="372">
        <f>AVERAGE(E58:AB58)</f>
        <v>0.47751957193507416</v>
      </c>
      <c r="F59" s="373"/>
      <c r="G59" s="373"/>
      <c r="H59" s="373"/>
      <c r="I59" s="373"/>
      <c r="J59" s="373"/>
      <c r="K59" s="373"/>
      <c r="L59" s="373"/>
      <c r="M59" s="373"/>
      <c r="N59" s="373"/>
      <c r="O59" s="373"/>
      <c r="P59" s="373"/>
      <c r="Q59" s="373"/>
      <c r="R59" s="373"/>
      <c r="S59" s="373"/>
      <c r="T59" s="373"/>
      <c r="U59" s="373"/>
      <c r="V59" s="373"/>
      <c r="W59" s="373"/>
      <c r="X59" s="373"/>
      <c r="Y59" s="373"/>
      <c r="Z59" s="373"/>
      <c r="AA59" s="373"/>
      <c r="AB59" s="373"/>
      <c r="AC59" s="12">
        <f t="shared" si="17"/>
        <v>0.47751957193507416</v>
      </c>
    </row>
    <row r="60" spans="1:29" ht="24.95" customHeight="1" x14ac:dyDescent="0.25">
      <c r="A60" s="4">
        <v>18</v>
      </c>
      <c r="B60" s="3" t="s">
        <v>4</v>
      </c>
      <c r="C60" s="5"/>
      <c r="D60" s="5"/>
      <c r="E60" s="50">
        <f t="shared" ref="E60:R60" si="18">3.516/E58</f>
        <v>7.7389759840533783</v>
      </c>
      <c r="F60" s="50">
        <f t="shared" si="18"/>
        <v>7.3991322146794376</v>
      </c>
      <c r="G60" s="50">
        <f t="shared" si="18"/>
        <v>7.73897689452125</v>
      </c>
      <c r="H60" s="50">
        <f t="shared" si="18"/>
        <v>7.8907191115975435</v>
      </c>
      <c r="I60" s="50">
        <f t="shared" si="18"/>
        <v>7.8907191115975435</v>
      </c>
      <c r="J60" s="50">
        <f t="shared" si="18"/>
        <v>7.6025635076328761</v>
      </c>
      <c r="K60" s="50">
        <f t="shared" si="18"/>
        <v>8.1286580460412701</v>
      </c>
      <c r="L60" s="50">
        <f t="shared" si="18"/>
        <v>7.545396282852967</v>
      </c>
      <c r="M60" s="50">
        <f t="shared" si="18"/>
        <v>8.0930441921242977</v>
      </c>
      <c r="N60" s="50">
        <f t="shared" si="18"/>
        <v>7.9083165395824713</v>
      </c>
      <c r="O60" s="50">
        <f t="shared" si="18"/>
        <v>6.8175135812111805</v>
      </c>
      <c r="P60" s="50">
        <f t="shared" si="18"/>
        <v>7.4667962880687835</v>
      </c>
      <c r="Q60" s="50">
        <f t="shared" si="18"/>
        <v>6.9889258673582768</v>
      </c>
      <c r="R60" s="50">
        <f t="shared" si="18"/>
        <v>6.2150953018542578</v>
      </c>
      <c r="S60" s="50">
        <f>3.516/S58</f>
        <v>6.3239441044273912</v>
      </c>
      <c r="T60" s="50">
        <f>3.516/T58</f>
        <v>6.8423055473730825</v>
      </c>
      <c r="U60" s="50"/>
      <c r="V60" s="50"/>
      <c r="W60" s="50"/>
      <c r="X60" s="50"/>
      <c r="Y60" s="50"/>
      <c r="Z60" s="50"/>
      <c r="AA60" s="50"/>
      <c r="AB60" s="50"/>
      <c r="AC60" s="12">
        <f t="shared" si="17"/>
        <v>7.4119426609360008</v>
      </c>
    </row>
    <row r="61" spans="1:29" ht="24.95" customHeight="1" x14ac:dyDescent="0.25">
      <c r="A61" s="4">
        <v>19</v>
      </c>
      <c r="B61" s="3" t="s">
        <v>3</v>
      </c>
      <c r="C61" s="5"/>
      <c r="D61" s="5"/>
      <c r="E61" s="50">
        <f t="shared" ref="E61:R61" si="19">3.413*E60</f>
        <v>26.413125033574179</v>
      </c>
      <c r="F61" s="50">
        <f t="shared" si="19"/>
        <v>25.253238248700921</v>
      </c>
      <c r="G61" s="50">
        <f t="shared" si="19"/>
        <v>26.413128141001025</v>
      </c>
      <c r="H61" s="50">
        <f t="shared" si="19"/>
        <v>26.931024327882415</v>
      </c>
      <c r="I61" s="50">
        <f t="shared" si="19"/>
        <v>26.931024327882415</v>
      </c>
      <c r="J61" s="50">
        <f t="shared" si="19"/>
        <v>25.947549251551006</v>
      </c>
      <c r="K61" s="50">
        <f t="shared" si="19"/>
        <v>27.743109911138852</v>
      </c>
      <c r="L61" s="50">
        <f t="shared" si="19"/>
        <v>25.752437513377174</v>
      </c>
      <c r="M61" s="50">
        <f t="shared" si="19"/>
        <v>27.621559827720226</v>
      </c>
      <c r="N61" s="50">
        <f t="shared" si="19"/>
        <v>26.991084349594974</v>
      </c>
      <c r="O61" s="50">
        <f t="shared" si="19"/>
        <v>23.268173852673758</v>
      </c>
      <c r="P61" s="50">
        <f t="shared" si="19"/>
        <v>25.484175731178755</v>
      </c>
      <c r="Q61" s="50">
        <f t="shared" si="19"/>
        <v>23.853203985293799</v>
      </c>
      <c r="R61" s="50">
        <f t="shared" si="19"/>
        <v>21.212120265228581</v>
      </c>
      <c r="S61" s="50">
        <f>3.413*S60</f>
        <v>21.583621228410685</v>
      </c>
      <c r="T61" s="50">
        <f>3.413*T60</f>
        <v>23.352788833184331</v>
      </c>
      <c r="U61" s="50"/>
      <c r="V61" s="50"/>
      <c r="W61" s="50"/>
      <c r="X61" s="50"/>
      <c r="Y61" s="50"/>
      <c r="Z61" s="50"/>
      <c r="AA61" s="50"/>
      <c r="AB61" s="50"/>
      <c r="AC61" s="12">
        <f t="shared" si="17"/>
        <v>25.296960301774568</v>
      </c>
    </row>
    <row r="62" spans="1:29" ht="24.95" customHeight="1" x14ac:dyDescent="0.25">
      <c r="A62" s="4">
        <v>20</v>
      </c>
      <c r="B62" s="3" t="s">
        <v>2</v>
      </c>
      <c r="C62" s="2" t="s">
        <v>0</v>
      </c>
      <c r="D62" s="5"/>
      <c r="E62" s="50">
        <f t="shared" ref="E62:R62" si="20">(E48-E47)/LN(1+(E48-E47)/E43)</f>
        <v>3.3486637593074837</v>
      </c>
      <c r="F62" s="50">
        <f t="shared" si="20"/>
        <v>3.2820663572119826</v>
      </c>
      <c r="G62" s="50">
        <f t="shared" si="20"/>
        <v>3.2175327137596272</v>
      </c>
      <c r="H62" s="50">
        <f t="shared" si="20"/>
        <v>3.3320611544928567</v>
      </c>
      <c r="I62" s="50">
        <f t="shared" si="20"/>
        <v>3.332064145585043</v>
      </c>
      <c r="J62" s="50">
        <f t="shared" si="20"/>
        <v>3.3982804712659171</v>
      </c>
      <c r="K62" s="50">
        <f t="shared" si="20"/>
        <v>3.4312038651634351</v>
      </c>
      <c r="L62" s="50">
        <f t="shared" si="20"/>
        <v>3.4147558115851773</v>
      </c>
      <c r="M62" s="50">
        <f t="shared" si="20"/>
        <v>3.4147558115851773</v>
      </c>
      <c r="N62" s="50">
        <f t="shared" si="20"/>
        <v>2.8355115210177995</v>
      </c>
      <c r="O62" s="50">
        <f t="shared" si="20"/>
        <v>2.642882417389294</v>
      </c>
      <c r="P62" s="50">
        <f t="shared" si="20"/>
        <v>2.5939117089998032</v>
      </c>
      <c r="Q62" s="50">
        <f t="shared" si="20"/>
        <v>2.4948928991195829</v>
      </c>
      <c r="R62" s="50">
        <f t="shared" si="20"/>
        <v>2.6429833740500452</v>
      </c>
      <c r="S62" s="50">
        <f>(S48-S47)/LN(1+(S48-S47)/S43)</f>
        <v>2.7995239422489302</v>
      </c>
      <c r="T62" s="50">
        <f>(T48-T47)/LN(1+(T48-T47)/T43)</f>
        <v>2.7076565488144864</v>
      </c>
      <c r="U62" s="50"/>
      <c r="V62" s="50"/>
      <c r="W62" s="50"/>
      <c r="X62" s="50"/>
      <c r="Y62" s="50"/>
      <c r="Z62" s="50"/>
      <c r="AA62" s="50"/>
      <c r="AB62" s="50"/>
      <c r="AC62" s="12">
        <f t="shared" si="17"/>
        <v>3.0555466563497902</v>
      </c>
    </row>
    <row r="63" spans="1:29" ht="24.95" customHeight="1" x14ac:dyDescent="0.25">
      <c r="A63" s="4">
        <v>21</v>
      </c>
      <c r="B63" s="3" t="s">
        <v>1</v>
      </c>
      <c r="C63" s="2" t="s">
        <v>0</v>
      </c>
      <c r="D63" s="1"/>
      <c r="E63" s="50">
        <f t="shared" ref="E63:R63" si="21">(E45-E46)/LN(1+(E45-E46)/E44)</f>
        <v>3.6230797218082129</v>
      </c>
      <c r="F63" s="50">
        <f t="shared" si="21"/>
        <v>3.5939348736778669</v>
      </c>
      <c r="G63" s="50">
        <f t="shared" si="21"/>
        <v>3.4649216104877043</v>
      </c>
      <c r="H63" s="50">
        <f t="shared" si="21"/>
        <v>3.5074642471742536</v>
      </c>
      <c r="I63" s="50">
        <f t="shared" si="21"/>
        <v>3.5074642471742536</v>
      </c>
      <c r="J63" s="50">
        <f t="shared" si="21"/>
        <v>3.3962326017179643</v>
      </c>
      <c r="K63" s="50">
        <f t="shared" si="21"/>
        <v>3.4236145037049717</v>
      </c>
      <c r="L63" s="50">
        <f t="shared" si="21"/>
        <v>3.3962311212131651</v>
      </c>
      <c r="M63" s="50">
        <f t="shared" si="21"/>
        <v>3.3962306277115202</v>
      </c>
      <c r="N63" s="50">
        <f t="shared" si="21"/>
        <v>3.0181622360584748</v>
      </c>
      <c r="O63" s="50">
        <f t="shared" si="21"/>
        <v>2.7430648927291137</v>
      </c>
      <c r="P63" s="50">
        <f t="shared" si="21"/>
        <v>2.3862136062528183</v>
      </c>
      <c r="Q63" s="50">
        <f t="shared" si="21"/>
        <v>2.2824541583956557</v>
      </c>
      <c r="R63" s="50">
        <f t="shared" si="21"/>
        <v>2.5165663336779565</v>
      </c>
      <c r="S63" s="50">
        <f>(S45-S46)/LN(1+(S45-S46)/S44)</f>
        <v>2.3474598613311723</v>
      </c>
      <c r="T63" s="50">
        <f>(T45-T46)/LN(1+(T45-T46)/T44)</f>
        <v>2.2658242969307389</v>
      </c>
      <c r="U63" s="50"/>
      <c r="V63" s="50"/>
      <c r="W63" s="50"/>
      <c r="X63" s="50"/>
      <c r="Y63" s="50"/>
      <c r="Z63" s="50"/>
      <c r="AA63" s="50"/>
      <c r="AB63" s="50"/>
      <c r="AC63" s="12">
        <f t="shared" si="17"/>
        <v>3.0543074337528657</v>
      </c>
    </row>
  </sheetData>
  <mergeCells count="30">
    <mergeCell ref="A7:D7"/>
    <mergeCell ref="A8:D8"/>
    <mergeCell ref="E2:AC8"/>
    <mergeCell ref="A1:AC1"/>
    <mergeCell ref="A2:D2"/>
    <mergeCell ref="A3:D3"/>
    <mergeCell ref="A4:D4"/>
    <mergeCell ref="A5:D5"/>
    <mergeCell ref="A6:D6"/>
    <mergeCell ref="A9:A10"/>
    <mergeCell ref="B9:B10"/>
    <mergeCell ref="C9:C10"/>
    <mergeCell ref="D9:D10"/>
    <mergeCell ref="E9:AB9"/>
    <mergeCell ref="E59:AB59"/>
    <mergeCell ref="A41:A42"/>
    <mergeCell ref="B41:B42"/>
    <mergeCell ref="C41:C42"/>
    <mergeCell ref="D41:D42"/>
    <mergeCell ref="E27:AB27"/>
    <mergeCell ref="A40:D40"/>
    <mergeCell ref="A39:D39"/>
    <mergeCell ref="A38:D38"/>
    <mergeCell ref="E41:AB41"/>
    <mergeCell ref="A34:D34"/>
    <mergeCell ref="A35:D35"/>
    <mergeCell ref="A36:D36"/>
    <mergeCell ref="A37:D37"/>
    <mergeCell ref="A33:AC33"/>
    <mergeCell ref="E34:AC40"/>
  </mergeCells>
  <conditionalFormatting sqref="AB57">
    <cfRule type="cellIs" dxfId="22" priority="4" operator="greaterThan">
      <formula>90</formula>
    </cfRule>
  </conditionalFormatting>
  <pageMargins left="0.7" right="0.7" top="0.75" bottom="0.75" header="0.3" footer="0.3"/>
  <pageSetup paperSize="9" orientation="portrait" verticalDpi="30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C67"/>
  <sheetViews>
    <sheetView zoomScale="70" zoomScaleNormal="70" workbookViewId="0">
      <selection activeCell="AC47" sqref="AC47:AC48"/>
    </sheetView>
  </sheetViews>
  <sheetFormatPr defaultColWidth="8.85546875" defaultRowHeight="12.75" x14ac:dyDescent="0.2"/>
  <cols>
    <col min="1" max="1" width="6.5703125" style="16" customWidth="1"/>
    <col min="2" max="2" width="36.5703125" style="16" customWidth="1"/>
    <col min="3" max="3" width="11.42578125" style="16" customWidth="1"/>
    <col min="4" max="4" width="13.140625" style="16" customWidth="1"/>
    <col min="5" max="29" width="10.7109375" style="16" customWidth="1"/>
    <col min="30" max="16384" width="8.85546875" style="16"/>
  </cols>
  <sheetData>
    <row r="1" spans="1:29" ht="23.25" x14ac:dyDescent="0.2">
      <c r="A1" s="317" t="s">
        <v>39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317"/>
      <c r="V1" s="317"/>
      <c r="W1" s="317"/>
      <c r="X1" s="317"/>
      <c r="Y1" s="317"/>
      <c r="Z1" s="317"/>
      <c r="AA1" s="317"/>
      <c r="AB1" s="317"/>
      <c r="AC1" s="317"/>
    </row>
    <row r="2" spans="1:29" ht="21" customHeight="1" x14ac:dyDescent="0.2">
      <c r="A2" s="323" t="s">
        <v>124</v>
      </c>
      <c r="B2" s="323"/>
      <c r="C2" s="323"/>
      <c r="D2" s="323"/>
      <c r="E2" s="323"/>
      <c r="F2" s="323"/>
      <c r="G2" s="323"/>
      <c r="H2" s="323"/>
      <c r="I2" s="323"/>
      <c r="J2" s="323"/>
      <c r="K2" s="323"/>
      <c r="L2" s="323"/>
      <c r="M2" s="323"/>
      <c r="N2" s="323"/>
      <c r="O2" s="323"/>
      <c r="P2" s="323"/>
      <c r="Q2" s="323"/>
      <c r="R2" s="323"/>
      <c r="S2" s="323"/>
      <c r="T2" s="323"/>
      <c r="U2" s="323"/>
      <c r="V2" s="323"/>
      <c r="W2" s="323"/>
      <c r="X2" s="323"/>
      <c r="Y2" s="323"/>
      <c r="Z2" s="323"/>
      <c r="AA2" s="323"/>
      <c r="AB2" s="323"/>
      <c r="AC2" s="323"/>
    </row>
    <row r="3" spans="1:29" ht="21" customHeight="1" x14ac:dyDescent="0.35">
      <c r="A3" s="335"/>
      <c r="B3" s="336"/>
      <c r="C3" s="336"/>
      <c r="D3" s="337"/>
      <c r="E3" s="320" t="s">
        <v>73</v>
      </c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</row>
    <row r="4" spans="1:29" ht="18" customHeight="1" x14ac:dyDescent="0.2">
      <c r="A4" s="350" t="s">
        <v>38</v>
      </c>
      <c r="B4" s="351"/>
      <c r="C4" s="351"/>
      <c r="D4" s="352"/>
      <c r="E4" s="320"/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</row>
    <row r="5" spans="1:29" ht="18" customHeight="1" x14ac:dyDescent="0.2">
      <c r="A5" s="350" t="s">
        <v>37</v>
      </c>
      <c r="B5" s="351"/>
      <c r="C5" s="351"/>
      <c r="D5" s="352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29" ht="36" customHeight="1" x14ac:dyDescent="0.2">
      <c r="A6" s="350" t="s">
        <v>36</v>
      </c>
      <c r="B6" s="351"/>
      <c r="C6" s="351"/>
      <c r="D6" s="352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29" ht="18" customHeight="1" x14ac:dyDescent="0.2">
      <c r="A7" s="350" t="s">
        <v>35</v>
      </c>
      <c r="B7" s="351"/>
      <c r="C7" s="351"/>
      <c r="D7" s="352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29" ht="18.600000000000001" customHeight="1" x14ac:dyDescent="0.35">
      <c r="A8" s="347" t="s">
        <v>34</v>
      </c>
      <c r="B8" s="348"/>
      <c r="C8" s="348"/>
      <c r="D8" s="349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29" ht="18" customHeight="1" x14ac:dyDescent="0.35">
      <c r="A9" s="347" t="s">
        <v>33</v>
      </c>
      <c r="B9" s="348"/>
      <c r="C9" s="348"/>
      <c r="D9" s="349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29" ht="35.25" customHeight="1" x14ac:dyDescent="0.2">
      <c r="A10" s="312" t="s">
        <v>32</v>
      </c>
      <c r="B10" s="312" t="s">
        <v>31</v>
      </c>
      <c r="C10" s="312" t="s">
        <v>30</v>
      </c>
      <c r="D10" s="312" t="s">
        <v>29</v>
      </c>
      <c r="E10" s="314" t="s">
        <v>28</v>
      </c>
      <c r="F10" s="315"/>
      <c r="G10" s="315"/>
      <c r="H10" s="315"/>
      <c r="I10" s="315"/>
      <c r="J10" s="315"/>
      <c r="K10" s="315"/>
      <c r="L10" s="315"/>
      <c r="M10" s="315"/>
      <c r="N10" s="315"/>
      <c r="O10" s="315"/>
      <c r="P10" s="315"/>
      <c r="Q10" s="315"/>
      <c r="R10" s="315"/>
      <c r="S10" s="315"/>
      <c r="T10" s="315"/>
      <c r="U10" s="315"/>
      <c r="V10" s="315"/>
      <c r="W10" s="315"/>
      <c r="X10" s="315"/>
      <c r="Y10" s="315"/>
      <c r="Z10" s="315"/>
      <c r="AA10" s="315"/>
      <c r="AB10" s="316"/>
      <c r="AC10" s="113" t="s">
        <v>67</v>
      </c>
    </row>
    <row r="11" spans="1:29" ht="15.75" x14ac:dyDescent="0.25">
      <c r="A11" s="313"/>
      <c r="B11" s="313"/>
      <c r="C11" s="313"/>
      <c r="D11" s="313"/>
      <c r="E11" s="51">
        <v>0.29166666666666669</v>
      </c>
      <c r="F11" s="51">
        <v>0.33333333333333298</v>
      </c>
      <c r="G11" s="51">
        <v>0.375</v>
      </c>
      <c r="H11" s="51">
        <v>0.41666666666666702</v>
      </c>
      <c r="I11" s="51">
        <v>0.45833333333333298</v>
      </c>
      <c r="J11" s="51">
        <v>0.5</v>
      </c>
      <c r="K11" s="51">
        <v>0.54166666666666696</v>
      </c>
      <c r="L11" s="51">
        <v>0.58333333333333304</v>
      </c>
      <c r="M11" s="51">
        <v>0.625</v>
      </c>
      <c r="N11" s="51">
        <v>0.66666666666666696</v>
      </c>
      <c r="O11" s="51">
        <v>0.70833333333333304</v>
      </c>
      <c r="P11" s="51">
        <v>0.75</v>
      </c>
      <c r="Q11" s="51">
        <v>0.79166666666666696</v>
      </c>
      <c r="R11" s="51">
        <v>0.83333333333333304</v>
      </c>
      <c r="S11" s="51">
        <v>0.875</v>
      </c>
      <c r="T11" s="51">
        <v>0.91666666666666696</v>
      </c>
      <c r="U11" s="51">
        <v>0.95833333333333304</v>
      </c>
      <c r="V11" s="51">
        <v>1</v>
      </c>
      <c r="W11" s="51">
        <v>1.0416666666666701</v>
      </c>
      <c r="X11" s="51">
        <v>1.0833333333333299</v>
      </c>
      <c r="Y11" s="51">
        <v>1.125</v>
      </c>
      <c r="Z11" s="51">
        <v>1.1666666666666701</v>
      </c>
      <c r="AA11" s="51">
        <v>1.2083333333333299</v>
      </c>
      <c r="AB11" s="51">
        <v>1.25</v>
      </c>
      <c r="AC11" s="1"/>
    </row>
    <row r="12" spans="1:29" ht="30" customHeight="1" x14ac:dyDescent="0.2">
      <c r="A12" s="4">
        <v>1</v>
      </c>
      <c r="B12" s="3" t="s">
        <v>27</v>
      </c>
      <c r="C12" s="2" t="s">
        <v>0</v>
      </c>
      <c r="D12" s="31"/>
      <c r="E12" s="12">
        <v>1.8</v>
      </c>
      <c r="F12" s="12">
        <v>2</v>
      </c>
      <c r="G12" s="12">
        <v>1.6</v>
      </c>
      <c r="H12" s="12">
        <v>1.7</v>
      </c>
      <c r="I12" s="12"/>
      <c r="J12" s="12"/>
      <c r="K12" s="12"/>
      <c r="L12" s="12"/>
      <c r="M12" s="12"/>
      <c r="N12" s="12"/>
      <c r="O12" s="12"/>
      <c r="P12" s="12"/>
      <c r="Q12" s="12">
        <v>1.7</v>
      </c>
      <c r="R12" s="12">
        <v>1.7</v>
      </c>
      <c r="S12" s="12">
        <v>1.6</v>
      </c>
      <c r="T12" s="12">
        <v>1.6</v>
      </c>
      <c r="U12" s="12">
        <v>1.4</v>
      </c>
      <c r="V12" s="12"/>
      <c r="W12" s="12"/>
      <c r="X12" s="12"/>
      <c r="Y12" s="12"/>
      <c r="Z12" s="12"/>
      <c r="AA12" s="12"/>
      <c r="AB12" s="12"/>
      <c r="AC12" s="12">
        <f>AVERAGE(E12:AB12)</f>
        <v>1.6777777777777778</v>
      </c>
    </row>
    <row r="13" spans="1:29" ht="30" customHeight="1" x14ac:dyDescent="0.2">
      <c r="A13" s="4">
        <v>2</v>
      </c>
      <c r="B13" s="3" t="s">
        <v>26</v>
      </c>
      <c r="C13" s="2" t="s">
        <v>0</v>
      </c>
      <c r="D13" s="31"/>
      <c r="E13" s="37">
        <v>0.5</v>
      </c>
      <c r="F13" s="37">
        <v>0.6</v>
      </c>
      <c r="G13" s="37">
        <v>0.4</v>
      </c>
      <c r="H13" s="37">
        <v>0.4</v>
      </c>
      <c r="I13" s="37"/>
      <c r="J13" s="37"/>
      <c r="K13" s="37"/>
      <c r="L13" s="37"/>
      <c r="M13" s="37"/>
      <c r="N13" s="37"/>
      <c r="O13" s="37"/>
      <c r="P13" s="37"/>
      <c r="Q13" s="37">
        <v>0.4</v>
      </c>
      <c r="R13" s="37">
        <v>0.3</v>
      </c>
      <c r="S13" s="37">
        <v>0.6</v>
      </c>
      <c r="T13" s="37">
        <v>0.6</v>
      </c>
      <c r="U13" s="37">
        <v>0.6</v>
      </c>
      <c r="V13" s="37"/>
      <c r="W13" s="37"/>
      <c r="X13" s="37"/>
      <c r="Y13" s="37"/>
      <c r="Z13" s="37"/>
      <c r="AA13" s="37"/>
      <c r="AB13" s="37"/>
      <c r="AC13" s="12">
        <f>AVERAGE(E13:AB13)</f>
        <v>0.48888888888888882</v>
      </c>
    </row>
    <row r="14" spans="1:29" ht="30" customHeight="1" x14ac:dyDescent="0.2">
      <c r="A14" s="4">
        <v>3</v>
      </c>
      <c r="B14" s="3" t="s">
        <v>25</v>
      </c>
      <c r="C14" s="2" t="s">
        <v>0</v>
      </c>
      <c r="D14" s="2"/>
      <c r="E14" s="36">
        <v>14.88889</v>
      </c>
      <c r="F14" s="36">
        <v>14.88889</v>
      </c>
      <c r="G14" s="36">
        <v>15.5</v>
      </c>
      <c r="H14" s="36">
        <v>15.05556</v>
      </c>
      <c r="I14" s="36"/>
      <c r="J14" s="36"/>
      <c r="K14" s="36"/>
      <c r="L14" s="36"/>
      <c r="M14" s="36"/>
      <c r="N14" s="36"/>
      <c r="O14" s="36"/>
      <c r="P14" s="36"/>
      <c r="Q14" s="36">
        <v>13.61111</v>
      </c>
      <c r="R14" s="36">
        <v>15.55556</v>
      </c>
      <c r="S14" s="36">
        <v>14.44444</v>
      </c>
      <c r="T14" s="36">
        <v>13.94444</v>
      </c>
      <c r="U14" s="36">
        <v>13.22222</v>
      </c>
      <c r="V14" s="5"/>
      <c r="W14" s="5"/>
      <c r="X14" s="5"/>
      <c r="Y14" s="5"/>
      <c r="Z14" s="5"/>
      <c r="AA14" s="5"/>
      <c r="AB14" s="5"/>
      <c r="AC14" s="12">
        <f t="shared" ref="AC14:AC24" si="0">AVERAGE(E14:AB14)</f>
        <v>14.567901111111111</v>
      </c>
    </row>
    <row r="15" spans="1:29" ht="30" customHeight="1" x14ac:dyDescent="0.2">
      <c r="A15" s="4">
        <v>4</v>
      </c>
      <c r="B15" s="3" t="s">
        <v>24</v>
      </c>
      <c r="C15" s="2" t="s">
        <v>0</v>
      </c>
      <c r="D15" s="2"/>
      <c r="E15" s="36">
        <v>6.4444439999999998</v>
      </c>
      <c r="F15" s="36">
        <v>6.555555</v>
      </c>
      <c r="G15" s="36">
        <v>7</v>
      </c>
      <c r="H15" s="36">
        <v>7.8888889999999998</v>
      </c>
      <c r="I15" s="36"/>
      <c r="J15" s="36"/>
      <c r="K15" s="36"/>
      <c r="L15" s="36"/>
      <c r="M15" s="36"/>
      <c r="N15" s="36"/>
      <c r="O15" s="36"/>
      <c r="P15" s="36"/>
      <c r="Q15" s="36">
        <v>8.5</v>
      </c>
      <c r="R15" s="36">
        <v>8.0000009999999993</v>
      </c>
      <c r="S15" s="36">
        <v>6.3888889999999998</v>
      </c>
      <c r="T15" s="36">
        <v>6.2777779999999996</v>
      </c>
      <c r="U15" s="36">
        <v>5.7777789999999998</v>
      </c>
      <c r="V15" s="5"/>
      <c r="W15" s="5"/>
      <c r="X15" s="5"/>
      <c r="Y15" s="5"/>
      <c r="Z15" s="5"/>
      <c r="AA15" s="5"/>
      <c r="AB15" s="5"/>
      <c r="AC15" s="12">
        <f t="shared" si="0"/>
        <v>6.9814816666666655</v>
      </c>
    </row>
    <row r="16" spans="1:29" ht="30" customHeight="1" x14ac:dyDescent="0.2">
      <c r="A16" s="4">
        <v>5</v>
      </c>
      <c r="B16" s="3" t="s">
        <v>23</v>
      </c>
      <c r="C16" s="2" t="s">
        <v>0</v>
      </c>
      <c r="D16" s="2"/>
      <c r="E16" s="36">
        <v>24.05556</v>
      </c>
      <c r="F16" s="36">
        <v>24</v>
      </c>
      <c r="G16" s="36">
        <v>24.11111</v>
      </c>
      <c r="H16" s="36">
        <v>25.33333</v>
      </c>
      <c r="I16" s="36"/>
      <c r="J16" s="36"/>
      <c r="K16" s="36"/>
      <c r="L16" s="36"/>
      <c r="M16" s="36"/>
      <c r="N16" s="36"/>
      <c r="O16" s="36"/>
      <c r="P16" s="36"/>
      <c r="Q16" s="36">
        <v>18.05556</v>
      </c>
      <c r="R16" s="36">
        <v>24.66667</v>
      </c>
      <c r="S16" s="36">
        <v>25.16667</v>
      </c>
      <c r="T16" s="36">
        <v>25.22222</v>
      </c>
      <c r="U16" s="36">
        <v>25.27778</v>
      </c>
      <c r="V16" s="5"/>
      <c r="W16" s="5"/>
      <c r="X16" s="5"/>
      <c r="Y16" s="5"/>
      <c r="Z16" s="5"/>
      <c r="AA16" s="5"/>
      <c r="AB16" s="5"/>
      <c r="AC16" s="12">
        <f t="shared" si="0"/>
        <v>23.987655555555556</v>
      </c>
    </row>
    <row r="17" spans="1:29" ht="30" customHeight="1" x14ac:dyDescent="0.2">
      <c r="A17" s="4">
        <v>6</v>
      </c>
      <c r="B17" s="3" t="s">
        <v>22</v>
      </c>
      <c r="C17" s="2" t="s">
        <v>0</v>
      </c>
      <c r="D17" s="2"/>
      <c r="E17" s="36">
        <v>29.38889</v>
      </c>
      <c r="F17" s="36">
        <v>29.55556</v>
      </c>
      <c r="G17" s="36">
        <v>29.61111</v>
      </c>
      <c r="H17" s="36">
        <v>29.77778</v>
      </c>
      <c r="I17" s="36"/>
      <c r="J17" s="36"/>
      <c r="K17" s="36"/>
      <c r="L17" s="36"/>
      <c r="M17" s="36"/>
      <c r="N17" s="36"/>
      <c r="O17" s="36"/>
      <c r="P17" s="36"/>
      <c r="Q17" s="36">
        <v>24.5</v>
      </c>
      <c r="R17" s="36">
        <v>29.27778</v>
      </c>
      <c r="S17" s="36">
        <v>30.05556</v>
      </c>
      <c r="T17" s="36">
        <v>29.94445</v>
      </c>
      <c r="U17" s="36">
        <v>30.05556</v>
      </c>
      <c r="V17" s="5"/>
      <c r="W17" s="5"/>
      <c r="X17" s="5"/>
      <c r="Y17" s="5"/>
      <c r="Z17" s="5"/>
      <c r="AA17" s="5"/>
      <c r="AB17" s="5"/>
      <c r="AC17" s="12">
        <f t="shared" si="0"/>
        <v>29.129632222222217</v>
      </c>
    </row>
    <row r="18" spans="1:29" ht="30" customHeight="1" x14ac:dyDescent="0.2">
      <c r="A18" s="4">
        <v>7</v>
      </c>
      <c r="B18" s="3" t="s">
        <v>21</v>
      </c>
      <c r="C18" s="2" t="s">
        <v>16</v>
      </c>
      <c r="D18" s="2"/>
      <c r="E18" s="5">
        <v>4.3</v>
      </c>
      <c r="F18" s="5">
        <v>4.3</v>
      </c>
      <c r="G18" s="5">
        <v>4.3</v>
      </c>
      <c r="H18" s="5">
        <v>4.3</v>
      </c>
      <c r="I18" s="5"/>
      <c r="J18" s="5"/>
      <c r="K18" s="5"/>
      <c r="L18" s="5"/>
      <c r="M18" s="5"/>
      <c r="N18" s="5"/>
      <c r="O18" s="5"/>
      <c r="P18" s="5"/>
      <c r="Q18" s="5">
        <v>4.3</v>
      </c>
      <c r="R18" s="5">
        <v>4.3</v>
      </c>
      <c r="S18" s="5">
        <v>4.3</v>
      </c>
      <c r="T18" s="5">
        <v>4.3</v>
      </c>
      <c r="U18" s="5">
        <v>4.3</v>
      </c>
      <c r="V18" s="5"/>
      <c r="W18" s="5"/>
      <c r="X18" s="5"/>
      <c r="Y18" s="5"/>
      <c r="Z18" s="5"/>
      <c r="AA18" s="5"/>
      <c r="AB18" s="5"/>
      <c r="AC18" s="12">
        <f t="shared" si="0"/>
        <v>4.3</v>
      </c>
    </row>
    <row r="19" spans="1:29" ht="30" customHeight="1" x14ac:dyDescent="0.2">
      <c r="A19" s="4">
        <v>8</v>
      </c>
      <c r="B19" s="3" t="s">
        <v>20</v>
      </c>
      <c r="C19" s="2" t="s">
        <v>16</v>
      </c>
      <c r="D19" s="2"/>
      <c r="E19" s="11">
        <v>3.8</v>
      </c>
      <c r="F19" s="11">
        <v>3.8</v>
      </c>
      <c r="G19" s="11">
        <v>3.8</v>
      </c>
      <c r="H19" s="11">
        <v>3.8</v>
      </c>
      <c r="I19" s="11"/>
      <c r="J19" s="11"/>
      <c r="K19" s="11"/>
      <c r="L19" s="11"/>
      <c r="M19" s="11"/>
      <c r="N19" s="11"/>
      <c r="O19" s="11"/>
      <c r="P19" s="11"/>
      <c r="Q19" s="11">
        <v>3.8</v>
      </c>
      <c r="R19" s="11">
        <v>3.8</v>
      </c>
      <c r="S19" s="11">
        <v>3.8</v>
      </c>
      <c r="T19" s="11">
        <v>3.8</v>
      </c>
      <c r="U19" s="11">
        <v>3.8</v>
      </c>
      <c r="V19" s="11"/>
      <c r="W19" s="11"/>
      <c r="X19" s="11"/>
      <c r="Y19" s="11"/>
      <c r="Z19" s="11"/>
      <c r="AA19" s="11"/>
      <c r="AB19" s="11"/>
      <c r="AC19" s="12">
        <f t="shared" si="0"/>
        <v>3.8000000000000003</v>
      </c>
    </row>
    <row r="20" spans="1:29" ht="30" customHeight="1" x14ac:dyDescent="0.2">
      <c r="A20" s="4">
        <v>9</v>
      </c>
      <c r="B20" s="3" t="s">
        <v>19</v>
      </c>
      <c r="C20" s="2" t="s">
        <v>16</v>
      </c>
      <c r="D20" s="2"/>
      <c r="E20" s="11">
        <v>3.8</v>
      </c>
      <c r="F20" s="11">
        <v>3.8</v>
      </c>
      <c r="G20" s="11">
        <v>3.8</v>
      </c>
      <c r="H20" s="11">
        <v>3.8</v>
      </c>
      <c r="I20" s="11"/>
      <c r="J20" s="11"/>
      <c r="K20" s="11"/>
      <c r="L20" s="11"/>
      <c r="M20" s="11"/>
      <c r="N20" s="11"/>
      <c r="O20" s="11"/>
      <c r="P20" s="11"/>
      <c r="Q20" s="11">
        <v>3.8</v>
      </c>
      <c r="R20" s="11">
        <v>3.8</v>
      </c>
      <c r="S20" s="11">
        <v>3.8</v>
      </c>
      <c r="T20" s="11">
        <v>3.8</v>
      </c>
      <c r="U20" s="11">
        <v>3.8</v>
      </c>
      <c r="V20" s="11"/>
      <c r="W20" s="11"/>
      <c r="X20" s="11"/>
      <c r="Y20" s="11"/>
      <c r="Z20" s="11"/>
      <c r="AA20" s="11"/>
      <c r="AB20" s="11"/>
      <c r="AC20" s="12">
        <f t="shared" si="0"/>
        <v>3.8000000000000003</v>
      </c>
    </row>
    <row r="21" spans="1:29" ht="30" customHeight="1" x14ac:dyDescent="0.2">
      <c r="A21" s="4">
        <v>10</v>
      </c>
      <c r="B21" s="3" t="s">
        <v>18</v>
      </c>
      <c r="C21" s="2" t="s">
        <v>16</v>
      </c>
      <c r="D21" s="2"/>
      <c r="E21" s="11">
        <v>3</v>
      </c>
      <c r="F21" s="11">
        <v>3</v>
      </c>
      <c r="G21" s="11">
        <v>3</v>
      </c>
      <c r="H21" s="11">
        <v>3</v>
      </c>
      <c r="I21" s="11"/>
      <c r="J21" s="11"/>
      <c r="K21" s="11"/>
      <c r="L21" s="11"/>
      <c r="M21" s="11"/>
      <c r="N21" s="11"/>
      <c r="O21" s="11"/>
      <c r="P21" s="11"/>
      <c r="Q21" s="11">
        <v>3</v>
      </c>
      <c r="R21" s="11">
        <v>3</v>
      </c>
      <c r="S21" s="11">
        <v>3</v>
      </c>
      <c r="T21" s="11">
        <v>3</v>
      </c>
      <c r="U21" s="11">
        <v>3</v>
      </c>
      <c r="V21" s="11"/>
      <c r="W21" s="11"/>
      <c r="X21" s="11"/>
      <c r="Y21" s="11"/>
      <c r="Z21" s="11"/>
      <c r="AA21" s="11"/>
      <c r="AB21" s="11"/>
      <c r="AC21" s="12">
        <f t="shared" si="0"/>
        <v>3</v>
      </c>
    </row>
    <row r="22" spans="1:29" ht="30" customHeight="1" x14ac:dyDescent="0.2">
      <c r="A22" s="4">
        <v>11</v>
      </c>
      <c r="B22" s="3" t="s">
        <v>17</v>
      </c>
      <c r="C22" s="2" t="s">
        <v>16</v>
      </c>
      <c r="D22" s="5"/>
      <c r="E22" s="13">
        <f t="shared" ref="E22:S22" si="1">E18-E19</f>
        <v>0.5</v>
      </c>
      <c r="F22" s="13">
        <f t="shared" si="1"/>
        <v>0.5</v>
      </c>
      <c r="G22" s="13">
        <f t="shared" si="1"/>
        <v>0.5</v>
      </c>
      <c r="H22" s="13">
        <f t="shared" si="1"/>
        <v>0.5</v>
      </c>
      <c r="I22" s="13"/>
      <c r="J22" s="13"/>
      <c r="K22" s="13"/>
      <c r="L22" s="13"/>
      <c r="M22" s="13"/>
      <c r="N22" s="13"/>
      <c r="O22" s="13"/>
      <c r="P22" s="13"/>
      <c r="Q22" s="13">
        <f t="shared" si="1"/>
        <v>0.5</v>
      </c>
      <c r="R22" s="13">
        <f t="shared" si="1"/>
        <v>0.5</v>
      </c>
      <c r="S22" s="13">
        <f t="shared" si="1"/>
        <v>0.5</v>
      </c>
      <c r="T22" s="13">
        <f>T18-T19</f>
        <v>0.5</v>
      </c>
      <c r="U22" s="13">
        <f>U18-U19</f>
        <v>0.5</v>
      </c>
      <c r="V22" s="13"/>
      <c r="W22" s="13"/>
      <c r="X22" s="13"/>
      <c r="Y22" s="13"/>
      <c r="Z22" s="13"/>
      <c r="AA22" s="13"/>
      <c r="AB22" s="13"/>
      <c r="AC22" s="12">
        <f t="shared" si="0"/>
        <v>0.5</v>
      </c>
    </row>
    <row r="23" spans="1:29" ht="30" customHeight="1" x14ac:dyDescent="0.2">
      <c r="A23" s="4">
        <v>12</v>
      </c>
      <c r="B23" s="3" t="s">
        <v>15</v>
      </c>
      <c r="C23" s="2" t="s">
        <v>14</v>
      </c>
      <c r="D23" s="5"/>
      <c r="E23" s="13">
        <f t="shared" ref="E23:S23" si="2">E20-E21</f>
        <v>0.79999999999999982</v>
      </c>
      <c r="F23" s="13">
        <f t="shared" si="2"/>
        <v>0.79999999999999982</v>
      </c>
      <c r="G23" s="13">
        <f t="shared" si="2"/>
        <v>0.79999999999999982</v>
      </c>
      <c r="H23" s="13">
        <f t="shared" si="2"/>
        <v>0.79999999999999982</v>
      </c>
      <c r="I23" s="13"/>
      <c r="J23" s="13"/>
      <c r="K23" s="13"/>
      <c r="L23" s="13"/>
      <c r="M23" s="13"/>
      <c r="N23" s="13"/>
      <c r="O23" s="13"/>
      <c r="P23" s="13"/>
      <c r="Q23" s="13">
        <f t="shared" si="2"/>
        <v>0.79999999999999982</v>
      </c>
      <c r="R23" s="13">
        <f t="shared" si="2"/>
        <v>0.79999999999999982</v>
      </c>
      <c r="S23" s="13">
        <f t="shared" si="2"/>
        <v>0.79999999999999982</v>
      </c>
      <c r="T23" s="13">
        <f>T20-T21</f>
        <v>0.79999999999999982</v>
      </c>
      <c r="U23" s="13">
        <f>U20-U21</f>
        <v>0.79999999999999982</v>
      </c>
      <c r="V23" s="13"/>
      <c r="W23" s="13"/>
      <c r="X23" s="13"/>
      <c r="Y23" s="13"/>
      <c r="Z23" s="13"/>
      <c r="AA23" s="13"/>
      <c r="AB23" s="13"/>
      <c r="AC23" s="12">
        <f t="shared" si="0"/>
        <v>0.79999999999999982</v>
      </c>
    </row>
    <row r="24" spans="1:29" ht="30" customHeight="1" x14ac:dyDescent="0.2">
      <c r="A24" s="4">
        <v>13</v>
      </c>
      <c r="B24" s="3" t="s">
        <v>13</v>
      </c>
      <c r="C24" s="2" t="s">
        <v>12</v>
      </c>
      <c r="D24" s="5"/>
      <c r="E24" s="6">
        <f>SQRT(E22/0.5)*971</f>
        <v>971</v>
      </c>
      <c r="F24" s="6">
        <f t="shared" ref="F24:U24" si="3">SQRT(F22/0.5)*971</f>
        <v>971</v>
      </c>
      <c r="G24" s="6">
        <f t="shared" si="3"/>
        <v>971</v>
      </c>
      <c r="H24" s="6">
        <f t="shared" si="3"/>
        <v>971</v>
      </c>
      <c r="I24" s="6"/>
      <c r="J24" s="6"/>
      <c r="K24" s="6"/>
      <c r="L24" s="6"/>
      <c r="M24" s="6"/>
      <c r="N24" s="6"/>
      <c r="O24" s="6"/>
      <c r="P24" s="6"/>
      <c r="Q24" s="6">
        <f t="shared" si="3"/>
        <v>971</v>
      </c>
      <c r="R24" s="6">
        <f t="shared" si="3"/>
        <v>971</v>
      </c>
      <c r="S24" s="6">
        <f t="shared" si="3"/>
        <v>971</v>
      </c>
      <c r="T24" s="6">
        <f t="shared" si="3"/>
        <v>971</v>
      </c>
      <c r="U24" s="6">
        <f t="shared" si="3"/>
        <v>971</v>
      </c>
      <c r="V24" s="6"/>
      <c r="W24" s="6"/>
      <c r="X24" s="6"/>
      <c r="Y24" s="6"/>
      <c r="Z24" s="6"/>
      <c r="AA24" s="6"/>
      <c r="AB24" s="6"/>
      <c r="AC24" s="12">
        <f t="shared" si="0"/>
        <v>971</v>
      </c>
    </row>
    <row r="25" spans="1:29" ht="30" customHeight="1" x14ac:dyDescent="0.2">
      <c r="A25" s="4">
        <v>14</v>
      </c>
      <c r="B25" s="3" t="s">
        <v>11</v>
      </c>
      <c r="C25" s="2" t="s">
        <v>10</v>
      </c>
      <c r="D25" s="5"/>
      <c r="E25" s="32">
        <f t="shared" ref="E25:S25" si="4">E24*1000*1*(E14-E15)/3024</f>
        <v>2711.4937387566138</v>
      </c>
      <c r="F25" s="32">
        <f t="shared" si="4"/>
        <v>2675.8162318121695</v>
      </c>
      <c r="G25" s="32">
        <f t="shared" si="4"/>
        <v>2729.3320105820108</v>
      </c>
      <c r="H25" s="32">
        <f t="shared" si="4"/>
        <v>2301.2028905423281</v>
      </c>
      <c r="I25" s="32"/>
      <c r="J25" s="32"/>
      <c r="K25" s="32"/>
      <c r="L25" s="32"/>
      <c r="M25" s="32"/>
      <c r="N25" s="32"/>
      <c r="O25" s="32"/>
      <c r="P25" s="32"/>
      <c r="Q25" s="32">
        <f t="shared" si="4"/>
        <v>1641.1666038359788</v>
      </c>
      <c r="R25" s="32">
        <f t="shared" si="4"/>
        <v>2426.0740042989419</v>
      </c>
      <c r="S25" s="32">
        <f t="shared" si="4"/>
        <v>2586.6203773148154</v>
      </c>
      <c r="T25" s="32">
        <f>T24*1000*1*(T14-T15)/3024</f>
        <v>2461.7489424603177</v>
      </c>
      <c r="U25" s="32">
        <f>U24*1000*1*(U14-U15)/3024</f>
        <v>2390.3942496693121</v>
      </c>
      <c r="V25" s="32"/>
      <c r="W25" s="32"/>
      <c r="X25" s="32"/>
      <c r="Y25" s="32"/>
      <c r="Z25" s="32"/>
      <c r="AA25" s="32"/>
      <c r="AB25" s="32"/>
      <c r="AC25" s="127">
        <f>SUM(E25:AB25)</f>
        <v>21923.849049272489</v>
      </c>
    </row>
    <row r="26" spans="1:29" ht="30" customHeight="1" x14ac:dyDescent="0.2">
      <c r="A26" s="4">
        <v>15</v>
      </c>
      <c r="B26" s="3" t="s">
        <v>9</v>
      </c>
      <c r="C26" s="2" t="s">
        <v>8</v>
      </c>
      <c r="D26" s="5"/>
      <c r="E26" s="5">
        <v>1460</v>
      </c>
      <c r="F26" s="5">
        <v>1360</v>
      </c>
      <c r="G26" s="5">
        <v>1270</v>
      </c>
      <c r="H26" s="5">
        <v>1450</v>
      </c>
      <c r="I26" s="5"/>
      <c r="J26" s="5"/>
      <c r="K26" s="5"/>
      <c r="L26" s="5"/>
      <c r="M26" s="5"/>
      <c r="N26" s="5"/>
      <c r="O26" s="5"/>
      <c r="P26" s="5"/>
      <c r="Q26" s="5">
        <v>1270</v>
      </c>
      <c r="R26" s="5">
        <v>1270</v>
      </c>
      <c r="S26" s="5">
        <v>1300</v>
      </c>
      <c r="T26" s="5">
        <v>1360</v>
      </c>
      <c r="U26" s="5">
        <v>1360</v>
      </c>
      <c r="V26" s="5"/>
      <c r="W26" s="5"/>
      <c r="X26" s="5"/>
      <c r="Y26" s="5"/>
      <c r="Z26" s="5"/>
      <c r="AA26" s="5"/>
      <c r="AB26" s="5"/>
      <c r="AC26" s="18">
        <f>SUM(E26:AB26)</f>
        <v>12100</v>
      </c>
    </row>
    <row r="27" spans="1:29" ht="30" customHeight="1" x14ac:dyDescent="0.2">
      <c r="A27" s="4">
        <v>16</v>
      </c>
      <c r="B27" s="3" t="s">
        <v>7</v>
      </c>
      <c r="C27" s="2" t="s">
        <v>6</v>
      </c>
      <c r="D27" s="5"/>
      <c r="E27" s="50">
        <f t="shared" ref="E27:S27" si="5">E26/E25</f>
        <v>0.53844859721840976</v>
      </c>
      <c r="F27" s="50">
        <f t="shared" si="5"/>
        <v>0.50825612903878448</v>
      </c>
      <c r="G27" s="50">
        <f t="shared" si="5"/>
        <v>0.46531532077300536</v>
      </c>
      <c r="H27" s="50">
        <f t="shared" si="5"/>
        <v>0.63010524015910485</v>
      </c>
      <c r="I27" s="50"/>
      <c r="J27" s="50"/>
      <c r="K27" s="50"/>
      <c r="L27" s="50"/>
      <c r="M27" s="50"/>
      <c r="N27" s="50"/>
      <c r="O27" s="50"/>
      <c r="P27" s="50"/>
      <c r="Q27" s="50">
        <f t="shared" si="5"/>
        <v>0.77383977777244983</v>
      </c>
      <c r="R27" s="50">
        <f t="shared" si="5"/>
        <v>0.5234794972245661</v>
      </c>
      <c r="S27" s="50">
        <f t="shared" si="5"/>
        <v>0.50258631355465355</v>
      </c>
      <c r="T27" s="50">
        <f>T26/T25</f>
        <v>0.55245276093864826</v>
      </c>
      <c r="U27" s="50">
        <f>U26/U25</f>
        <v>0.56894380505983178</v>
      </c>
      <c r="V27" s="50"/>
      <c r="W27" s="50"/>
      <c r="X27" s="50"/>
      <c r="Y27" s="50"/>
      <c r="Z27" s="50"/>
      <c r="AA27" s="50"/>
      <c r="AB27" s="50"/>
      <c r="AC27" s="12">
        <f t="shared" ref="AC27:AC32" si="6">AVERAGE(E27:AB27)</f>
        <v>0.56260304908216152</v>
      </c>
    </row>
    <row r="28" spans="1:29" ht="30" customHeight="1" x14ac:dyDescent="0.2">
      <c r="A28" s="4">
        <v>17</v>
      </c>
      <c r="B28" s="3" t="s">
        <v>5</v>
      </c>
      <c r="C28" s="5"/>
      <c r="D28" s="5"/>
      <c r="E28" s="411">
        <f>AVERAGE(E27:AB27)</f>
        <v>0.56260304908216152</v>
      </c>
      <c r="F28" s="411"/>
      <c r="G28" s="411"/>
      <c r="H28" s="411"/>
      <c r="I28" s="411"/>
      <c r="J28" s="411"/>
      <c r="K28" s="411"/>
      <c r="L28" s="411"/>
      <c r="M28" s="411"/>
      <c r="N28" s="411"/>
      <c r="O28" s="411"/>
      <c r="P28" s="411"/>
      <c r="Q28" s="411"/>
      <c r="R28" s="411"/>
      <c r="S28" s="411"/>
      <c r="T28" s="411"/>
      <c r="U28" s="411"/>
      <c r="V28" s="411"/>
      <c r="W28" s="411"/>
      <c r="X28" s="411"/>
      <c r="Y28" s="411"/>
      <c r="Z28" s="411"/>
      <c r="AA28" s="411"/>
      <c r="AB28" s="411"/>
      <c r="AC28" s="12">
        <f t="shared" si="6"/>
        <v>0.56260304908216152</v>
      </c>
    </row>
    <row r="29" spans="1:29" ht="30" customHeight="1" x14ac:dyDescent="0.2">
      <c r="A29" s="4">
        <v>18</v>
      </c>
      <c r="B29" s="3" t="s">
        <v>4</v>
      </c>
      <c r="C29" s="5"/>
      <c r="D29" s="5"/>
      <c r="E29" s="50">
        <f t="shared" ref="E29:S29" si="7">3.516/E27</f>
        <v>6.5298712229234619</v>
      </c>
      <c r="F29" s="50">
        <f t="shared" si="7"/>
        <v>6.9177719640085202</v>
      </c>
      <c r="G29" s="50">
        <f t="shared" si="7"/>
        <v>7.5561664166979137</v>
      </c>
      <c r="H29" s="50">
        <f t="shared" si="7"/>
        <v>5.5800202504460872</v>
      </c>
      <c r="I29" s="50"/>
      <c r="J29" s="50"/>
      <c r="K29" s="50"/>
      <c r="L29" s="50"/>
      <c r="M29" s="50"/>
      <c r="N29" s="50"/>
      <c r="O29" s="50"/>
      <c r="P29" s="50"/>
      <c r="Q29" s="50">
        <f t="shared" si="7"/>
        <v>4.543576204005749</v>
      </c>
      <c r="R29" s="50">
        <f t="shared" si="7"/>
        <v>6.7165954323740786</v>
      </c>
      <c r="S29" s="50">
        <f t="shared" si="7"/>
        <v>6.9958132666453006</v>
      </c>
      <c r="T29" s="50">
        <f>3.516/T27</f>
        <v>6.364345060066527</v>
      </c>
      <c r="U29" s="50">
        <f>3.516/U27</f>
        <v>6.1798721925274274</v>
      </c>
      <c r="V29" s="50"/>
      <c r="W29" s="50"/>
      <c r="X29" s="50"/>
      <c r="Y29" s="50"/>
      <c r="Z29" s="50"/>
      <c r="AA29" s="50"/>
      <c r="AB29" s="50"/>
      <c r="AC29" s="12">
        <f t="shared" si="6"/>
        <v>6.3760035566327851</v>
      </c>
    </row>
    <row r="30" spans="1:29" ht="30" customHeight="1" x14ac:dyDescent="0.2">
      <c r="A30" s="4">
        <v>19</v>
      </c>
      <c r="B30" s="3" t="s">
        <v>3</v>
      </c>
      <c r="C30" s="5"/>
      <c r="D30" s="5"/>
      <c r="E30" s="50">
        <f t="shared" ref="E30:S30" si="8">3.413*E29</f>
        <v>22.286450483837775</v>
      </c>
      <c r="F30" s="50">
        <f t="shared" si="8"/>
        <v>23.610355713161077</v>
      </c>
      <c r="G30" s="50">
        <f t="shared" si="8"/>
        <v>25.789195980189977</v>
      </c>
      <c r="H30" s="50">
        <f t="shared" si="8"/>
        <v>19.044609114772495</v>
      </c>
      <c r="I30" s="50"/>
      <c r="J30" s="50"/>
      <c r="K30" s="50"/>
      <c r="L30" s="50"/>
      <c r="M30" s="50"/>
      <c r="N30" s="50"/>
      <c r="O30" s="50"/>
      <c r="P30" s="50"/>
      <c r="Q30" s="50">
        <f t="shared" si="8"/>
        <v>15.507225584271621</v>
      </c>
      <c r="R30" s="50">
        <f t="shared" si="8"/>
        <v>22.923740210692728</v>
      </c>
      <c r="S30" s="50">
        <f t="shared" si="8"/>
        <v>23.876710679060409</v>
      </c>
      <c r="T30" s="50">
        <f>3.413*T29</f>
        <v>21.721509690007057</v>
      </c>
      <c r="U30" s="50">
        <f>3.413*U29</f>
        <v>21.091903793096108</v>
      </c>
      <c r="V30" s="50"/>
      <c r="W30" s="50"/>
      <c r="X30" s="50"/>
      <c r="Y30" s="50"/>
      <c r="Z30" s="50"/>
      <c r="AA30" s="50"/>
      <c r="AB30" s="50"/>
      <c r="AC30" s="12">
        <f t="shared" si="6"/>
        <v>21.761300138787689</v>
      </c>
    </row>
    <row r="31" spans="1:29" ht="30" customHeight="1" x14ac:dyDescent="0.2">
      <c r="A31" s="4">
        <v>20</v>
      </c>
      <c r="B31" s="3" t="s">
        <v>2</v>
      </c>
      <c r="C31" s="2" t="s">
        <v>0</v>
      </c>
      <c r="D31" s="5"/>
      <c r="E31" s="50">
        <f t="shared" ref="E31:S31" si="9">(E17-E16)/LN(1+(E17-E16)/E12)</f>
        <v>3.8731756844374901</v>
      </c>
      <c r="F31" s="50">
        <f t="shared" si="9"/>
        <v>4.1798264147837347</v>
      </c>
      <c r="G31" s="50">
        <f t="shared" si="9"/>
        <v>3.6910493578042529</v>
      </c>
      <c r="H31" s="50">
        <f t="shared" si="9"/>
        <v>3.4589286456868038</v>
      </c>
      <c r="I31" s="50"/>
      <c r="J31" s="50"/>
      <c r="K31" s="50"/>
      <c r="L31" s="50"/>
      <c r="M31" s="50"/>
      <c r="N31" s="50"/>
      <c r="O31" s="50"/>
      <c r="P31" s="50"/>
      <c r="Q31" s="50">
        <f t="shared" si="9"/>
        <v>4.11336582667772</v>
      </c>
      <c r="R31" s="50">
        <f t="shared" si="9"/>
        <v>3.515414067724151</v>
      </c>
      <c r="S31" s="50">
        <f t="shared" si="9"/>
        <v>3.4918451612438215</v>
      </c>
      <c r="T31" s="50">
        <f>(T17-T16)/LN(1+(T17-T16)/T12)</f>
        <v>3.4366776217592268</v>
      </c>
      <c r="U31" s="50">
        <f>(U17-U16)/LN(1+(U17-U16)/U12)</f>
        <v>3.2184726536758554</v>
      </c>
      <c r="V31" s="50"/>
      <c r="W31" s="50"/>
      <c r="X31" s="50"/>
      <c r="Y31" s="50"/>
      <c r="Z31" s="50"/>
      <c r="AA31" s="50"/>
      <c r="AB31" s="50"/>
      <c r="AC31" s="12">
        <f t="shared" si="6"/>
        <v>3.6643061593103403</v>
      </c>
    </row>
    <row r="32" spans="1:29" ht="30" customHeight="1" x14ac:dyDescent="0.25">
      <c r="A32" s="4">
        <v>21</v>
      </c>
      <c r="B32" s="3" t="s">
        <v>1</v>
      </c>
      <c r="C32" s="2" t="s">
        <v>0</v>
      </c>
      <c r="D32" s="1"/>
      <c r="E32" s="50">
        <f t="shared" ref="E32:S32" si="10">(E14-E15)/LN(1+(E14-E15)/E13)</f>
        <v>2.9278498958257893</v>
      </c>
      <c r="F32" s="50">
        <f t="shared" si="10"/>
        <v>3.0857170449622129</v>
      </c>
      <c r="G32" s="50">
        <f t="shared" si="10"/>
        <v>2.7398655520260484</v>
      </c>
      <c r="H32" s="50">
        <f t="shared" si="10"/>
        <v>2.4376067655208518</v>
      </c>
      <c r="I32" s="50"/>
      <c r="J32" s="50"/>
      <c r="K32" s="50"/>
      <c r="L32" s="50"/>
      <c r="M32" s="50"/>
      <c r="N32" s="50"/>
      <c r="O32" s="50"/>
      <c r="P32" s="50"/>
      <c r="Q32" s="50">
        <f t="shared" si="10"/>
        <v>1.9485319669789147</v>
      </c>
      <c r="R32" s="50">
        <f t="shared" si="10"/>
        <v>2.3139692307506778</v>
      </c>
      <c r="S32" s="50">
        <f t="shared" si="10"/>
        <v>3.018160771921476</v>
      </c>
      <c r="T32" s="50">
        <f>(T14-T15)/LN(1+(T14-T15)/T13)</f>
        <v>2.9227972111374254</v>
      </c>
      <c r="U32" s="50">
        <f>(U14-U15)/LN(1+(U14-U15)/U13)</f>
        <v>2.8678716238090294</v>
      </c>
      <c r="V32" s="50"/>
      <c r="W32" s="50"/>
      <c r="X32" s="50"/>
      <c r="Y32" s="50"/>
      <c r="Z32" s="50"/>
      <c r="AA32" s="50"/>
      <c r="AB32" s="50"/>
      <c r="AC32" s="12">
        <f t="shared" si="6"/>
        <v>2.6958188958813811</v>
      </c>
    </row>
    <row r="33" spans="1:29" x14ac:dyDescent="0.2"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33"/>
    </row>
    <row r="36" spans="1:29" ht="21" customHeight="1" x14ac:dyDescent="0.2">
      <c r="A36" s="317" t="s">
        <v>39</v>
      </c>
      <c r="B36" s="317"/>
      <c r="C36" s="317"/>
      <c r="D36" s="317"/>
      <c r="E36" s="317"/>
      <c r="F36" s="317"/>
      <c r="G36" s="317"/>
      <c r="H36" s="317"/>
      <c r="I36" s="317"/>
      <c r="J36" s="317"/>
      <c r="K36" s="317"/>
      <c r="L36" s="317"/>
      <c r="M36" s="317"/>
      <c r="N36" s="317"/>
      <c r="O36" s="317"/>
      <c r="P36" s="317"/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317"/>
      <c r="AC36" s="317"/>
    </row>
    <row r="37" spans="1:29" ht="18.75" customHeight="1" x14ac:dyDescent="0.2">
      <c r="A37" s="323" t="s">
        <v>124</v>
      </c>
      <c r="B37" s="323"/>
      <c r="C37" s="323"/>
      <c r="D37" s="323"/>
      <c r="E37" s="323"/>
      <c r="F37" s="323"/>
      <c r="G37" s="323"/>
      <c r="H37" s="323"/>
      <c r="I37" s="323"/>
      <c r="J37" s="323"/>
      <c r="K37" s="323"/>
      <c r="L37" s="323"/>
      <c r="M37" s="323"/>
      <c r="N37" s="323"/>
      <c r="O37" s="323"/>
      <c r="P37" s="323"/>
      <c r="Q37" s="323"/>
      <c r="R37" s="323"/>
      <c r="S37" s="323"/>
      <c r="T37" s="323"/>
      <c r="U37" s="323"/>
      <c r="V37" s="323"/>
      <c r="W37" s="323"/>
      <c r="X37" s="323"/>
      <c r="Y37" s="323"/>
      <c r="Z37" s="323"/>
      <c r="AA37" s="323"/>
      <c r="AB37" s="323"/>
      <c r="AC37" s="323"/>
    </row>
    <row r="38" spans="1:29" ht="18.75" customHeight="1" x14ac:dyDescent="0.35">
      <c r="A38" s="335"/>
      <c r="B38" s="336"/>
      <c r="C38" s="336"/>
      <c r="D38" s="337"/>
      <c r="E38" s="320" t="s">
        <v>109</v>
      </c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</row>
    <row r="39" spans="1:29" ht="18.75" customHeight="1" x14ac:dyDescent="0.2">
      <c r="A39" s="350" t="s">
        <v>38</v>
      </c>
      <c r="B39" s="351"/>
      <c r="C39" s="351"/>
      <c r="D39" s="352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29" ht="18.75" customHeight="1" x14ac:dyDescent="0.2">
      <c r="A40" s="350" t="s">
        <v>37</v>
      </c>
      <c r="B40" s="351"/>
      <c r="C40" s="351"/>
      <c r="D40" s="352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29" ht="19.5" customHeight="1" x14ac:dyDescent="0.2">
      <c r="A41" s="350" t="s">
        <v>36</v>
      </c>
      <c r="B41" s="351"/>
      <c r="C41" s="351"/>
      <c r="D41" s="352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29" ht="18.75" customHeight="1" x14ac:dyDescent="0.2">
      <c r="A42" s="350" t="s">
        <v>35</v>
      </c>
      <c r="B42" s="351"/>
      <c r="C42" s="351"/>
      <c r="D42" s="352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</row>
    <row r="43" spans="1:29" ht="15.75" customHeight="1" x14ac:dyDescent="0.35">
      <c r="A43" s="347" t="s">
        <v>34</v>
      </c>
      <c r="B43" s="348"/>
      <c r="C43" s="348"/>
      <c r="D43" s="349"/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</row>
    <row r="44" spans="1:29" ht="18.75" x14ac:dyDescent="0.35">
      <c r="A44" s="347" t="s">
        <v>33</v>
      </c>
      <c r="B44" s="348"/>
      <c r="C44" s="348"/>
      <c r="D44" s="349"/>
      <c r="E44" s="320"/>
      <c r="F44" s="320"/>
      <c r="G44" s="320"/>
      <c r="H44" s="320"/>
      <c r="I44" s="320"/>
      <c r="J44" s="320"/>
      <c r="K44" s="320"/>
      <c r="L44" s="320"/>
      <c r="M44" s="320"/>
      <c r="N44" s="320"/>
      <c r="O44" s="320"/>
      <c r="P44" s="320"/>
      <c r="Q44" s="320"/>
      <c r="R44" s="320"/>
      <c r="S44" s="320"/>
      <c r="T44" s="320"/>
      <c r="U44" s="320"/>
      <c r="V44" s="320"/>
      <c r="W44" s="320"/>
      <c r="X44" s="320"/>
      <c r="Y44" s="320"/>
      <c r="Z44" s="320"/>
      <c r="AA44" s="320"/>
      <c r="AB44" s="320"/>
      <c r="AC44" s="320"/>
    </row>
    <row r="45" spans="1:29" ht="36.75" customHeight="1" x14ac:dyDescent="0.2">
      <c r="A45" s="312" t="s">
        <v>32</v>
      </c>
      <c r="B45" s="312" t="s">
        <v>31</v>
      </c>
      <c r="C45" s="312" t="s">
        <v>30</v>
      </c>
      <c r="D45" s="312" t="s">
        <v>29</v>
      </c>
      <c r="E45" s="314" t="s">
        <v>28</v>
      </c>
      <c r="F45" s="315"/>
      <c r="G45" s="315"/>
      <c r="H45" s="315"/>
      <c r="I45" s="315"/>
      <c r="J45" s="315"/>
      <c r="K45" s="315"/>
      <c r="L45" s="315"/>
      <c r="M45" s="315"/>
      <c r="N45" s="315"/>
      <c r="O45" s="315"/>
      <c r="P45" s="315"/>
      <c r="Q45" s="315"/>
      <c r="R45" s="315"/>
      <c r="S45" s="315"/>
      <c r="T45" s="315"/>
      <c r="U45" s="315"/>
      <c r="V45" s="315"/>
      <c r="W45" s="315"/>
      <c r="X45" s="315"/>
      <c r="Y45" s="315"/>
      <c r="Z45" s="315"/>
      <c r="AA45" s="315"/>
      <c r="AB45" s="316"/>
      <c r="AC45" s="113" t="s">
        <v>67</v>
      </c>
    </row>
    <row r="46" spans="1:29" ht="15.75" x14ac:dyDescent="0.25">
      <c r="A46" s="313"/>
      <c r="B46" s="313"/>
      <c r="C46" s="313"/>
      <c r="D46" s="313"/>
      <c r="E46" s="51">
        <v>0.29166666666666669</v>
      </c>
      <c r="F46" s="51">
        <v>0.33333333333333298</v>
      </c>
      <c r="G46" s="51">
        <v>0.375</v>
      </c>
      <c r="H46" s="51">
        <v>0.41666666666666702</v>
      </c>
      <c r="I46" s="51">
        <v>0.45833333333333298</v>
      </c>
      <c r="J46" s="51">
        <v>0.5</v>
      </c>
      <c r="K46" s="51">
        <v>0.54166666666666696</v>
      </c>
      <c r="L46" s="51">
        <v>0.58333333333333304</v>
      </c>
      <c r="M46" s="51">
        <v>0.625</v>
      </c>
      <c r="N46" s="51">
        <v>0.66666666666666696</v>
      </c>
      <c r="O46" s="51">
        <v>0.70833333333333304</v>
      </c>
      <c r="P46" s="51">
        <v>0.75</v>
      </c>
      <c r="Q46" s="51">
        <v>0.79166666666666696</v>
      </c>
      <c r="R46" s="51">
        <v>0.83333333333333304</v>
      </c>
      <c r="S46" s="51">
        <v>0.875</v>
      </c>
      <c r="T46" s="51">
        <v>0.91666666666666696</v>
      </c>
      <c r="U46" s="51">
        <v>0.95833333333333304</v>
      </c>
      <c r="V46" s="51">
        <v>1</v>
      </c>
      <c r="W46" s="51">
        <v>1.0416666666666701</v>
      </c>
      <c r="X46" s="51">
        <v>1.0833333333333299</v>
      </c>
      <c r="Y46" s="51">
        <v>1.125</v>
      </c>
      <c r="Z46" s="51">
        <v>1.1666666666666701</v>
      </c>
      <c r="AA46" s="51">
        <v>1.2083333333333299</v>
      </c>
      <c r="AB46" s="51">
        <v>1.25</v>
      </c>
      <c r="AC46" s="1"/>
    </row>
    <row r="47" spans="1:29" ht="30" customHeight="1" x14ac:dyDescent="0.2">
      <c r="A47" s="4">
        <v>1</v>
      </c>
      <c r="B47" s="3" t="s">
        <v>27</v>
      </c>
      <c r="C47" s="2" t="s">
        <v>0</v>
      </c>
      <c r="D47" s="31"/>
      <c r="E47" s="12"/>
      <c r="F47" s="12"/>
      <c r="G47" s="12">
        <v>1</v>
      </c>
      <c r="H47" s="12">
        <v>1.1000000000000001</v>
      </c>
      <c r="I47" s="12">
        <v>1</v>
      </c>
      <c r="J47" s="12">
        <v>1.1000000000000001</v>
      </c>
      <c r="K47" s="12">
        <v>1</v>
      </c>
      <c r="L47" s="12">
        <v>1.1000000000000001</v>
      </c>
      <c r="M47" s="12">
        <v>1.2</v>
      </c>
      <c r="N47" s="12">
        <v>1.1000000000000001</v>
      </c>
      <c r="O47" s="12">
        <v>1</v>
      </c>
      <c r="P47" s="12">
        <v>1.3</v>
      </c>
      <c r="Q47" s="12">
        <v>1</v>
      </c>
      <c r="R47" s="12">
        <v>1</v>
      </c>
      <c r="S47" s="12">
        <v>1.1000000000000001</v>
      </c>
      <c r="T47" s="12">
        <v>1.1000000000000001</v>
      </c>
      <c r="U47" s="12">
        <v>1</v>
      </c>
      <c r="V47" s="12">
        <v>1.1000000000000001</v>
      </c>
      <c r="W47" s="12">
        <v>1.1000000000000001</v>
      </c>
      <c r="X47" s="12">
        <v>1.1000000000000001</v>
      </c>
      <c r="Y47" s="12">
        <v>1.1000000000000001</v>
      </c>
      <c r="Z47" s="12">
        <v>1.1000000000000001</v>
      </c>
      <c r="AA47" s="12">
        <v>1.1000000000000001</v>
      </c>
      <c r="AB47" s="12">
        <v>1.1000000000000001</v>
      </c>
      <c r="AC47" s="12">
        <f>AVERAGE(E47:AB47)</f>
        <v>1.0818181818181822</v>
      </c>
    </row>
    <row r="48" spans="1:29" ht="30" customHeight="1" x14ac:dyDescent="0.2">
      <c r="A48" s="4">
        <v>2</v>
      </c>
      <c r="B48" s="3" t="s">
        <v>26</v>
      </c>
      <c r="C48" s="2" t="s">
        <v>0</v>
      </c>
      <c r="D48" s="31"/>
      <c r="E48" s="37"/>
      <c r="F48" s="37"/>
      <c r="G48" s="37">
        <v>0.6</v>
      </c>
      <c r="H48" s="37">
        <v>0.5</v>
      </c>
      <c r="I48" s="37">
        <v>0.4</v>
      </c>
      <c r="J48" s="37">
        <v>0.5</v>
      </c>
      <c r="K48" s="37">
        <v>0.7</v>
      </c>
      <c r="L48" s="37">
        <v>0.6</v>
      </c>
      <c r="M48" s="37">
        <v>0.6</v>
      </c>
      <c r="N48" s="37">
        <v>0.6</v>
      </c>
      <c r="O48" s="37">
        <v>0.6</v>
      </c>
      <c r="P48" s="37">
        <v>0.3</v>
      </c>
      <c r="Q48" s="37">
        <v>0.6</v>
      </c>
      <c r="R48" s="37">
        <v>0.4</v>
      </c>
      <c r="S48" s="37">
        <v>0.4</v>
      </c>
      <c r="T48" s="37">
        <v>0.4</v>
      </c>
      <c r="U48" s="37">
        <v>0.4</v>
      </c>
      <c r="V48" s="37">
        <v>0.4</v>
      </c>
      <c r="W48" s="37">
        <v>0.4</v>
      </c>
      <c r="X48" s="37">
        <v>0.4</v>
      </c>
      <c r="Y48" s="37">
        <v>0.5</v>
      </c>
      <c r="Z48" s="37">
        <v>0.5</v>
      </c>
      <c r="AA48" s="37">
        <v>0.6</v>
      </c>
      <c r="AB48" s="37">
        <v>0.6</v>
      </c>
      <c r="AC48" s="12">
        <f>AVERAGE(E48:AB48)</f>
        <v>0.5</v>
      </c>
    </row>
    <row r="49" spans="1:29" ht="30" customHeight="1" x14ac:dyDescent="0.2">
      <c r="A49" s="4">
        <v>3</v>
      </c>
      <c r="B49" s="3" t="s">
        <v>25</v>
      </c>
      <c r="C49" s="2" t="s">
        <v>0</v>
      </c>
      <c r="D49" s="2"/>
      <c r="E49" s="36"/>
      <c r="F49" s="36"/>
      <c r="G49" s="36">
        <v>15.61111</v>
      </c>
      <c r="H49" s="36">
        <v>15.11111</v>
      </c>
      <c r="I49" s="36">
        <v>13.88889</v>
      </c>
      <c r="J49" s="36">
        <v>12.22222</v>
      </c>
      <c r="K49" s="36">
        <v>12.44445</v>
      </c>
      <c r="L49" s="36">
        <v>12.55556</v>
      </c>
      <c r="M49" s="36">
        <v>12.88889</v>
      </c>
      <c r="N49" s="36">
        <v>12.94444</v>
      </c>
      <c r="O49" s="36">
        <v>13.05556</v>
      </c>
      <c r="P49" s="36">
        <v>14.61111</v>
      </c>
      <c r="Q49" s="36">
        <v>15.5</v>
      </c>
      <c r="R49" s="36">
        <v>15.5</v>
      </c>
      <c r="S49" s="36">
        <v>14.5</v>
      </c>
      <c r="T49" s="36">
        <v>14.05556</v>
      </c>
      <c r="U49" s="36">
        <v>13.33333</v>
      </c>
      <c r="V49" s="36">
        <v>12.66667</v>
      </c>
      <c r="W49" s="36">
        <v>12.94444</v>
      </c>
      <c r="X49" s="36">
        <v>14.11111</v>
      </c>
      <c r="Y49" s="36">
        <v>14.55556</v>
      </c>
      <c r="Z49" s="36">
        <v>14.77778</v>
      </c>
      <c r="AA49" s="36">
        <v>14.88889</v>
      </c>
      <c r="AB49" s="36">
        <v>14.77778</v>
      </c>
      <c r="AC49" s="12">
        <f t="shared" ref="AC49:AC59" si="11">AVERAGE(E49:AB49)</f>
        <v>13.952020909090908</v>
      </c>
    </row>
    <row r="50" spans="1:29" ht="30" customHeight="1" x14ac:dyDescent="0.2">
      <c r="A50" s="4">
        <v>4</v>
      </c>
      <c r="B50" s="3" t="s">
        <v>24</v>
      </c>
      <c r="C50" s="2" t="s">
        <v>0</v>
      </c>
      <c r="D50" s="2"/>
      <c r="E50" s="36"/>
      <c r="F50" s="36"/>
      <c r="G50" s="36">
        <v>8.9</v>
      </c>
      <c r="H50" s="36">
        <v>7.8333329999999997</v>
      </c>
      <c r="I50" s="36">
        <v>5.8888879999999997</v>
      </c>
      <c r="J50" s="36">
        <v>5.3333329999999997</v>
      </c>
      <c r="K50" s="36">
        <v>5.5555560000000002</v>
      </c>
      <c r="L50" s="36">
        <v>5.4444439999999998</v>
      </c>
      <c r="M50" s="36">
        <v>5.5555560000000002</v>
      </c>
      <c r="N50" s="36">
        <v>5.5000010000000001</v>
      </c>
      <c r="O50" s="36">
        <v>5.61111</v>
      </c>
      <c r="P50" s="36">
        <v>5.8333329999999997</v>
      </c>
      <c r="Q50" s="36">
        <v>6.5</v>
      </c>
      <c r="R50" s="36">
        <v>7.8888889999999998</v>
      </c>
      <c r="S50" s="36">
        <v>6.2222229999999996</v>
      </c>
      <c r="T50" s="36">
        <v>6</v>
      </c>
      <c r="U50" s="36">
        <v>5.5555560000000002</v>
      </c>
      <c r="V50" s="36">
        <v>5.3333329999999997</v>
      </c>
      <c r="W50" s="36">
        <v>5.7777789999999998</v>
      </c>
      <c r="X50" s="36">
        <v>5.7777789999999998</v>
      </c>
      <c r="Y50" s="36">
        <v>5.7777789999999998</v>
      </c>
      <c r="Z50" s="36">
        <v>5.7777789999999998</v>
      </c>
      <c r="AA50" s="36">
        <v>5.8888879999999997</v>
      </c>
      <c r="AB50" s="36">
        <v>5.7777789999999998</v>
      </c>
      <c r="AC50" s="12">
        <f t="shared" si="11"/>
        <v>6.0787880909090894</v>
      </c>
    </row>
    <row r="51" spans="1:29" ht="30" customHeight="1" x14ac:dyDescent="0.2">
      <c r="A51" s="4">
        <v>5</v>
      </c>
      <c r="B51" s="3" t="s">
        <v>23</v>
      </c>
      <c r="C51" s="2" t="s">
        <v>0</v>
      </c>
      <c r="D51" s="2"/>
      <c r="E51" s="36"/>
      <c r="F51" s="36"/>
      <c r="G51" s="36">
        <v>24.11111</v>
      </c>
      <c r="H51" s="36">
        <v>25.33333</v>
      </c>
      <c r="I51" s="36">
        <v>25.22222</v>
      </c>
      <c r="J51" s="36">
        <v>23.33333</v>
      </c>
      <c r="K51" s="36">
        <v>22.05556</v>
      </c>
      <c r="L51" s="36">
        <v>21.38889</v>
      </c>
      <c r="M51" s="36">
        <v>20.66667</v>
      </c>
      <c r="N51" s="36">
        <v>21.44444</v>
      </c>
      <c r="O51" s="36">
        <v>22.11111</v>
      </c>
      <c r="P51" s="36">
        <v>24</v>
      </c>
      <c r="Q51" s="36">
        <v>24.22222</v>
      </c>
      <c r="R51" s="36">
        <v>24.72222</v>
      </c>
      <c r="S51" s="36">
        <v>25.16667</v>
      </c>
      <c r="T51" s="36">
        <v>25.16667</v>
      </c>
      <c r="U51" s="36">
        <v>25.38889</v>
      </c>
      <c r="V51" s="36">
        <v>25</v>
      </c>
      <c r="W51" s="36">
        <v>23.77778</v>
      </c>
      <c r="X51" s="36">
        <v>24</v>
      </c>
      <c r="Y51" s="36">
        <v>24.38889</v>
      </c>
      <c r="Z51" s="36">
        <v>23.94444</v>
      </c>
      <c r="AA51" s="36">
        <v>23.61111</v>
      </c>
      <c r="AB51" s="36">
        <v>23.61111</v>
      </c>
      <c r="AC51" s="12">
        <f t="shared" si="11"/>
        <v>23.75757545454546</v>
      </c>
    </row>
    <row r="52" spans="1:29" ht="30" customHeight="1" x14ac:dyDescent="0.2">
      <c r="A52" s="4">
        <v>6</v>
      </c>
      <c r="B52" s="3" t="s">
        <v>22</v>
      </c>
      <c r="C52" s="2" t="s">
        <v>0</v>
      </c>
      <c r="D52" s="2"/>
      <c r="E52" s="36"/>
      <c r="F52" s="36"/>
      <c r="G52" s="36">
        <v>23.44444</v>
      </c>
      <c r="H52" s="36">
        <v>30.5</v>
      </c>
      <c r="I52" s="36">
        <v>30.88889</v>
      </c>
      <c r="J52" s="36">
        <v>28</v>
      </c>
      <c r="K52" s="36">
        <v>26.72222</v>
      </c>
      <c r="L52" s="36">
        <v>26.16667</v>
      </c>
      <c r="M52" s="36">
        <v>25.66667</v>
      </c>
      <c r="N52" s="36">
        <v>26.55556</v>
      </c>
      <c r="O52" s="36">
        <v>27.22222</v>
      </c>
      <c r="P52" s="36">
        <v>30.16667</v>
      </c>
      <c r="Q52" s="36">
        <v>30.44445</v>
      </c>
      <c r="R52" s="36">
        <v>29.94445</v>
      </c>
      <c r="S52" s="36">
        <v>30.77778</v>
      </c>
      <c r="T52" s="36">
        <v>30.77778</v>
      </c>
      <c r="U52" s="36">
        <v>30.77778</v>
      </c>
      <c r="V52" s="36">
        <v>30.11111</v>
      </c>
      <c r="W52" s="36">
        <v>28.66667</v>
      </c>
      <c r="X52" s="36">
        <v>29.66667</v>
      </c>
      <c r="Y52" s="36">
        <v>30.44445</v>
      </c>
      <c r="Z52" s="36">
        <v>30.11111</v>
      </c>
      <c r="AA52" s="36">
        <v>29.77778</v>
      </c>
      <c r="AB52" s="36">
        <v>29.77778</v>
      </c>
      <c r="AC52" s="12">
        <f t="shared" si="11"/>
        <v>28.936870454545456</v>
      </c>
    </row>
    <row r="53" spans="1:29" ht="30" customHeight="1" x14ac:dyDescent="0.2">
      <c r="A53" s="4">
        <v>7</v>
      </c>
      <c r="B53" s="3" t="s">
        <v>21</v>
      </c>
      <c r="C53" s="2" t="s">
        <v>16</v>
      </c>
      <c r="D53" s="2"/>
      <c r="E53" s="5"/>
      <c r="F53" s="5"/>
      <c r="G53" s="5">
        <v>4.3</v>
      </c>
      <c r="H53" s="5">
        <v>4.3</v>
      </c>
      <c r="I53" s="5">
        <v>4.3</v>
      </c>
      <c r="J53" s="5">
        <v>4.3</v>
      </c>
      <c r="K53" s="5">
        <v>4.3</v>
      </c>
      <c r="L53" s="5">
        <v>4.3</v>
      </c>
      <c r="M53" s="5">
        <v>4.3</v>
      </c>
      <c r="N53" s="5">
        <v>4.3</v>
      </c>
      <c r="O53" s="5">
        <v>4.3</v>
      </c>
      <c r="P53" s="5">
        <v>4.3</v>
      </c>
      <c r="Q53" s="5">
        <v>4.3</v>
      </c>
      <c r="R53" s="5">
        <v>4.3</v>
      </c>
      <c r="S53" s="5">
        <v>4.3</v>
      </c>
      <c r="T53" s="5">
        <v>4.3</v>
      </c>
      <c r="U53" s="5">
        <v>4.3</v>
      </c>
      <c r="V53" s="5">
        <v>4.3</v>
      </c>
      <c r="W53" s="5">
        <v>4.3</v>
      </c>
      <c r="X53" s="5">
        <v>4.3</v>
      </c>
      <c r="Y53" s="5">
        <v>4.3</v>
      </c>
      <c r="Z53" s="5">
        <v>4.3</v>
      </c>
      <c r="AA53" s="5">
        <v>4.3</v>
      </c>
      <c r="AB53" s="5">
        <v>4.3</v>
      </c>
      <c r="AC53" s="12">
        <f t="shared" si="11"/>
        <v>4.299999999999998</v>
      </c>
    </row>
    <row r="54" spans="1:29" ht="30" customHeight="1" x14ac:dyDescent="0.2">
      <c r="A54" s="4">
        <v>8</v>
      </c>
      <c r="B54" s="3" t="s">
        <v>20</v>
      </c>
      <c r="C54" s="2" t="s">
        <v>16</v>
      </c>
      <c r="D54" s="2"/>
      <c r="E54" s="11"/>
      <c r="F54" s="11"/>
      <c r="G54" s="11">
        <v>3.8</v>
      </c>
      <c r="H54" s="11">
        <v>3.8</v>
      </c>
      <c r="I54" s="11">
        <v>3.8</v>
      </c>
      <c r="J54" s="11">
        <v>3.8</v>
      </c>
      <c r="K54" s="11">
        <v>3.8</v>
      </c>
      <c r="L54" s="11">
        <v>3.8</v>
      </c>
      <c r="M54" s="11">
        <v>3.8</v>
      </c>
      <c r="N54" s="11">
        <v>3.8</v>
      </c>
      <c r="O54" s="11">
        <v>3.8</v>
      </c>
      <c r="P54" s="11">
        <v>3.8</v>
      </c>
      <c r="Q54" s="11">
        <v>3.8</v>
      </c>
      <c r="R54" s="11">
        <v>3.8</v>
      </c>
      <c r="S54" s="11">
        <v>3.8</v>
      </c>
      <c r="T54" s="11">
        <v>3.8</v>
      </c>
      <c r="U54" s="11">
        <v>3.8</v>
      </c>
      <c r="V54" s="11">
        <v>3.8</v>
      </c>
      <c r="W54" s="11">
        <v>3.8</v>
      </c>
      <c r="X54" s="11">
        <v>3.8</v>
      </c>
      <c r="Y54" s="11">
        <v>3.8</v>
      </c>
      <c r="Z54" s="11">
        <v>3.8</v>
      </c>
      <c r="AA54" s="11">
        <v>3.8</v>
      </c>
      <c r="AB54" s="11">
        <v>3.8</v>
      </c>
      <c r="AC54" s="12">
        <f t="shared" si="11"/>
        <v>3.7999999999999985</v>
      </c>
    </row>
    <row r="55" spans="1:29" ht="30" customHeight="1" x14ac:dyDescent="0.2">
      <c r="A55" s="4">
        <v>9</v>
      </c>
      <c r="B55" s="3" t="s">
        <v>19</v>
      </c>
      <c r="C55" s="2" t="s">
        <v>16</v>
      </c>
      <c r="D55" s="2"/>
      <c r="E55" s="11"/>
      <c r="F55" s="11"/>
      <c r="G55" s="11">
        <v>3.8</v>
      </c>
      <c r="H55" s="11">
        <v>3.8</v>
      </c>
      <c r="I55" s="11">
        <v>3.8</v>
      </c>
      <c r="J55" s="11">
        <v>3.8</v>
      </c>
      <c r="K55" s="11">
        <v>3.8</v>
      </c>
      <c r="L55" s="11">
        <v>3.8</v>
      </c>
      <c r="M55" s="11">
        <v>3.8</v>
      </c>
      <c r="N55" s="11">
        <v>3.8</v>
      </c>
      <c r="O55" s="11">
        <v>3.8</v>
      </c>
      <c r="P55" s="11">
        <v>3.8</v>
      </c>
      <c r="Q55" s="11">
        <v>3.8</v>
      </c>
      <c r="R55" s="11">
        <v>3.8</v>
      </c>
      <c r="S55" s="11">
        <v>3.8</v>
      </c>
      <c r="T55" s="11">
        <v>3.8</v>
      </c>
      <c r="U55" s="11">
        <v>3.8</v>
      </c>
      <c r="V55" s="11">
        <v>3.8</v>
      </c>
      <c r="W55" s="11">
        <v>3.8</v>
      </c>
      <c r="X55" s="11">
        <v>3.8</v>
      </c>
      <c r="Y55" s="11">
        <v>3.8</v>
      </c>
      <c r="Z55" s="11">
        <v>3.8</v>
      </c>
      <c r="AA55" s="11">
        <v>3.8</v>
      </c>
      <c r="AB55" s="11">
        <v>3.8</v>
      </c>
      <c r="AC55" s="12">
        <f t="shared" si="11"/>
        <v>3.7999999999999985</v>
      </c>
    </row>
    <row r="56" spans="1:29" ht="30" customHeight="1" x14ac:dyDescent="0.2">
      <c r="A56" s="4">
        <v>10</v>
      </c>
      <c r="B56" s="3" t="s">
        <v>18</v>
      </c>
      <c r="C56" s="2" t="s">
        <v>16</v>
      </c>
      <c r="D56" s="2"/>
      <c r="E56" s="11"/>
      <c r="F56" s="11"/>
      <c r="G56" s="11">
        <v>3</v>
      </c>
      <c r="H56" s="11">
        <v>3</v>
      </c>
      <c r="I56" s="11">
        <v>3</v>
      </c>
      <c r="J56" s="11">
        <v>3</v>
      </c>
      <c r="K56" s="11">
        <v>3</v>
      </c>
      <c r="L56" s="11">
        <v>3</v>
      </c>
      <c r="M56" s="11">
        <v>3</v>
      </c>
      <c r="N56" s="11">
        <v>3</v>
      </c>
      <c r="O56" s="11">
        <v>3</v>
      </c>
      <c r="P56" s="11">
        <v>3</v>
      </c>
      <c r="Q56" s="11">
        <v>3</v>
      </c>
      <c r="R56" s="11">
        <v>3</v>
      </c>
      <c r="S56" s="11">
        <v>3</v>
      </c>
      <c r="T56" s="11">
        <v>3</v>
      </c>
      <c r="U56" s="11">
        <v>3</v>
      </c>
      <c r="V56" s="11">
        <v>3</v>
      </c>
      <c r="W56" s="11">
        <v>3</v>
      </c>
      <c r="X56" s="11">
        <v>3</v>
      </c>
      <c r="Y56" s="11">
        <v>3</v>
      </c>
      <c r="Z56" s="11">
        <v>3</v>
      </c>
      <c r="AA56" s="11">
        <v>3</v>
      </c>
      <c r="AB56" s="11">
        <v>3</v>
      </c>
      <c r="AC56" s="12">
        <f t="shared" si="11"/>
        <v>3</v>
      </c>
    </row>
    <row r="57" spans="1:29" ht="30" customHeight="1" x14ac:dyDescent="0.2">
      <c r="A57" s="4">
        <v>11</v>
      </c>
      <c r="B57" s="3" t="s">
        <v>17</v>
      </c>
      <c r="C57" s="2" t="s">
        <v>16</v>
      </c>
      <c r="D57" s="5"/>
      <c r="E57" s="13"/>
      <c r="F57" s="13"/>
      <c r="G57" s="13">
        <f>G53-G54</f>
        <v>0.5</v>
      </c>
      <c r="H57" s="13">
        <f>H53-H54</f>
        <v>0.5</v>
      </c>
      <c r="I57" s="13">
        <f t="shared" ref="I57:AB57" si="12">I53-I54</f>
        <v>0.5</v>
      </c>
      <c r="J57" s="13">
        <f t="shared" si="12"/>
        <v>0.5</v>
      </c>
      <c r="K57" s="13">
        <f t="shared" si="12"/>
        <v>0.5</v>
      </c>
      <c r="L57" s="13">
        <f t="shared" si="12"/>
        <v>0.5</v>
      </c>
      <c r="M57" s="13">
        <f t="shared" si="12"/>
        <v>0.5</v>
      </c>
      <c r="N57" s="13">
        <f t="shared" si="12"/>
        <v>0.5</v>
      </c>
      <c r="O57" s="13">
        <f t="shared" si="12"/>
        <v>0.5</v>
      </c>
      <c r="P57" s="13">
        <f t="shared" si="12"/>
        <v>0.5</v>
      </c>
      <c r="Q57" s="13">
        <f t="shared" si="12"/>
        <v>0.5</v>
      </c>
      <c r="R57" s="13">
        <f t="shared" si="12"/>
        <v>0.5</v>
      </c>
      <c r="S57" s="13">
        <f t="shared" si="12"/>
        <v>0.5</v>
      </c>
      <c r="T57" s="13">
        <f t="shared" si="12"/>
        <v>0.5</v>
      </c>
      <c r="U57" s="13">
        <f t="shared" si="12"/>
        <v>0.5</v>
      </c>
      <c r="V57" s="13">
        <f t="shared" si="12"/>
        <v>0.5</v>
      </c>
      <c r="W57" s="13">
        <f t="shared" si="12"/>
        <v>0.5</v>
      </c>
      <c r="X57" s="13">
        <f t="shared" si="12"/>
        <v>0.5</v>
      </c>
      <c r="Y57" s="13">
        <f t="shared" si="12"/>
        <v>0.5</v>
      </c>
      <c r="Z57" s="13">
        <f t="shared" si="12"/>
        <v>0.5</v>
      </c>
      <c r="AA57" s="13">
        <f t="shared" si="12"/>
        <v>0.5</v>
      </c>
      <c r="AB57" s="13">
        <f t="shared" si="12"/>
        <v>0.5</v>
      </c>
      <c r="AC57" s="12">
        <f t="shared" si="11"/>
        <v>0.5</v>
      </c>
    </row>
    <row r="58" spans="1:29" ht="30" customHeight="1" x14ac:dyDescent="0.2">
      <c r="A58" s="4">
        <v>12</v>
      </c>
      <c r="B58" s="3" t="s">
        <v>15</v>
      </c>
      <c r="C58" s="2" t="s">
        <v>14</v>
      </c>
      <c r="D58" s="5"/>
      <c r="E58" s="13"/>
      <c r="F58" s="13"/>
      <c r="G58" s="13">
        <f>G55-G56</f>
        <v>0.79999999999999982</v>
      </c>
      <c r="H58" s="13">
        <f>H55-H56</f>
        <v>0.79999999999999982</v>
      </c>
      <c r="I58" s="13">
        <f t="shared" ref="I58:AB58" si="13">I55-I56</f>
        <v>0.79999999999999982</v>
      </c>
      <c r="J58" s="13">
        <f t="shared" si="13"/>
        <v>0.79999999999999982</v>
      </c>
      <c r="K58" s="13">
        <f t="shared" si="13"/>
        <v>0.79999999999999982</v>
      </c>
      <c r="L58" s="13">
        <f t="shared" si="13"/>
        <v>0.79999999999999982</v>
      </c>
      <c r="M58" s="13">
        <f t="shared" si="13"/>
        <v>0.79999999999999982</v>
      </c>
      <c r="N58" s="13">
        <f t="shared" si="13"/>
        <v>0.79999999999999982</v>
      </c>
      <c r="O58" s="13">
        <f t="shared" si="13"/>
        <v>0.79999999999999982</v>
      </c>
      <c r="P58" s="13">
        <f t="shared" si="13"/>
        <v>0.79999999999999982</v>
      </c>
      <c r="Q58" s="13">
        <f t="shared" si="13"/>
        <v>0.79999999999999982</v>
      </c>
      <c r="R58" s="13">
        <f t="shared" si="13"/>
        <v>0.79999999999999982</v>
      </c>
      <c r="S58" s="13">
        <f t="shared" si="13"/>
        <v>0.79999999999999982</v>
      </c>
      <c r="T58" s="13">
        <f t="shared" si="13"/>
        <v>0.79999999999999982</v>
      </c>
      <c r="U58" s="13">
        <f t="shared" si="13"/>
        <v>0.79999999999999982</v>
      </c>
      <c r="V58" s="13">
        <f t="shared" si="13"/>
        <v>0.79999999999999982</v>
      </c>
      <c r="W58" s="13">
        <f t="shared" si="13"/>
        <v>0.79999999999999982</v>
      </c>
      <c r="X58" s="13">
        <f t="shared" si="13"/>
        <v>0.79999999999999982</v>
      </c>
      <c r="Y58" s="13">
        <f t="shared" si="13"/>
        <v>0.79999999999999982</v>
      </c>
      <c r="Z58" s="13">
        <f t="shared" si="13"/>
        <v>0.79999999999999982</v>
      </c>
      <c r="AA58" s="13">
        <f t="shared" si="13"/>
        <v>0.79999999999999982</v>
      </c>
      <c r="AB58" s="13">
        <f t="shared" si="13"/>
        <v>0.79999999999999982</v>
      </c>
      <c r="AC58" s="12">
        <f t="shared" si="11"/>
        <v>0.80000000000000027</v>
      </c>
    </row>
    <row r="59" spans="1:29" ht="30" customHeight="1" x14ac:dyDescent="0.2">
      <c r="A59" s="4">
        <v>13</v>
      </c>
      <c r="B59" s="3" t="s">
        <v>13</v>
      </c>
      <c r="C59" s="2" t="s">
        <v>12</v>
      </c>
      <c r="D59" s="5"/>
      <c r="E59" s="6"/>
      <c r="F59" s="6"/>
      <c r="G59" s="6">
        <f>SQRT(G57/0.5)*971</f>
        <v>971</v>
      </c>
      <c r="H59" s="6">
        <f>SQRT(H57/0.5)*971</f>
        <v>971</v>
      </c>
      <c r="I59" s="6">
        <f t="shared" ref="I59:AB59" si="14">SQRT(I57/0.5)*971</f>
        <v>971</v>
      </c>
      <c r="J59" s="6">
        <f t="shared" si="14"/>
        <v>971</v>
      </c>
      <c r="K59" s="6">
        <f t="shared" si="14"/>
        <v>971</v>
      </c>
      <c r="L59" s="6">
        <f t="shared" si="14"/>
        <v>971</v>
      </c>
      <c r="M59" s="6">
        <f t="shared" si="14"/>
        <v>971</v>
      </c>
      <c r="N59" s="6">
        <f t="shared" si="14"/>
        <v>971</v>
      </c>
      <c r="O59" s="6">
        <f t="shared" si="14"/>
        <v>971</v>
      </c>
      <c r="P59" s="6">
        <f t="shared" si="14"/>
        <v>971</v>
      </c>
      <c r="Q59" s="6">
        <f t="shared" si="14"/>
        <v>971</v>
      </c>
      <c r="R59" s="6">
        <f t="shared" si="14"/>
        <v>971</v>
      </c>
      <c r="S59" s="6">
        <f t="shared" si="14"/>
        <v>971</v>
      </c>
      <c r="T59" s="6">
        <f t="shared" si="14"/>
        <v>971</v>
      </c>
      <c r="U59" s="6">
        <f t="shared" si="14"/>
        <v>971</v>
      </c>
      <c r="V59" s="6">
        <f t="shared" si="14"/>
        <v>971</v>
      </c>
      <c r="W59" s="6">
        <f t="shared" si="14"/>
        <v>971</v>
      </c>
      <c r="X59" s="6">
        <f t="shared" si="14"/>
        <v>971</v>
      </c>
      <c r="Y59" s="6">
        <f t="shared" si="14"/>
        <v>971</v>
      </c>
      <c r="Z59" s="6">
        <f t="shared" si="14"/>
        <v>971</v>
      </c>
      <c r="AA59" s="6">
        <f t="shared" si="14"/>
        <v>971</v>
      </c>
      <c r="AB59" s="6">
        <f t="shared" si="14"/>
        <v>971</v>
      </c>
      <c r="AC59" s="12">
        <f t="shared" si="11"/>
        <v>971</v>
      </c>
    </row>
    <row r="60" spans="1:29" ht="30" customHeight="1" x14ac:dyDescent="0.2">
      <c r="A60" s="4">
        <v>14</v>
      </c>
      <c r="B60" s="3" t="s">
        <v>11</v>
      </c>
      <c r="C60" s="2" t="s">
        <v>10</v>
      </c>
      <c r="D60" s="5"/>
      <c r="E60" s="32"/>
      <c r="F60" s="32"/>
      <c r="G60" s="32">
        <f>G59*1000*1*(G49-G50)/3024</f>
        <v>2154.9232175925927</v>
      </c>
      <c r="H60" s="32">
        <f>H59*1000*1*(H49-H50)/3024</f>
        <v>2336.8787919973547</v>
      </c>
      <c r="I60" s="32">
        <f t="shared" ref="I60:AB60" si="15">I59*1000*1*(I49-I50)/3024</f>
        <v>2568.7837109788361</v>
      </c>
      <c r="J60" s="32">
        <f t="shared" si="15"/>
        <v>2212.0070360449736</v>
      </c>
      <c r="K60" s="32">
        <f t="shared" si="15"/>
        <v>2212.0092837301586</v>
      </c>
      <c r="L60" s="32">
        <f t="shared" si="15"/>
        <v>2283.3642976190476</v>
      </c>
      <c r="M60" s="32">
        <f t="shared" si="15"/>
        <v>2354.718027116402</v>
      </c>
      <c r="N60" s="32">
        <f t="shared" si="15"/>
        <v>2390.3936074735452</v>
      </c>
      <c r="O60" s="32">
        <f t="shared" si="15"/>
        <v>2390.3971395502645</v>
      </c>
      <c r="P60" s="32">
        <f t="shared" si="15"/>
        <v>2818.5256173941798</v>
      </c>
      <c r="Q60" s="32">
        <f t="shared" si="15"/>
        <v>2889.8809523809523</v>
      </c>
      <c r="R60" s="32">
        <f t="shared" si="15"/>
        <v>2443.9116339285715</v>
      </c>
      <c r="S60" s="32">
        <f t="shared" si="15"/>
        <v>2657.9766755952382</v>
      </c>
      <c r="T60" s="32">
        <f t="shared" si="15"/>
        <v>2586.6232671957673</v>
      </c>
      <c r="U60" s="32">
        <f t="shared" si="15"/>
        <v>2497.4267705026455</v>
      </c>
      <c r="V60" s="32">
        <f t="shared" si="15"/>
        <v>2354.7189904100528</v>
      </c>
      <c r="W60" s="32">
        <f t="shared" si="15"/>
        <v>2301.1996795634923</v>
      </c>
      <c r="X60" s="32">
        <f t="shared" si="15"/>
        <v>2675.8149474206352</v>
      </c>
      <c r="Y60" s="32">
        <f t="shared" si="15"/>
        <v>2818.5269017857149</v>
      </c>
      <c r="Z60" s="32">
        <f t="shared" si="15"/>
        <v>2889.8812734788362</v>
      </c>
      <c r="AA60" s="32">
        <f t="shared" si="15"/>
        <v>2889.8815945767196</v>
      </c>
      <c r="AB60" s="32">
        <f t="shared" si="15"/>
        <v>2889.8812734788362</v>
      </c>
      <c r="AC60" s="127">
        <f>SUM(E60:AB60)</f>
        <v>55617.724689814815</v>
      </c>
    </row>
    <row r="61" spans="1:29" ht="30" customHeight="1" x14ac:dyDescent="0.2">
      <c r="A61" s="4">
        <v>15</v>
      </c>
      <c r="B61" s="3" t="s">
        <v>9</v>
      </c>
      <c r="C61" s="2" t="s">
        <v>8</v>
      </c>
      <c r="D61" s="5"/>
      <c r="E61" s="5"/>
      <c r="F61" s="5"/>
      <c r="G61" s="5">
        <v>1510</v>
      </c>
      <c r="H61" s="5">
        <v>1570</v>
      </c>
      <c r="I61" s="5">
        <v>1430</v>
      </c>
      <c r="J61" s="5">
        <v>1410</v>
      </c>
      <c r="K61" s="5">
        <v>1430</v>
      </c>
      <c r="L61" s="5">
        <v>1440</v>
      </c>
      <c r="M61" s="5">
        <v>1450</v>
      </c>
      <c r="N61" s="5">
        <v>1460</v>
      </c>
      <c r="O61" s="5">
        <v>1570</v>
      </c>
      <c r="P61" s="5">
        <v>1600</v>
      </c>
      <c r="Q61" s="5">
        <v>1500</v>
      </c>
      <c r="R61" s="5">
        <v>1550</v>
      </c>
      <c r="S61" s="5">
        <v>1540</v>
      </c>
      <c r="T61" s="5">
        <v>1530</v>
      </c>
      <c r="U61" s="5">
        <v>1500</v>
      </c>
      <c r="V61" s="5">
        <v>1450</v>
      </c>
      <c r="W61" s="5">
        <v>1570</v>
      </c>
      <c r="X61" s="5">
        <v>1590</v>
      </c>
      <c r="Y61" s="5">
        <v>1600</v>
      </c>
      <c r="Z61" s="5">
        <v>1600</v>
      </c>
      <c r="AA61" s="5">
        <v>1600</v>
      </c>
      <c r="AB61" s="5">
        <v>1600</v>
      </c>
      <c r="AC61" s="18">
        <f>SUM(E61:AB61)</f>
        <v>33500</v>
      </c>
    </row>
    <row r="62" spans="1:29" ht="30" customHeight="1" x14ac:dyDescent="0.2">
      <c r="A62" s="4">
        <v>16</v>
      </c>
      <c r="B62" s="3" t="s">
        <v>7</v>
      </c>
      <c r="C62" s="2" t="s">
        <v>6</v>
      </c>
      <c r="D62" s="5"/>
      <c r="E62" s="50"/>
      <c r="F62" s="50"/>
      <c r="G62" s="50">
        <f>G61/G60</f>
        <v>0.70072102229559763</v>
      </c>
      <c r="H62" s="50">
        <f>H61/H60</f>
        <v>0.67183629950191148</v>
      </c>
      <c r="I62" s="50">
        <f t="shared" ref="I62:AB62" si="16">I61/I60</f>
        <v>0.55668369193103373</v>
      </c>
      <c r="J62" s="50">
        <f t="shared" si="16"/>
        <v>0.63743016049399781</v>
      </c>
      <c r="K62" s="50">
        <f t="shared" si="16"/>
        <v>0.64647106615599748</v>
      </c>
      <c r="L62" s="50">
        <f t="shared" si="16"/>
        <v>0.63064838208320229</v>
      </c>
      <c r="M62" s="50">
        <f t="shared" si="16"/>
        <v>0.61578498287358696</v>
      </c>
      <c r="N62" s="50">
        <f t="shared" si="16"/>
        <v>0.61077807246276195</v>
      </c>
      <c r="O62" s="50">
        <f t="shared" si="16"/>
        <v>0.656794627981936</v>
      </c>
      <c r="P62" s="50">
        <f t="shared" si="16"/>
        <v>0.56767268323757614</v>
      </c>
      <c r="Q62" s="50">
        <f t="shared" si="16"/>
        <v>0.51905252317198769</v>
      </c>
      <c r="R62" s="50">
        <f t="shared" si="16"/>
        <v>0.63422915071130681</v>
      </c>
      <c r="S62" s="50">
        <f t="shared" si="16"/>
        <v>0.5793880789624033</v>
      </c>
      <c r="T62" s="50">
        <f t="shared" si="16"/>
        <v>0.59150476971419075</v>
      </c>
      <c r="U62" s="50">
        <f t="shared" si="16"/>
        <v>0.60061821139928839</v>
      </c>
      <c r="V62" s="50">
        <f t="shared" si="16"/>
        <v>0.61578473096167441</v>
      </c>
      <c r="W62" s="50">
        <f t="shared" si="16"/>
        <v>0.68225283270411741</v>
      </c>
      <c r="X62" s="50">
        <f t="shared" si="16"/>
        <v>0.59421149490650993</v>
      </c>
      <c r="Y62" s="50">
        <f t="shared" si="16"/>
        <v>0.56767242455138489</v>
      </c>
      <c r="Z62" s="50">
        <f t="shared" si="16"/>
        <v>0.55365596319945753</v>
      </c>
      <c r="AA62" s="50">
        <f t="shared" si="16"/>
        <v>0.55365590168214196</v>
      </c>
      <c r="AB62" s="50">
        <f t="shared" si="16"/>
        <v>0.55365596319945753</v>
      </c>
      <c r="AC62" s="12">
        <f t="shared" ref="AC62:AC67" si="17">AVERAGE(E62:AB62)</f>
        <v>0.60638650155370555</v>
      </c>
    </row>
    <row r="63" spans="1:29" ht="30" customHeight="1" x14ac:dyDescent="0.2">
      <c r="A63" s="4">
        <v>17</v>
      </c>
      <c r="B63" s="3" t="s">
        <v>5</v>
      </c>
      <c r="C63" s="5"/>
      <c r="D63" s="5"/>
      <c r="E63" s="411">
        <f>AVERAGE(E62:AB62)</f>
        <v>0.60638650155370555</v>
      </c>
      <c r="F63" s="411"/>
      <c r="G63" s="411"/>
      <c r="H63" s="411"/>
      <c r="I63" s="411"/>
      <c r="J63" s="411"/>
      <c r="K63" s="411"/>
      <c r="L63" s="411"/>
      <c r="M63" s="411"/>
      <c r="N63" s="411"/>
      <c r="O63" s="411"/>
      <c r="P63" s="411"/>
      <c r="Q63" s="411"/>
      <c r="R63" s="411"/>
      <c r="S63" s="411"/>
      <c r="T63" s="411"/>
      <c r="U63" s="411"/>
      <c r="V63" s="411"/>
      <c r="W63" s="411"/>
      <c r="X63" s="411"/>
      <c r="Y63" s="411"/>
      <c r="Z63" s="411"/>
      <c r="AA63" s="411"/>
      <c r="AB63" s="411"/>
      <c r="AC63" s="12">
        <f t="shared" si="17"/>
        <v>0.60638650155370555</v>
      </c>
    </row>
    <row r="64" spans="1:29" ht="30" customHeight="1" x14ac:dyDescent="0.2">
      <c r="A64" s="4">
        <v>18</v>
      </c>
      <c r="B64" s="3" t="s">
        <v>4</v>
      </c>
      <c r="C64" s="5"/>
      <c r="D64" s="5"/>
      <c r="E64" s="50"/>
      <c r="F64" s="50"/>
      <c r="G64" s="50">
        <f>3.516/G62</f>
        <v>5.0176887636129504</v>
      </c>
      <c r="H64" s="50">
        <f>3.516/H62</f>
        <v>5.2334177278106369</v>
      </c>
      <c r="I64" s="50">
        <f t="shared" ref="I64:AB64" si="18">3.516/I62</f>
        <v>6.3159744949661452</v>
      </c>
      <c r="J64" s="50">
        <f t="shared" si="18"/>
        <v>5.5158983962653387</v>
      </c>
      <c r="K64" s="50">
        <f t="shared" si="18"/>
        <v>5.4387584906260402</v>
      </c>
      <c r="L64" s="50">
        <f t="shared" si="18"/>
        <v>5.5752144933531751</v>
      </c>
      <c r="M64" s="50">
        <f t="shared" si="18"/>
        <v>5.7097852298905307</v>
      </c>
      <c r="N64" s="50">
        <f t="shared" si="18"/>
        <v>5.7565917286828663</v>
      </c>
      <c r="O64" s="50">
        <f t="shared" si="18"/>
        <v>5.3532715558335866</v>
      </c>
      <c r="P64" s="50">
        <f t="shared" si="18"/>
        <v>6.1937100442237103</v>
      </c>
      <c r="Q64" s="50">
        <f t="shared" si="18"/>
        <v>6.773880952380952</v>
      </c>
      <c r="R64" s="50">
        <f t="shared" si="18"/>
        <v>5.5437376160599081</v>
      </c>
      <c r="S64" s="50">
        <f t="shared" si="18"/>
        <v>6.0684714229823751</v>
      </c>
      <c r="T64" s="50">
        <f t="shared" si="18"/>
        <v>5.94416170422243</v>
      </c>
      <c r="U64" s="50">
        <f t="shared" si="18"/>
        <v>5.8539683500582012</v>
      </c>
      <c r="V64" s="50">
        <f t="shared" si="18"/>
        <v>5.7097875657115491</v>
      </c>
      <c r="W64" s="50">
        <f t="shared" si="18"/>
        <v>5.1535146963982417</v>
      </c>
      <c r="X64" s="50">
        <f t="shared" si="18"/>
        <v>5.917085129013179</v>
      </c>
      <c r="Y64" s="50">
        <f t="shared" si="18"/>
        <v>6.193712866674109</v>
      </c>
      <c r="Z64" s="50">
        <f t="shared" si="18"/>
        <v>6.3505140984697421</v>
      </c>
      <c r="AA64" s="50">
        <f t="shared" si="18"/>
        <v>6.3505148040823416</v>
      </c>
      <c r="AB64" s="50">
        <f t="shared" si="18"/>
        <v>6.3505140984697421</v>
      </c>
      <c r="AC64" s="12">
        <f t="shared" si="17"/>
        <v>5.8327351922630779</v>
      </c>
    </row>
    <row r="65" spans="1:29" ht="30" customHeight="1" x14ac:dyDescent="0.2">
      <c r="A65" s="4">
        <v>19</v>
      </c>
      <c r="B65" s="3" t="s">
        <v>3</v>
      </c>
      <c r="C65" s="5"/>
      <c r="D65" s="5"/>
      <c r="E65" s="50"/>
      <c r="F65" s="50"/>
      <c r="G65" s="50">
        <f>3.413*G64</f>
        <v>17.125371750210999</v>
      </c>
      <c r="H65" s="50">
        <f>3.413*H64</f>
        <v>17.861654705017703</v>
      </c>
      <c r="I65" s="50">
        <f t="shared" ref="I65:AB65" si="19">3.413*I64</f>
        <v>21.556420951319453</v>
      </c>
      <c r="J65" s="50">
        <f t="shared" si="19"/>
        <v>18.825761226453601</v>
      </c>
      <c r="K65" s="50">
        <f t="shared" si="19"/>
        <v>18.562482728506673</v>
      </c>
      <c r="L65" s="50">
        <f t="shared" si="19"/>
        <v>19.028207065814385</v>
      </c>
      <c r="M65" s="50">
        <f t="shared" si="19"/>
        <v>19.487496989616382</v>
      </c>
      <c r="N65" s="50">
        <f t="shared" si="19"/>
        <v>19.647247569994622</v>
      </c>
      <c r="O65" s="50">
        <f t="shared" si="19"/>
        <v>18.27071582006003</v>
      </c>
      <c r="P65" s="50">
        <f t="shared" si="19"/>
        <v>21.139132380935521</v>
      </c>
      <c r="Q65" s="50">
        <f t="shared" si="19"/>
        <v>23.119255690476187</v>
      </c>
      <c r="R65" s="50">
        <f t="shared" si="19"/>
        <v>18.920776483612464</v>
      </c>
      <c r="S65" s="50">
        <f t="shared" si="19"/>
        <v>20.711692966638847</v>
      </c>
      <c r="T65" s="50">
        <f t="shared" si="19"/>
        <v>20.287423896511154</v>
      </c>
      <c r="U65" s="50">
        <f t="shared" si="19"/>
        <v>19.979593978748639</v>
      </c>
      <c r="V65" s="50">
        <f t="shared" si="19"/>
        <v>19.487504961773517</v>
      </c>
      <c r="W65" s="50">
        <f t="shared" si="19"/>
        <v>17.588945658807198</v>
      </c>
      <c r="X65" s="50">
        <f t="shared" si="19"/>
        <v>20.195011545321979</v>
      </c>
      <c r="Y65" s="50">
        <f t="shared" si="19"/>
        <v>21.139142013958732</v>
      </c>
      <c r="Z65" s="50">
        <f t="shared" si="19"/>
        <v>21.67430461807723</v>
      </c>
      <c r="AA65" s="50">
        <f t="shared" si="19"/>
        <v>21.674307026333032</v>
      </c>
      <c r="AB65" s="50">
        <f t="shared" si="19"/>
        <v>21.67430461807723</v>
      </c>
      <c r="AC65" s="12">
        <f t="shared" si="17"/>
        <v>19.90712521119389</v>
      </c>
    </row>
    <row r="66" spans="1:29" ht="30" customHeight="1" x14ac:dyDescent="0.2">
      <c r="A66" s="4">
        <v>20</v>
      </c>
      <c r="B66" s="3" t="s">
        <v>2</v>
      </c>
      <c r="C66" s="2" t="s">
        <v>0</v>
      </c>
      <c r="D66" s="5"/>
      <c r="E66" s="50"/>
      <c r="F66" s="50"/>
      <c r="G66" s="50">
        <f>(G52-G51)/LN(1+(G52-G51)/G47)</f>
        <v>0.60682366164069113</v>
      </c>
      <c r="H66" s="50">
        <f>(H52-H51)/LN(1+(H52-H51)/H47)</f>
        <v>2.969461616743017</v>
      </c>
      <c r="I66" s="50">
        <f t="shared" ref="I66:AB66" si="20">(I52-I51)/LN(1+(I52-I51)/I47)</f>
        <v>2.9869847725255276</v>
      </c>
      <c r="J66" s="50">
        <f t="shared" si="20"/>
        <v>2.8167028887345351</v>
      </c>
      <c r="K66" s="50">
        <f t="shared" si="20"/>
        <v>2.6903380178454204</v>
      </c>
      <c r="L66" s="50">
        <f t="shared" si="20"/>
        <v>2.8509269606515626</v>
      </c>
      <c r="M66" s="50">
        <f t="shared" si="20"/>
        <v>3.0446447180586973</v>
      </c>
      <c r="N66" s="50">
        <f t="shared" si="20"/>
        <v>2.9526448920467745</v>
      </c>
      <c r="O66" s="50">
        <f t="shared" si="20"/>
        <v>2.8236485319689937</v>
      </c>
      <c r="P66" s="50">
        <f t="shared" si="20"/>
        <v>3.5276720076842207</v>
      </c>
      <c r="Q66" s="50">
        <f t="shared" si="20"/>
        <v>3.147048360910659</v>
      </c>
      <c r="R66" s="50">
        <f t="shared" si="20"/>
        <v>2.8565991888517339</v>
      </c>
      <c r="S66" s="50">
        <f t="shared" si="20"/>
        <v>3.1027106216527498</v>
      </c>
      <c r="T66" s="50">
        <f t="shared" si="20"/>
        <v>3.1027106216527498</v>
      </c>
      <c r="U66" s="50">
        <f t="shared" si="20"/>
        <v>2.9057503764597965</v>
      </c>
      <c r="V66" s="50">
        <f t="shared" si="20"/>
        <v>2.952641861369337</v>
      </c>
      <c r="W66" s="50">
        <f t="shared" si="20"/>
        <v>2.8849886759524748</v>
      </c>
      <c r="X66" s="50">
        <f t="shared" si="20"/>
        <v>3.1192125278589802</v>
      </c>
      <c r="Y66" s="50">
        <f t="shared" si="20"/>
        <v>3.2338066338001634</v>
      </c>
      <c r="Z66" s="50">
        <f t="shared" si="20"/>
        <v>3.2662655326867425</v>
      </c>
      <c r="AA66" s="50">
        <f t="shared" si="20"/>
        <v>3.2662655326867425</v>
      </c>
      <c r="AB66" s="50">
        <f t="shared" si="20"/>
        <v>3.2662655326867425</v>
      </c>
      <c r="AC66" s="12">
        <f t="shared" si="17"/>
        <v>2.9260960697485601</v>
      </c>
    </row>
    <row r="67" spans="1:29" ht="30" customHeight="1" x14ac:dyDescent="0.25">
      <c r="A67" s="4">
        <v>21</v>
      </c>
      <c r="B67" s="3" t="s">
        <v>1</v>
      </c>
      <c r="C67" s="2" t="s">
        <v>0</v>
      </c>
      <c r="D67" s="1"/>
      <c r="E67" s="50"/>
      <c r="F67" s="50"/>
      <c r="G67" s="50">
        <f>(G49-G50)/LN(1+(G49-G50)/G48)</f>
        <v>2.6842070030047114</v>
      </c>
      <c r="H67" s="50">
        <f>(H49-H50)/LN(1+(H49-H50)/H48)</f>
        <v>2.6518473772934428</v>
      </c>
      <c r="I67" s="50">
        <f t="shared" ref="I67:AB67" si="21">(I49-I50)/LN(1+(I49-I50)/I48)</f>
        <v>2.6276703614463646</v>
      </c>
      <c r="J67" s="50">
        <f t="shared" si="21"/>
        <v>2.5579536050970537</v>
      </c>
      <c r="K67" s="50">
        <f t="shared" si="21"/>
        <v>2.8904117163867791</v>
      </c>
      <c r="L67" s="50">
        <f t="shared" si="21"/>
        <v>2.7848630868990112</v>
      </c>
      <c r="M67" s="50">
        <f t="shared" si="21"/>
        <v>2.8402869362987175</v>
      </c>
      <c r="N67" s="50">
        <f t="shared" si="21"/>
        <v>2.8678711280121489</v>
      </c>
      <c r="O67" s="50">
        <f t="shared" si="21"/>
        <v>2.8678738548946607</v>
      </c>
      <c r="P67" s="50">
        <f t="shared" si="21"/>
        <v>2.5742775185844593</v>
      </c>
      <c r="Q67" s="50">
        <f t="shared" si="21"/>
        <v>3.2460638420001677</v>
      </c>
      <c r="R67" s="50">
        <f t="shared" si="21"/>
        <v>2.5394747391831993</v>
      </c>
      <c r="S67" s="50">
        <f t="shared" si="21"/>
        <v>2.6901612035854132</v>
      </c>
      <c r="T67" s="50">
        <f t="shared" si="21"/>
        <v>2.6402020720729702</v>
      </c>
      <c r="U67" s="50">
        <f t="shared" si="21"/>
        <v>2.5773756088654998</v>
      </c>
      <c r="V67" s="50">
        <f t="shared" si="21"/>
        <v>2.475946978296351</v>
      </c>
      <c r="W67" s="50">
        <f t="shared" si="21"/>
        <v>2.4376044599444171</v>
      </c>
      <c r="X67" s="50">
        <f t="shared" si="21"/>
        <v>2.702610565455013</v>
      </c>
      <c r="Y67" s="50">
        <f t="shared" si="21"/>
        <v>3.005297320588284</v>
      </c>
      <c r="Z67" s="50">
        <f t="shared" si="21"/>
        <v>3.0566096774060152</v>
      </c>
      <c r="AA67" s="50">
        <f t="shared" si="21"/>
        <v>3.2460643194372505</v>
      </c>
      <c r="AB67" s="50">
        <f t="shared" si="21"/>
        <v>3.2460640807187118</v>
      </c>
      <c r="AC67" s="12">
        <f t="shared" si="17"/>
        <v>2.7823062479759382</v>
      </c>
    </row>
  </sheetData>
  <mergeCells count="32">
    <mergeCell ref="E63:AB63"/>
    <mergeCell ref="A45:A46"/>
    <mergeCell ref="B45:B46"/>
    <mergeCell ref="C45:C46"/>
    <mergeCell ref="D45:D46"/>
    <mergeCell ref="E45:AB45"/>
    <mergeCell ref="A36:AC36"/>
    <mergeCell ref="A37:AC37"/>
    <mergeCell ref="A38:D38"/>
    <mergeCell ref="E38:AC44"/>
    <mergeCell ref="A39:D39"/>
    <mergeCell ref="A40:D40"/>
    <mergeCell ref="A41:D41"/>
    <mergeCell ref="A42:D42"/>
    <mergeCell ref="A43:D43"/>
    <mergeCell ref="A44:D44"/>
    <mergeCell ref="A8:D8"/>
    <mergeCell ref="A9:D9"/>
    <mergeCell ref="E3:AC9"/>
    <mergeCell ref="A2:AC2"/>
    <mergeCell ref="A1:AC1"/>
    <mergeCell ref="A3:D3"/>
    <mergeCell ref="A4:D4"/>
    <mergeCell ref="A5:D5"/>
    <mergeCell ref="A6:D6"/>
    <mergeCell ref="A7:D7"/>
    <mergeCell ref="E28:AB28"/>
    <mergeCell ref="A10:A11"/>
    <mergeCell ref="B10:B11"/>
    <mergeCell ref="C10:C11"/>
    <mergeCell ref="D10:D11"/>
    <mergeCell ref="E10:AB10"/>
  </mergeCells>
  <conditionalFormatting sqref="Y26:AB26">
    <cfRule type="cellIs" dxfId="21" priority="3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C100"/>
  <sheetViews>
    <sheetView zoomScale="70" zoomScaleNormal="70" workbookViewId="0">
      <selection activeCell="AC47" sqref="AC47:AC48"/>
    </sheetView>
  </sheetViews>
  <sheetFormatPr defaultColWidth="8.85546875" defaultRowHeight="15" x14ac:dyDescent="0.25"/>
  <cols>
    <col min="1" max="1" width="8.5703125" bestFit="1" customWidth="1"/>
    <col min="2" max="2" width="46.42578125" customWidth="1"/>
    <col min="3" max="3" width="11.140625" customWidth="1"/>
    <col min="4" max="4" width="13" customWidth="1"/>
    <col min="5" max="28" width="10.7109375" customWidth="1"/>
    <col min="29" max="29" width="9.42578125" customWidth="1"/>
  </cols>
  <sheetData>
    <row r="1" spans="1:29" ht="23.25" x14ac:dyDescent="0.35">
      <c r="A1" s="417" t="s">
        <v>39</v>
      </c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M1" s="417"/>
      <c r="N1" s="417"/>
      <c r="O1" s="417"/>
      <c r="P1" s="417"/>
      <c r="Q1" s="417"/>
      <c r="R1" s="417"/>
      <c r="S1" s="417"/>
      <c r="T1" s="417"/>
      <c r="U1" s="417"/>
      <c r="V1" s="417"/>
      <c r="W1" s="417"/>
      <c r="X1" s="417"/>
      <c r="Y1" s="417"/>
      <c r="Z1" s="417"/>
      <c r="AA1" s="417"/>
      <c r="AB1" s="417"/>
      <c r="AC1" s="417"/>
    </row>
    <row r="2" spans="1:29" ht="23.25" x14ac:dyDescent="0.25">
      <c r="A2" s="318" t="s">
        <v>125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318"/>
      <c r="Y2" s="318"/>
      <c r="Z2" s="318"/>
      <c r="AA2" s="318"/>
      <c r="AB2" s="318"/>
      <c r="AC2" s="318"/>
    </row>
    <row r="3" spans="1:29" ht="21" customHeight="1" x14ac:dyDescent="0.35">
      <c r="A3" s="408"/>
      <c r="B3" s="409"/>
      <c r="C3" s="409"/>
      <c r="D3" s="410"/>
      <c r="E3" s="320" t="s">
        <v>73</v>
      </c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</row>
    <row r="4" spans="1:29" ht="18.75" customHeight="1" x14ac:dyDescent="0.25">
      <c r="A4" s="418" t="s">
        <v>126</v>
      </c>
      <c r="B4" s="419"/>
      <c r="C4" s="419"/>
      <c r="D4" s="420"/>
      <c r="E4" s="320"/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</row>
    <row r="5" spans="1:29" ht="18.75" customHeight="1" x14ac:dyDescent="0.25">
      <c r="A5" s="418" t="s">
        <v>127</v>
      </c>
      <c r="B5" s="419"/>
      <c r="C5" s="419"/>
      <c r="D5" s="420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29" ht="18.75" customHeight="1" x14ac:dyDescent="0.25">
      <c r="A6" s="418" t="s">
        <v>128</v>
      </c>
      <c r="B6" s="419"/>
      <c r="C6" s="419"/>
      <c r="D6" s="420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29" ht="18.75" customHeight="1" x14ac:dyDescent="0.25">
      <c r="A7" s="418" t="s">
        <v>129</v>
      </c>
      <c r="B7" s="419"/>
      <c r="C7" s="419"/>
      <c r="D7" s="420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29" ht="19.5" customHeight="1" x14ac:dyDescent="0.35">
      <c r="A8" s="421" t="s">
        <v>130</v>
      </c>
      <c r="B8" s="422"/>
      <c r="C8" s="422"/>
      <c r="D8" s="423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29" ht="18.75" customHeight="1" x14ac:dyDescent="0.35">
      <c r="A9" s="421" t="s">
        <v>131</v>
      </c>
      <c r="B9" s="422"/>
      <c r="C9" s="422"/>
      <c r="D9" s="423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29" ht="39.75" customHeight="1" x14ac:dyDescent="0.25">
      <c r="A10" s="312" t="s">
        <v>32</v>
      </c>
      <c r="B10" s="312" t="s">
        <v>31</v>
      </c>
      <c r="C10" s="312" t="s">
        <v>30</v>
      </c>
      <c r="D10" s="312" t="s">
        <v>29</v>
      </c>
      <c r="E10" s="314" t="s">
        <v>28</v>
      </c>
      <c r="F10" s="315"/>
      <c r="G10" s="315"/>
      <c r="H10" s="315"/>
      <c r="I10" s="315"/>
      <c r="J10" s="315"/>
      <c r="K10" s="315"/>
      <c r="L10" s="315"/>
      <c r="M10" s="315"/>
      <c r="N10" s="315"/>
      <c r="O10" s="315"/>
      <c r="P10" s="315"/>
      <c r="Q10" s="315"/>
      <c r="R10" s="315"/>
      <c r="S10" s="315"/>
      <c r="T10" s="315"/>
      <c r="U10" s="315"/>
      <c r="V10" s="315"/>
      <c r="W10" s="315"/>
      <c r="X10" s="315"/>
      <c r="Y10" s="315"/>
      <c r="Z10" s="315"/>
      <c r="AA10" s="315"/>
      <c r="AB10" s="316"/>
      <c r="AC10" s="113" t="s">
        <v>67</v>
      </c>
    </row>
    <row r="11" spans="1:29" ht="15.75" x14ac:dyDescent="0.25">
      <c r="A11" s="313"/>
      <c r="B11" s="313"/>
      <c r="C11" s="313"/>
      <c r="D11" s="313"/>
      <c r="E11" s="8">
        <v>7</v>
      </c>
      <c r="F11" s="8">
        <v>8</v>
      </c>
      <c r="G11" s="8">
        <v>9</v>
      </c>
      <c r="H11" s="8">
        <v>10</v>
      </c>
      <c r="I11" s="9">
        <v>11</v>
      </c>
      <c r="J11" s="8">
        <v>12</v>
      </c>
      <c r="K11" s="8">
        <v>13</v>
      </c>
      <c r="L11" s="8">
        <v>14</v>
      </c>
      <c r="M11" s="8">
        <v>15</v>
      </c>
      <c r="N11" s="8">
        <v>16</v>
      </c>
      <c r="O11" s="8">
        <v>17</v>
      </c>
      <c r="P11" s="8">
        <v>18</v>
      </c>
      <c r="Q11" s="8">
        <v>19</v>
      </c>
      <c r="R11" s="8">
        <v>20</v>
      </c>
      <c r="S11" s="8">
        <v>21</v>
      </c>
      <c r="T11" s="8">
        <v>22</v>
      </c>
      <c r="U11" s="8">
        <v>23</v>
      </c>
      <c r="V11" s="8">
        <v>0</v>
      </c>
      <c r="W11" s="8">
        <v>1</v>
      </c>
      <c r="X11" s="8">
        <v>2</v>
      </c>
      <c r="Y11" s="8">
        <v>3</v>
      </c>
      <c r="Z11" s="8">
        <v>4</v>
      </c>
      <c r="AA11" s="8">
        <v>5</v>
      </c>
      <c r="AB11" s="8">
        <v>6</v>
      </c>
      <c r="AC11" s="1"/>
    </row>
    <row r="12" spans="1:29" ht="30" customHeight="1" x14ac:dyDescent="0.25">
      <c r="A12" s="128">
        <v>1</v>
      </c>
      <c r="B12" s="3" t="s">
        <v>27</v>
      </c>
      <c r="C12" s="2" t="s">
        <v>0</v>
      </c>
      <c r="D12" s="31"/>
      <c r="E12" s="7"/>
      <c r="F12" s="7"/>
      <c r="G12" s="7"/>
      <c r="H12" s="7"/>
      <c r="I12" s="7"/>
      <c r="J12" s="7">
        <v>1.7</v>
      </c>
      <c r="K12" s="7">
        <v>1.5</v>
      </c>
      <c r="L12" s="7">
        <v>1.3</v>
      </c>
      <c r="M12" s="7">
        <v>1.4</v>
      </c>
      <c r="N12" s="7">
        <v>1.3</v>
      </c>
      <c r="O12" s="7">
        <v>1.4</v>
      </c>
      <c r="P12" s="7">
        <v>1.4</v>
      </c>
      <c r="Q12" s="7">
        <v>1.5</v>
      </c>
      <c r="R12" s="7">
        <v>1.4</v>
      </c>
      <c r="S12" s="7">
        <v>1.6</v>
      </c>
      <c r="T12" s="7">
        <v>1.4</v>
      </c>
      <c r="U12" s="7">
        <v>1.4</v>
      </c>
      <c r="V12" s="7">
        <v>1.5</v>
      </c>
      <c r="W12" s="7">
        <v>1.6</v>
      </c>
      <c r="X12" s="7">
        <v>1.6</v>
      </c>
      <c r="Y12" s="7">
        <v>1.7</v>
      </c>
      <c r="Z12" s="7">
        <v>1.8</v>
      </c>
      <c r="AA12" s="7">
        <v>1.7</v>
      </c>
      <c r="AB12" s="7">
        <v>1.8</v>
      </c>
      <c r="AC12" s="12">
        <f t="shared" ref="AC12:AC24" si="0">AVERAGE(E12:AB12)</f>
        <v>1.5263157894736843</v>
      </c>
    </row>
    <row r="13" spans="1:29" ht="30" customHeight="1" x14ac:dyDescent="0.25">
      <c r="A13" s="128">
        <v>2</v>
      </c>
      <c r="B13" s="3" t="s">
        <v>26</v>
      </c>
      <c r="C13" s="2" t="s">
        <v>0</v>
      </c>
      <c r="D13" s="31"/>
      <c r="E13" s="7"/>
      <c r="F13" s="7"/>
      <c r="G13" s="7"/>
      <c r="H13" s="7"/>
      <c r="I13" s="7"/>
      <c r="J13" s="7">
        <v>0.4</v>
      </c>
      <c r="K13" s="7">
        <v>0.4</v>
      </c>
      <c r="L13" s="7">
        <v>0.3</v>
      </c>
      <c r="M13" s="7">
        <v>0.3</v>
      </c>
      <c r="N13" s="7">
        <v>0.3</v>
      </c>
      <c r="O13" s="7">
        <v>0.3</v>
      </c>
      <c r="P13" s="7">
        <v>0.4</v>
      </c>
      <c r="Q13" s="7">
        <v>0.4</v>
      </c>
      <c r="R13" s="7">
        <v>0.4</v>
      </c>
      <c r="S13" s="7">
        <v>0.4</v>
      </c>
      <c r="T13" s="7">
        <v>0.4</v>
      </c>
      <c r="U13" s="7">
        <v>0.4</v>
      </c>
      <c r="V13" s="7">
        <v>0.4</v>
      </c>
      <c r="W13" s="7">
        <v>0.4</v>
      </c>
      <c r="X13" s="7">
        <v>0.5</v>
      </c>
      <c r="Y13" s="7">
        <v>0.4</v>
      </c>
      <c r="Z13" s="7">
        <v>0.5</v>
      </c>
      <c r="AA13" s="7">
        <v>0.4</v>
      </c>
      <c r="AB13" s="7">
        <v>0.5</v>
      </c>
      <c r="AC13" s="12">
        <f t="shared" si="0"/>
        <v>0.39473684210526322</v>
      </c>
    </row>
    <row r="14" spans="1:29" ht="30" customHeight="1" x14ac:dyDescent="0.25">
      <c r="A14" s="128">
        <v>3</v>
      </c>
      <c r="B14" s="3" t="s">
        <v>25</v>
      </c>
      <c r="C14" s="2" t="s">
        <v>0</v>
      </c>
      <c r="D14" s="2"/>
      <c r="E14" s="1"/>
      <c r="F14" s="1"/>
      <c r="G14" s="1"/>
      <c r="H14" s="1"/>
      <c r="I14" s="1"/>
      <c r="J14" s="36">
        <v>13.72222</v>
      </c>
      <c r="K14" s="36">
        <v>14.33333</v>
      </c>
      <c r="L14" s="36">
        <v>13.88889</v>
      </c>
      <c r="M14" s="36">
        <v>13.72222</v>
      </c>
      <c r="N14" s="36">
        <v>13.72222</v>
      </c>
      <c r="O14" s="36">
        <v>13.83333</v>
      </c>
      <c r="P14" s="36">
        <v>13.88889</v>
      </c>
      <c r="Q14" s="36">
        <v>13.88889</v>
      </c>
      <c r="R14" s="36">
        <v>13.77778</v>
      </c>
      <c r="S14" s="36">
        <v>13.77778</v>
      </c>
      <c r="T14" s="36">
        <v>13.66667</v>
      </c>
      <c r="U14" s="36">
        <v>13.11111</v>
      </c>
      <c r="V14" s="36">
        <v>12.55556</v>
      </c>
      <c r="W14" s="36">
        <v>12.77778</v>
      </c>
      <c r="X14" s="36">
        <v>13.88889</v>
      </c>
      <c r="Y14" s="36">
        <v>14.44444</v>
      </c>
      <c r="Z14" s="36">
        <v>14.66667</v>
      </c>
      <c r="AA14" s="36">
        <v>14.83333</v>
      </c>
      <c r="AB14" s="36">
        <v>15.05556</v>
      </c>
      <c r="AC14" s="12">
        <f t="shared" si="0"/>
        <v>13.871345263157895</v>
      </c>
    </row>
    <row r="15" spans="1:29" ht="30" customHeight="1" x14ac:dyDescent="0.25">
      <c r="A15" s="128">
        <v>4</v>
      </c>
      <c r="B15" s="3" t="s">
        <v>24</v>
      </c>
      <c r="C15" s="2" t="s">
        <v>0</v>
      </c>
      <c r="D15" s="2"/>
      <c r="E15" s="1"/>
      <c r="F15" s="1"/>
      <c r="G15" s="1"/>
      <c r="H15" s="1"/>
      <c r="I15" s="1"/>
      <c r="J15" s="36">
        <v>8</v>
      </c>
      <c r="K15" s="36">
        <v>6.944445</v>
      </c>
      <c r="L15" s="36">
        <v>6.944445</v>
      </c>
      <c r="M15" s="36">
        <v>7</v>
      </c>
      <c r="N15" s="36">
        <v>7.1111110000000002</v>
      </c>
      <c r="O15" s="36">
        <v>7.1111110000000002</v>
      </c>
      <c r="P15" s="36">
        <v>7</v>
      </c>
      <c r="Q15" s="36">
        <v>7.1111110000000002</v>
      </c>
      <c r="R15" s="36">
        <v>7</v>
      </c>
      <c r="S15" s="36">
        <v>7</v>
      </c>
      <c r="T15" s="36">
        <v>6.1666660000000002</v>
      </c>
      <c r="U15" s="36">
        <v>5.61111</v>
      </c>
      <c r="V15" s="36">
        <v>5.61111</v>
      </c>
      <c r="W15" s="36">
        <v>5.61111</v>
      </c>
      <c r="X15" s="36">
        <v>5.8333329999999997</v>
      </c>
      <c r="Y15" s="36">
        <v>6.0555570000000003</v>
      </c>
      <c r="Z15" s="36">
        <v>6.5</v>
      </c>
      <c r="AA15" s="36">
        <v>6.4444439999999998</v>
      </c>
      <c r="AB15" s="36">
        <v>6.555555</v>
      </c>
      <c r="AC15" s="12">
        <f t="shared" si="0"/>
        <v>6.6111109473684211</v>
      </c>
    </row>
    <row r="16" spans="1:29" ht="30" customHeight="1" x14ac:dyDescent="0.25">
      <c r="A16" s="128">
        <v>5</v>
      </c>
      <c r="B16" s="3" t="s">
        <v>23</v>
      </c>
      <c r="C16" s="2" t="s">
        <v>0</v>
      </c>
      <c r="D16" s="2"/>
      <c r="E16" s="1"/>
      <c r="F16" s="1"/>
      <c r="G16" s="1"/>
      <c r="H16" s="1"/>
      <c r="I16" s="1"/>
      <c r="J16" s="36">
        <v>20</v>
      </c>
      <c r="K16" s="36">
        <v>24.38889</v>
      </c>
      <c r="L16" s="36">
        <v>24.22222</v>
      </c>
      <c r="M16" s="36">
        <v>24.38889</v>
      </c>
      <c r="N16" s="36">
        <v>24.66667</v>
      </c>
      <c r="O16" s="36">
        <v>24.33334</v>
      </c>
      <c r="P16" s="36">
        <v>24.5</v>
      </c>
      <c r="Q16" s="36">
        <v>24.94445</v>
      </c>
      <c r="R16" s="36">
        <v>24.94445</v>
      </c>
      <c r="S16" s="36">
        <v>24.94445</v>
      </c>
      <c r="T16" s="36">
        <v>25.27778</v>
      </c>
      <c r="U16" s="36">
        <v>25.44445</v>
      </c>
      <c r="V16" s="36">
        <v>25.22222</v>
      </c>
      <c r="W16" s="36">
        <v>23.55556</v>
      </c>
      <c r="X16" s="36">
        <v>23.44444</v>
      </c>
      <c r="Y16" s="36">
        <v>23.44444</v>
      </c>
      <c r="Z16" s="36">
        <v>23.72222</v>
      </c>
      <c r="AA16" s="36">
        <v>23.44444</v>
      </c>
      <c r="AB16" s="36">
        <v>23</v>
      </c>
      <c r="AC16" s="12">
        <f t="shared" si="0"/>
        <v>24.099416315789473</v>
      </c>
    </row>
    <row r="17" spans="1:29" ht="30" customHeight="1" x14ac:dyDescent="0.25">
      <c r="A17" s="128">
        <v>6</v>
      </c>
      <c r="B17" s="3" t="s">
        <v>22</v>
      </c>
      <c r="C17" s="2" t="s">
        <v>0</v>
      </c>
      <c r="D17" s="2"/>
      <c r="E17" s="1"/>
      <c r="F17" s="1"/>
      <c r="G17" s="1"/>
      <c r="H17" s="1"/>
      <c r="I17" s="1"/>
      <c r="J17" s="36">
        <v>24.5</v>
      </c>
      <c r="K17" s="36">
        <v>29.05556</v>
      </c>
      <c r="L17" s="36">
        <v>28.44444</v>
      </c>
      <c r="M17" s="36">
        <v>28.55556</v>
      </c>
      <c r="N17" s="36">
        <v>28.77778</v>
      </c>
      <c r="O17" s="36">
        <v>28.55556</v>
      </c>
      <c r="P17" s="36">
        <v>28.88889</v>
      </c>
      <c r="Q17" s="36">
        <v>29.33334</v>
      </c>
      <c r="R17" s="36">
        <v>29.33334</v>
      </c>
      <c r="S17" s="36">
        <v>29.11111</v>
      </c>
      <c r="T17" s="36">
        <v>30</v>
      </c>
      <c r="U17" s="36">
        <v>30.22222</v>
      </c>
      <c r="V17" s="36">
        <v>29.5</v>
      </c>
      <c r="W17" s="36">
        <v>28.22223</v>
      </c>
      <c r="X17" s="36">
        <v>28.61111</v>
      </c>
      <c r="Y17" s="36">
        <v>28.83334</v>
      </c>
      <c r="Z17" s="36">
        <v>29</v>
      </c>
      <c r="AA17" s="36">
        <v>28.77778</v>
      </c>
      <c r="AB17" s="36">
        <v>28.27778</v>
      </c>
      <c r="AC17" s="12">
        <f t="shared" si="0"/>
        <v>28.736844210526318</v>
      </c>
    </row>
    <row r="18" spans="1:29" ht="30" customHeight="1" x14ac:dyDescent="0.25">
      <c r="A18" s="128">
        <v>7</v>
      </c>
      <c r="B18" s="3" t="s">
        <v>21</v>
      </c>
      <c r="C18" s="2" t="s">
        <v>16</v>
      </c>
      <c r="D18" s="2"/>
      <c r="E18" s="5"/>
      <c r="F18" s="5"/>
      <c r="G18" s="5"/>
      <c r="H18" s="5"/>
      <c r="I18" s="5"/>
      <c r="J18" s="5">
        <v>4.3</v>
      </c>
      <c r="K18" s="5">
        <v>4.3</v>
      </c>
      <c r="L18" s="5">
        <v>4.3</v>
      </c>
      <c r="M18" s="5">
        <v>4.3</v>
      </c>
      <c r="N18" s="5">
        <v>4.3</v>
      </c>
      <c r="O18" s="5">
        <v>4.3</v>
      </c>
      <c r="P18" s="5">
        <v>4.3</v>
      </c>
      <c r="Q18" s="5">
        <v>4.3</v>
      </c>
      <c r="R18" s="5">
        <v>4.3</v>
      </c>
      <c r="S18" s="5">
        <v>4.3</v>
      </c>
      <c r="T18" s="5">
        <v>4.3</v>
      </c>
      <c r="U18" s="5">
        <v>4.3</v>
      </c>
      <c r="V18" s="5">
        <v>4.3</v>
      </c>
      <c r="W18" s="5">
        <v>4.3</v>
      </c>
      <c r="X18" s="5">
        <v>4.3</v>
      </c>
      <c r="Y18" s="5">
        <v>4.3</v>
      </c>
      <c r="Z18" s="5">
        <v>4.3</v>
      </c>
      <c r="AA18" s="5">
        <v>4.3</v>
      </c>
      <c r="AB18" s="5">
        <v>4.3</v>
      </c>
      <c r="AC18" s="12">
        <f t="shared" si="0"/>
        <v>4.2999999999999989</v>
      </c>
    </row>
    <row r="19" spans="1:29" ht="30" customHeight="1" x14ac:dyDescent="0.25">
      <c r="A19" s="128">
        <v>8</v>
      </c>
      <c r="B19" s="3" t="s">
        <v>20</v>
      </c>
      <c r="C19" s="2" t="s">
        <v>16</v>
      </c>
      <c r="D19" s="2"/>
      <c r="E19" s="11"/>
      <c r="F19" s="11"/>
      <c r="G19" s="11"/>
      <c r="H19" s="11"/>
      <c r="I19" s="11"/>
      <c r="J19" s="11">
        <v>3.8</v>
      </c>
      <c r="K19" s="11">
        <v>3.8</v>
      </c>
      <c r="L19" s="11">
        <v>3.8</v>
      </c>
      <c r="M19" s="11">
        <v>3.8</v>
      </c>
      <c r="N19" s="11">
        <v>3.8</v>
      </c>
      <c r="O19" s="11">
        <v>3.8</v>
      </c>
      <c r="P19" s="11">
        <v>3.8</v>
      </c>
      <c r="Q19" s="11">
        <v>3.8</v>
      </c>
      <c r="R19" s="11">
        <v>3.8</v>
      </c>
      <c r="S19" s="11">
        <v>3.8</v>
      </c>
      <c r="T19" s="11">
        <v>3.8</v>
      </c>
      <c r="U19" s="11">
        <v>3.8</v>
      </c>
      <c r="V19" s="11">
        <v>3.8</v>
      </c>
      <c r="W19" s="11">
        <v>3.8</v>
      </c>
      <c r="X19" s="11">
        <v>3.8</v>
      </c>
      <c r="Y19" s="11">
        <v>3.8</v>
      </c>
      <c r="Z19" s="11">
        <v>3.8</v>
      </c>
      <c r="AA19" s="11">
        <v>3.8</v>
      </c>
      <c r="AB19" s="11">
        <v>3.8</v>
      </c>
      <c r="AC19" s="12">
        <f t="shared" si="0"/>
        <v>3.7999999999999985</v>
      </c>
    </row>
    <row r="20" spans="1:29" ht="30" customHeight="1" x14ac:dyDescent="0.25">
      <c r="A20" s="128">
        <v>9</v>
      </c>
      <c r="B20" s="3" t="s">
        <v>19</v>
      </c>
      <c r="C20" s="2" t="s">
        <v>16</v>
      </c>
      <c r="D20" s="2"/>
      <c r="E20" s="11"/>
      <c r="F20" s="11"/>
      <c r="G20" s="11"/>
      <c r="H20" s="11"/>
      <c r="I20" s="11"/>
      <c r="J20" s="11">
        <v>3.8</v>
      </c>
      <c r="K20" s="11">
        <v>3.8</v>
      </c>
      <c r="L20" s="11">
        <v>3.8</v>
      </c>
      <c r="M20" s="11">
        <v>3.8</v>
      </c>
      <c r="N20" s="11">
        <v>3.8</v>
      </c>
      <c r="O20" s="11">
        <v>3.8</v>
      </c>
      <c r="P20" s="11">
        <v>3.8</v>
      </c>
      <c r="Q20" s="11">
        <v>3.8</v>
      </c>
      <c r="R20" s="11">
        <v>3.8</v>
      </c>
      <c r="S20" s="11">
        <v>3.8</v>
      </c>
      <c r="T20" s="11">
        <v>3.8</v>
      </c>
      <c r="U20" s="11">
        <v>3.8</v>
      </c>
      <c r="V20" s="11">
        <v>3.8</v>
      </c>
      <c r="W20" s="11">
        <v>3.8</v>
      </c>
      <c r="X20" s="11">
        <v>3.8</v>
      </c>
      <c r="Y20" s="11">
        <v>3.8</v>
      </c>
      <c r="Z20" s="11">
        <v>3.8</v>
      </c>
      <c r="AA20" s="11">
        <v>3.8</v>
      </c>
      <c r="AB20" s="11">
        <v>3.8</v>
      </c>
      <c r="AC20" s="12">
        <f t="shared" si="0"/>
        <v>3.7999999999999985</v>
      </c>
    </row>
    <row r="21" spans="1:29" ht="30" customHeight="1" x14ac:dyDescent="0.25">
      <c r="A21" s="128">
        <v>10</v>
      </c>
      <c r="B21" s="3" t="s">
        <v>18</v>
      </c>
      <c r="C21" s="2" t="s">
        <v>16</v>
      </c>
      <c r="D21" s="2"/>
      <c r="E21" s="11"/>
      <c r="F21" s="11"/>
      <c r="G21" s="11"/>
      <c r="H21" s="11"/>
      <c r="I21" s="11"/>
      <c r="J21" s="11">
        <v>3</v>
      </c>
      <c r="K21" s="11">
        <v>3</v>
      </c>
      <c r="L21" s="11">
        <v>3</v>
      </c>
      <c r="M21" s="11">
        <v>3</v>
      </c>
      <c r="N21" s="11">
        <v>3</v>
      </c>
      <c r="O21" s="11">
        <v>3</v>
      </c>
      <c r="P21" s="11">
        <v>3</v>
      </c>
      <c r="Q21" s="11">
        <v>3</v>
      </c>
      <c r="R21" s="11">
        <v>3</v>
      </c>
      <c r="S21" s="11">
        <v>3</v>
      </c>
      <c r="T21" s="11">
        <v>3</v>
      </c>
      <c r="U21" s="11">
        <v>3</v>
      </c>
      <c r="V21" s="11">
        <v>3</v>
      </c>
      <c r="W21" s="11">
        <v>3</v>
      </c>
      <c r="X21" s="11">
        <v>3</v>
      </c>
      <c r="Y21" s="11">
        <v>3</v>
      </c>
      <c r="Z21" s="11">
        <v>3</v>
      </c>
      <c r="AA21" s="11">
        <v>3</v>
      </c>
      <c r="AB21" s="11">
        <v>3</v>
      </c>
      <c r="AC21" s="12">
        <f t="shared" si="0"/>
        <v>3</v>
      </c>
    </row>
    <row r="22" spans="1:29" ht="30" customHeight="1" x14ac:dyDescent="0.25">
      <c r="A22" s="128">
        <v>11</v>
      </c>
      <c r="B22" s="3" t="s">
        <v>17</v>
      </c>
      <c r="C22" s="2" t="s">
        <v>16</v>
      </c>
      <c r="D22" s="5"/>
      <c r="E22" s="13"/>
      <c r="F22" s="13"/>
      <c r="G22" s="13"/>
      <c r="H22" s="13"/>
      <c r="I22" s="13"/>
      <c r="J22" s="13">
        <f t="shared" ref="J22:O22" si="1">J18-J19</f>
        <v>0.5</v>
      </c>
      <c r="K22" s="13">
        <f t="shared" si="1"/>
        <v>0.5</v>
      </c>
      <c r="L22" s="13">
        <f t="shared" si="1"/>
        <v>0.5</v>
      </c>
      <c r="M22" s="13">
        <f t="shared" si="1"/>
        <v>0.5</v>
      </c>
      <c r="N22" s="13">
        <f t="shared" si="1"/>
        <v>0.5</v>
      </c>
      <c r="O22" s="13">
        <f t="shared" si="1"/>
        <v>0.5</v>
      </c>
      <c r="P22" s="13">
        <f t="shared" ref="P22:AB22" si="2">P18-P19</f>
        <v>0.5</v>
      </c>
      <c r="Q22" s="13">
        <f t="shared" si="2"/>
        <v>0.5</v>
      </c>
      <c r="R22" s="13">
        <f t="shared" si="2"/>
        <v>0.5</v>
      </c>
      <c r="S22" s="13">
        <f t="shared" si="2"/>
        <v>0.5</v>
      </c>
      <c r="T22" s="13">
        <f t="shared" si="2"/>
        <v>0.5</v>
      </c>
      <c r="U22" s="13">
        <f t="shared" si="2"/>
        <v>0.5</v>
      </c>
      <c r="V22" s="13">
        <f t="shared" si="2"/>
        <v>0.5</v>
      </c>
      <c r="W22" s="13">
        <f t="shared" si="2"/>
        <v>0.5</v>
      </c>
      <c r="X22" s="13">
        <f t="shared" si="2"/>
        <v>0.5</v>
      </c>
      <c r="Y22" s="13">
        <f t="shared" si="2"/>
        <v>0.5</v>
      </c>
      <c r="Z22" s="13">
        <f t="shared" si="2"/>
        <v>0.5</v>
      </c>
      <c r="AA22" s="13">
        <f t="shared" si="2"/>
        <v>0.5</v>
      </c>
      <c r="AB22" s="13">
        <f t="shared" si="2"/>
        <v>0.5</v>
      </c>
      <c r="AC22" s="12">
        <f t="shared" si="0"/>
        <v>0.5</v>
      </c>
    </row>
    <row r="23" spans="1:29" ht="30" customHeight="1" x14ac:dyDescent="0.25">
      <c r="A23" s="128">
        <v>12</v>
      </c>
      <c r="B23" s="3" t="s">
        <v>15</v>
      </c>
      <c r="C23" s="2" t="s">
        <v>14</v>
      </c>
      <c r="D23" s="5"/>
      <c r="E23" s="13"/>
      <c r="F23" s="13"/>
      <c r="G23" s="13"/>
      <c r="H23" s="13"/>
      <c r="I23" s="13"/>
      <c r="J23" s="13">
        <f t="shared" ref="J23:O23" si="3">J20-J21</f>
        <v>0.79999999999999982</v>
      </c>
      <c r="K23" s="13">
        <f t="shared" si="3"/>
        <v>0.79999999999999982</v>
      </c>
      <c r="L23" s="13">
        <f t="shared" si="3"/>
        <v>0.79999999999999982</v>
      </c>
      <c r="M23" s="13">
        <f t="shared" si="3"/>
        <v>0.79999999999999982</v>
      </c>
      <c r="N23" s="13">
        <f t="shared" si="3"/>
        <v>0.79999999999999982</v>
      </c>
      <c r="O23" s="13">
        <f t="shared" si="3"/>
        <v>0.79999999999999982</v>
      </c>
      <c r="P23" s="13">
        <f t="shared" ref="P23:AB23" si="4">P20-P21</f>
        <v>0.79999999999999982</v>
      </c>
      <c r="Q23" s="13">
        <f t="shared" si="4"/>
        <v>0.79999999999999982</v>
      </c>
      <c r="R23" s="13">
        <f t="shared" si="4"/>
        <v>0.79999999999999982</v>
      </c>
      <c r="S23" s="13">
        <f t="shared" si="4"/>
        <v>0.79999999999999982</v>
      </c>
      <c r="T23" s="13">
        <f t="shared" si="4"/>
        <v>0.79999999999999982</v>
      </c>
      <c r="U23" s="13">
        <f t="shared" si="4"/>
        <v>0.79999999999999982</v>
      </c>
      <c r="V23" s="13">
        <f t="shared" si="4"/>
        <v>0.79999999999999982</v>
      </c>
      <c r="W23" s="13">
        <f t="shared" si="4"/>
        <v>0.79999999999999982</v>
      </c>
      <c r="X23" s="13">
        <f t="shared" si="4"/>
        <v>0.79999999999999982</v>
      </c>
      <c r="Y23" s="13">
        <f t="shared" si="4"/>
        <v>0.79999999999999982</v>
      </c>
      <c r="Z23" s="13">
        <f t="shared" si="4"/>
        <v>0.79999999999999982</v>
      </c>
      <c r="AA23" s="13">
        <f t="shared" si="4"/>
        <v>0.79999999999999982</v>
      </c>
      <c r="AB23" s="13">
        <f t="shared" si="4"/>
        <v>0.79999999999999982</v>
      </c>
      <c r="AC23" s="12">
        <f t="shared" si="0"/>
        <v>0.80000000000000016</v>
      </c>
    </row>
    <row r="24" spans="1:29" ht="30" customHeight="1" x14ac:dyDescent="0.25">
      <c r="A24" s="128">
        <v>13</v>
      </c>
      <c r="B24" s="3" t="s">
        <v>13</v>
      </c>
      <c r="C24" s="2" t="s">
        <v>12</v>
      </c>
      <c r="D24" s="5"/>
      <c r="E24" s="6"/>
      <c r="F24" s="6"/>
      <c r="G24" s="6"/>
      <c r="H24" s="6"/>
      <c r="I24" s="6"/>
      <c r="J24" s="6">
        <f t="shared" ref="J24:O24" si="5">SQRT(J22/0.5)*971</f>
        <v>971</v>
      </c>
      <c r="K24" s="6">
        <f t="shared" si="5"/>
        <v>971</v>
      </c>
      <c r="L24" s="6">
        <f t="shared" si="5"/>
        <v>971</v>
      </c>
      <c r="M24" s="6">
        <f t="shared" si="5"/>
        <v>971</v>
      </c>
      <c r="N24" s="6">
        <f t="shared" si="5"/>
        <v>971</v>
      </c>
      <c r="O24" s="6">
        <f t="shared" si="5"/>
        <v>971</v>
      </c>
      <c r="P24" s="6">
        <f t="shared" ref="P24:AB24" si="6">SQRT(P22/0.5)*971</f>
        <v>971</v>
      </c>
      <c r="Q24" s="6">
        <f t="shared" si="6"/>
        <v>971</v>
      </c>
      <c r="R24" s="6">
        <f t="shared" si="6"/>
        <v>971</v>
      </c>
      <c r="S24" s="6">
        <f t="shared" si="6"/>
        <v>971</v>
      </c>
      <c r="T24" s="6">
        <f t="shared" si="6"/>
        <v>971</v>
      </c>
      <c r="U24" s="6">
        <f t="shared" si="6"/>
        <v>971</v>
      </c>
      <c r="V24" s="6">
        <f t="shared" si="6"/>
        <v>971</v>
      </c>
      <c r="W24" s="6">
        <f t="shared" si="6"/>
        <v>971</v>
      </c>
      <c r="X24" s="6">
        <f t="shared" si="6"/>
        <v>971</v>
      </c>
      <c r="Y24" s="6">
        <f t="shared" si="6"/>
        <v>971</v>
      </c>
      <c r="Z24" s="6">
        <f t="shared" si="6"/>
        <v>971</v>
      </c>
      <c r="AA24" s="6">
        <f t="shared" si="6"/>
        <v>971</v>
      </c>
      <c r="AB24" s="6">
        <f t="shared" si="6"/>
        <v>971</v>
      </c>
      <c r="AC24" s="12">
        <f t="shared" si="0"/>
        <v>971</v>
      </c>
    </row>
    <row r="25" spans="1:29" ht="30" customHeight="1" x14ac:dyDescent="0.25">
      <c r="A25" s="128">
        <v>14</v>
      </c>
      <c r="B25" s="3" t="s">
        <v>11</v>
      </c>
      <c r="C25" s="2" t="s">
        <v>10</v>
      </c>
      <c r="D25" s="5"/>
      <c r="E25" s="15"/>
      <c r="F25" s="15"/>
      <c r="G25" s="15"/>
      <c r="H25" s="15"/>
      <c r="I25" s="15"/>
      <c r="J25" s="15">
        <f t="shared" ref="J25:O25" si="7">J24*1000*1*(J14-J15)/3024</f>
        <v>1837.3927314814814</v>
      </c>
      <c r="K25" s="15">
        <f t="shared" si="7"/>
        <v>2372.5553356481482</v>
      </c>
      <c r="L25" s="15">
        <f t="shared" si="7"/>
        <v>2229.8465922619048</v>
      </c>
      <c r="M25" s="15">
        <f t="shared" si="7"/>
        <v>2158.4906150793649</v>
      </c>
      <c r="N25" s="15">
        <f t="shared" si="7"/>
        <v>2122.8131081349206</v>
      </c>
      <c r="O25" s="15">
        <f t="shared" si="7"/>
        <v>2158.4902939814815</v>
      </c>
      <c r="P25" s="15">
        <f t="shared" ref="P25:AB25" si="8">P24*1000*1*(P14-P15)/3024</f>
        <v>2212.0079993386244</v>
      </c>
      <c r="Q25" s="15">
        <f t="shared" si="8"/>
        <v>2176.3304923941801</v>
      </c>
      <c r="R25" s="15">
        <f t="shared" si="8"/>
        <v>2176.3308134920635</v>
      </c>
      <c r="S25" s="15">
        <f t="shared" si="8"/>
        <v>2176.3308134920635</v>
      </c>
      <c r="T25" s="15">
        <f t="shared" si="8"/>
        <v>2408.2354113756614</v>
      </c>
      <c r="U25" s="15">
        <f t="shared" si="8"/>
        <v>2408.2341269841268</v>
      </c>
      <c r="V25" s="15">
        <f t="shared" si="8"/>
        <v>2229.8481977513229</v>
      </c>
      <c r="W25" s="15">
        <f t="shared" si="8"/>
        <v>2301.2025694444446</v>
      </c>
      <c r="X25" s="15">
        <f t="shared" si="8"/>
        <v>2586.6223039021165</v>
      </c>
      <c r="Y25" s="15">
        <f t="shared" si="8"/>
        <v>2693.6525770502644</v>
      </c>
      <c r="Z25" s="15">
        <f t="shared" si="8"/>
        <v>2622.3004530423282</v>
      </c>
      <c r="AA25" s="15">
        <f t="shared" si="8"/>
        <v>2693.6535403439152</v>
      </c>
      <c r="AB25" s="15">
        <f t="shared" si="8"/>
        <v>2729.3336160714284</v>
      </c>
      <c r="AC25" s="26">
        <f>SUM(E25:AB25)</f>
        <v>44293.671591269842</v>
      </c>
    </row>
    <row r="26" spans="1:29" ht="30" customHeight="1" x14ac:dyDescent="0.25">
      <c r="A26" s="128">
        <v>15</v>
      </c>
      <c r="B26" s="3" t="s">
        <v>9</v>
      </c>
      <c r="C26" s="2" t="s">
        <v>8</v>
      </c>
      <c r="D26" s="5"/>
      <c r="E26" s="1"/>
      <c r="F26" s="1"/>
      <c r="G26" s="1"/>
      <c r="H26" s="1"/>
      <c r="I26" s="1"/>
      <c r="J26" s="5">
        <v>1520</v>
      </c>
      <c r="K26" s="5">
        <v>1520</v>
      </c>
      <c r="L26" s="5">
        <v>1520</v>
      </c>
      <c r="M26" s="5">
        <v>1490</v>
      </c>
      <c r="N26" s="5">
        <v>1510</v>
      </c>
      <c r="O26" s="5">
        <v>1470</v>
      </c>
      <c r="P26" s="5">
        <v>1490</v>
      </c>
      <c r="Q26" s="5">
        <v>1500</v>
      </c>
      <c r="R26" s="5">
        <v>1500</v>
      </c>
      <c r="S26" s="5">
        <v>1500</v>
      </c>
      <c r="T26" s="5">
        <v>1580</v>
      </c>
      <c r="U26" s="5">
        <v>1500</v>
      </c>
      <c r="V26" s="5">
        <v>1500</v>
      </c>
      <c r="W26" s="5">
        <v>1530</v>
      </c>
      <c r="X26" s="5">
        <v>1530</v>
      </c>
      <c r="Y26" s="5">
        <v>1600</v>
      </c>
      <c r="Z26" s="5">
        <v>1510</v>
      </c>
      <c r="AA26" s="5">
        <v>1500</v>
      </c>
      <c r="AB26" s="5">
        <v>1530</v>
      </c>
      <c r="AC26" s="26">
        <f>SUM(E26:AB26)</f>
        <v>28800</v>
      </c>
    </row>
    <row r="27" spans="1:29" ht="30" customHeight="1" x14ac:dyDescent="0.25">
      <c r="A27" s="128">
        <v>16</v>
      </c>
      <c r="B27" s="3" t="s">
        <v>7</v>
      </c>
      <c r="C27" s="2" t="s">
        <v>6</v>
      </c>
      <c r="D27" s="5"/>
      <c r="E27" s="50"/>
      <c r="F27" s="50"/>
      <c r="G27" s="50"/>
      <c r="H27" s="50"/>
      <c r="I27" s="50"/>
      <c r="J27" s="50">
        <f t="shared" ref="J27:O27" si="9">J26/J25</f>
        <v>0.82725917761437473</v>
      </c>
      <c r="K27" s="50">
        <f t="shared" si="9"/>
        <v>0.64065945150432402</v>
      </c>
      <c r="L27" s="50">
        <f t="shared" si="9"/>
        <v>0.68166124309840848</v>
      </c>
      <c r="M27" s="50">
        <f t="shared" si="9"/>
        <v>0.69029718711341936</v>
      </c>
      <c r="N27" s="50">
        <f t="shared" si="9"/>
        <v>0.7113202731853624</v>
      </c>
      <c r="O27" s="50">
        <f t="shared" si="9"/>
        <v>0.68103155436871832</v>
      </c>
      <c r="P27" s="50">
        <f t="shared" ref="P27:AB27" si="10">P26/P25</f>
        <v>0.67359611739446701</v>
      </c>
      <c r="Q27" s="50">
        <f t="shared" si="10"/>
        <v>0.68923355402232622</v>
      </c>
      <c r="R27" s="50">
        <f t="shared" si="10"/>
        <v>0.68923345233216315</v>
      </c>
      <c r="S27" s="50">
        <f t="shared" si="10"/>
        <v>0.68923345233216315</v>
      </c>
      <c r="T27" s="50">
        <f t="shared" si="10"/>
        <v>0.65608203937897136</v>
      </c>
      <c r="U27" s="50">
        <f t="shared" si="10"/>
        <v>0.62286302780638525</v>
      </c>
      <c r="V27" s="50">
        <f t="shared" si="10"/>
        <v>0.67269153187767039</v>
      </c>
      <c r="W27" s="50">
        <f t="shared" si="10"/>
        <v>0.66486975997483433</v>
      </c>
      <c r="X27" s="50">
        <f t="shared" si="10"/>
        <v>0.59150498999868617</v>
      </c>
      <c r="Y27" s="50">
        <f t="shared" si="10"/>
        <v>0.59398899978114861</v>
      </c>
      <c r="Z27" s="50">
        <f t="shared" si="10"/>
        <v>0.57583027842905465</v>
      </c>
      <c r="AA27" s="50">
        <f t="shared" si="10"/>
        <v>0.55686448815109524</v>
      </c>
      <c r="AB27" s="50">
        <f t="shared" si="10"/>
        <v>0.56057639527492598</v>
      </c>
      <c r="AC27" s="12">
        <f t="shared" ref="AC27:AC32" si="11">AVERAGE(E27:AB27)</f>
        <v>0.6562524722967632</v>
      </c>
    </row>
    <row r="28" spans="1:29" ht="30" customHeight="1" x14ac:dyDescent="0.25">
      <c r="A28" s="128">
        <v>17</v>
      </c>
      <c r="B28" s="3" t="s">
        <v>5</v>
      </c>
      <c r="C28" s="5"/>
      <c r="D28" s="5"/>
      <c r="E28" s="372">
        <f>AVERAGE(E27:AB27)</f>
        <v>0.6562524722967632</v>
      </c>
      <c r="F28" s="373"/>
      <c r="G28" s="373"/>
      <c r="H28" s="373"/>
      <c r="I28" s="373"/>
      <c r="J28" s="373"/>
      <c r="K28" s="373"/>
      <c r="L28" s="373"/>
      <c r="M28" s="373"/>
      <c r="N28" s="373"/>
      <c r="O28" s="373"/>
      <c r="P28" s="373"/>
      <c r="Q28" s="373"/>
      <c r="R28" s="373"/>
      <c r="S28" s="373"/>
      <c r="T28" s="373"/>
      <c r="U28" s="373"/>
      <c r="V28" s="373"/>
      <c r="W28" s="373"/>
      <c r="X28" s="373"/>
      <c r="Y28" s="373"/>
      <c r="Z28" s="373"/>
      <c r="AA28" s="373"/>
      <c r="AB28" s="373"/>
      <c r="AC28" s="12">
        <f t="shared" si="11"/>
        <v>0.6562524722967632</v>
      </c>
    </row>
    <row r="29" spans="1:29" ht="30" customHeight="1" x14ac:dyDescent="0.25">
      <c r="A29" s="128">
        <v>18</v>
      </c>
      <c r="B29" s="3" t="s">
        <v>4</v>
      </c>
      <c r="C29" s="5"/>
      <c r="D29" s="5"/>
      <c r="E29" s="50"/>
      <c r="F29" s="50"/>
      <c r="G29" s="50"/>
      <c r="H29" s="50"/>
      <c r="I29" s="50"/>
      <c r="J29" s="50">
        <f t="shared" ref="J29:O29" si="12">3.516/J27</f>
        <v>4.2501795025584794</v>
      </c>
      <c r="K29" s="50">
        <f t="shared" si="12"/>
        <v>5.4880951053545326</v>
      </c>
      <c r="L29" s="50">
        <f t="shared" si="12"/>
        <v>5.1579872489426695</v>
      </c>
      <c r="M29" s="50">
        <f t="shared" si="12"/>
        <v>5.093458391019495</v>
      </c>
      <c r="N29" s="50">
        <f t="shared" si="12"/>
        <v>4.942921118014822</v>
      </c>
      <c r="O29" s="50">
        <f t="shared" si="12"/>
        <v>5.1627563766250946</v>
      </c>
      <c r="P29" s="50">
        <f t="shared" ref="P29:AB29" si="13">3.516/P27</f>
        <v>5.2197450507883243</v>
      </c>
      <c r="Q29" s="50">
        <f t="shared" si="13"/>
        <v>5.1013186741719583</v>
      </c>
      <c r="R29" s="50">
        <f t="shared" si="13"/>
        <v>5.1013194268253965</v>
      </c>
      <c r="S29" s="50">
        <f t="shared" si="13"/>
        <v>5.1013194268253965</v>
      </c>
      <c r="T29" s="50">
        <f t="shared" si="13"/>
        <v>5.3590858901245735</v>
      </c>
      <c r="U29" s="50">
        <f t="shared" si="13"/>
        <v>5.6449007936507929</v>
      </c>
      <c r="V29" s="50">
        <f t="shared" si="13"/>
        <v>5.2267641755291017</v>
      </c>
      <c r="W29" s="50">
        <f t="shared" si="13"/>
        <v>5.2882537478213516</v>
      </c>
      <c r="X29" s="50">
        <f t="shared" si="13"/>
        <v>5.9441594905358439</v>
      </c>
      <c r="Y29" s="50">
        <f t="shared" si="13"/>
        <v>5.9193015380679563</v>
      </c>
      <c r="Z29" s="50">
        <f t="shared" si="13"/>
        <v>6.1059658231104805</v>
      </c>
      <c r="AA29" s="50">
        <f t="shared" si="13"/>
        <v>6.3139238985661379</v>
      </c>
      <c r="AB29" s="50">
        <f t="shared" si="13"/>
        <v>6.2721156824229682</v>
      </c>
      <c r="AC29" s="12">
        <f t="shared" si="11"/>
        <v>5.4049248084713346</v>
      </c>
    </row>
    <row r="30" spans="1:29" ht="30" customHeight="1" x14ac:dyDescent="0.25">
      <c r="A30" s="128">
        <v>19</v>
      </c>
      <c r="B30" s="3" t="s">
        <v>3</v>
      </c>
      <c r="C30" s="5"/>
      <c r="D30" s="5"/>
      <c r="E30" s="50"/>
      <c r="F30" s="50"/>
      <c r="G30" s="50"/>
      <c r="H30" s="50"/>
      <c r="I30" s="50"/>
      <c r="J30" s="50">
        <f t="shared" ref="J30:O30" si="14">3.413*J29</f>
        <v>14.50586264223209</v>
      </c>
      <c r="K30" s="50">
        <f t="shared" si="14"/>
        <v>18.730868594575018</v>
      </c>
      <c r="L30" s="50">
        <f t="shared" si="14"/>
        <v>17.604210480641331</v>
      </c>
      <c r="M30" s="50">
        <f t="shared" si="14"/>
        <v>17.383973488549536</v>
      </c>
      <c r="N30" s="50">
        <f t="shared" si="14"/>
        <v>16.870189775784588</v>
      </c>
      <c r="O30" s="50">
        <f t="shared" si="14"/>
        <v>17.620487513421448</v>
      </c>
      <c r="P30" s="50">
        <f t="shared" ref="P30:AB30" si="15">3.413*P29</f>
        <v>17.814989858340549</v>
      </c>
      <c r="Q30" s="50">
        <f t="shared" si="15"/>
        <v>17.410800634948892</v>
      </c>
      <c r="R30" s="50">
        <f t="shared" si="15"/>
        <v>17.410803203755076</v>
      </c>
      <c r="S30" s="50">
        <f t="shared" si="15"/>
        <v>17.410803203755076</v>
      </c>
      <c r="T30" s="50">
        <f t="shared" si="15"/>
        <v>18.290560142995169</v>
      </c>
      <c r="U30" s="50">
        <f t="shared" si="15"/>
        <v>19.266046408730155</v>
      </c>
      <c r="V30" s="50">
        <f t="shared" si="15"/>
        <v>17.838946131080824</v>
      </c>
      <c r="W30" s="50">
        <f t="shared" si="15"/>
        <v>18.048810041314272</v>
      </c>
      <c r="X30" s="50">
        <f t="shared" si="15"/>
        <v>20.287416341198835</v>
      </c>
      <c r="Y30" s="50">
        <f t="shared" si="15"/>
        <v>20.202576149425933</v>
      </c>
      <c r="Z30" s="50">
        <f t="shared" si="15"/>
        <v>20.839661354276068</v>
      </c>
      <c r="AA30" s="50">
        <f t="shared" si="15"/>
        <v>21.549422265806228</v>
      </c>
      <c r="AB30" s="50">
        <f t="shared" si="15"/>
        <v>21.406730824109591</v>
      </c>
      <c r="AC30" s="12">
        <f t="shared" si="11"/>
        <v>18.447008371312666</v>
      </c>
    </row>
    <row r="31" spans="1:29" ht="30" customHeight="1" x14ac:dyDescent="0.25">
      <c r="A31" s="128">
        <v>20</v>
      </c>
      <c r="B31" s="3" t="s">
        <v>2</v>
      </c>
      <c r="C31" s="2" t="s">
        <v>0</v>
      </c>
      <c r="D31" s="5"/>
      <c r="E31" s="50"/>
      <c r="F31" s="50"/>
      <c r="G31" s="50"/>
      <c r="H31" s="50"/>
      <c r="I31" s="50"/>
      <c r="J31" s="50">
        <f t="shared" ref="J31:O31" si="16">(J17-J16)/LN(1+(J17-J16)/J12)</f>
        <v>3.477801084802584</v>
      </c>
      <c r="K31" s="50">
        <f t="shared" si="16"/>
        <v>3.301047051080555</v>
      </c>
      <c r="L31" s="50">
        <f t="shared" si="16"/>
        <v>2.919091677757462</v>
      </c>
      <c r="M31" s="50">
        <f t="shared" si="16"/>
        <v>3.0186156340338881</v>
      </c>
      <c r="N31" s="50">
        <f t="shared" si="16"/>
        <v>2.8827844309706929</v>
      </c>
      <c r="O31" s="50">
        <f t="shared" si="16"/>
        <v>3.0370125784040058</v>
      </c>
      <c r="P31" s="50">
        <f t="shared" ref="P31:AB31" si="17">(P17-P16)/LN(1+(P17-P16)/P12)</f>
        <v>3.0919252774581336</v>
      </c>
      <c r="Q31" s="50">
        <f t="shared" si="17"/>
        <v>3.2091856128122558</v>
      </c>
      <c r="R31" s="50">
        <f t="shared" si="17"/>
        <v>3.0919252774581336</v>
      </c>
      <c r="S31" s="50">
        <f t="shared" si="17"/>
        <v>3.2498981042689175</v>
      </c>
      <c r="T31" s="50">
        <f t="shared" si="17"/>
        <v>3.2005231442283604</v>
      </c>
      <c r="U31" s="50">
        <f t="shared" si="17"/>
        <v>3.2184694268063678</v>
      </c>
      <c r="V31" s="50">
        <f t="shared" si="17"/>
        <v>3.1721226401303166</v>
      </c>
      <c r="W31" s="50">
        <f t="shared" si="17"/>
        <v>3.4182011426176491</v>
      </c>
      <c r="X31" s="50">
        <f t="shared" si="17"/>
        <v>3.582975335843785</v>
      </c>
      <c r="Y31" s="50">
        <f t="shared" si="17"/>
        <v>3.7739986824276843</v>
      </c>
      <c r="Z31" s="50">
        <f t="shared" si="17"/>
        <v>3.8547192757287356</v>
      </c>
      <c r="AA31" s="50">
        <f t="shared" si="17"/>
        <v>3.7557847705547203</v>
      </c>
      <c r="AB31" s="50">
        <f t="shared" si="17"/>
        <v>3.8547192757287356</v>
      </c>
      <c r="AC31" s="12">
        <f t="shared" si="11"/>
        <v>3.3216210749006829</v>
      </c>
    </row>
    <row r="32" spans="1:29" ht="30" customHeight="1" x14ac:dyDescent="0.25">
      <c r="A32" s="128">
        <v>21</v>
      </c>
      <c r="B32" s="3" t="s">
        <v>1</v>
      </c>
      <c r="C32" s="2" t="s">
        <v>0</v>
      </c>
      <c r="D32" s="1"/>
      <c r="E32" s="50"/>
      <c r="F32" s="50"/>
      <c r="G32" s="50"/>
      <c r="H32" s="50"/>
      <c r="I32" s="50"/>
      <c r="J32" s="50">
        <f t="shared" ref="J32:O32" si="18">(J14-J15)/LN(1+(J14-J15)/J13)</f>
        <v>2.0974222834696175</v>
      </c>
      <c r="K32" s="50">
        <f t="shared" si="18"/>
        <v>2.488687688146086</v>
      </c>
      <c r="L32" s="50">
        <f t="shared" si="18"/>
        <v>2.1809019686893962</v>
      </c>
      <c r="M32" s="50">
        <f t="shared" si="18"/>
        <v>2.1319723076846313</v>
      </c>
      <c r="N32" s="50">
        <f t="shared" si="18"/>
        <v>2.1073930839752726</v>
      </c>
      <c r="O32" s="50">
        <f t="shared" si="18"/>
        <v>2.1319720868204604</v>
      </c>
      <c r="P32" s="50">
        <f t="shared" ref="P32:AB32" si="19">(P14-P15)/LN(1+(P14-P15)/P13)</f>
        <v>2.3733171342016415</v>
      </c>
      <c r="Q32" s="50">
        <f t="shared" si="19"/>
        <v>2.3474610267087574</v>
      </c>
      <c r="R32" s="50">
        <f t="shared" si="19"/>
        <v>2.3474612597842541</v>
      </c>
      <c r="S32" s="50">
        <f t="shared" si="19"/>
        <v>2.3474612597842541</v>
      </c>
      <c r="T32" s="50">
        <f t="shared" si="19"/>
        <v>2.514118951231656</v>
      </c>
      <c r="U32" s="50">
        <f t="shared" si="19"/>
        <v>2.5141180370887164</v>
      </c>
      <c r="V32" s="50">
        <f t="shared" si="19"/>
        <v>2.386215694020517</v>
      </c>
      <c r="W32" s="50">
        <f t="shared" si="19"/>
        <v>2.4376065349632361</v>
      </c>
      <c r="X32" s="50">
        <f t="shared" si="19"/>
        <v>2.8367352260261351</v>
      </c>
      <c r="Y32" s="50">
        <f t="shared" si="19"/>
        <v>2.7150436130223823</v>
      </c>
      <c r="Z32" s="50">
        <f t="shared" si="19"/>
        <v>2.8628545606224574</v>
      </c>
      <c r="AA32" s="50">
        <f t="shared" si="19"/>
        <v>2.7150442840239473</v>
      </c>
      <c r="AB32" s="50">
        <f t="shared" si="19"/>
        <v>2.9407993428533907</v>
      </c>
      <c r="AC32" s="12">
        <f t="shared" si="11"/>
        <v>2.4461361233219372</v>
      </c>
    </row>
    <row r="35" spans="1:29" ht="23.25" x14ac:dyDescent="0.35">
      <c r="A35" s="414" t="s">
        <v>39</v>
      </c>
      <c r="B35" s="414"/>
      <c r="C35" s="414"/>
      <c r="D35" s="414"/>
      <c r="E35" s="414"/>
      <c r="F35" s="414"/>
      <c r="G35" s="414"/>
      <c r="H35" s="414"/>
      <c r="I35" s="414"/>
      <c r="J35" s="414"/>
      <c r="K35" s="414"/>
      <c r="L35" s="414"/>
      <c r="M35" s="414"/>
      <c r="N35" s="414"/>
      <c r="O35" s="414"/>
      <c r="P35" s="414"/>
      <c r="Q35" s="414"/>
      <c r="R35" s="414"/>
      <c r="S35" s="414"/>
      <c r="T35" s="414"/>
      <c r="U35" s="414"/>
      <c r="V35" s="414"/>
      <c r="W35" s="414"/>
      <c r="X35" s="414"/>
      <c r="Y35" s="414"/>
      <c r="Z35" s="414"/>
      <c r="AA35" s="414"/>
      <c r="AB35" s="414"/>
      <c r="AC35" s="414"/>
    </row>
    <row r="36" spans="1:29" ht="23.25" x14ac:dyDescent="0.25">
      <c r="A36" s="318" t="s">
        <v>125</v>
      </c>
      <c r="B36" s="318"/>
      <c r="C36" s="318"/>
      <c r="D36" s="318"/>
      <c r="E36" s="318"/>
      <c r="F36" s="318"/>
      <c r="G36" s="318"/>
      <c r="H36" s="318"/>
      <c r="I36" s="318"/>
      <c r="J36" s="318"/>
      <c r="K36" s="318"/>
      <c r="L36" s="318"/>
      <c r="M36" s="318"/>
      <c r="N36" s="318"/>
      <c r="O36" s="318"/>
      <c r="P36" s="318"/>
      <c r="Q36" s="318"/>
      <c r="R36" s="318"/>
      <c r="S36" s="318"/>
      <c r="T36" s="318"/>
      <c r="U36" s="318"/>
      <c r="V36" s="318"/>
      <c r="W36" s="318"/>
      <c r="X36" s="318"/>
      <c r="Y36" s="318"/>
      <c r="Z36" s="318"/>
      <c r="AA36" s="318"/>
      <c r="AB36" s="318"/>
      <c r="AC36" s="318"/>
    </row>
    <row r="37" spans="1:29" ht="21" customHeight="1" x14ac:dyDescent="0.35">
      <c r="A37" s="319"/>
      <c r="B37" s="319"/>
      <c r="C37" s="319"/>
      <c r="D37" s="319"/>
      <c r="E37" s="320" t="s">
        <v>109</v>
      </c>
      <c r="F37" s="320"/>
      <c r="G37" s="320"/>
      <c r="H37" s="320"/>
      <c r="I37" s="320"/>
      <c r="J37" s="320"/>
      <c r="K37" s="320"/>
      <c r="L37" s="320"/>
      <c r="M37" s="320"/>
      <c r="N37" s="320"/>
      <c r="O37" s="320"/>
      <c r="P37" s="320"/>
      <c r="Q37" s="320"/>
      <c r="R37" s="320"/>
      <c r="S37" s="320"/>
      <c r="T37" s="320"/>
      <c r="U37" s="320"/>
      <c r="V37" s="320"/>
      <c r="W37" s="320"/>
      <c r="X37" s="320"/>
      <c r="Y37" s="320"/>
      <c r="Z37" s="320"/>
      <c r="AA37" s="320"/>
      <c r="AB37" s="320"/>
      <c r="AC37" s="320"/>
    </row>
    <row r="38" spans="1:29" ht="18.75" customHeight="1" x14ac:dyDescent="0.25">
      <c r="A38" s="415" t="s">
        <v>126</v>
      </c>
      <c r="B38" s="415"/>
      <c r="C38" s="415"/>
      <c r="D38" s="415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</row>
    <row r="39" spans="1:29" ht="18.75" customHeight="1" x14ac:dyDescent="0.25">
      <c r="A39" s="415" t="s">
        <v>127</v>
      </c>
      <c r="B39" s="415"/>
      <c r="C39" s="415"/>
      <c r="D39" s="415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29" ht="18.75" customHeight="1" x14ac:dyDescent="0.25">
      <c r="A40" s="415" t="s">
        <v>128</v>
      </c>
      <c r="B40" s="415"/>
      <c r="C40" s="415"/>
      <c r="D40" s="415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29" ht="18.75" customHeight="1" x14ac:dyDescent="0.25">
      <c r="A41" s="415" t="s">
        <v>129</v>
      </c>
      <c r="B41" s="415"/>
      <c r="C41" s="415"/>
      <c r="D41" s="415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29" ht="19.5" customHeight="1" x14ac:dyDescent="0.35">
      <c r="A42" s="416" t="s">
        <v>130</v>
      </c>
      <c r="B42" s="416"/>
      <c r="C42" s="416"/>
      <c r="D42" s="416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</row>
    <row r="43" spans="1:29" ht="18.75" customHeight="1" x14ac:dyDescent="0.35">
      <c r="A43" s="416" t="s">
        <v>131</v>
      </c>
      <c r="B43" s="416"/>
      <c r="C43" s="416"/>
      <c r="D43" s="416"/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</row>
    <row r="44" spans="1:29" ht="33.75" customHeight="1" x14ac:dyDescent="0.25">
      <c r="A44" s="312" t="s">
        <v>32</v>
      </c>
      <c r="B44" s="312" t="s">
        <v>31</v>
      </c>
      <c r="C44" s="312" t="s">
        <v>30</v>
      </c>
      <c r="D44" s="312" t="s">
        <v>29</v>
      </c>
      <c r="E44" s="314" t="s">
        <v>28</v>
      </c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315"/>
      <c r="T44" s="315"/>
      <c r="U44" s="315"/>
      <c r="V44" s="315"/>
      <c r="W44" s="315"/>
      <c r="X44" s="315"/>
      <c r="Y44" s="315"/>
      <c r="Z44" s="315"/>
      <c r="AA44" s="315"/>
      <c r="AB44" s="316"/>
      <c r="AC44" s="113" t="s">
        <v>67</v>
      </c>
    </row>
    <row r="45" spans="1:29" ht="15.75" x14ac:dyDescent="0.25">
      <c r="A45" s="313"/>
      <c r="B45" s="313"/>
      <c r="C45" s="313"/>
      <c r="D45" s="313"/>
      <c r="E45" s="8">
        <v>7</v>
      </c>
      <c r="F45" s="8">
        <v>8</v>
      </c>
      <c r="G45" s="8">
        <v>9</v>
      </c>
      <c r="H45" s="8">
        <v>10</v>
      </c>
      <c r="I45" s="9">
        <v>11</v>
      </c>
      <c r="J45" s="8">
        <v>12</v>
      </c>
      <c r="K45" s="8">
        <v>13</v>
      </c>
      <c r="L45" s="8">
        <v>14</v>
      </c>
      <c r="M45" s="8">
        <v>15</v>
      </c>
      <c r="N45" s="8">
        <v>16</v>
      </c>
      <c r="O45" s="8">
        <v>17</v>
      </c>
      <c r="P45" s="8">
        <v>18</v>
      </c>
      <c r="Q45" s="8">
        <v>19</v>
      </c>
      <c r="R45" s="8">
        <v>20</v>
      </c>
      <c r="S45" s="8">
        <v>21</v>
      </c>
      <c r="T45" s="8">
        <v>22</v>
      </c>
      <c r="U45" s="8">
        <v>23</v>
      </c>
      <c r="V45" s="8">
        <v>0</v>
      </c>
      <c r="W45" s="8">
        <v>1</v>
      </c>
      <c r="X45" s="8">
        <v>2</v>
      </c>
      <c r="Y45" s="8">
        <v>3</v>
      </c>
      <c r="Z45" s="8">
        <v>4</v>
      </c>
      <c r="AA45" s="8">
        <v>5</v>
      </c>
      <c r="AB45" s="8">
        <v>6</v>
      </c>
      <c r="AC45" s="1"/>
    </row>
    <row r="46" spans="1:29" ht="30" customHeight="1" x14ac:dyDescent="0.25">
      <c r="A46" s="4">
        <v>1</v>
      </c>
      <c r="B46" s="3" t="s">
        <v>27</v>
      </c>
      <c r="C46" s="2" t="s">
        <v>0</v>
      </c>
      <c r="D46" s="31"/>
      <c r="E46" s="11">
        <v>1.1000000000000001</v>
      </c>
      <c r="F46" s="11">
        <v>1.2</v>
      </c>
      <c r="G46" s="11">
        <v>1.1000000000000001</v>
      </c>
      <c r="H46" s="11">
        <v>1.1000000000000001</v>
      </c>
      <c r="I46" s="11">
        <v>0.9</v>
      </c>
      <c r="J46" s="11">
        <v>1.1000000000000001</v>
      </c>
      <c r="K46" s="11">
        <v>1</v>
      </c>
      <c r="L46" s="11">
        <v>1</v>
      </c>
      <c r="M46" s="11">
        <v>0.9</v>
      </c>
      <c r="N46" s="11">
        <v>1</v>
      </c>
      <c r="O46" s="11">
        <v>0.9</v>
      </c>
      <c r="P46" s="11">
        <v>0.9</v>
      </c>
      <c r="Q46" s="11">
        <v>0.9</v>
      </c>
      <c r="R46" s="11">
        <v>1.1000000000000001</v>
      </c>
      <c r="S46" s="11">
        <v>1</v>
      </c>
      <c r="T46" s="11">
        <v>1</v>
      </c>
      <c r="U46" s="11">
        <v>0.9</v>
      </c>
      <c r="V46" s="11"/>
      <c r="W46" s="11"/>
      <c r="X46" s="11"/>
      <c r="Y46" s="11"/>
      <c r="Z46" s="11"/>
      <c r="AA46" s="11"/>
      <c r="AB46" s="11"/>
      <c r="AC46" s="12">
        <f t="shared" ref="AC46:AC58" si="20">AVERAGE(E46:AB46)</f>
        <v>1.0058823529411764</v>
      </c>
    </row>
    <row r="47" spans="1:29" ht="30" customHeight="1" x14ac:dyDescent="0.25">
      <c r="A47" s="4">
        <v>2</v>
      </c>
      <c r="B47" s="3" t="s">
        <v>26</v>
      </c>
      <c r="C47" s="2" t="s">
        <v>0</v>
      </c>
      <c r="D47" s="31"/>
      <c r="E47" s="11">
        <v>0.6</v>
      </c>
      <c r="F47" s="11">
        <v>0.6</v>
      </c>
      <c r="G47" s="11">
        <v>0.6</v>
      </c>
      <c r="H47" s="11">
        <v>0.6</v>
      </c>
      <c r="I47" s="11">
        <v>0.5</v>
      </c>
      <c r="J47" s="11">
        <v>0.5</v>
      </c>
      <c r="K47" s="11">
        <v>0.5</v>
      </c>
      <c r="L47" s="11">
        <v>0.4</v>
      </c>
      <c r="M47" s="11">
        <v>0.4</v>
      </c>
      <c r="N47" s="11">
        <v>0.5</v>
      </c>
      <c r="O47" s="11">
        <v>0.6</v>
      </c>
      <c r="P47" s="11">
        <v>0.4</v>
      </c>
      <c r="Q47" s="11">
        <v>0.4</v>
      </c>
      <c r="R47" s="11">
        <v>0.5</v>
      </c>
      <c r="S47" s="11">
        <v>0.4</v>
      </c>
      <c r="T47" s="11">
        <v>0.4</v>
      </c>
      <c r="U47" s="11">
        <v>0.4</v>
      </c>
      <c r="V47" s="11"/>
      <c r="W47" s="11"/>
      <c r="X47" s="11"/>
      <c r="Y47" s="11"/>
      <c r="Z47" s="11"/>
      <c r="AA47" s="11"/>
      <c r="AB47" s="11"/>
      <c r="AC47" s="12">
        <f t="shared" si="20"/>
        <v>0.4882352941176471</v>
      </c>
    </row>
    <row r="48" spans="1:29" ht="30" customHeight="1" x14ac:dyDescent="0.25">
      <c r="A48" s="4">
        <v>3</v>
      </c>
      <c r="B48" s="3" t="s">
        <v>25</v>
      </c>
      <c r="C48" s="2" t="s">
        <v>0</v>
      </c>
      <c r="D48" s="2"/>
      <c r="E48" s="129">
        <v>14.77778</v>
      </c>
      <c r="F48" s="129">
        <v>14.66667</v>
      </c>
      <c r="G48" s="129">
        <v>15.11111</v>
      </c>
      <c r="H48" s="129">
        <v>15.11111</v>
      </c>
      <c r="I48" s="129">
        <v>15.61111</v>
      </c>
      <c r="J48" s="129">
        <v>15.5</v>
      </c>
      <c r="K48" s="129">
        <v>14.88889</v>
      </c>
      <c r="L48" s="129">
        <v>14</v>
      </c>
      <c r="M48" s="129">
        <v>13.77778</v>
      </c>
      <c r="N48" s="129">
        <v>13.77778</v>
      </c>
      <c r="O48" s="129">
        <v>13.88889</v>
      </c>
      <c r="P48" s="129">
        <v>14</v>
      </c>
      <c r="Q48" s="129">
        <v>13.88889</v>
      </c>
      <c r="R48" s="129">
        <v>13.77778</v>
      </c>
      <c r="S48" s="129">
        <v>13.88889</v>
      </c>
      <c r="T48" s="129">
        <v>13.66667</v>
      </c>
      <c r="U48" s="129">
        <v>13.22222</v>
      </c>
      <c r="V48" s="11"/>
      <c r="W48" s="11"/>
      <c r="X48" s="11"/>
      <c r="Y48" s="11"/>
      <c r="Z48" s="11"/>
      <c r="AA48" s="11"/>
      <c r="AB48" s="11"/>
      <c r="AC48" s="12">
        <f t="shared" si="20"/>
        <v>14.326798235294119</v>
      </c>
    </row>
    <row r="49" spans="1:29" ht="30" customHeight="1" x14ac:dyDescent="0.25">
      <c r="A49" s="4">
        <v>4</v>
      </c>
      <c r="B49" s="3" t="s">
        <v>24</v>
      </c>
      <c r="C49" s="2" t="s">
        <v>0</v>
      </c>
      <c r="D49" s="2"/>
      <c r="E49" s="129">
        <v>5.7777789999999998</v>
      </c>
      <c r="F49" s="129">
        <v>5.6666670000000003</v>
      </c>
      <c r="G49" s="129">
        <v>6</v>
      </c>
      <c r="H49" s="129">
        <v>6.1111110000000002</v>
      </c>
      <c r="I49" s="129">
        <v>6.3333339999999998</v>
      </c>
      <c r="J49" s="129">
        <v>7.1666679999999996</v>
      </c>
      <c r="K49" s="129">
        <v>7</v>
      </c>
      <c r="L49" s="129">
        <v>7</v>
      </c>
      <c r="M49" s="129">
        <v>7.1111110000000002</v>
      </c>
      <c r="N49" s="129">
        <v>7.1111110000000002</v>
      </c>
      <c r="O49" s="129">
        <v>7.1111110000000002</v>
      </c>
      <c r="P49" s="129">
        <v>7</v>
      </c>
      <c r="Q49" s="129">
        <v>7</v>
      </c>
      <c r="R49" s="129">
        <v>6.88889</v>
      </c>
      <c r="S49" s="129">
        <v>7.1111110000000002</v>
      </c>
      <c r="T49" s="129">
        <v>6</v>
      </c>
      <c r="U49" s="129">
        <v>5.4444439999999998</v>
      </c>
      <c r="V49" s="11"/>
      <c r="W49" s="11"/>
      <c r="X49" s="11"/>
      <c r="Y49" s="11"/>
      <c r="Z49" s="11"/>
      <c r="AA49" s="11"/>
      <c r="AB49" s="11"/>
      <c r="AC49" s="12">
        <f t="shared" si="20"/>
        <v>6.5784315882352944</v>
      </c>
    </row>
    <row r="50" spans="1:29" ht="30" customHeight="1" x14ac:dyDescent="0.25">
      <c r="A50" s="4">
        <v>5</v>
      </c>
      <c r="B50" s="3" t="s">
        <v>23</v>
      </c>
      <c r="C50" s="2" t="s">
        <v>0</v>
      </c>
      <c r="D50" s="2"/>
      <c r="E50" s="129">
        <v>23.61111</v>
      </c>
      <c r="F50" s="129">
        <v>22.83333</v>
      </c>
      <c r="G50" s="129">
        <v>22.83333</v>
      </c>
      <c r="H50" s="129">
        <v>23.61111</v>
      </c>
      <c r="I50" s="129">
        <v>23.61111</v>
      </c>
      <c r="J50" s="129">
        <v>24.72222</v>
      </c>
      <c r="K50" s="129">
        <v>24.5</v>
      </c>
      <c r="L50" s="129">
        <v>24.27778</v>
      </c>
      <c r="M50" s="129">
        <v>24.44444</v>
      </c>
      <c r="N50" s="129">
        <v>24.66667</v>
      </c>
      <c r="O50" s="129">
        <v>24.33334</v>
      </c>
      <c r="P50" s="129">
        <v>24.55556</v>
      </c>
      <c r="Q50" s="129">
        <v>25.05556</v>
      </c>
      <c r="R50" s="129">
        <v>24.94445</v>
      </c>
      <c r="S50" s="129">
        <v>25.05556</v>
      </c>
      <c r="T50" s="129">
        <v>25.33333</v>
      </c>
      <c r="U50" s="129">
        <v>25.44445</v>
      </c>
      <c r="V50" s="11"/>
      <c r="W50" s="11"/>
      <c r="X50" s="11"/>
      <c r="Y50" s="11"/>
      <c r="Z50" s="11"/>
      <c r="AA50" s="11"/>
      <c r="AB50" s="11"/>
      <c r="AC50" s="12">
        <f t="shared" si="20"/>
        <v>24.343138235294123</v>
      </c>
    </row>
    <row r="51" spans="1:29" ht="30" customHeight="1" x14ac:dyDescent="0.25">
      <c r="A51" s="4">
        <v>6</v>
      </c>
      <c r="B51" s="3" t="s">
        <v>22</v>
      </c>
      <c r="C51" s="2" t="s">
        <v>0</v>
      </c>
      <c r="D51" s="2"/>
      <c r="E51" s="129">
        <v>29.72222</v>
      </c>
      <c r="F51" s="129">
        <v>29.05556</v>
      </c>
      <c r="G51" s="129">
        <v>29.22222</v>
      </c>
      <c r="H51" s="129">
        <v>29.88889</v>
      </c>
      <c r="I51" s="129">
        <v>29.83333</v>
      </c>
      <c r="J51" s="129">
        <v>30.38889</v>
      </c>
      <c r="K51" s="129">
        <v>29.94445</v>
      </c>
      <c r="L51" s="129">
        <v>29</v>
      </c>
      <c r="M51" s="129">
        <v>28.88889</v>
      </c>
      <c r="N51" s="129">
        <v>29.27778</v>
      </c>
      <c r="O51" s="129">
        <v>29.05556</v>
      </c>
      <c r="P51" s="129">
        <v>29.27778</v>
      </c>
      <c r="Q51" s="129">
        <v>29.77778</v>
      </c>
      <c r="R51" s="129">
        <v>29.66667</v>
      </c>
      <c r="S51" s="129">
        <v>29.66667</v>
      </c>
      <c r="T51" s="129">
        <v>30.61111</v>
      </c>
      <c r="U51" s="129">
        <v>30.83333</v>
      </c>
      <c r="V51" s="11"/>
      <c r="W51" s="11"/>
      <c r="X51" s="11"/>
      <c r="Y51" s="11"/>
      <c r="Z51" s="11"/>
      <c r="AA51" s="11"/>
      <c r="AB51" s="11"/>
      <c r="AC51" s="12">
        <f t="shared" si="20"/>
        <v>29.653595882352942</v>
      </c>
    </row>
    <row r="52" spans="1:29" ht="30" customHeight="1" x14ac:dyDescent="0.25">
      <c r="A52" s="4">
        <v>7</v>
      </c>
      <c r="B52" s="3" t="s">
        <v>21</v>
      </c>
      <c r="C52" s="2" t="s">
        <v>16</v>
      </c>
      <c r="D52" s="2"/>
      <c r="E52" s="11">
        <v>4.3</v>
      </c>
      <c r="F52" s="11">
        <v>4.3</v>
      </c>
      <c r="G52" s="11">
        <v>4.3</v>
      </c>
      <c r="H52" s="11">
        <v>4.3</v>
      </c>
      <c r="I52" s="11">
        <v>4.3</v>
      </c>
      <c r="J52" s="11">
        <v>4.3</v>
      </c>
      <c r="K52" s="11">
        <v>4.3</v>
      </c>
      <c r="L52" s="11">
        <v>4.3</v>
      </c>
      <c r="M52" s="11">
        <v>4.3</v>
      </c>
      <c r="N52" s="11">
        <v>4.3</v>
      </c>
      <c r="O52" s="11">
        <v>4.3</v>
      </c>
      <c r="P52" s="11">
        <v>4.3</v>
      </c>
      <c r="Q52" s="11">
        <v>4.3</v>
      </c>
      <c r="R52" s="11">
        <v>4.3</v>
      </c>
      <c r="S52" s="11">
        <v>4.3</v>
      </c>
      <c r="T52" s="11">
        <v>4.3</v>
      </c>
      <c r="U52" s="11">
        <v>4.3</v>
      </c>
      <c r="V52" s="11"/>
      <c r="W52" s="11"/>
      <c r="X52" s="11"/>
      <c r="Y52" s="11"/>
      <c r="Z52" s="11"/>
      <c r="AA52" s="11"/>
      <c r="AB52" s="11"/>
      <c r="AC52" s="12">
        <f t="shared" si="20"/>
        <v>4.2999999999999989</v>
      </c>
    </row>
    <row r="53" spans="1:29" ht="30" customHeight="1" x14ac:dyDescent="0.25">
      <c r="A53" s="4">
        <v>8</v>
      </c>
      <c r="B53" s="3" t="s">
        <v>20</v>
      </c>
      <c r="C53" s="2" t="s">
        <v>16</v>
      </c>
      <c r="D53" s="2"/>
      <c r="E53" s="11">
        <v>3.8</v>
      </c>
      <c r="F53" s="11">
        <v>3.8</v>
      </c>
      <c r="G53" s="11">
        <v>3.8</v>
      </c>
      <c r="H53" s="11">
        <v>3.8</v>
      </c>
      <c r="I53" s="11">
        <v>3.8</v>
      </c>
      <c r="J53" s="11">
        <v>3.8</v>
      </c>
      <c r="K53" s="11">
        <v>3.8</v>
      </c>
      <c r="L53" s="11">
        <v>3.8</v>
      </c>
      <c r="M53" s="11">
        <v>3.8</v>
      </c>
      <c r="N53" s="11">
        <v>3.8</v>
      </c>
      <c r="O53" s="11">
        <v>3.8</v>
      </c>
      <c r="P53" s="11">
        <v>3.8</v>
      </c>
      <c r="Q53" s="11">
        <v>3.8</v>
      </c>
      <c r="R53" s="11">
        <v>3.8</v>
      </c>
      <c r="S53" s="11">
        <v>3.8</v>
      </c>
      <c r="T53" s="11">
        <v>3.8</v>
      </c>
      <c r="U53" s="11">
        <v>3.8</v>
      </c>
      <c r="V53" s="11"/>
      <c r="W53" s="11"/>
      <c r="X53" s="11"/>
      <c r="Y53" s="11"/>
      <c r="Z53" s="11"/>
      <c r="AA53" s="11"/>
      <c r="AB53" s="11"/>
      <c r="AC53" s="12">
        <f t="shared" si="20"/>
        <v>3.7999999999999989</v>
      </c>
    </row>
    <row r="54" spans="1:29" ht="30" customHeight="1" x14ac:dyDescent="0.25">
      <c r="A54" s="4">
        <v>9</v>
      </c>
      <c r="B54" s="3" t="s">
        <v>19</v>
      </c>
      <c r="C54" s="2" t="s">
        <v>16</v>
      </c>
      <c r="D54" s="2"/>
      <c r="E54" s="11">
        <v>3.8</v>
      </c>
      <c r="F54" s="11">
        <v>3.8</v>
      </c>
      <c r="G54" s="11">
        <v>3.8</v>
      </c>
      <c r="H54" s="11">
        <v>3.8</v>
      </c>
      <c r="I54" s="11">
        <v>3.8</v>
      </c>
      <c r="J54" s="11">
        <v>3.8</v>
      </c>
      <c r="K54" s="11">
        <v>3.8</v>
      </c>
      <c r="L54" s="11">
        <v>3.8</v>
      </c>
      <c r="M54" s="11">
        <v>3.8</v>
      </c>
      <c r="N54" s="11">
        <v>3.8</v>
      </c>
      <c r="O54" s="11">
        <v>3.8</v>
      </c>
      <c r="P54" s="11">
        <v>3.8</v>
      </c>
      <c r="Q54" s="11">
        <v>3.8</v>
      </c>
      <c r="R54" s="11">
        <v>3.8</v>
      </c>
      <c r="S54" s="11">
        <v>3.8</v>
      </c>
      <c r="T54" s="11">
        <v>3.8</v>
      </c>
      <c r="U54" s="11">
        <v>3.8</v>
      </c>
      <c r="V54" s="11"/>
      <c r="W54" s="11"/>
      <c r="X54" s="11"/>
      <c r="Y54" s="11"/>
      <c r="Z54" s="11"/>
      <c r="AA54" s="11"/>
      <c r="AB54" s="11"/>
      <c r="AC54" s="12">
        <f t="shared" si="20"/>
        <v>3.7999999999999989</v>
      </c>
    </row>
    <row r="55" spans="1:29" ht="30" customHeight="1" x14ac:dyDescent="0.25">
      <c r="A55" s="4">
        <v>10</v>
      </c>
      <c r="B55" s="3" t="s">
        <v>18</v>
      </c>
      <c r="C55" s="2" t="s">
        <v>16</v>
      </c>
      <c r="D55" s="2"/>
      <c r="E55" s="11">
        <v>3</v>
      </c>
      <c r="F55" s="11">
        <v>3</v>
      </c>
      <c r="G55" s="11">
        <v>3</v>
      </c>
      <c r="H55" s="11">
        <v>3</v>
      </c>
      <c r="I55" s="11">
        <v>3</v>
      </c>
      <c r="J55" s="11">
        <v>3</v>
      </c>
      <c r="K55" s="11">
        <v>3</v>
      </c>
      <c r="L55" s="11">
        <v>3</v>
      </c>
      <c r="M55" s="11">
        <v>3</v>
      </c>
      <c r="N55" s="11">
        <v>3</v>
      </c>
      <c r="O55" s="11">
        <v>3</v>
      </c>
      <c r="P55" s="11">
        <v>3</v>
      </c>
      <c r="Q55" s="11">
        <v>3</v>
      </c>
      <c r="R55" s="11">
        <v>3</v>
      </c>
      <c r="S55" s="11">
        <v>3</v>
      </c>
      <c r="T55" s="11">
        <v>3</v>
      </c>
      <c r="U55" s="11">
        <v>3</v>
      </c>
      <c r="V55" s="11"/>
      <c r="W55" s="11"/>
      <c r="X55" s="11"/>
      <c r="Y55" s="11"/>
      <c r="Z55" s="11"/>
      <c r="AA55" s="11"/>
      <c r="AB55" s="11"/>
      <c r="AC55" s="12">
        <f t="shared" si="20"/>
        <v>3</v>
      </c>
    </row>
    <row r="56" spans="1:29" ht="30" customHeight="1" x14ac:dyDescent="0.25">
      <c r="A56" s="4">
        <v>11</v>
      </c>
      <c r="B56" s="3" t="s">
        <v>17</v>
      </c>
      <c r="C56" s="2" t="s">
        <v>16</v>
      </c>
      <c r="D56" s="5"/>
      <c r="E56" s="11">
        <f t="shared" ref="E56:U56" si="21">E52-E53</f>
        <v>0.5</v>
      </c>
      <c r="F56" s="11">
        <f t="shared" si="21"/>
        <v>0.5</v>
      </c>
      <c r="G56" s="11">
        <f t="shared" si="21"/>
        <v>0.5</v>
      </c>
      <c r="H56" s="11">
        <f t="shared" si="21"/>
        <v>0.5</v>
      </c>
      <c r="I56" s="11">
        <f t="shared" si="21"/>
        <v>0.5</v>
      </c>
      <c r="J56" s="11">
        <f t="shared" si="21"/>
        <v>0.5</v>
      </c>
      <c r="K56" s="11">
        <f t="shared" si="21"/>
        <v>0.5</v>
      </c>
      <c r="L56" s="11">
        <f>L52-L53</f>
        <v>0.5</v>
      </c>
      <c r="M56" s="11">
        <f>M52-M53</f>
        <v>0.5</v>
      </c>
      <c r="N56" s="11">
        <f>N52-N53</f>
        <v>0.5</v>
      </c>
      <c r="O56" s="11">
        <f>O52-O53</f>
        <v>0.5</v>
      </c>
      <c r="P56" s="11">
        <f t="shared" si="21"/>
        <v>0.5</v>
      </c>
      <c r="Q56" s="11">
        <f t="shared" si="21"/>
        <v>0.5</v>
      </c>
      <c r="R56" s="11">
        <f t="shared" si="21"/>
        <v>0.5</v>
      </c>
      <c r="S56" s="11">
        <f t="shared" si="21"/>
        <v>0.5</v>
      </c>
      <c r="T56" s="11">
        <f t="shared" si="21"/>
        <v>0.5</v>
      </c>
      <c r="U56" s="11">
        <f t="shared" si="21"/>
        <v>0.5</v>
      </c>
      <c r="V56" s="11"/>
      <c r="W56" s="11"/>
      <c r="X56" s="11"/>
      <c r="Y56" s="11"/>
      <c r="Z56" s="11"/>
      <c r="AA56" s="11"/>
      <c r="AB56" s="11"/>
      <c r="AC56" s="12">
        <f t="shared" si="20"/>
        <v>0.5</v>
      </c>
    </row>
    <row r="57" spans="1:29" ht="30" customHeight="1" x14ac:dyDescent="0.25">
      <c r="A57" s="4">
        <v>12</v>
      </c>
      <c r="B57" s="3" t="s">
        <v>15</v>
      </c>
      <c r="C57" s="2" t="s">
        <v>14</v>
      </c>
      <c r="D57" s="5"/>
      <c r="E57" s="13">
        <f t="shared" ref="E57:U57" si="22">E54-E55</f>
        <v>0.79999999999999982</v>
      </c>
      <c r="F57" s="13">
        <f t="shared" si="22"/>
        <v>0.79999999999999982</v>
      </c>
      <c r="G57" s="13">
        <f t="shared" si="22"/>
        <v>0.79999999999999982</v>
      </c>
      <c r="H57" s="13">
        <f t="shared" si="22"/>
        <v>0.79999999999999982</v>
      </c>
      <c r="I57" s="13">
        <f t="shared" si="22"/>
        <v>0.79999999999999982</v>
      </c>
      <c r="J57" s="13">
        <f t="shared" si="22"/>
        <v>0.79999999999999982</v>
      </c>
      <c r="K57" s="13">
        <f t="shared" si="22"/>
        <v>0.79999999999999982</v>
      </c>
      <c r="L57" s="13">
        <f>L54-L55</f>
        <v>0.79999999999999982</v>
      </c>
      <c r="M57" s="13">
        <f>M54-M55</f>
        <v>0.79999999999999982</v>
      </c>
      <c r="N57" s="13">
        <f>N54-N55</f>
        <v>0.79999999999999982</v>
      </c>
      <c r="O57" s="13">
        <f>O54-O55</f>
        <v>0.79999999999999982</v>
      </c>
      <c r="P57" s="13">
        <f t="shared" si="22"/>
        <v>0.79999999999999982</v>
      </c>
      <c r="Q57" s="13">
        <f t="shared" si="22"/>
        <v>0.79999999999999982</v>
      </c>
      <c r="R57" s="13">
        <f t="shared" si="22"/>
        <v>0.79999999999999982</v>
      </c>
      <c r="S57" s="13">
        <f t="shared" si="22"/>
        <v>0.79999999999999982</v>
      </c>
      <c r="T57" s="13">
        <f t="shared" si="22"/>
        <v>0.79999999999999982</v>
      </c>
      <c r="U57" s="13">
        <f t="shared" si="22"/>
        <v>0.79999999999999982</v>
      </c>
      <c r="V57" s="13"/>
      <c r="W57" s="13"/>
      <c r="X57" s="13"/>
      <c r="Y57" s="13"/>
      <c r="Z57" s="13"/>
      <c r="AA57" s="13"/>
      <c r="AB57" s="13"/>
      <c r="AC57" s="12">
        <f t="shared" si="20"/>
        <v>0.8</v>
      </c>
    </row>
    <row r="58" spans="1:29" ht="30" customHeight="1" x14ac:dyDescent="0.25">
      <c r="A58" s="4">
        <v>13</v>
      </c>
      <c r="B58" s="3" t="s">
        <v>13</v>
      </c>
      <c r="C58" s="2" t="s">
        <v>12</v>
      </c>
      <c r="D58" s="5"/>
      <c r="E58" s="6">
        <f t="shared" ref="E58:U58" si="23">SQRT(E56/0.5)*971</f>
        <v>971</v>
      </c>
      <c r="F58" s="6">
        <f t="shared" si="23"/>
        <v>971</v>
      </c>
      <c r="G58" s="6">
        <f t="shared" si="23"/>
        <v>971</v>
      </c>
      <c r="H58" s="6">
        <f t="shared" si="23"/>
        <v>971</v>
      </c>
      <c r="I58" s="6">
        <f t="shared" si="23"/>
        <v>971</v>
      </c>
      <c r="J58" s="6">
        <f t="shared" si="23"/>
        <v>971</v>
      </c>
      <c r="K58" s="6">
        <f t="shared" si="23"/>
        <v>971</v>
      </c>
      <c r="L58" s="6">
        <f>SQRT(L56/0.5)*971</f>
        <v>971</v>
      </c>
      <c r="M58" s="6">
        <f>SQRT(M56/0.5)*971</f>
        <v>971</v>
      </c>
      <c r="N58" s="6">
        <f>SQRT(N56/0.5)*971</f>
        <v>971</v>
      </c>
      <c r="O58" s="6">
        <f>SQRT(O56/0.5)*971</f>
        <v>971</v>
      </c>
      <c r="P58" s="6">
        <f t="shared" si="23"/>
        <v>971</v>
      </c>
      <c r="Q58" s="6">
        <f t="shared" si="23"/>
        <v>971</v>
      </c>
      <c r="R58" s="6">
        <f t="shared" si="23"/>
        <v>971</v>
      </c>
      <c r="S58" s="6">
        <f t="shared" si="23"/>
        <v>971</v>
      </c>
      <c r="T58" s="6">
        <f t="shared" si="23"/>
        <v>971</v>
      </c>
      <c r="U58" s="6">
        <f t="shared" si="23"/>
        <v>971</v>
      </c>
      <c r="V58" s="6"/>
      <c r="W58" s="6"/>
      <c r="X58" s="6"/>
      <c r="Y58" s="6"/>
      <c r="Z58" s="6"/>
      <c r="AA58" s="6"/>
      <c r="AB58" s="6"/>
      <c r="AC58" s="12">
        <f t="shared" si="20"/>
        <v>971</v>
      </c>
    </row>
    <row r="59" spans="1:29" ht="30" customHeight="1" x14ac:dyDescent="0.25">
      <c r="A59" s="4">
        <v>14</v>
      </c>
      <c r="B59" s="3" t="s">
        <v>11</v>
      </c>
      <c r="C59" s="2" t="s">
        <v>10</v>
      </c>
      <c r="D59" s="5"/>
      <c r="E59" s="15">
        <f t="shared" ref="E59:U59" si="24">E58*1000*1*(E48-E49)/3024</f>
        <v>2889.8812734788362</v>
      </c>
      <c r="F59" s="15">
        <f t="shared" si="24"/>
        <v>2889.8819156746026</v>
      </c>
      <c r="G59" s="15">
        <f t="shared" si="24"/>
        <v>2925.5581382275136</v>
      </c>
      <c r="H59" s="15">
        <f t="shared" si="24"/>
        <v>2889.8806312830684</v>
      </c>
      <c r="I59" s="15">
        <f t="shared" si="24"/>
        <v>2979.0742380952379</v>
      </c>
      <c r="J59" s="15">
        <f t="shared" si="24"/>
        <v>2675.8152685185187</v>
      </c>
      <c r="K59" s="15">
        <f t="shared" si="24"/>
        <v>2533.1058829365079</v>
      </c>
      <c r="L59" s="15">
        <f>L58*1000*1*(L48-L49)/3024</f>
        <v>2247.6851851851852</v>
      </c>
      <c r="M59" s="15">
        <f>M58*1000*1*(M48-M49)/3024</f>
        <v>2140.6533065476187</v>
      </c>
      <c r="N59" s="15">
        <f>N58*1000*1*(N48-N49)/3024</f>
        <v>2140.6533065476187</v>
      </c>
      <c r="O59" s="15">
        <f>O58*1000*1*(O48-O49)/3024</f>
        <v>2176.3304923941801</v>
      </c>
      <c r="P59" s="15">
        <f t="shared" si="24"/>
        <v>2247.6851851851852</v>
      </c>
      <c r="Q59" s="15">
        <f t="shared" si="24"/>
        <v>2212.0079993386244</v>
      </c>
      <c r="R59" s="15">
        <f t="shared" si="24"/>
        <v>2212.0079993386244</v>
      </c>
      <c r="S59" s="15">
        <f t="shared" si="24"/>
        <v>2176.3304923941801</v>
      </c>
      <c r="T59" s="15">
        <f t="shared" si="24"/>
        <v>2461.7515112433862</v>
      </c>
      <c r="U59" s="15">
        <f t="shared" si="24"/>
        <v>2497.4274126984128</v>
      </c>
      <c r="V59" s="15"/>
      <c r="W59" s="15"/>
      <c r="X59" s="15"/>
      <c r="Y59" s="15"/>
      <c r="Z59" s="15"/>
      <c r="AA59" s="15"/>
      <c r="AB59" s="15"/>
      <c r="AC59" s="26">
        <f>SUM(E59:AB59)</f>
        <v>42295.730239087294</v>
      </c>
    </row>
    <row r="60" spans="1:29" ht="30" customHeight="1" x14ac:dyDescent="0.25">
      <c r="A60" s="4">
        <v>15</v>
      </c>
      <c r="B60" s="3" t="s">
        <v>9</v>
      </c>
      <c r="C60" s="2" t="s">
        <v>8</v>
      </c>
      <c r="D60" s="5"/>
      <c r="E60" s="5">
        <v>1300</v>
      </c>
      <c r="F60" s="5">
        <v>1340</v>
      </c>
      <c r="G60" s="5">
        <v>1340</v>
      </c>
      <c r="H60" s="5">
        <v>1340</v>
      </c>
      <c r="I60" s="5">
        <v>1250</v>
      </c>
      <c r="J60" s="5">
        <v>1220</v>
      </c>
      <c r="K60" s="5">
        <v>1200</v>
      </c>
      <c r="L60" s="5">
        <v>1190</v>
      </c>
      <c r="M60" s="5">
        <v>1200</v>
      </c>
      <c r="N60" s="5">
        <v>1200</v>
      </c>
      <c r="O60" s="5">
        <v>1200</v>
      </c>
      <c r="P60" s="5">
        <v>1200</v>
      </c>
      <c r="Q60" s="5">
        <v>1200</v>
      </c>
      <c r="R60" s="5">
        <v>1200</v>
      </c>
      <c r="S60" s="5">
        <v>1200</v>
      </c>
      <c r="T60" s="5">
        <v>1220</v>
      </c>
      <c r="U60" s="5">
        <v>1200</v>
      </c>
      <c r="V60" s="82"/>
      <c r="W60" s="82"/>
      <c r="X60" s="82"/>
      <c r="Y60" s="82"/>
      <c r="Z60" s="82"/>
      <c r="AA60" s="82"/>
      <c r="AB60" s="5"/>
      <c r="AC60" s="26">
        <f>SUM(E60:AB60)</f>
        <v>21000</v>
      </c>
    </row>
    <row r="61" spans="1:29" ht="30" customHeight="1" x14ac:dyDescent="0.25">
      <c r="A61" s="4">
        <v>16</v>
      </c>
      <c r="B61" s="3" t="s">
        <v>7</v>
      </c>
      <c r="C61" s="2" t="s">
        <v>6</v>
      </c>
      <c r="D61" s="5"/>
      <c r="E61" s="50">
        <f t="shared" ref="E61:U61" si="25">E60/E59</f>
        <v>0.44984547009955922</v>
      </c>
      <c r="F61" s="50">
        <f t="shared" si="25"/>
        <v>0.46368676613805365</v>
      </c>
      <c r="G61" s="50">
        <f t="shared" si="25"/>
        <v>0.45803225801277564</v>
      </c>
      <c r="H61" s="50">
        <f t="shared" si="25"/>
        <v>0.46368697222108374</v>
      </c>
      <c r="I61" s="50">
        <f t="shared" si="25"/>
        <v>0.41959343745633731</v>
      </c>
      <c r="J61" s="50">
        <f t="shared" si="25"/>
        <v>0.4559358093040034</v>
      </c>
      <c r="K61" s="50">
        <f t="shared" si="25"/>
        <v>0.47372674315883617</v>
      </c>
      <c r="L61" s="50">
        <f>L60/L59</f>
        <v>0.52943357363542742</v>
      </c>
      <c r="M61" s="50">
        <f>M60/M59</f>
        <v>0.5605765288239617</v>
      </c>
      <c r="N61" s="50">
        <f>N60/N59</f>
        <v>0.5605765288239617</v>
      </c>
      <c r="O61" s="50">
        <f>O60/O59</f>
        <v>0.55138684321786102</v>
      </c>
      <c r="P61" s="50">
        <f t="shared" si="25"/>
        <v>0.53388259526261583</v>
      </c>
      <c r="Q61" s="50">
        <f t="shared" si="25"/>
        <v>0.54249351736467133</v>
      </c>
      <c r="R61" s="50">
        <f t="shared" si="25"/>
        <v>0.54249351736467133</v>
      </c>
      <c r="S61" s="50">
        <f t="shared" si="25"/>
        <v>0.55138684321786102</v>
      </c>
      <c r="T61" s="50">
        <f t="shared" si="25"/>
        <v>0.49558210665372965</v>
      </c>
      <c r="U61" s="50">
        <f t="shared" si="25"/>
        <v>0.48049444556365611</v>
      </c>
      <c r="V61" s="50"/>
      <c r="W61" s="50"/>
      <c r="X61" s="50"/>
      <c r="Y61" s="50"/>
      <c r="Z61" s="50"/>
      <c r="AA61" s="50"/>
      <c r="AB61" s="50"/>
      <c r="AC61" s="12">
        <f t="shared" ref="AC61:AC66" si="26">AVERAGE(E61:AB61)</f>
        <v>0.50193023272465087</v>
      </c>
    </row>
    <row r="62" spans="1:29" ht="30" customHeight="1" x14ac:dyDescent="0.25">
      <c r="A62" s="4">
        <v>17</v>
      </c>
      <c r="B62" s="3" t="s">
        <v>5</v>
      </c>
      <c r="C62" s="5"/>
      <c r="D62" s="5"/>
      <c r="E62" s="411">
        <f>AVERAGE(E61:AB61)</f>
        <v>0.50193023272465087</v>
      </c>
      <c r="F62" s="411"/>
      <c r="G62" s="411"/>
      <c r="H62" s="411"/>
      <c r="I62" s="411"/>
      <c r="J62" s="411"/>
      <c r="K62" s="411"/>
      <c r="L62" s="411"/>
      <c r="M62" s="411"/>
      <c r="N62" s="411"/>
      <c r="O62" s="411"/>
      <c r="P62" s="411"/>
      <c r="Q62" s="411"/>
      <c r="R62" s="411"/>
      <c r="S62" s="411"/>
      <c r="T62" s="411"/>
      <c r="U62" s="411"/>
      <c r="V62" s="411"/>
      <c r="W62" s="411"/>
      <c r="X62" s="411"/>
      <c r="Y62" s="411"/>
      <c r="Z62" s="411"/>
      <c r="AA62" s="411"/>
      <c r="AB62" s="411"/>
      <c r="AC62" s="12">
        <f t="shared" si="26"/>
        <v>0.50193023272465087</v>
      </c>
    </row>
    <row r="63" spans="1:29" ht="30" customHeight="1" x14ac:dyDescent="0.25">
      <c r="A63" s="4">
        <v>18</v>
      </c>
      <c r="B63" s="3" t="s">
        <v>4</v>
      </c>
      <c r="C63" s="5"/>
      <c r="D63" s="5"/>
      <c r="E63" s="50">
        <f t="shared" ref="E63:U63" si="27">3.516/E61</f>
        <v>7.8160173519627607</v>
      </c>
      <c r="F63" s="50">
        <f t="shared" si="27"/>
        <v>7.5827050862029131</v>
      </c>
      <c r="G63" s="50">
        <f t="shared" si="27"/>
        <v>7.6763152343342815</v>
      </c>
      <c r="H63" s="50">
        <f t="shared" si="27"/>
        <v>7.5827017161128865</v>
      </c>
      <c r="I63" s="50">
        <f t="shared" si="27"/>
        <v>8.3795400169142855</v>
      </c>
      <c r="J63" s="50">
        <f t="shared" si="27"/>
        <v>7.7116118722222229</v>
      </c>
      <c r="K63" s="50">
        <f t="shared" si="27"/>
        <v>7.4220002370039682</v>
      </c>
      <c r="L63" s="50">
        <f>3.516/L61</f>
        <v>6.6410597572362278</v>
      </c>
      <c r="M63" s="50">
        <f>3.516/M61</f>
        <v>6.2721141881845224</v>
      </c>
      <c r="N63" s="50">
        <f>3.516/N61</f>
        <v>6.2721141881845224</v>
      </c>
      <c r="O63" s="50">
        <f>3.516/O61</f>
        <v>6.3766483427149474</v>
      </c>
      <c r="P63" s="50">
        <f t="shared" si="27"/>
        <v>6.5857175925925926</v>
      </c>
      <c r="Q63" s="50">
        <f t="shared" si="27"/>
        <v>6.4811834380621702</v>
      </c>
      <c r="R63" s="50">
        <f t="shared" si="27"/>
        <v>6.4811834380621702</v>
      </c>
      <c r="S63" s="50">
        <f t="shared" si="27"/>
        <v>6.3766483427149474</v>
      </c>
      <c r="T63" s="50">
        <f t="shared" si="27"/>
        <v>7.0946871422391364</v>
      </c>
      <c r="U63" s="50">
        <f t="shared" si="27"/>
        <v>7.3174623192063493</v>
      </c>
      <c r="V63" s="50"/>
      <c r="W63" s="50"/>
      <c r="X63" s="50"/>
      <c r="Y63" s="50"/>
      <c r="Z63" s="50"/>
      <c r="AA63" s="50"/>
      <c r="AB63" s="50"/>
      <c r="AC63" s="12">
        <f t="shared" si="26"/>
        <v>7.0629241331735821</v>
      </c>
    </row>
    <row r="64" spans="1:29" ht="30" customHeight="1" x14ac:dyDescent="0.25">
      <c r="A64" s="4">
        <v>19</v>
      </c>
      <c r="B64" s="3" t="s">
        <v>3</v>
      </c>
      <c r="C64" s="5"/>
      <c r="D64" s="5"/>
      <c r="E64" s="50">
        <f t="shared" ref="E64:U64" si="28">3.413*E63</f>
        <v>26.6760672222489</v>
      </c>
      <c r="F64" s="50">
        <f t="shared" si="28"/>
        <v>25.879772459210542</v>
      </c>
      <c r="G64" s="50">
        <f t="shared" si="28"/>
        <v>26.199263894782902</v>
      </c>
      <c r="H64" s="50">
        <f t="shared" si="28"/>
        <v>25.879760957093279</v>
      </c>
      <c r="I64" s="50">
        <f t="shared" si="28"/>
        <v>28.599370077728455</v>
      </c>
      <c r="J64" s="50">
        <f t="shared" si="28"/>
        <v>26.319731319894444</v>
      </c>
      <c r="K64" s="50">
        <f t="shared" si="28"/>
        <v>25.331286808894543</v>
      </c>
      <c r="L64" s="50">
        <f>3.413*L63</f>
        <v>22.665936951447243</v>
      </c>
      <c r="M64" s="50">
        <f>3.413*M63</f>
        <v>21.406725724273773</v>
      </c>
      <c r="N64" s="50">
        <f>3.413*N63</f>
        <v>21.406725724273773</v>
      </c>
      <c r="O64" s="50">
        <f>3.413*O63</f>
        <v>21.763500793686113</v>
      </c>
      <c r="P64" s="50">
        <f t="shared" si="28"/>
        <v>22.477054143518519</v>
      </c>
      <c r="Q64" s="50">
        <f t="shared" si="28"/>
        <v>22.120279074106186</v>
      </c>
      <c r="R64" s="50">
        <f t="shared" si="28"/>
        <v>22.120279074106186</v>
      </c>
      <c r="S64" s="50">
        <f t="shared" si="28"/>
        <v>21.763500793686113</v>
      </c>
      <c r="T64" s="50">
        <f t="shared" si="28"/>
        <v>24.214167216462172</v>
      </c>
      <c r="U64" s="50">
        <f t="shared" si="28"/>
        <v>24.974498895451269</v>
      </c>
      <c r="V64" s="50"/>
      <c r="W64" s="50"/>
      <c r="X64" s="50"/>
      <c r="Y64" s="50"/>
      <c r="Z64" s="50"/>
      <c r="AA64" s="50"/>
      <c r="AB64" s="50"/>
      <c r="AC64" s="12">
        <f t="shared" si="26"/>
        <v>24.105760066521434</v>
      </c>
    </row>
    <row r="65" spans="1:29" ht="30" customHeight="1" x14ac:dyDescent="0.25">
      <c r="A65" s="4">
        <v>20</v>
      </c>
      <c r="B65" s="3" t="s">
        <v>2</v>
      </c>
      <c r="C65" s="2" t="s">
        <v>0</v>
      </c>
      <c r="D65" s="5"/>
      <c r="E65" s="50">
        <f t="shared" ref="E65:U65" si="29">(E51-E50)/LN(1+(E51-E50)/E46)</f>
        <v>3.2500498238505529</v>
      </c>
      <c r="F65" s="50">
        <f t="shared" si="29"/>
        <v>3.4147587747106751</v>
      </c>
      <c r="G65" s="50">
        <f t="shared" si="29"/>
        <v>3.330824946018442</v>
      </c>
      <c r="H65" s="50">
        <f t="shared" si="29"/>
        <v>3.298604122525802</v>
      </c>
      <c r="I65" s="50">
        <f t="shared" si="29"/>
        <v>3.0079668320155295</v>
      </c>
      <c r="J65" s="50">
        <f t="shared" si="29"/>
        <v>3.1192125278589802</v>
      </c>
      <c r="K65" s="50">
        <f t="shared" si="29"/>
        <v>2.9220661324169819</v>
      </c>
      <c r="L65" s="50">
        <f>(L51-L50)/LN(1+(L51-L50)/L46)</f>
        <v>2.707141042671839</v>
      </c>
      <c r="M65" s="50">
        <f>(M51-M50)/LN(1+(M51-M50)/M46)</f>
        <v>2.4948928991195829</v>
      </c>
      <c r="N65" s="50">
        <f>(N51-N50)/LN(1+(N51-N50)/N46)</f>
        <v>2.6734969400561694</v>
      </c>
      <c r="O65" s="50">
        <f>(O51-O50)/LN(1+(O51-O50)/O46)</f>
        <v>2.5775084329257654</v>
      </c>
      <c r="P65" s="50">
        <f t="shared" si="29"/>
        <v>2.5775084329257654</v>
      </c>
      <c r="Q65" s="50">
        <f t="shared" si="29"/>
        <v>2.5775084329257654</v>
      </c>
      <c r="R65" s="50">
        <f t="shared" si="29"/>
        <v>2.8338339527454135</v>
      </c>
      <c r="S65" s="50">
        <f t="shared" si="29"/>
        <v>2.6734969400561694</v>
      </c>
      <c r="T65" s="50">
        <f t="shared" si="29"/>
        <v>2.873017332607319</v>
      </c>
      <c r="U65" s="50">
        <f t="shared" si="29"/>
        <v>2.7718529892460269</v>
      </c>
      <c r="V65" s="50"/>
      <c r="W65" s="50"/>
      <c r="X65" s="50"/>
      <c r="Y65" s="50"/>
      <c r="Z65" s="50"/>
      <c r="AA65" s="50"/>
      <c r="AB65" s="50"/>
      <c r="AC65" s="12">
        <f t="shared" si="26"/>
        <v>2.8884553267456936</v>
      </c>
    </row>
    <row r="66" spans="1:29" ht="30" customHeight="1" x14ac:dyDescent="0.25">
      <c r="A66" s="4">
        <v>21</v>
      </c>
      <c r="B66" s="3" t="s">
        <v>1</v>
      </c>
      <c r="C66" s="2" t="s">
        <v>0</v>
      </c>
      <c r="D66" s="1"/>
      <c r="E66" s="50">
        <f t="shared" ref="E66:U66" si="30">(E48-E49)/LN(1+(E48-E49)/E47)</f>
        <v>3.2460640807187118</v>
      </c>
      <c r="F66" s="50">
        <f t="shared" si="30"/>
        <v>3.2460645581557834</v>
      </c>
      <c r="G66" s="50">
        <f t="shared" si="30"/>
        <v>3.2725557227426152</v>
      </c>
      <c r="H66" s="50">
        <f t="shared" si="30"/>
        <v>3.2460636032816184</v>
      </c>
      <c r="I66" s="50">
        <f t="shared" si="30"/>
        <v>3.1204060137199541</v>
      </c>
      <c r="J66" s="50">
        <f t="shared" si="30"/>
        <v>2.9019018576487414</v>
      </c>
      <c r="K66" s="50">
        <f t="shared" si="30"/>
        <v>2.7974237749293613</v>
      </c>
      <c r="L66" s="50">
        <f>(L48-L49)/LN(1+(L48-L49)/L47)</f>
        <v>2.3990918556509144</v>
      </c>
      <c r="M66" s="50">
        <f>(M48-M49)/LN(1+(M48-M49)/M47)</f>
        <v>2.321522281138523</v>
      </c>
      <c r="N66" s="50">
        <f>(N48-N49)/LN(1+(N48-N49)/N47)</f>
        <v>2.503830340217291</v>
      </c>
      <c r="O66" s="50">
        <f>(O48-O49)/LN(1+(O48-O49)/O47)</f>
        <v>2.7010655069911511</v>
      </c>
      <c r="P66" s="50">
        <f t="shared" si="30"/>
        <v>2.3990918556509144</v>
      </c>
      <c r="Q66" s="50">
        <f t="shared" si="30"/>
        <v>2.3733171342016415</v>
      </c>
      <c r="R66" s="50">
        <f t="shared" si="30"/>
        <v>2.557954333408043</v>
      </c>
      <c r="S66" s="50">
        <f t="shared" si="30"/>
        <v>2.3474610267087574</v>
      </c>
      <c r="T66" s="50">
        <f t="shared" si="30"/>
        <v>2.552127042130949</v>
      </c>
      <c r="U66" s="50">
        <f t="shared" si="30"/>
        <v>2.5773760627404325</v>
      </c>
      <c r="V66" s="50"/>
      <c r="W66" s="50"/>
      <c r="X66" s="50"/>
      <c r="Y66" s="50"/>
      <c r="Z66" s="50"/>
      <c r="AA66" s="50"/>
      <c r="AB66" s="50"/>
      <c r="AC66" s="12">
        <f t="shared" si="26"/>
        <v>2.739018650002083</v>
      </c>
    </row>
    <row r="69" spans="1:29" ht="23.25" x14ac:dyDescent="0.35">
      <c r="A69" s="414" t="s">
        <v>39</v>
      </c>
      <c r="B69" s="414"/>
      <c r="C69" s="414"/>
      <c r="D69" s="414"/>
      <c r="E69" s="414"/>
      <c r="F69" s="414"/>
      <c r="G69" s="414"/>
      <c r="H69" s="414"/>
      <c r="I69" s="414"/>
      <c r="J69" s="414"/>
      <c r="K69" s="414"/>
      <c r="L69" s="414"/>
      <c r="M69" s="414"/>
      <c r="N69" s="414"/>
      <c r="O69" s="414"/>
      <c r="P69" s="414"/>
      <c r="Q69" s="414"/>
      <c r="R69" s="414"/>
      <c r="S69" s="414"/>
      <c r="T69" s="414"/>
      <c r="U69" s="414"/>
      <c r="V69" s="414"/>
      <c r="W69" s="414"/>
      <c r="X69" s="414"/>
      <c r="Y69" s="414"/>
      <c r="Z69" s="414"/>
      <c r="AA69" s="414"/>
      <c r="AB69" s="414"/>
      <c r="AC69" s="414"/>
    </row>
    <row r="70" spans="1:29" ht="23.25" x14ac:dyDescent="0.25">
      <c r="A70" s="318" t="s">
        <v>125</v>
      </c>
      <c r="B70" s="318"/>
      <c r="C70" s="318"/>
      <c r="D70" s="318"/>
      <c r="E70" s="318"/>
      <c r="F70" s="318"/>
      <c r="G70" s="318"/>
      <c r="H70" s="318"/>
      <c r="I70" s="318"/>
      <c r="J70" s="318"/>
      <c r="K70" s="318"/>
      <c r="L70" s="318"/>
      <c r="M70" s="318"/>
      <c r="N70" s="318"/>
      <c r="O70" s="318"/>
      <c r="P70" s="318"/>
      <c r="Q70" s="318"/>
      <c r="R70" s="318"/>
      <c r="S70" s="318"/>
      <c r="T70" s="318"/>
      <c r="U70" s="318"/>
      <c r="V70" s="318"/>
      <c r="W70" s="318"/>
      <c r="X70" s="318"/>
      <c r="Y70" s="318"/>
      <c r="Z70" s="318"/>
      <c r="AA70" s="318"/>
      <c r="AB70" s="318"/>
      <c r="AC70" s="318"/>
    </row>
    <row r="71" spans="1:29" ht="21" x14ac:dyDescent="0.35">
      <c r="A71" s="319"/>
      <c r="B71" s="319"/>
      <c r="C71" s="319"/>
      <c r="D71" s="319"/>
      <c r="E71" s="320" t="s">
        <v>103</v>
      </c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0"/>
      <c r="T71" s="320"/>
      <c r="U71" s="320"/>
      <c r="V71" s="320"/>
      <c r="W71" s="320"/>
      <c r="X71" s="320"/>
      <c r="Y71" s="320"/>
      <c r="Z71" s="320"/>
      <c r="AA71" s="320"/>
      <c r="AB71" s="320"/>
      <c r="AC71" s="320"/>
    </row>
    <row r="72" spans="1:29" ht="21" x14ac:dyDescent="0.25">
      <c r="A72" s="415" t="s">
        <v>126</v>
      </c>
      <c r="B72" s="415"/>
      <c r="C72" s="415"/>
      <c r="D72" s="415"/>
      <c r="E72" s="320"/>
      <c r="F72" s="320"/>
      <c r="G72" s="320"/>
      <c r="H72" s="320"/>
      <c r="I72" s="320"/>
      <c r="J72" s="320"/>
      <c r="K72" s="320"/>
      <c r="L72" s="320"/>
      <c r="M72" s="320"/>
      <c r="N72" s="320"/>
      <c r="O72" s="320"/>
      <c r="P72" s="320"/>
      <c r="Q72" s="320"/>
      <c r="R72" s="320"/>
      <c r="S72" s="320"/>
      <c r="T72" s="320"/>
      <c r="U72" s="320"/>
      <c r="V72" s="320"/>
      <c r="W72" s="320"/>
      <c r="X72" s="320"/>
      <c r="Y72" s="320"/>
      <c r="Z72" s="320"/>
      <c r="AA72" s="320"/>
      <c r="AB72" s="320"/>
      <c r="AC72" s="320"/>
    </row>
    <row r="73" spans="1:29" ht="21" x14ac:dyDescent="0.25">
      <c r="A73" s="415" t="s">
        <v>127</v>
      </c>
      <c r="B73" s="415"/>
      <c r="C73" s="415"/>
      <c r="D73" s="415"/>
      <c r="E73" s="320"/>
      <c r="F73" s="320"/>
      <c r="G73" s="320"/>
      <c r="H73" s="320"/>
      <c r="I73" s="320"/>
      <c r="J73" s="320"/>
      <c r="K73" s="320"/>
      <c r="L73" s="320"/>
      <c r="M73" s="320"/>
      <c r="N73" s="320"/>
      <c r="O73" s="320"/>
      <c r="P73" s="320"/>
      <c r="Q73" s="320"/>
      <c r="R73" s="320"/>
      <c r="S73" s="320"/>
      <c r="T73" s="320"/>
      <c r="U73" s="320"/>
      <c r="V73" s="320"/>
      <c r="W73" s="320"/>
      <c r="X73" s="320"/>
      <c r="Y73" s="320"/>
      <c r="Z73" s="320"/>
      <c r="AA73" s="320"/>
      <c r="AB73" s="320"/>
      <c r="AC73" s="320"/>
    </row>
    <row r="74" spans="1:29" ht="21" x14ac:dyDescent="0.25">
      <c r="A74" s="415" t="s">
        <v>128</v>
      </c>
      <c r="B74" s="415"/>
      <c r="C74" s="415"/>
      <c r="D74" s="415"/>
      <c r="E74" s="320"/>
      <c r="F74" s="320"/>
      <c r="G74" s="320"/>
      <c r="H74" s="320"/>
      <c r="I74" s="320"/>
      <c r="J74" s="320"/>
      <c r="K74" s="320"/>
      <c r="L74" s="320"/>
      <c r="M74" s="320"/>
      <c r="N74" s="320"/>
      <c r="O74" s="320"/>
      <c r="P74" s="320"/>
      <c r="Q74" s="320"/>
      <c r="R74" s="320"/>
      <c r="S74" s="320"/>
      <c r="T74" s="320"/>
      <c r="U74" s="320"/>
      <c r="V74" s="320"/>
      <c r="W74" s="320"/>
      <c r="X74" s="320"/>
      <c r="Y74" s="320"/>
      <c r="Z74" s="320"/>
      <c r="AA74" s="320"/>
      <c r="AB74" s="320"/>
      <c r="AC74" s="320"/>
    </row>
    <row r="75" spans="1:29" ht="21" x14ac:dyDescent="0.25">
      <c r="A75" s="415" t="s">
        <v>129</v>
      </c>
      <c r="B75" s="415"/>
      <c r="C75" s="415"/>
      <c r="D75" s="415"/>
      <c r="E75" s="320"/>
      <c r="F75" s="320"/>
      <c r="G75" s="320"/>
      <c r="H75" s="320"/>
      <c r="I75" s="320"/>
      <c r="J75" s="320"/>
      <c r="K75" s="320"/>
      <c r="L75" s="320"/>
      <c r="M75" s="320"/>
      <c r="N75" s="320"/>
      <c r="O75" s="320"/>
      <c r="P75" s="320"/>
      <c r="Q75" s="320"/>
      <c r="R75" s="320"/>
      <c r="S75" s="320"/>
      <c r="T75" s="320"/>
      <c r="U75" s="320"/>
      <c r="V75" s="320"/>
      <c r="W75" s="320"/>
      <c r="X75" s="320"/>
      <c r="Y75" s="320"/>
      <c r="Z75" s="320"/>
      <c r="AA75" s="320"/>
      <c r="AB75" s="320"/>
      <c r="AC75" s="320"/>
    </row>
    <row r="76" spans="1:29" ht="21.75" x14ac:dyDescent="0.35">
      <c r="A76" s="416" t="s">
        <v>130</v>
      </c>
      <c r="B76" s="416"/>
      <c r="C76" s="416"/>
      <c r="D76" s="416"/>
      <c r="E76" s="320"/>
      <c r="F76" s="320"/>
      <c r="G76" s="320"/>
      <c r="H76" s="320"/>
      <c r="I76" s="320"/>
      <c r="J76" s="320"/>
      <c r="K76" s="320"/>
      <c r="L76" s="320"/>
      <c r="M76" s="320"/>
      <c r="N76" s="320"/>
      <c r="O76" s="320"/>
      <c r="P76" s="320"/>
      <c r="Q76" s="320"/>
      <c r="R76" s="320"/>
      <c r="S76" s="320"/>
      <c r="T76" s="320"/>
      <c r="U76" s="320"/>
      <c r="V76" s="320"/>
      <c r="W76" s="320"/>
      <c r="X76" s="320"/>
      <c r="Y76" s="320"/>
      <c r="Z76" s="320"/>
      <c r="AA76" s="320"/>
      <c r="AB76" s="320"/>
      <c r="AC76" s="320"/>
    </row>
    <row r="77" spans="1:29" ht="20.25" x14ac:dyDescent="0.35">
      <c r="A77" s="416" t="s">
        <v>131</v>
      </c>
      <c r="B77" s="416"/>
      <c r="C77" s="416"/>
      <c r="D77" s="416"/>
      <c r="E77" s="320"/>
      <c r="F77" s="320"/>
      <c r="G77" s="320"/>
      <c r="H77" s="320"/>
      <c r="I77" s="320"/>
      <c r="J77" s="320"/>
      <c r="K77" s="320"/>
      <c r="L77" s="320"/>
      <c r="M77" s="320"/>
      <c r="N77" s="320"/>
      <c r="O77" s="320"/>
      <c r="P77" s="320"/>
      <c r="Q77" s="320"/>
      <c r="R77" s="320"/>
      <c r="S77" s="320"/>
      <c r="T77" s="320"/>
      <c r="U77" s="320"/>
      <c r="V77" s="320"/>
      <c r="W77" s="320"/>
      <c r="X77" s="320"/>
      <c r="Y77" s="320"/>
      <c r="Z77" s="320"/>
      <c r="AA77" s="320"/>
      <c r="AB77" s="320"/>
      <c r="AC77" s="320"/>
    </row>
    <row r="78" spans="1:29" ht="31.5" x14ac:dyDescent="0.25">
      <c r="A78" s="312" t="s">
        <v>32</v>
      </c>
      <c r="B78" s="312" t="s">
        <v>31</v>
      </c>
      <c r="C78" s="312" t="s">
        <v>30</v>
      </c>
      <c r="D78" s="312" t="s">
        <v>29</v>
      </c>
      <c r="E78" s="314" t="s">
        <v>28</v>
      </c>
      <c r="F78" s="315"/>
      <c r="G78" s="315"/>
      <c r="H78" s="315"/>
      <c r="I78" s="315"/>
      <c r="J78" s="315"/>
      <c r="K78" s="315"/>
      <c r="L78" s="315"/>
      <c r="M78" s="315"/>
      <c r="N78" s="315"/>
      <c r="O78" s="315"/>
      <c r="P78" s="315"/>
      <c r="Q78" s="315"/>
      <c r="R78" s="315"/>
      <c r="S78" s="315"/>
      <c r="T78" s="315"/>
      <c r="U78" s="315"/>
      <c r="V78" s="315"/>
      <c r="W78" s="315"/>
      <c r="X78" s="315"/>
      <c r="Y78" s="315"/>
      <c r="Z78" s="315"/>
      <c r="AA78" s="315"/>
      <c r="AB78" s="316"/>
      <c r="AC78" s="113" t="s">
        <v>67</v>
      </c>
    </row>
    <row r="79" spans="1:29" ht="15.75" x14ac:dyDescent="0.25">
      <c r="A79" s="313"/>
      <c r="B79" s="313"/>
      <c r="C79" s="313"/>
      <c r="D79" s="313"/>
      <c r="E79" s="8">
        <v>7</v>
      </c>
      <c r="F79" s="8">
        <v>8</v>
      </c>
      <c r="G79" s="8">
        <v>9</v>
      </c>
      <c r="H79" s="8">
        <v>10</v>
      </c>
      <c r="I79" s="9">
        <v>11</v>
      </c>
      <c r="J79" s="8">
        <v>12</v>
      </c>
      <c r="K79" s="8">
        <v>13</v>
      </c>
      <c r="L79" s="8">
        <v>14</v>
      </c>
      <c r="M79" s="8">
        <v>15</v>
      </c>
      <c r="N79" s="8">
        <v>16</v>
      </c>
      <c r="O79" s="8">
        <v>17</v>
      </c>
      <c r="P79" s="8">
        <v>18</v>
      </c>
      <c r="Q79" s="8">
        <v>19</v>
      </c>
      <c r="R79" s="8">
        <v>20</v>
      </c>
      <c r="S79" s="8">
        <v>21</v>
      </c>
      <c r="T79" s="8">
        <v>22</v>
      </c>
      <c r="U79" s="8">
        <v>23</v>
      </c>
      <c r="V79" s="8">
        <v>0</v>
      </c>
      <c r="W79" s="8">
        <v>1</v>
      </c>
      <c r="X79" s="8">
        <v>2</v>
      </c>
      <c r="Y79" s="8">
        <v>3</v>
      </c>
      <c r="Z79" s="8">
        <v>4</v>
      </c>
      <c r="AA79" s="8">
        <v>5</v>
      </c>
      <c r="AB79" s="8">
        <v>6</v>
      </c>
      <c r="AC79" s="1"/>
    </row>
    <row r="80" spans="1:29" ht="30" customHeight="1" x14ac:dyDescent="0.25">
      <c r="A80" s="4">
        <v>1</v>
      </c>
      <c r="B80" s="3" t="s">
        <v>27</v>
      </c>
      <c r="C80" s="2" t="s">
        <v>0</v>
      </c>
      <c r="D80" s="31"/>
      <c r="E80" s="11"/>
      <c r="F80" s="11"/>
      <c r="G80" s="11"/>
      <c r="H80" s="11"/>
      <c r="I80" s="11">
        <v>1.2</v>
      </c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2">
        <f t="shared" ref="AC80:AC92" si="31">AVERAGE(E80:AB80)</f>
        <v>1.2</v>
      </c>
    </row>
    <row r="81" spans="1:29" ht="30" customHeight="1" x14ac:dyDescent="0.25">
      <c r="A81" s="4">
        <v>2</v>
      </c>
      <c r="B81" s="3" t="s">
        <v>26</v>
      </c>
      <c r="C81" s="2" t="s">
        <v>0</v>
      </c>
      <c r="D81" s="31"/>
      <c r="E81" s="11"/>
      <c r="F81" s="11"/>
      <c r="G81" s="11"/>
      <c r="H81" s="11"/>
      <c r="I81" s="11">
        <v>0.5</v>
      </c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2">
        <f t="shared" si="31"/>
        <v>0.5</v>
      </c>
    </row>
    <row r="82" spans="1:29" ht="30" customHeight="1" x14ac:dyDescent="0.25">
      <c r="A82" s="4">
        <v>3</v>
      </c>
      <c r="B82" s="3" t="s">
        <v>25</v>
      </c>
      <c r="C82" s="2" t="s">
        <v>0</v>
      </c>
      <c r="D82" s="2"/>
      <c r="E82" s="129"/>
      <c r="F82" s="129"/>
      <c r="G82" s="129"/>
      <c r="H82" s="129"/>
      <c r="I82" s="129">
        <v>15.27778</v>
      </c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1"/>
      <c r="W82" s="11"/>
      <c r="X82" s="11"/>
      <c r="Y82" s="11"/>
      <c r="Z82" s="11"/>
      <c r="AA82" s="11"/>
      <c r="AB82" s="11"/>
      <c r="AC82" s="12">
        <f t="shared" si="31"/>
        <v>15.27778</v>
      </c>
    </row>
    <row r="83" spans="1:29" ht="30" customHeight="1" x14ac:dyDescent="0.25">
      <c r="A83" s="4">
        <v>4</v>
      </c>
      <c r="B83" s="3" t="s">
        <v>24</v>
      </c>
      <c r="C83" s="2" t="s">
        <v>0</v>
      </c>
      <c r="D83" s="2"/>
      <c r="E83" s="129"/>
      <c r="F83" s="129"/>
      <c r="G83" s="129"/>
      <c r="H83" s="129"/>
      <c r="I83" s="129">
        <v>8</v>
      </c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1"/>
      <c r="W83" s="11"/>
      <c r="X83" s="11"/>
      <c r="Y83" s="11"/>
      <c r="Z83" s="11"/>
      <c r="AA83" s="11"/>
      <c r="AB83" s="11"/>
      <c r="AC83" s="12">
        <f t="shared" si="31"/>
        <v>8</v>
      </c>
    </row>
    <row r="84" spans="1:29" ht="30" customHeight="1" x14ac:dyDescent="0.25">
      <c r="A84" s="4">
        <v>5</v>
      </c>
      <c r="B84" s="3" t="s">
        <v>23</v>
      </c>
      <c r="C84" s="2" t="s">
        <v>0</v>
      </c>
      <c r="D84" s="2"/>
      <c r="E84" s="129"/>
      <c r="F84" s="129"/>
      <c r="G84" s="129"/>
      <c r="H84" s="129"/>
      <c r="I84" s="129">
        <v>23.72222</v>
      </c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1"/>
      <c r="W84" s="11"/>
      <c r="X84" s="11"/>
      <c r="Y84" s="11"/>
      <c r="Z84" s="11"/>
      <c r="AA84" s="11"/>
      <c r="AB84" s="11"/>
      <c r="AC84" s="12">
        <f t="shared" si="31"/>
        <v>23.72222</v>
      </c>
    </row>
    <row r="85" spans="1:29" ht="30" customHeight="1" x14ac:dyDescent="0.25">
      <c r="A85" s="4">
        <v>6</v>
      </c>
      <c r="B85" s="3" t="s">
        <v>22</v>
      </c>
      <c r="C85" s="2" t="s">
        <v>0</v>
      </c>
      <c r="D85" s="2"/>
      <c r="E85" s="129"/>
      <c r="F85" s="129"/>
      <c r="G85" s="129"/>
      <c r="H85" s="129"/>
      <c r="I85" s="129">
        <v>22.77778</v>
      </c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1"/>
      <c r="W85" s="11"/>
      <c r="X85" s="11"/>
      <c r="Y85" s="11"/>
      <c r="Z85" s="11"/>
      <c r="AA85" s="11"/>
      <c r="AB85" s="11"/>
      <c r="AC85" s="12">
        <f t="shared" si="31"/>
        <v>22.77778</v>
      </c>
    </row>
    <row r="86" spans="1:29" ht="30" customHeight="1" x14ac:dyDescent="0.25">
      <c r="A86" s="4">
        <v>7</v>
      </c>
      <c r="B86" s="3" t="s">
        <v>21</v>
      </c>
      <c r="C86" s="2" t="s">
        <v>16</v>
      </c>
      <c r="D86" s="2"/>
      <c r="E86" s="11"/>
      <c r="F86" s="11"/>
      <c r="G86" s="11"/>
      <c r="H86" s="11"/>
      <c r="I86" s="11">
        <v>4.3</v>
      </c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2">
        <f t="shared" si="31"/>
        <v>4.3</v>
      </c>
    </row>
    <row r="87" spans="1:29" ht="30" customHeight="1" x14ac:dyDescent="0.25">
      <c r="A87" s="4">
        <v>8</v>
      </c>
      <c r="B87" s="3" t="s">
        <v>20</v>
      </c>
      <c r="C87" s="2" t="s">
        <v>16</v>
      </c>
      <c r="D87" s="2"/>
      <c r="E87" s="11"/>
      <c r="F87" s="11"/>
      <c r="G87" s="11"/>
      <c r="H87" s="11"/>
      <c r="I87" s="11">
        <v>3.8</v>
      </c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2">
        <f t="shared" si="31"/>
        <v>3.8</v>
      </c>
    </row>
    <row r="88" spans="1:29" ht="30" customHeight="1" x14ac:dyDescent="0.25">
      <c r="A88" s="4">
        <v>9</v>
      </c>
      <c r="B88" s="3" t="s">
        <v>19</v>
      </c>
      <c r="C88" s="2" t="s">
        <v>16</v>
      </c>
      <c r="D88" s="2"/>
      <c r="E88" s="11"/>
      <c r="F88" s="11"/>
      <c r="G88" s="11"/>
      <c r="H88" s="11"/>
      <c r="I88" s="11">
        <v>3.8</v>
      </c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2">
        <f t="shared" si="31"/>
        <v>3.8</v>
      </c>
    </row>
    <row r="89" spans="1:29" ht="30" customHeight="1" x14ac:dyDescent="0.25">
      <c r="A89" s="4">
        <v>10</v>
      </c>
      <c r="B89" s="3" t="s">
        <v>18</v>
      </c>
      <c r="C89" s="2" t="s">
        <v>16</v>
      </c>
      <c r="D89" s="2"/>
      <c r="E89" s="11"/>
      <c r="F89" s="11"/>
      <c r="G89" s="11"/>
      <c r="H89" s="11"/>
      <c r="I89" s="11">
        <v>3</v>
      </c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2">
        <f t="shared" si="31"/>
        <v>3</v>
      </c>
    </row>
    <row r="90" spans="1:29" ht="30" customHeight="1" x14ac:dyDescent="0.25">
      <c r="A90" s="4">
        <v>11</v>
      </c>
      <c r="B90" s="3" t="s">
        <v>17</v>
      </c>
      <c r="C90" s="2" t="s">
        <v>16</v>
      </c>
      <c r="D90" s="5"/>
      <c r="E90" s="11"/>
      <c r="F90" s="11"/>
      <c r="G90" s="11"/>
      <c r="H90" s="11"/>
      <c r="I90" s="11">
        <f>I86-I87</f>
        <v>0.5</v>
      </c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2">
        <f t="shared" si="31"/>
        <v>0.5</v>
      </c>
    </row>
    <row r="91" spans="1:29" ht="30" customHeight="1" x14ac:dyDescent="0.25">
      <c r="A91" s="4">
        <v>12</v>
      </c>
      <c r="B91" s="3" t="s">
        <v>15</v>
      </c>
      <c r="C91" s="2" t="s">
        <v>14</v>
      </c>
      <c r="D91" s="5"/>
      <c r="E91" s="13"/>
      <c r="F91" s="13"/>
      <c r="G91" s="13"/>
      <c r="H91" s="13"/>
      <c r="I91" s="13">
        <f>I88-I89</f>
        <v>0.79999999999999982</v>
      </c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2">
        <f t="shared" si="31"/>
        <v>0.79999999999999982</v>
      </c>
    </row>
    <row r="92" spans="1:29" ht="30" customHeight="1" x14ac:dyDescent="0.25">
      <c r="A92" s="4">
        <v>13</v>
      </c>
      <c r="B92" s="3" t="s">
        <v>13</v>
      </c>
      <c r="C92" s="2" t="s">
        <v>12</v>
      </c>
      <c r="D92" s="5"/>
      <c r="E92" s="6"/>
      <c r="F92" s="6"/>
      <c r="G92" s="6"/>
      <c r="H92" s="6"/>
      <c r="I92" s="6">
        <f>SQRT(I90/0.5)*971</f>
        <v>971</v>
      </c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12">
        <f t="shared" si="31"/>
        <v>971</v>
      </c>
    </row>
    <row r="93" spans="1:29" ht="30" customHeight="1" x14ac:dyDescent="0.25">
      <c r="A93" s="4">
        <v>14</v>
      </c>
      <c r="B93" s="3" t="s">
        <v>11</v>
      </c>
      <c r="C93" s="2" t="s">
        <v>10</v>
      </c>
      <c r="D93" s="5"/>
      <c r="E93" s="15"/>
      <c r="F93" s="15"/>
      <c r="G93" s="15"/>
      <c r="H93" s="15"/>
      <c r="I93" s="15">
        <f>I92*1000*1*(I82-I83)/3024</f>
        <v>2336.879755291005</v>
      </c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26">
        <f>SUM(E93:AB93)</f>
        <v>2336.879755291005</v>
      </c>
    </row>
    <row r="94" spans="1:29" ht="30" customHeight="1" x14ac:dyDescent="0.25">
      <c r="A94" s="4">
        <v>15</v>
      </c>
      <c r="B94" s="3" t="s">
        <v>9</v>
      </c>
      <c r="C94" s="2" t="s">
        <v>8</v>
      </c>
      <c r="D94" s="5"/>
      <c r="E94" s="5"/>
      <c r="F94" s="5"/>
      <c r="G94" s="5"/>
      <c r="H94" s="5"/>
      <c r="I94" s="5">
        <v>1200</v>
      </c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82"/>
      <c r="W94" s="82"/>
      <c r="X94" s="82"/>
      <c r="Y94" s="82"/>
      <c r="Z94" s="82"/>
      <c r="AA94" s="82"/>
      <c r="AB94" s="5"/>
      <c r="AC94" s="26">
        <f>SUM(E94:AB94)</f>
        <v>1200</v>
      </c>
    </row>
    <row r="95" spans="1:29" ht="30" customHeight="1" x14ac:dyDescent="0.25">
      <c r="A95" s="4">
        <v>16</v>
      </c>
      <c r="B95" s="3" t="s">
        <v>7</v>
      </c>
      <c r="C95" s="2" t="s">
        <v>6</v>
      </c>
      <c r="D95" s="5"/>
      <c r="E95" s="50"/>
      <c r="F95" s="50"/>
      <c r="G95" s="50"/>
      <c r="H95" s="50"/>
      <c r="I95" s="50">
        <f>I94/I93</f>
        <v>0.51350524017465649</v>
      </c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12">
        <f t="shared" ref="AC95:AC100" si="32">AVERAGE(E95:AB95)</f>
        <v>0.51350524017465649</v>
      </c>
    </row>
    <row r="96" spans="1:29" ht="30" customHeight="1" x14ac:dyDescent="0.25">
      <c r="A96" s="4">
        <v>17</v>
      </c>
      <c r="B96" s="3" t="s">
        <v>5</v>
      </c>
      <c r="C96" s="5"/>
      <c r="D96" s="5"/>
      <c r="E96" s="411">
        <f>AVERAGE(E95:AB95)</f>
        <v>0.51350524017465649</v>
      </c>
      <c r="F96" s="411"/>
      <c r="G96" s="411"/>
      <c r="H96" s="411"/>
      <c r="I96" s="411"/>
      <c r="J96" s="411"/>
      <c r="K96" s="411"/>
      <c r="L96" s="411"/>
      <c r="M96" s="411"/>
      <c r="N96" s="411"/>
      <c r="O96" s="411"/>
      <c r="P96" s="411"/>
      <c r="Q96" s="411"/>
      <c r="R96" s="411"/>
      <c r="S96" s="411"/>
      <c r="T96" s="411"/>
      <c r="U96" s="411"/>
      <c r="V96" s="411"/>
      <c r="W96" s="411"/>
      <c r="X96" s="411"/>
      <c r="Y96" s="411"/>
      <c r="Z96" s="411"/>
      <c r="AA96" s="411"/>
      <c r="AB96" s="411"/>
      <c r="AC96" s="12">
        <f t="shared" si="32"/>
        <v>0.51350524017465649</v>
      </c>
    </row>
    <row r="97" spans="1:29" ht="30" customHeight="1" x14ac:dyDescent="0.25">
      <c r="A97" s="4">
        <v>18</v>
      </c>
      <c r="B97" s="3" t="s">
        <v>4</v>
      </c>
      <c r="C97" s="5"/>
      <c r="D97" s="5"/>
      <c r="E97" s="50"/>
      <c r="F97" s="50"/>
      <c r="G97" s="50"/>
      <c r="H97" s="50"/>
      <c r="I97" s="50">
        <f>3.516/I95</f>
        <v>6.8470576830026451</v>
      </c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12">
        <f t="shared" si="32"/>
        <v>6.8470576830026451</v>
      </c>
    </row>
    <row r="98" spans="1:29" ht="30" customHeight="1" x14ac:dyDescent="0.25">
      <c r="A98" s="4">
        <v>19</v>
      </c>
      <c r="B98" s="3" t="s">
        <v>3</v>
      </c>
      <c r="C98" s="5"/>
      <c r="D98" s="5"/>
      <c r="E98" s="50"/>
      <c r="F98" s="50"/>
      <c r="G98" s="50"/>
      <c r="H98" s="50"/>
      <c r="I98" s="50">
        <f>3.413*I97</f>
        <v>23.369007872088027</v>
      </c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12">
        <f t="shared" si="32"/>
        <v>23.369007872088027</v>
      </c>
    </row>
    <row r="99" spans="1:29" ht="30" customHeight="1" x14ac:dyDescent="0.25">
      <c r="A99" s="4">
        <v>20</v>
      </c>
      <c r="B99" s="3" t="s">
        <v>2</v>
      </c>
      <c r="C99" s="2" t="s">
        <v>0</v>
      </c>
      <c r="D99" s="5"/>
      <c r="E99" s="50"/>
      <c r="F99" s="50"/>
      <c r="G99" s="50"/>
      <c r="H99" s="50"/>
      <c r="I99" s="50">
        <f>(I85-I84)/LN(1+(I85-I84)/I80)</f>
        <v>0.61064788507880408</v>
      </c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12">
        <f t="shared" si="32"/>
        <v>0.61064788507880408</v>
      </c>
    </row>
    <row r="100" spans="1:29" ht="30" customHeight="1" x14ac:dyDescent="0.25">
      <c r="A100" s="4">
        <v>21</v>
      </c>
      <c r="B100" s="3" t="s">
        <v>1</v>
      </c>
      <c r="C100" s="2" t="s">
        <v>0</v>
      </c>
      <c r="D100" s="1"/>
      <c r="E100" s="50"/>
      <c r="F100" s="50"/>
      <c r="G100" s="50"/>
      <c r="H100" s="50"/>
      <c r="I100" s="50">
        <f>(I82-I83)/LN(1+(I82-I83)/I81)</f>
        <v>2.6518480977174388</v>
      </c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12">
        <f t="shared" si="32"/>
        <v>2.6518480977174388</v>
      </c>
    </row>
  </sheetData>
  <mergeCells count="48">
    <mergeCell ref="A42:D42"/>
    <mergeCell ref="A43:D43"/>
    <mergeCell ref="E37:AC43"/>
    <mergeCell ref="A3:D3"/>
    <mergeCell ref="A4:D4"/>
    <mergeCell ref="A5:D5"/>
    <mergeCell ref="A6:D6"/>
    <mergeCell ref="A7:D7"/>
    <mergeCell ref="A8:D8"/>
    <mergeCell ref="A9:D9"/>
    <mergeCell ref="E10:AB10"/>
    <mergeCell ref="E28:AB28"/>
    <mergeCell ref="A10:A11"/>
    <mergeCell ref="B10:B11"/>
    <mergeCell ref="C10:C11"/>
    <mergeCell ref="D10:D11"/>
    <mergeCell ref="A37:D37"/>
    <mergeCell ref="A38:D38"/>
    <mergeCell ref="A39:D39"/>
    <mergeCell ref="A40:D40"/>
    <mergeCell ref="A41:D41"/>
    <mergeCell ref="E62:AB62"/>
    <mergeCell ref="A44:A45"/>
    <mergeCell ref="B44:B45"/>
    <mergeCell ref="C44:C45"/>
    <mergeCell ref="D44:D45"/>
    <mergeCell ref="E44:AB44"/>
    <mergeCell ref="A1:AC1"/>
    <mergeCell ref="A2:AC2"/>
    <mergeCell ref="E3:AC9"/>
    <mergeCell ref="A35:AC35"/>
    <mergeCell ref="A36:AC36"/>
    <mergeCell ref="A69:AC69"/>
    <mergeCell ref="A70:AC70"/>
    <mergeCell ref="A71:D71"/>
    <mergeCell ref="E71:AC77"/>
    <mergeCell ref="A72:D72"/>
    <mergeCell ref="A73:D73"/>
    <mergeCell ref="A74:D74"/>
    <mergeCell ref="A75:D75"/>
    <mergeCell ref="A76:D76"/>
    <mergeCell ref="A77:D77"/>
    <mergeCell ref="E96:AB96"/>
    <mergeCell ref="A78:A79"/>
    <mergeCell ref="B78:B79"/>
    <mergeCell ref="C78:C79"/>
    <mergeCell ref="D78:D79"/>
    <mergeCell ref="E78:AB78"/>
  </mergeCells>
  <conditionalFormatting sqref="AB60">
    <cfRule type="cellIs" dxfId="20" priority="2" operator="greaterThan">
      <formula>90</formula>
    </cfRule>
  </conditionalFormatting>
  <conditionalFormatting sqref="AB94">
    <cfRule type="cellIs" dxfId="19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E66"/>
  <sheetViews>
    <sheetView topLeftCell="A31" zoomScale="70" zoomScaleNormal="70" workbookViewId="0">
      <selection activeCell="AC47" sqref="AC47:AC48"/>
    </sheetView>
  </sheetViews>
  <sheetFormatPr defaultColWidth="8.85546875" defaultRowHeight="15" x14ac:dyDescent="0.25"/>
  <cols>
    <col min="1" max="1" width="6.5703125" customWidth="1"/>
    <col min="2" max="2" width="39.140625" customWidth="1"/>
    <col min="3" max="3" width="11.42578125" customWidth="1"/>
    <col min="4" max="4" width="11.85546875" customWidth="1"/>
    <col min="5" max="5" width="9.7109375" customWidth="1"/>
    <col min="6" max="6" width="10.85546875" customWidth="1"/>
    <col min="7" max="7" width="8.7109375" customWidth="1"/>
    <col min="8" max="8" width="9.7109375" customWidth="1"/>
    <col min="9" max="9" width="8.7109375" customWidth="1"/>
    <col min="10" max="11" width="10.140625" customWidth="1"/>
    <col min="12" max="12" width="8.7109375" customWidth="1"/>
    <col min="13" max="13" width="10.42578125" customWidth="1"/>
    <col min="14" max="19" width="8.7109375" customWidth="1"/>
    <col min="20" max="20" width="11.5703125" customWidth="1"/>
    <col min="21" max="28" width="8.7109375" customWidth="1"/>
    <col min="29" max="29" width="12.42578125" customWidth="1"/>
    <col min="31" max="31" width="12.28515625" customWidth="1"/>
  </cols>
  <sheetData>
    <row r="1" spans="1:29" ht="21.6" customHeight="1" x14ac:dyDescent="0.25"/>
    <row r="2" spans="1:29" ht="23.25" x14ac:dyDescent="0.25">
      <c r="A2" s="332" t="s">
        <v>39</v>
      </c>
      <c r="B2" s="333"/>
      <c r="C2" s="333"/>
      <c r="D2" s="333"/>
      <c r="E2" s="333"/>
      <c r="F2" s="333"/>
      <c r="G2" s="333"/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  <c r="Y2" s="333"/>
      <c r="Z2" s="333"/>
      <c r="AA2" s="333"/>
      <c r="AB2" s="334"/>
    </row>
    <row r="3" spans="1:29" ht="21" customHeight="1" x14ac:dyDescent="0.25">
      <c r="A3" s="353" t="s">
        <v>132</v>
      </c>
      <c r="B3" s="354"/>
      <c r="C3" s="354"/>
      <c r="D3" s="354"/>
      <c r="E3" s="354"/>
      <c r="F3" s="354"/>
      <c r="G3" s="354"/>
      <c r="H3" s="354"/>
      <c r="I3" s="354"/>
      <c r="J3" s="354"/>
      <c r="K3" s="354"/>
      <c r="L3" s="354"/>
      <c r="M3" s="354"/>
      <c r="N3" s="354"/>
      <c r="O3" s="354"/>
      <c r="P3" s="354"/>
      <c r="Q3" s="354"/>
      <c r="R3" s="354"/>
      <c r="S3" s="354"/>
      <c r="T3" s="354"/>
      <c r="U3" s="354"/>
      <c r="V3" s="354"/>
      <c r="W3" s="354"/>
      <c r="X3" s="354"/>
      <c r="Y3" s="354"/>
      <c r="Z3" s="354"/>
      <c r="AA3" s="354"/>
      <c r="AB3" s="355"/>
    </row>
    <row r="4" spans="1:29" ht="18" customHeight="1" x14ac:dyDescent="0.35">
      <c r="A4" s="335"/>
      <c r="B4" s="336"/>
      <c r="C4" s="336"/>
      <c r="D4" s="337"/>
      <c r="E4" s="338" t="s">
        <v>73</v>
      </c>
      <c r="F4" s="339"/>
      <c r="G4" s="339"/>
      <c r="H4" s="339"/>
      <c r="I4" s="339"/>
      <c r="J4" s="339"/>
      <c r="K4" s="339"/>
      <c r="L4" s="339"/>
      <c r="M4" s="339"/>
      <c r="N4" s="339"/>
      <c r="O4" s="339"/>
      <c r="P4" s="339"/>
      <c r="Q4" s="339"/>
      <c r="R4" s="339"/>
      <c r="S4" s="339"/>
      <c r="T4" s="339"/>
      <c r="U4" s="339"/>
      <c r="V4" s="339"/>
      <c r="W4" s="339"/>
      <c r="X4" s="339"/>
      <c r="Y4" s="339"/>
      <c r="Z4" s="339"/>
      <c r="AA4" s="339"/>
      <c r="AB4" s="340"/>
    </row>
    <row r="5" spans="1:29" ht="18" customHeight="1" x14ac:dyDescent="0.25">
      <c r="A5" s="350" t="s">
        <v>38</v>
      </c>
      <c r="B5" s="351"/>
      <c r="C5" s="351"/>
      <c r="D5" s="352"/>
      <c r="E5" s="341"/>
      <c r="F5" s="342"/>
      <c r="G5" s="342"/>
      <c r="H5" s="342"/>
      <c r="I5" s="342"/>
      <c r="J5" s="342"/>
      <c r="K5" s="342"/>
      <c r="L5" s="342"/>
      <c r="M5" s="342"/>
      <c r="N5" s="342"/>
      <c r="O5" s="342"/>
      <c r="P5" s="342"/>
      <c r="Q5" s="342"/>
      <c r="R5" s="342"/>
      <c r="S5" s="342"/>
      <c r="T5" s="342"/>
      <c r="U5" s="342"/>
      <c r="V5" s="342"/>
      <c r="W5" s="342"/>
      <c r="X5" s="342"/>
      <c r="Y5" s="342"/>
      <c r="Z5" s="342"/>
      <c r="AA5" s="342"/>
      <c r="AB5" s="343"/>
    </row>
    <row r="6" spans="1:29" ht="18" customHeight="1" x14ac:dyDescent="0.25">
      <c r="A6" s="350" t="s">
        <v>37</v>
      </c>
      <c r="B6" s="351"/>
      <c r="C6" s="351"/>
      <c r="D6" s="352"/>
      <c r="E6" s="341"/>
      <c r="F6" s="342"/>
      <c r="G6" s="342"/>
      <c r="H6" s="342"/>
      <c r="I6" s="342"/>
      <c r="J6" s="342"/>
      <c r="K6" s="342"/>
      <c r="L6" s="342"/>
      <c r="M6" s="342"/>
      <c r="N6" s="342"/>
      <c r="O6" s="342"/>
      <c r="P6" s="342"/>
      <c r="Q6" s="342"/>
      <c r="R6" s="342"/>
      <c r="S6" s="342"/>
      <c r="T6" s="342"/>
      <c r="U6" s="342"/>
      <c r="V6" s="342"/>
      <c r="W6" s="342"/>
      <c r="X6" s="342"/>
      <c r="Y6" s="342"/>
      <c r="Z6" s="342"/>
      <c r="AA6" s="342"/>
      <c r="AB6" s="343"/>
    </row>
    <row r="7" spans="1:29" ht="18" customHeight="1" x14ac:dyDescent="0.25">
      <c r="A7" s="350" t="s">
        <v>36</v>
      </c>
      <c r="B7" s="351"/>
      <c r="C7" s="351"/>
      <c r="D7" s="352"/>
      <c r="E7" s="341"/>
      <c r="F7" s="342"/>
      <c r="G7" s="342"/>
      <c r="H7" s="342"/>
      <c r="I7" s="342"/>
      <c r="J7" s="342"/>
      <c r="K7" s="342"/>
      <c r="L7" s="342"/>
      <c r="M7" s="342"/>
      <c r="N7" s="342"/>
      <c r="O7" s="342"/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3"/>
    </row>
    <row r="8" spans="1:29" ht="18.600000000000001" customHeight="1" x14ac:dyDescent="0.25">
      <c r="A8" s="350" t="s">
        <v>35</v>
      </c>
      <c r="B8" s="351"/>
      <c r="C8" s="351"/>
      <c r="D8" s="352"/>
      <c r="E8" s="341"/>
      <c r="F8" s="342"/>
      <c r="G8" s="342"/>
      <c r="H8" s="342"/>
      <c r="I8" s="342"/>
      <c r="J8" s="342"/>
      <c r="K8" s="342"/>
      <c r="L8" s="342"/>
      <c r="M8" s="342"/>
      <c r="N8" s="342"/>
      <c r="O8" s="342"/>
      <c r="P8" s="342"/>
      <c r="Q8" s="342"/>
      <c r="R8" s="342"/>
      <c r="S8" s="342"/>
      <c r="T8" s="342"/>
      <c r="U8" s="342"/>
      <c r="V8" s="342"/>
      <c r="W8" s="342"/>
      <c r="X8" s="342"/>
      <c r="Y8" s="342"/>
      <c r="Z8" s="342"/>
      <c r="AA8" s="342"/>
      <c r="AB8" s="343"/>
    </row>
    <row r="9" spans="1:29" ht="18.600000000000001" customHeight="1" x14ac:dyDescent="0.35">
      <c r="A9" s="347" t="s">
        <v>34</v>
      </c>
      <c r="B9" s="348"/>
      <c r="C9" s="348"/>
      <c r="D9" s="349"/>
      <c r="E9" s="341"/>
      <c r="F9" s="342"/>
      <c r="G9" s="342"/>
      <c r="H9" s="342"/>
      <c r="I9" s="342"/>
      <c r="J9" s="342"/>
      <c r="K9" s="342"/>
      <c r="L9" s="342"/>
      <c r="M9" s="342"/>
      <c r="N9" s="342"/>
      <c r="O9" s="342"/>
      <c r="P9" s="342"/>
      <c r="Q9" s="342"/>
      <c r="R9" s="342"/>
      <c r="S9" s="342"/>
      <c r="T9" s="342"/>
      <c r="U9" s="342"/>
      <c r="V9" s="342"/>
      <c r="W9" s="342"/>
      <c r="X9" s="342"/>
      <c r="Y9" s="342"/>
      <c r="Z9" s="342"/>
      <c r="AA9" s="342"/>
      <c r="AB9" s="343"/>
    </row>
    <row r="10" spans="1:29" ht="16.149999999999999" customHeight="1" x14ac:dyDescent="0.35">
      <c r="A10" s="347" t="s">
        <v>33</v>
      </c>
      <c r="B10" s="348"/>
      <c r="C10" s="348"/>
      <c r="D10" s="349"/>
      <c r="E10" s="344"/>
      <c r="F10" s="345"/>
      <c r="G10" s="345"/>
      <c r="H10" s="345"/>
      <c r="I10" s="345"/>
      <c r="J10" s="345"/>
      <c r="K10" s="345"/>
      <c r="L10" s="345"/>
      <c r="M10" s="345"/>
      <c r="N10" s="345"/>
      <c r="O10" s="345"/>
      <c r="P10" s="345"/>
      <c r="Q10" s="345"/>
      <c r="R10" s="345"/>
      <c r="S10" s="345"/>
      <c r="T10" s="345"/>
      <c r="U10" s="345"/>
      <c r="V10" s="345"/>
      <c r="W10" s="345"/>
      <c r="X10" s="345"/>
      <c r="Y10" s="345"/>
      <c r="Z10" s="345"/>
      <c r="AA10" s="345"/>
      <c r="AB10" s="346"/>
    </row>
    <row r="11" spans="1:29" ht="15.75" x14ac:dyDescent="0.25">
      <c r="A11" s="364" t="s">
        <v>32</v>
      </c>
      <c r="B11" s="364" t="s">
        <v>31</v>
      </c>
      <c r="C11" s="366" t="s">
        <v>30</v>
      </c>
      <c r="D11" s="364" t="s">
        <v>29</v>
      </c>
      <c r="E11" s="314" t="s">
        <v>70</v>
      </c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315"/>
      <c r="W11" s="315"/>
      <c r="X11" s="315"/>
      <c r="Y11" s="315"/>
      <c r="Z11" s="315"/>
      <c r="AA11" s="315"/>
      <c r="AB11" s="316"/>
      <c r="AC11" s="10" t="s">
        <v>40</v>
      </c>
    </row>
    <row r="12" spans="1:29" ht="25.15" customHeight="1" x14ac:dyDescent="0.25">
      <c r="A12" s="365"/>
      <c r="B12" s="365"/>
      <c r="C12" s="367"/>
      <c r="D12" s="365"/>
      <c r="E12" s="8">
        <v>7</v>
      </c>
      <c r="F12" s="8">
        <v>8</v>
      </c>
      <c r="G12" s="8">
        <v>9</v>
      </c>
      <c r="H12" s="8">
        <v>10</v>
      </c>
      <c r="I12" s="9">
        <v>11</v>
      </c>
      <c r="J12" s="8">
        <v>12</v>
      </c>
      <c r="K12" s="8">
        <v>13</v>
      </c>
      <c r="L12" s="8">
        <v>14</v>
      </c>
      <c r="M12" s="8">
        <v>15</v>
      </c>
      <c r="N12" s="8">
        <v>16</v>
      </c>
      <c r="O12" s="8">
        <v>17</v>
      </c>
      <c r="P12" s="8">
        <v>18</v>
      </c>
      <c r="Q12" s="8">
        <v>19</v>
      </c>
      <c r="R12" s="8">
        <v>20</v>
      </c>
      <c r="S12" s="8">
        <v>21</v>
      </c>
      <c r="T12" s="8">
        <v>22</v>
      </c>
      <c r="U12" s="8">
        <v>23</v>
      </c>
      <c r="V12" s="8">
        <v>0</v>
      </c>
      <c r="W12" s="8">
        <v>1</v>
      </c>
      <c r="X12" s="8">
        <v>2</v>
      </c>
      <c r="Y12" s="8">
        <v>3</v>
      </c>
      <c r="Z12" s="8">
        <v>4</v>
      </c>
      <c r="AA12" s="8">
        <v>5</v>
      </c>
      <c r="AB12" s="8">
        <v>6</v>
      </c>
      <c r="AC12" s="1"/>
    </row>
    <row r="13" spans="1:29" ht="25.15" customHeight="1" x14ac:dyDescent="0.25">
      <c r="A13" s="4">
        <v>1</v>
      </c>
      <c r="B13" s="3" t="s">
        <v>27</v>
      </c>
      <c r="C13" s="2" t="s">
        <v>0</v>
      </c>
      <c r="D13" s="31"/>
      <c r="E13" s="7">
        <v>1.6</v>
      </c>
      <c r="F13" s="7">
        <v>1.7</v>
      </c>
      <c r="G13" s="7">
        <v>1.6</v>
      </c>
      <c r="H13" s="7">
        <v>1.8</v>
      </c>
      <c r="I13" s="7">
        <v>1.8</v>
      </c>
      <c r="J13" s="7">
        <v>1.7</v>
      </c>
      <c r="K13" s="7">
        <v>1.6</v>
      </c>
      <c r="L13" s="7">
        <v>1.6</v>
      </c>
      <c r="M13" s="7">
        <v>1.6</v>
      </c>
      <c r="N13" s="7">
        <v>1.6</v>
      </c>
      <c r="O13" s="7">
        <v>1.6</v>
      </c>
      <c r="P13" s="7">
        <v>1.6</v>
      </c>
      <c r="Q13" s="7">
        <v>1.5</v>
      </c>
      <c r="R13" s="7">
        <v>1.4</v>
      </c>
      <c r="S13" s="7"/>
      <c r="T13" s="7"/>
      <c r="U13" s="7"/>
      <c r="V13" s="7"/>
      <c r="W13" s="7"/>
      <c r="X13" s="7"/>
      <c r="Y13" s="7"/>
      <c r="Z13" s="7"/>
      <c r="AA13" s="7"/>
      <c r="AB13" s="7"/>
      <c r="AC13" s="12">
        <f t="shared" ref="AC13:AC33" si="0">AVERAGE(E13:AB13)</f>
        <v>1.6214285714285714</v>
      </c>
    </row>
    <row r="14" spans="1:29" ht="25.15" customHeight="1" x14ac:dyDescent="0.25">
      <c r="A14" s="4">
        <v>2</v>
      </c>
      <c r="B14" s="3" t="s">
        <v>26</v>
      </c>
      <c r="C14" s="2" t="s">
        <v>0</v>
      </c>
      <c r="D14" s="31"/>
      <c r="E14" s="7">
        <v>0.4</v>
      </c>
      <c r="F14" s="7">
        <v>0.4</v>
      </c>
      <c r="G14" s="7">
        <v>0.6</v>
      </c>
      <c r="H14" s="7">
        <v>0.7</v>
      </c>
      <c r="I14" s="7">
        <v>0.7</v>
      </c>
      <c r="J14" s="7">
        <v>0.6</v>
      </c>
      <c r="K14" s="7">
        <v>0.5</v>
      </c>
      <c r="L14" s="7">
        <v>0.4</v>
      </c>
      <c r="M14" s="7">
        <v>0.4</v>
      </c>
      <c r="N14" s="7">
        <v>0.5</v>
      </c>
      <c r="O14" s="7">
        <v>0.4</v>
      </c>
      <c r="P14" s="7">
        <v>0.4</v>
      </c>
      <c r="Q14" s="7">
        <v>0.5</v>
      </c>
      <c r="R14" s="7">
        <v>0.4</v>
      </c>
      <c r="S14" s="7"/>
      <c r="T14" s="7"/>
      <c r="U14" s="7"/>
      <c r="V14" s="7"/>
      <c r="W14" s="7"/>
      <c r="X14" s="7"/>
      <c r="Y14" s="7"/>
      <c r="Z14" s="7"/>
      <c r="AA14" s="7"/>
      <c r="AB14" s="7"/>
      <c r="AC14" s="12">
        <f t="shared" si="0"/>
        <v>0.49285714285714294</v>
      </c>
    </row>
    <row r="15" spans="1:29" ht="25.15" customHeight="1" x14ac:dyDescent="0.25">
      <c r="A15" s="4">
        <v>3</v>
      </c>
      <c r="B15" s="3" t="s">
        <v>25</v>
      </c>
      <c r="C15" s="2" t="s">
        <v>0</v>
      </c>
      <c r="D15" s="2"/>
      <c r="E15" s="36">
        <v>15.05556</v>
      </c>
      <c r="F15" s="36">
        <v>15.11111</v>
      </c>
      <c r="G15" s="36">
        <v>15.22222</v>
      </c>
      <c r="H15" s="36">
        <v>15.66667</v>
      </c>
      <c r="I15" s="36">
        <v>15.83333</v>
      </c>
      <c r="J15" s="36">
        <v>15.33333</v>
      </c>
      <c r="K15" s="36">
        <v>14.83333</v>
      </c>
      <c r="L15" s="36">
        <v>14.22222</v>
      </c>
      <c r="M15" s="36">
        <v>13.77778</v>
      </c>
      <c r="N15" s="36">
        <v>13.61111</v>
      </c>
      <c r="O15" s="36">
        <v>13.55556</v>
      </c>
      <c r="P15" s="36">
        <v>14.55556</v>
      </c>
      <c r="Q15" s="36">
        <v>15.27778</v>
      </c>
      <c r="R15" s="36">
        <v>15.66667</v>
      </c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12">
        <f t="shared" si="0"/>
        <v>14.837302142857144</v>
      </c>
    </row>
    <row r="16" spans="1:29" ht="25.15" customHeight="1" x14ac:dyDescent="0.25">
      <c r="A16" s="4">
        <v>4</v>
      </c>
      <c r="B16" s="3" t="s">
        <v>24</v>
      </c>
      <c r="C16" s="2" t="s">
        <v>0</v>
      </c>
      <c r="D16" s="2"/>
      <c r="E16" s="36">
        <v>6.555555</v>
      </c>
      <c r="F16" s="36">
        <v>6.6666670000000003</v>
      </c>
      <c r="G16" s="36">
        <v>6.7222210000000002</v>
      </c>
      <c r="H16" s="36">
        <v>7.0555560000000002</v>
      </c>
      <c r="I16" s="36">
        <v>7.2777770000000004</v>
      </c>
      <c r="J16" s="36">
        <v>6.8333329999999997</v>
      </c>
      <c r="K16" s="36">
        <v>6.3888889999999998</v>
      </c>
      <c r="L16" s="36">
        <v>5.944445</v>
      </c>
      <c r="M16" s="36">
        <v>5.61111</v>
      </c>
      <c r="N16" s="36">
        <v>5.61111</v>
      </c>
      <c r="O16" s="36">
        <v>5.5000010000000001</v>
      </c>
      <c r="P16" s="36">
        <v>6.0555570000000003</v>
      </c>
      <c r="Q16" s="36">
        <v>6.3888889999999998</v>
      </c>
      <c r="R16" s="36">
        <v>7.3333339999999998</v>
      </c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12">
        <f t="shared" si="0"/>
        <v>6.4246031428571424</v>
      </c>
    </row>
    <row r="17" spans="1:31" ht="25.15" customHeight="1" x14ac:dyDescent="0.25">
      <c r="A17" s="4">
        <v>5</v>
      </c>
      <c r="B17" s="3" t="s">
        <v>23</v>
      </c>
      <c r="C17" s="2" t="s">
        <v>0</v>
      </c>
      <c r="D17" s="2"/>
      <c r="E17" s="36">
        <v>23</v>
      </c>
      <c r="F17" s="36">
        <v>23.33333</v>
      </c>
      <c r="G17" s="36">
        <v>23.44444</v>
      </c>
      <c r="H17" s="36">
        <v>23.22223</v>
      </c>
      <c r="I17" s="36">
        <v>22.77778</v>
      </c>
      <c r="J17" s="36">
        <v>22.66667</v>
      </c>
      <c r="K17" s="36">
        <v>22.22222</v>
      </c>
      <c r="L17" s="36">
        <v>21.94444</v>
      </c>
      <c r="M17" s="36">
        <v>21.66667</v>
      </c>
      <c r="N17" s="36">
        <v>22.61111</v>
      </c>
      <c r="O17" s="36">
        <v>22.22222</v>
      </c>
      <c r="P17" s="36">
        <v>21.77778</v>
      </c>
      <c r="Q17" s="36">
        <v>20.61111</v>
      </c>
      <c r="R17" s="36">
        <v>23.61111</v>
      </c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12">
        <f t="shared" si="0"/>
        <v>22.50793642857143</v>
      </c>
    </row>
    <row r="18" spans="1:31" ht="25.15" customHeight="1" x14ac:dyDescent="0.25">
      <c r="A18" s="4">
        <v>6</v>
      </c>
      <c r="B18" s="3" t="s">
        <v>22</v>
      </c>
      <c r="C18" s="2" t="s">
        <v>0</v>
      </c>
      <c r="D18" s="2"/>
      <c r="E18" s="36">
        <v>28.27778</v>
      </c>
      <c r="F18" s="36">
        <v>28.61111</v>
      </c>
      <c r="G18" s="36">
        <v>28.77778</v>
      </c>
      <c r="H18" s="36">
        <v>28.77778</v>
      </c>
      <c r="I18" s="36">
        <v>28.27778</v>
      </c>
      <c r="J18" s="36">
        <v>28.05556</v>
      </c>
      <c r="K18" s="36">
        <v>27.55556</v>
      </c>
      <c r="L18" s="36">
        <v>27.27778</v>
      </c>
      <c r="M18" s="36">
        <v>26.88889</v>
      </c>
      <c r="N18" s="36">
        <v>27.72222</v>
      </c>
      <c r="O18" s="36">
        <v>27.5</v>
      </c>
      <c r="P18" s="36">
        <v>27.27778</v>
      </c>
      <c r="Q18" s="36">
        <v>26.33333</v>
      </c>
      <c r="R18" s="36">
        <v>28.61111</v>
      </c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12">
        <f t="shared" si="0"/>
        <v>27.853175714285719</v>
      </c>
    </row>
    <row r="19" spans="1:31" ht="25.15" customHeight="1" x14ac:dyDescent="0.25">
      <c r="A19" s="4">
        <v>7</v>
      </c>
      <c r="B19" s="3" t="s">
        <v>21</v>
      </c>
      <c r="C19" s="2" t="s">
        <v>16</v>
      </c>
      <c r="D19" s="2"/>
      <c r="E19" s="5">
        <v>4</v>
      </c>
      <c r="F19" s="5">
        <v>4</v>
      </c>
      <c r="G19" s="5">
        <v>4</v>
      </c>
      <c r="H19" s="5">
        <v>4</v>
      </c>
      <c r="I19" s="5">
        <v>4</v>
      </c>
      <c r="J19" s="5">
        <v>4</v>
      </c>
      <c r="K19" s="5">
        <v>4</v>
      </c>
      <c r="L19" s="5">
        <v>4</v>
      </c>
      <c r="M19" s="5">
        <v>4</v>
      </c>
      <c r="N19" s="5">
        <v>4</v>
      </c>
      <c r="O19" s="5">
        <v>4</v>
      </c>
      <c r="P19" s="5">
        <v>4</v>
      </c>
      <c r="Q19" s="5">
        <v>4</v>
      </c>
      <c r="R19" s="5">
        <v>4</v>
      </c>
      <c r="S19" s="5"/>
      <c r="T19" s="5"/>
      <c r="U19" s="5"/>
      <c r="V19" s="5"/>
      <c r="W19" s="5"/>
      <c r="X19" s="5"/>
      <c r="Y19" s="5"/>
      <c r="Z19" s="5"/>
      <c r="AA19" s="5"/>
      <c r="AB19" s="5"/>
      <c r="AC19" s="12">
        <f t="shared" si="0"/>
        <v>4</v>
      </c>
      <c r="AE19" s="30"/>
    </row>
    <row r="20" spans="1:31" ht="25.15" customHeight="1" x14ac:dyDescent="0.25">
      <c r="A20" s="4">
        <v>8</v>
      </c>
      <c r="B20" s="3" t="s">
        <v>20</v>
      </c>
      <c r="C20" s="2" t="s">
        <v>16</v>
      </c>
      <c r="D20" s="2"/>
      <c r="E20" s="11">
        <v>3.5</v>
      </c>
      <c r="F20" s="11">
        <v>3.5</v>
      </c>
      <c r="G20" s="11">
        <v>3.5</v>
      </c>
      <c r="H20" s="11">
        <v>3.5</v>
      </c>
      <c r="I20" s="11">
        <v>3.5</v>
      </c>
      <c r="J20" s="11">
        <v>3.5</v>
      </c>
      <c r="K20" s="11">
        <v>3.5</v>
      </c>
      <c r="L20" s="11">
        <v>3.5</v>
      </c>
      <c r="M20" s="11">
        <v>3.5</v>
      </c>
      <c r="N20" s="11">
        <v>3.5</v>
      </c>
      <c r="O20" s="11">
        <v>3.5</v>
      </c>
      <c r="P20" s="11">
        <v>3.5</v>
      </c>
      <c r="Q20" s="11">
        <v>3.5</v>
      </c>
      <c r="R20" s="11">
        <v>3.5</v>
      </c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2">
        <f t="shared" si="0"/>
        <v>3.5</v>
      </c>
    </row>
    <row r="21" spans="1:31" ht="25.15" customHeight="1" x14ac:dyDescent="0.25">
      <c r="A21" s="4">
        <v>9</v>
      </c>
      <c r="B21" s="3" t="s">
        <v>19</v>
      </c>
      <c r="C21" s="2" t="s">
        <v>16</v>
      </c>
      <c r="D21" s="2"/>
      <c r="E21" s="11">
        <v>3.8</v>
      </c>
      <c r="F21" s="11">
        <v>3.8</v>
      </c>
      <c r="G21" s="11">
        <v>3.8</v>
      </c>
      <c r="H21" s="11">
        <v>3.8</v>
      </c>
      <c r="I21" s="11">
        <v>3.8</v>
      </c>
      <c r="J21" s="11">
        <v>3.8</v>
      </c>
      <c r="K21" s="11">
        <v>3.8</v>
      </c>
      <c r="L21" s="11">
        <v>3.8</v>
      </c>
      <c r="M21" s="11">
        <v>3.8</v>
      </c>
      <c r="N21" s="11">
        <v>3.8</v>
      </c>
      <c r="O21" s="11">
        <v>3.8</v>
      </c>
      <c r="P21" s="11">
        <v>3.8</v>
      </c>
      <c r="Q21" s="11">
        <v>3.8</v>
      </c>
      <c r="R21" s="11">
        <v>3.8</v>
      </c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2">
        <f t="shared" si="0"/>
        <v>3.7999999999999994</v>
      </c>
    </row>
    <row r="22" spans="1:31" ht="25.15" customHeight="1" x14ac:dyDescent="0.25">
      <c r="A22" s="4">
        <v>10</v>
      </c>
      <c r="B22" s="3" t="s">
        <v>18</v>
      </c>
      <c r="C22" s="2" t="s">
        <v>16</v>
      </c>
      <c r="D22" s="2"/>
      <c r="E22" s="11">
        <v>3</v>
      </c>
      <c r="F22" s="11">
        <v>3</v>
      </c>
      <c r="G22" s="11">
        <v>3</v>
      </c>
      <c r="H22" s="11">
        <v>3</v>
      </c>
      <c r="I22" s="11">
        <v>3</v>
      </c>
      <c r="J22" s="11">
        <v>3</v>
      </c>
      <c r="K22" s="11">
        <v>3</v>
      </c>
      <c r="L22" s="11">
        <v>3</v>
      </c>
      <c r="M22" s="11">
        <v>3</v>
      </c>
      <c r="N22" s="11">
        <v>3</v>
      </c>
      <c r="O22" s="11">
        <v>3</v>
      </c>
      <c r="P22" s="11">
        <v>3</v>
      </c>
      <c r="Q22" s="11">
        <v>3</v>
      </c>
      <c r="R22" s="11">
        <v>3</v>
      </c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2">
        <f t="shared" si="0"/>
        <v>3</v>
      </c>
    </row>
    <row r="23" spans="1:31" ht="25.15" customHeight="1" x14ac:dyDescent="0.25">
      <c r="A23" s="4">
        <v>11</v>
      </c>
      <c r="B23" s="3" t="s">
        <v>17</v>
      </c>
      <c r="C23" s="2" t="s">
        <v>16</v>
      </c>
      <c r="D23" s="5"/>
      <c r="E23" s="5">
        <f t="shared" ref="E23:L23" si="1">E19-E20</f>
        <v>0.5</v>
      </c>
      <c r="F23" s="5">
        <f t="shared" si="1"/>
        <v>0.5</v>
      </c>
      <c r="G23" s="5">
        <f t="shared" si="1"/>
        <v>0.5</v>
      </c>
      <c r="H23" s="5">
        <f t="shared" si="1"/>
        <v>0.5</v>
      </c>
      <c r="I23" s="5">
        <f t="shared" si="1"/>
        <v>0.5</v>
      </c>
      <c r="J23" s="5">
        <f t="shared" si="1"/>
        <v>0.5</v>
      </c>
      <c r="K23" s="5">
        <f t="shared" si="1"/>
        <v>0.5</v>
      </c>
      <c r="L23" s="5">
        <f t="shared" si="1"/>
        <v>0.5</v>
      </c>
      <c r="M23" s="5">
        <f t="shared" ref="M23:R23" si="2">M19-M20</f>
        <v>0.5</v>
      </c>
      <c r="N23" s="5">
        <f t="shared" si="2"/>
        <v>0.5</v>
      </c>
      <c r="O23" s="5">
        <f t="shared" si="2"/>
        <v>0.5</v>
      </c>
      <c r="P23" s="5">
        <f t="shared" si="2"/>
        <v>0.5</v>
      </c>
      <c r="Q23" s="5">
        <f t="shared" si="2"/>
        <v>0.5</v>
      </c>
      <c r="R23" s="5">
        <f t="shared" si="2"/>
        <v>0.5</v>
      </c>
      <c r="S23" s="5"/>
      <c r="T23" s="5"/>
      <c r="U23" s="5"/>
      <c r="V23" s="5"/>
      <c r="W23" s="5"/>
      <c r="X23" s="5"/>
      <c r="Y23" s="5"/>
      <c r="Z23" s="5"/>
      <c r="AA23" s="5"/>
      <c r="AB23" s="5"/>
      <c r="AC23" s="12">
        <f t="shared" si="0"/>
        <v>0.5</v>
      </c>
    </row>
    <row r="24" spans="1:31" ht="25.15" customHeight="1" x14ac:dyDescent="0.25">
      <c r="A24" s="4">
        <v>12</v>
      </c>
      <c r="B24" s="3" t="s">
        <v>15</v>
      </c>
      <c r="C24" s="2" t="s">
        <v>14</v>
      </c>
      <c r="D24" s="5"/>
      <c r="E24" s="5">
        <f t="shared" ref="E24:L24" si="3">E21-E22</f>
        <v>0.79999999999999982</v>
      </c>
      <c r="F24" s="5">
        <f t="shared" si="3"/>
        <v>0.79999999999999982</v>
      </c>
      <c r="G24" s="5">
        <f t="shared" si="3"/>
        <v>0.79999999999999982</v>
      </c>
      <c r="H24" s="5">
        <f t="shared" si="3"/>
        <v>0.79999999999999982</v>
      </c>
      <c r="I24" s="5">
        <f t="shared" si="3"/>
        <v>0.79999999999999982</v>
      </c>
      <c r="J24" s="5">
        <f t="shared" si="3"/>
        <v>0.79999999999999982</v>
      </c>
      <c r="K24" s="5">
        <f t="shared" si="3"/>
        <v>0.79999999999999982</v>
      </c>
      <c r="L24" s="5">
        <f t="shared" si="3"/>
        <v>0.79999999999999982</v>
      </c>
      <c r="M24" s="5">
        <f t="shared" ref="M24:R24" si="4">M21-M22</f>
        <v>0.79999999999999982</v>
      </c>
      <c r="N24" s="5">
        <f t="shared" si="4"/>
        <v>0.79999999999999982</v>
      </c>
      <c r="O24" s="5">
        <f t="shared" si="4"/>
        <v>0.79999999999999982</v>
      </c>
      <c r="P24" s="5">
        <f t="shared" si="4"/>
        <v>0.79999999999999982</v>
      </c>
      <c r="Q24" s="5">
        <f t="shared" si="4"/>
        <v>0.79999999999999982</v>
      </c>
      <c r="R24" s="5">
        <f t="shared" si="4"/>
        <v>0.79999999999999982</v>
      </c>
      <c r="S24" s="5"/>
      <c r="T24" s="5"/>
      <c r="U24" s="5"/>
      <c r="V24" s="5"/>
      <c r="W24" s="5"/>
      <c r="X24" s="5"/>
      <c r="Y24" s="5"/>
      <c r="Z24" s="5"/>
      <c r="AA24" s="5"/>
      <c r="AB24" s="5"/>
      <c r="AC24" s="12">
        <f t="shared" si="0"/>
        <v>0.79999999999999993</v>
      </c>
    </row>
    <row r="25" spans="1:31" ht="25.15" customHeight="1" x14ac:dyDescent="0.25">
      <c r="A25" s="4">
        <v>13</v>
      </c>
      <c r="B25" s="3" t="s">
        <v>13</v>
      </c>
      <c r="C25" s="2" t="s">
        <v>12</v>
      </c>
      <c r="D25" s="5"/>
      <c r="E25" s="6">
        <f t="shared" ref="E25:L25" si="5">SQRT(E23/0.5)*971</f>
        <v>971</v>
      </c>
      <c r="F25" s="6">
        <f t="shared" si="5"/>
        <v>971</v>
      </c>
      <c r="G25" s="6">
        <f t="shared" si="5"/>
        <v>971</v>
      </c>
      <c r="H25" s="6">
        <f t="shared" si="5"/>
        <v>971</v>
      </c>
      <c r="I25" s="6">
        <f t="shared" si="5"/>
        <v>971</v>
      </c>
      <c r="J25" s="6">
        <f t="shared" si="5"/>
        <v>971</v>
      </c>
      <c r="K25" s="6">
        <f t="shared" si="5"/>
        <v>971</v>
      </c>
      <c r="L25" s="6">
        <f t="shared" si="5"/>
        <v>971</v>
      </c>
      <c r="M25" s="6">
        <f t="shared" ref="M25:R25" si="6">SQRT(M23/0.5)*971</f>
        <v>971</v>
      </c>
      <c r="N25" s="6">
        <f t="shared" si="6"/>
        <v>971</v>
      </c>
      <c r="O25" s="6">
        <f t="shared" si="6"/>
        <v>971</v>
      </c>
      <c r="P25" s="6">
        <f t="shared" si="6"/>
        <v>971</v>
      </c>
      <c r="Q25" s="6">
        <f t="shared" si="6"/>
        <v>971</v>
      </c>
      <c r="R25" s="6">
        <f t="shared" si="6"/>
        <v>971</v>
      </c>
      <c r="S25" s="6"/>
      <c r="T25" s="6"/>
      <c r="U25" s="6"/>
      <c r="V25" s="6"/>
      <c r="W25" s="6"/>
      <c r="X25" s="6"/>
      <c r="Y25" s="6"/>
      <c r="Z25" s="6"/>
      <c r="AA25" s="6"/>
      <c r="AB25" s="6"/>
      <c r="AC25" s="12">
        <f t="shared" si="0"/>
        <v>971</v>
      </c>
    </row>
    <row r="26" spans="1:31" ht="25.15" customHeight="1" x14ac:dyDescent="0.25">
      <c r="A26" s="4">
        <v>14</v>
      </c>
      <c r="B26" s="3" t="s">
        <v>11</v>
      </c>
      <c r="C26" s="2" t="s">
        <v>10</v>
      </c>
      <c r="D26" s="5"/>
      <c r="E26" s="17">
        <f t="shared" ref="E26:L26" si="7">E25*1000*1*(E15-E16)/3024</f>
        <v>2729.3336160714284</v>
      </c>
      <c r="F26" s="17">
        <f t="shared" si="7"/>
        <v>2711.492775462963</v>
      </c>
      <c r="G26" s="17">
        <f t="shared" si="7"/>
        <v>2729.3316894841269</v>
      </c>
      <c r="H26" s="17">
        <f t="shared" si="7"/>
        <v>2765.0104808201058</v>
      </c>
      <c r="I26" s="17">
        <f t="shared" si="7"/>
        <v>2747.1699613095238</v>
      </c>
      <c r="J26" s="17">
        <f t="shared" si="7"/>
        <v>2729.33104728836</v>
      </c>
      <c r="K26" s="17">
        <f t="shared" si="7"/>
        <v>2711.4921332671961</v>
      </c>
      <c r="L26" s="17">
        <f t="shared" si="7"/>
        <v>2657.9760333994709</v>
      </c>
      <c r="M26" s="17">
        <f t="shared" ref="M26:R26" si="8">M25*1000*1*(M15-M16)/3024</f>
        <v>2622.3004530423282</v>
      </c>
      <c r="N26" s="17">
        <f t="shared" si="8"/>
        <v>2568.7830687830688</v>
      </c>
      <c r="O26" s="17">
        <f t="shared" si="8"/>
        <v>2586.6229460978834</v>
      </c>
      <c r="P26" s="17">
        <f t="shared" si="8"/>
        <v>2729.3329738756611</v>
      </c>
      <c r="Q26" s="17">
        <f t="shared" si="8"/>
        <v>2854.2040876322753</v>
      </c>
      <c r="R26" s="17">
        <f t="shared" si="8"/>
        <v>2675.8165529100525</v>
      </c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8">
        <f>SUM(E26:AB26)</f>
        <v>37818.197819444438</v>
      </c>
    </row>
    <row r="27" spans="1:31" ht="25.15" customHeight="1" x14ac:dyDescent="0.25">
      <c r="A27" s="4">
        <v>15</v>
      </c>
      <c r="B27" s="3" t="s">
        <v>9</v>
      </c>
      <c r="C27" s="2" t="s">
        <v>8</v>
      </c>
      <c r="D27" s="5"/>
      <c r="E27" s="5">
        <v>1500</v>
      </c>
      <c r="F27" s="5">
        <v>1600</v>
      </c>
      <c r="G27" s="5">
        <v>1600</v>
      </c>
      <c r="H27" s="5">
        <v>1500</v>
      </c>
      <c r="I27" s="5">
        <v>1500</v>
      </c>
      <c r="J27" s="5">
        <v>1600</v>
      </c>
      <c r="K27" s="5">
        <v>1400</v>
      </c>
      <c r="L27" s="5">
        <v>1600</v>
      </c>
      <c r="M27" s="5">
        <v>1500</v>
      </c>
      <c r="N27" s="5">
        <v>1400</v>
      </c>
      <c r="O27" s="5">
        <v>1600</v>
      </c>
      <c r="P27" s="5">
        <v>1600</v>
      </c>
      <c r="Q27" s="5">
        <v>1300</v>
      </c>
      <c r="R27" s="5">
        <v>1500</v>
      </c>
      <c r="S27" s="5">
        <v>600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18">
        <f>SUM(E27:AB27)</f>
        <v>21800</v>
      </c>
    </row>
    <row r="28" spans="1:31" ht="25.15" customHeight="1" x14ac:dyDescent="0.25">
      <c r="A28" s="4">
        <v>16</v>
      </c>
      <c r="B28" s="3" t="s">
        <v>7</v>
      </c>
      <c r="C28" s="2" t="s">
        <v>6</v>
      </c>
      <c r="D28" s="5"/>
      <c r="E28" s="50">
        <f t="shared" ref="E28:L28" si="9">E27/E26</f>
        <v>0.54958470124992742</v>
      </c>
      <c r="F28" s="50">
        <f t="shared" si="9"/>
        <v>0.59008086411988114</v>
      </c>
      <c r="G28" s="50">
        <f t="shared" si="9"/>
        <v>0.58622409513825613</v>
      </c>
      <c r="H28" s="50">
        <f t="shared" si="9"/>
        <v>0.54249342286583235</v>
      </c>
      <c r="I28" s="50">
        <f t="shared" si="9"/>
        <v>0.54601645370531737</v>
      </c>
      <c r="J28" s="50">
        <f t="shared" si="9"/>
        <v>0.58622423307338589</v>
      </c>
      <c r="K28" s="50">
        <f t="shared" si="9"/>
        <v>0.5163208783914407</v>
      </c>
      <c r="L28" s="50">
        <f t="shared" si="9"/>
        <v>0.60196178592086413</v>
      </c>
      <c r="M28" s="50">
        <f t="shared" ref="M28:R28" si="10">M27/M26</f>
        <v>0.57201683287654437</v>
      </c>
      <c r="N28" s="50">
        <f t="shared" si="10"/>
        <v>0.54500514933058708</v>
      </c>
      <c r="O28" s="50">
        <f t="shared" si="10"/>
        <v>0.61856715622728131</v>
      </c>
      <c r="P28" s="50">
        <f t="shared" si="10"/>
        <v>0.58622381926819112</v>
      </c>
      <c r="Q28" s="50">
        <f t="shared" si="10"/>
        <v>0.45546848090965492</v>
      </c>
      <c r="R28" s="50">
        <f t="shared" si="10"/>
        <v>0.56057654564125214</v>
      </c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12">
        <f t="shared" si="0"/>
        <v>0.561197458479887</v>
      </c>
    </row>
    <row r="29" spans="1:31" ht="25.15" customHeight="1" x14ac:dyDescent="0.25">
      <c r="A29" s="4">
        <v>17</v>
      </c>
      <c r="B29" s="3" t="s">
        <v>5</v>
      </c>
      <c r="C29" s="5"/>
      <c r="D29" s="5"/>
      <c r="E29" s="372">
        <f>AVERAGE(E28:AB28)</f>
        <v>0.561197458479887</v>
      </c>
      <c r="F29" s="373"/>
      <c r="G29" s="373"/>
      <c r="H29" s="373"/>
      <c r="I29" s="373"/>
      <c r="J29" s="373"/>
      <c r="K29" s="373"/>
      <c r="L29" s="373"/>
      <c r="M29" s="373"/>
      <c r="N29" s="373"/>
      <c r="O29" s="373"/>
      <c r="P29" s="373"/>
      <c r="Q29" s="373"/>
      <c r="R29" s="373"/>
      <c r="S29" s="373"/>
      <c r="T29" s="373"/>
      <c r="U29" s="373"/>
      <c r="V29" s="373"/>
      <c r="W29" s="373"/>
      <c r="X29" s="373"/>
      <c r="Y29" s="373"/>
      <c r="Z29" s="373"/>
      <c r="AA29" s="373"/>
      <c r="AB29" s="374"/>
      <c r="AC29" s="12">
        <f t="shared" si="0"/>
        <v>0.561197458479887</v>
      </c>
    </row>
    <row r="30" spans="1:31" ht="25.15" customHeight="1" x14ac:dyDescent="0.25">
      <c r="A30" s="4">
        <v>18</v>
      </c>
      <c r="B30" s="3" t="s">
        <v>4</v>
      </c>
      <c r="C30" s="5"/>
      <c r="D30" s="5"/>
      <c r="E30" s="50">
        <f t="shared" ref="E30:L30" si="11">3.516/E28</f>
        <v>6.3975579960714279</v>
      </c>
      <c r="F30" s="50">
        <f t="shared" si="11"/>
        <v>5.958505374079861</v>
      </c>
      <c r="G30" s="50">
        <f t="shared" si="11"/>
        <v>5.9977063876413688</v>
      </c>
      <c r="H30" s="50">
        <f t="shared" si="11"/>
        <v>6.4811845670423276</v>
      </c>
      <c r="I30" s="50">
        <f t="shared" si="11"/>
        <v>6.439366389309523</v>
      </c>
      <c r="J30" s="50">
        <f t="shared" si="11"/>
        <v>5.9977049764161716</v>
      </c>
      <c r="K30" s="50">
        <f t="shared" si="11"/>
        <v>6.8097188146910437</v>
      </c>
      <c r="L30" s="50">
        <f t="shared" si="11"/>
        <v>5.8409023333953378</v>
      </c>
      <c r="M30" s="50">
        <f t="shared" ref="M30:R30" si="12">3.516/M28</f>
        <v>6.1466722619312169</v>
      </c>
      <c r="N30" s="50">
        <f t="shared" si="12"/>
        <v>6.4513151927437633</v>
      </c>
      <c r="O30" s="50">
        <f t="shared" si="12"/>
        <v>5.6841039240500981</v>
      </c>
      <c r="P30" s="50">
        <f t="shared" si="12"/>
        <v>5.9977092100917648</v>
      </c>
      <c r="Q30" s="50">
        <f t="shared" si="12"/>
        <v>7.7195242862423692</v>
      </c>
      <c r="R30" s="50">
        <f t="shared" si="12"/>
        <v>6.2721140000211628</v>
      </c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12">
        <f t="shared" si="0"/>
        <v>6.2995775509805316</v>
      </c>
    </row>
    <row r="31" spans="1:31" ht="25.15" customHeight="1" x14ac:dyDescent="0.25">
      <c r="A31" s="4">
        <v>19</v>
      </c>
      <c r="B31" s="3" t="s">
        <v>3</v>
      </c>
      <c r="C31" s="5"/>
      <c r="D31" s="5"/>
      <c r="E31" s="50">
        <f t="shared" ref="E31:L31" si="13">3.413*E30</f>
        <v>21.834865440591784</v>
      </c>
      <c r="F31" s="50">
        <f t="shared" si="13"/>
        <v>20.336378841734565</v>
      </c>
      <c r="G31" s="50">
        <f t="shared" si="13"/>
        <v>20.470171901019992</v>
      </c>
      <c r="H31" s="50">
        <f t="shared" si="13"/>
        <v>22.120282927315461</v>
      </c>
      <c r="I31" s="50">
        <f t="shared" si="13"/>
        <v>21.977557486713401</v>
      </c>
      <c r="J31" s="50">
        <f t="shared" si="13"/>
        <v>20.470167084508393</v>
      </c>
      <c r="K31" s="50">
        <f t="shared" si="13"/>
        <v>23.241570314540532</v>
      </c>
      <c r="L31" s="50">
        <f t="shared" si="13"/>
        <v>19.934999663878287</v>
      </c>
      <c r="M31" s="50">
        <f t="shared" ref="M31:R31" si="14">3.413*M30</f>
        <v>20.978592429971243</v>
      </c>
      <c r="N31" s="50">
        <f t="shared" si="14"/>
        <v>22.018338752834463</v>
      </c>
      <c r="O31" s="50">
        <f t="shared" si="14"/>
        <v>19.399846692782983</v>
      </c>
      <c r="P31" s="50">
        <f t="shared" si="14"/>
        <v>20.470181534043192</v>
      </c>
      <c r="Q31" s="50">
        <f t="shared" si="14"/>
        <v>26.346736388945203</v>
      </c>
      <c r="R31" s="50">
        <f t="shared" si="14"/>
        <v>21.406725082072228</v>
      </c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12">
        <f t="shared" si="0"/>
        <v>21.500458181496551</v>
      </c>
    </row>
    <row r="32" spans="1:31" ht="25.15" customHeight="1" x14ac:dyDescent="0.25">
      <c r="A32" s="4">
        <v>20</v>
      </c>
      <c r="B32" s="3" t="s">
        <v>2</v>
      </c>
      <c r="C32" s="2" t="s">
        <v>0</v>
      </c>
      <c r="D32" s="5"/>
      <c r="E32" s="50">
        <f t="shared" ref="E32:L32" si="15">(E18-E17)/LN(1+(E18-E17)/E13)</f>
        <v>3.6191509848302856</v>
      </c>
      <c r="F32" s="50">
        <f t="shared" si="15"/>
        <v>3.7375330491170442</v>
      </c>
      <c r="G32" s="50">
        <f t="shared" si="15"/>
        <v>3.6371831662816123</v>
      </c>
      <c r="H32" s="50">
        <f t="shared" si="15"/>
        <v>3.9466324184174661</v>
      </c>
      <c r="I32" s="50">
        <f t="shared" si="15"/>
        <v>3.9283253940383194</v>
      </c>
      <c r="J32" s="50">
        <f t="shared" si="15"/>
        <v>3.773995407562289</v>
      </c>
      <c r="K32" s="50">
        <f t="shared" si="15"/>
        <v>3.6371831662816123</v>
      </c>
      <c r="L32" s="50">
        <f t="shared" si="15"/>
        <v>3.6371831662816123</v>
      </c>
      <c r="M32" s="50">
        <f t="shared" ref="M32:R32" si="16">(M18-M17)/LN(1+(M18-M17)/M13)</f>
        <v>3.6010807681628836</v>
      </c>
      <c r="N32" s="50">
        <f t="shared" si="16"/>
        <v>3.5648277171276312</v>
      </c>
      <c r="O32" s="50">
        <f t="shared" si="16"/>
        <v>3.6191509848302856</v>
      </c>
      <c r="P32" s="50">
        <f t="shared" si="16"/>
        <v>3.6910493578042529</v>
      </c>
      <c r="Q32" s="50">
        <f t="shared" si="16"/>
        <v>3.6407901729015979</v>
      </c>
      <c r="R32" s="50">
        <f t="shared" si="16"/>
        <v>3.2898508185437967</v>
      </c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12">
        <v>1.22</v>
      </c>
    </row>
    <row r="33" spans="1:29" ht="15.75" x14ac:dyDescent="0.25">
      <c r="A33" s="4">
        <v>21</v>
      </c>
      <c r="B33" s="3" t="s">
        <v>1</v>
      </c>
      <c r="C33" s="2" t="s">
        <v>0</v>
      </c>
      <c r="D33" s="1"/>
      <c r="E33" s="50">
        <f t="shared" ref="E33:L33" si="17">(E15-E16)/LN(1+(E15-E16)/E14)</f>
        <v>2.7398666675540873</v>
      </c>
      <c r="F33" s="50">
        <f t="shared" si="17"/>
        <v>2.7274627175969726</v>
      </c>
      <c r="G33" s="50">
        <f t="shared" si="17"/>
        <v>3.1260340652988861</v>
      </c>
      <c r="H33" s="50">
        <f t="shared" si="17"/>
        <v>3.327473352865459</v>
      </c>
      <c r="I33" s="50">
        <f t="shared" si="17"/>
        <v>3.3136672635261348</v>
      </c>
      <c r="J33" s="50">
        <f t="shared" si="17"/>
        <v>3.1260335824334033</v>
      </c>
      <c r="K33" s="50">
        <f t="shared" si="17"/>
        <v>2.9278487297008438</v>
      </c>
      <c r="L33" s="50">
        <f t="shared" si="17"/>
        <v>2.6901607551085647</v>
      </c>
      <c r="M33" s="50">
        <f t="shared" ref="M33:R33" si="18">(M15-M16)/LN(1+(M15-M16)/M14)</f>
        <v>2.6652145502737108</v>
      </c>
      <c r="N33" s="50">
        <f t="shared" si="18"/>
        <v>2.8236489909180893</v>
      </c>
      <c r="O33" s="50">
        <f t="shared" si="18"/>
        <v>2.6402018466617601</v>
      </c>
      <c r="P33" s="50">
        <f t="shared" si="18"/>
        <v>2.7398662213428864</v>
      </c>
      <c r="Q33" s="50">
        <f t="shared" si="18"/>
        <v>3.0309846581833697</v>
      </c>
      <c r="R33" s="50">
        <f t="shared" si="18"/>
        <v>2.7026116852128044</v>
      </c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12">
        <f t="shared" si="0"/>
        <v>2.8986482204769262</v>
      </c>
    </row>
    <row r="34" spans="1:29" x14ac:dyDescent="0.25">
      <c r="J34" t="s">
        <v>72</v>
      </c>
    </row>
    <row r="35" spans="1:29" ht="23.25" x14ac:dyDescent="0.25">
      <c r="A35" s="332" t="s">
        <v>39</v>
      </c>
      <c r="B35" s="333"/>
      <c r="C35" s="333"/>
      <c r="D35" s="333"/>
      <c r="E35" s="333"/>
      <c r="F35" s="333"/>
      <c r="G35" s="333"/>
      <c r="H35" s="333"/>
      <c r="I35" s="333"/>
      <c r="J35" s="333"/>
      <c r="K35" s="333"/>
      <c r="L35" s="333"/>
      <c r="M35" s="333"/>
      <c r="N35" s="333"/>
      <c r="O35" s="333"/>
      <c r="P35" s="333"/>
      <c r="Q35" s="333"/>
      <c r="R35" s="333"/>
      <c r="S35" s="333"/>
      <c r="T35" s="333"/>
      <c r="U35" s="333"/>
      <c r="V35" s="333"/>
      <c r="W35" s="333"/>
      <c r="X35" s="333"/>
      <c r="Y35" s="333"/>
      <c r="Z35" s="333"/>
      <c r="AA35" s="333"/>
      <c r="AB35" s="334"/>
    </row>
    <row r="36" spans="1:29" ht="21" customHeight="1" x14ac:dyDescent="0.25">
      <c r="A36" s="353" t="s">
        <v>132</v>
      </c>
      <c r="B36" s="354"/>
      <c r="C36" s="354"/>
      <c r="D36" s="354"/>
      <c r="E36" s="354"/>
      <c r="F36" s="354"/>
      <c r="G36" s="354"/>
      <c r="H36" s="354"/>
      <c r="I36" s="354"/>
      <c r="J36" s="354"/>
      <c r="K36" s="354"/>
      <c r="L36" s="354"/>
      <c r="M36" s="354"/>
      <c r="N36" s="354"/>
      <c r="O36" s="354"/>
      <c r="P36" s="354"/>
      <c r="Q36" s="354"/>
      <c r="R36" s="354"/>
      <c r="S36" s="354"/>
      <c r="T36" s="354"/>
      <c r="U36" s="354"/>
      <c r="V36" s="354"/>
      <c r="W36" s="354"/>
      <c r="X36" s="354"/>
      <c r="Y36" s="354"/>
      <c r="Z36" s="354"/>
      <c r="AA36" s="354"/>
      <c r="AB36" s="355"/>
    </row>
    <row r="37" spans="1:29" ht="18" customHeight="1" x14ac:dyDescent="0.35">
      <c r="A37" s="335"/>
      <c r="B37" s="336"/>
      <c r="C37" s="336"/>
      <c r="D37" s="337"/>
      <c r="E37" s="338" t="s">
        <v>109</v>
      </c>
      <c r="F37" s="339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40"/>
    </row>
    <row r="38" spans="1:29" ht="18" customHeight="1" x14ac:dyDescent="0.25">
      <c r="A38" s="350" t="s">
        <v>38</v>
      </c>
      <c r="B38" s="351"/>
      <c r="C38" s="351"/>
      <c r="D38" s="352"/>
      <c r="E38" s="341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3"/>
    </row>
    <row r="39" spans="1:29" ht="18" customHeight="1" x14ac:dyDescent="0.25">
      <c r="A39" s="350" t="s">
        <v>37</v>
      </c>
      <c r="B39" s="351"/>
      <c r="C39" s="351"/>
      <c r="D39" s="352"/>
      <c r="E39" s="341"/>
      <c r="F39" s="342"/>
      <c r="G39" s="342"/>
      <c r="H39" s="342"/>
      <c r="I39" s="342"/>
      <c r="J39" s="342"/>
      <c r="K39" s="342"/>
      <c r="L39" s="342"/>
      <c r="M39" s="342"/>
      <c r="N39" s="342"/>
      <c r="O39" s="342"/>
      <c r="P39" s="342"/>
      <c r="Q39" s="342"/>
      <c r="R39" s="342"/>
      <c r="S39" s="342"/>
      <c r="T39" s="342"/>
      <c r="U39" s="342"/>
      <c r="V39" s="342"/>
      <c r="W39" s="342"/>
      <c r="X39" s="342"/>
      <c r="Y39" s="342"/>
      <c r="Z39" s="342"/>
      <c r="AA39" s="342"/>
      <c r="AB39" s="343"/>
    </row>
    <row r="40" spans="1:29" ht="18" customHeight="1" x14ac:dyDescent="0.25">
      <c r="A40" s="350" t="s">
        <v>36</v>
      </c>
      <c r="B40" s="351"/>
      <c r="C40" s="351"/>
      <c r="D40" s="352"/>
      <c r="E40" s="341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3"/>
    </row>
    <row r="41" spans="1:29" ht="18.600000000000001" customHeight="1" x14ac:dyDescent="0.25">
      <c r="A41" s="350" t="s">
        <v>35</v>
      </c>
      <c r="B41" s="351"/>
      <c r="C41" s="351"/>
      <c r="D41" s="352"/>
      <c r="E41" s="341"/>
      <c r="F41" s="342"/>
      <c r="G41" s="342"/>
      <c r="H41" s="342"/>
      <c r="I41" s="342"/>
      <c r="J41" s="342"/>
      <c r="K41" s="342"/>
      <c r="L41" s="342"/>
      <c r="M41" s="342"/>
      <c r="N41" s="342"/>
      <c r="O41" s="342"/>
      <c r="P41" s="342"/>
      <c r="Q41" s="342"/>
      <c r="R41" s="342"/>
      <c r="S41" s="342"/>
      <c r="T41" s="342"/>
      <c r="U41" s="342"/>
      <c r="V41" s="342"/>
      <c r="W41" s="342"/>
      <c r="X41" s="342"/>
      <c r="Y41" s="342"/>
      <c r="Z41" s="342"/>
      <c r="AA41" s="342"/>
      <c r="AB41" s="343"/>
    </row>
    <row r="42" spans="1:29" ht="18" customHeight="1" x14ac:dyDescent="0.35">
      <c r="A42" s="347" t="s">
        <v>34</v>
      </c>
      <c r="B42" s="348"/>
      <c r="C42" s="348"/>
      <c r="D42" s="349"/>
      <c r="E42" s="341"/>
      <c r="F42" s="342"/>
      <c r="G42" s="342"/>
      <c r="H42" s="342"/>
      <c r="I42" s="342"/>
      <c r="J42" s="342"/>
      <c r="K42" s="342"/>
      <c r="L42" s="342"/>
      <c r="M42" s="342"/>
      <c r="N42" s="342"/>
      <c r="O42" s="342"/>
      <c r="P42" s="342"/>
      <c r="Q42" s="342"/>
      <c r="R42" s="342"/>
      <c r="S42" s="342"/>
      <c r="T42" s="342"/>
      <c r="U42" s="342"/>
      <c r="V42" s="342"/>
      <c r="W42" s="342"/>
      <c r="X42" s="342"/>
      <c r="Y42" s="342"/>
      <c r="Z42" s="342"/>
      <c r="AA42" s="342"/>
      <c r="AB42" s="343"/>
    </row>
    <row r="43" spans="1:29" ht="16.149999999999999" customHeight="1" x14ac:dyDescent="0.35">
      <c r="A43" s="347" t="s">
        <v>33</v>
      </c>
      <c r="B43" s="348"/>
      <c r="C43" s="348"/>
      <c r="D43" s="349"/>
      <c r="E43" s="344"/>
      <c r="F43" s="345"/>
      <c r="G43" s="345"/>
      <c r="H43" s="345"/>
      <c r="I43" s="345"/>
      <c r="J43" s="345"/>
      <c r="K43" s="345"/>
      <c r="L43" s="345"/>
      <c r="M43" s="345"/>
      <c r="N43" s="345"/>
      <c r="O43" s="345"/>
      <c r="P43" s="345"/>
      <c r="Q43" s="345"/>
      <c r="R43" s="345"/>
      <c r="S43" s="345"/>
      <c r="T43" s="345"/>
      <c r="U43" s="345"/>
      <c r="V43" s="345"/>
      <c r="W43" s="345"/>
      <c r="X43" s="345"/>
      <c r="Y43" s="345"/>
      <c r="Z43" s="345"/>
      <c r="AA43" s="345"/>
      <c r="AB43" s="346"/>
    </row>
    <row r="44" spans="1:29" ht="15.75" x14ac:dyDescent="0.25">
      <c r="A44" s="364" t="s">
        <v>32</v>
      </c>
      <c r="B44" s="364" t="s">
        <v>31</v>
      </c>
      <c r="C44" s="366" t="s">
        <v>30</v>
      </c>
      <c r="D44" s="364" t="s">
        <v>29</v>
      </c>
      <c r="E44" s="314" t="s">
        <v>28</v>
      </c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315"/>
      <c r="T44" s="315"/>
      <c r="U44" s="315"/>
      <c r="V44" s="315"/>
      <c r="W44" s="315"/>
      <c r="X44" s="315"/>
      <c r="Y44" s="315"/>
      <c r="Z44" s="315"/>
      <c r="AA44" s="315"/>
      <c r="AB44" s="316"/>
      <c r="AC44" s="10" t="s">
        <v>40</v>
      </c>
    </row>
    <row r="45" spans="1:29" ht="25.15" customHeight="1" x14ac:dyDescent="0.25">
      <c r="A45" s="365"/>
      <c r="B45" s="365"/>
      <c r="C45" s="367"/>
      <c r="D45" s="365"/>
      <c r="E45" s="8">
        <v>7</v>
      </c>
      <c r="F45" s="8">
        <v>8</v>
      </c>
      <c r="G45" s="8">
        <v>9</v>
      </c>
      <c r="H45" s="8">
        <v>10</v>
      </c>
      <c r="I45" s="9">
        <v>11</v>
      </c>
      <c r="J45" s="8">
        <v>12</v>
      </c>
      <c r="K45" s="8">
        <v>13</v>
      </c>
      <c r="L45" s="8">
        <v>14</v>
      </c>
      <c r="M45" s="8">
        <v>15</v>
      </c>
      <c r="N45" s="8">
        <v>16</v>
      </c>
      <c r="O45" s="8">
        <v>17</v>
      </c>
      <c r="P45" s="8">
        <v>18</v>
      </c>
      <c r="Q45" s="8">
        <v>19</v>
      </c>
      <c r="R45" s="8">
        <v>20</v>
      </c>
      <c r="S45" s="8">
        <v>21</v>
      </c>
      <c r="T45" s="8">
        <v>22</v>
      </c>
      <c r="U45" s="8">
        <v>23</v>
      </c>
      <c r="V45" s="8">
        <v>0</v>
      </c>
      <c r="W45" s="8">
        <v>1</v>
      </c>
      <c r="X45" s="8">
        <v>2</v>
      </c>
      <c r="Y45" s="8">
        <v>3</v>
      </c>
      <c r="Z45" s="8">
        <v>4</v>
      </c>
      <c r="AA45" s="8">
        <v>5</v>
      </c>
      <c r="AB45" s="8">
        <v>6</v>
      </c>
      <c r="AC45" s="1"/>
    </row>
    <row r="46" spans="1:29" ht="25.15" customHeight="1" x14ac:dyDescent="0.25">
      <c r="A46" s="4">
        <v>1</v>
      </c>
      <c r="B46" s="3" t="s">
        <v>27</v>
      </c>
      <c r="C46" s="2" t="s">
        <v>0</v>
      </c>
      <c r="D46" s="31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>
        <v>1.2</v>
      </c>
      <c r="Q46" s="7">
        <v>1.2</v>
      </c>
      <c r="R46" s="7">
        <v>0.9</v>
      </c>
      <c r="S46" s="7">
        <v>1.1000000000000001</v>
      </c>
      <c r="T46" s="7">
        <v>0.9</v>
      </c>
      <c r="U46" s="7">
        <v>1.1000000000000001</v>
      </c>
      <c r="V46" s="7">
        <v>1.1000000000000001</v>
      </c>
      <c r="W46" s="7">
        <v>1.1000000000000001</v>
      </c>
      <c r="X46" s="7">
        <v>0.9</v>
      </c>
      <c r="Y46" s="7">
        <v>1</v>
      </c>
      <c r="Z46" s="7">
        <v>1.1000000000000001</v>
      </c>
      <c r="AA46" s="7">
        <v>1.1000000000000001</v>
      </c>
      <c r="AB46" s="7">
        <v>1.1000000000000001</v>
      </c>
      <c r="AC46" s="12">
        <f>AVERAGE(E46:AB46)</f>
        <v>1.0615384615384615</v>
      </c>
    </row>
    <row r="47" spans="1:29" ht="25.15" customHeight="1" x14ac:dyDescent="0.25">
      <c r="A47" s="4">
        <v>2</v>
      </c>
      <c r="B47" s="3" t="s">
        <v>26</v>
      </c>
      <c r="C47" s="2" t="s">
        <v>0</v>
      </c>
      <c r="D47" s="31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>
        <v>0.6</v>
      </c>
      <c r="Q47" s="7">
        <v>0.6</v>
      </c>
      <c r="R47" s="7">
        <v>0.6</v>
      </c>
      <c r="S47" s="7">
        <v>0.4</v>
      </c>
      <c r="T47" s="7">
        <v>0.4</v>
      </c>
      <c r="U47" s="7">
        <v>0.7</v>
      </c>
      <c r="V47" s="7">
        <v>0.6</v>
      </c>
      <c r="W47" s="7">
        <v>0.7</v>
      </c>
      <c r="X47" s="7">
        <v>0.6</v>
      </c>
      <c r="Y47" s="7">
        <v>0.7</v>
      </c>
      <c r="Z47" s="7">
        <v>0.7</v>
      </c>
      <c r="AA47" s="7">
        <v>0.7</v>
      </c>
      <c r="AB47" s="7">
        <v>0.7</v>
      </c>
      <c r="AC47" s="12">
        <f t="shared" ref="AC47:AC56" si="19">AVERAGE(E47:AB47)</f>
        <v>0.61538461538461542</v>
      </c>
    </row>
    <row r="48" spans="1:29" ht="25.15" customHeight="1" x14ac:dyDescent="0.25">
      <c r="A48" s="4">
        <v>3</v>
      </c>
      <c r="B48" s="3" t="s">
        <v>25</v>
      </c>
      <c r="C48" s="2" t="s">
        <v>0</v>
      </c>
      <c r="D48" s="2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6">
        <v>15.94445</v>
      </c>
      <c r="Q48" s="36">
        <v>15.94445</v>
      </c>
      <c r="R48" s="36">
        <v>15.94445</v>
      </c>
      <c r="S48" s="36">
        <v>14.38889</v>
      </c>
      <c r="T48" s="36">
        <v>13.38889</v>
      </c>
      <c r="U48" s="36">
        <v>12.61111</v>
      </c>
      <c r="V48" s="36">
        <v>13.27778</v>
      </c>
      <c r="W48" s="36">
        <v>13.38889</v>
      </c>
      <c r="X48" s="36">
        <v>13.55556</v>
      </c>
      <c r="Y48" s="36">
        <v>13.55556</v>
      </c>
      <c r="Z48" s="36">
        <v>13.55556</v>
      </c>
      <c r="AA48" s="36">
        <v>13.38889</v>
      </c>
      <c r="AB48" s="36">
        <v>13.27778</v>
      </c>
      <c r="AC48" s="12">
        <f t="shared" si="19"/>
        <v>14.017096923076927</v>
      </c>
    </row>
    <row r="49" spans="1:29" ht="25.15" customHeight="1" x14ac:dyDescent="0.25">
      <c r="A49" s="4">
        <v>4</v>
      </c>
      <c r="B49" s="3" t="s">
        <v>24</v>
      </c>
      <c r="C49" s="2" t="s">
        <v>0</v>
      </c>
      <c r="D49" s="2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6">
        <v>7.2777770000000004</v>
      </c>
      <c r="Q49" s="36">
        <v>7.2777770000000004</v>
      </c>
      <c r="R49" s="36">
        <v>7.2777770000000004</v>
      </c>
      <c r="S49" s="36">
        <v>6.944445</v>
      </c>
      <c r="T49" s="36">
        <v>5.8333329999999997</v>
      </c>
      <c r="U49" s="36">
        <v>5.3333329999999997</v>
      </c>
      <c r="V49" s="36">
        <v>5.6666670000000003</v>
      </c>
      <c r="W49" s="36">
        <v>5.6666670000000003</v>
      </c>
      <c r="X49" s="36">
        <v>5.6666670000000003</v>
      </c>
      <c r="Y49" s="36">
        <v>5.5555560000000002</v>
      </c>
      <c r="Z49" s="36">
        <v>5.4444439999999998</v>
      </c>
      <c r="AA49" s="36">
        <v>5.4444439999999998</v>
      </c>
      <c r="AB49" s="36">
        <v>5.5000010000000001</v>
      </c>
      <c r="AC49" s="12">
        <f t="shared" si="19"/>
        <v>6.0683760000000007</v>
      </c>
    </row>
    <row r="50" spans="1:29" ht="25.15" customHeight="1" x14ac:dyDescent="0.25">
      <c r="A50" s="4">
        <v>5</v>
      </c>
      <c r="B50" s="3" t="s">
        <v>23</v>
      </c>
      <c r="C50" s="2" t="s">
        <v>0</v>
      </c>
      <c r="D50" s="2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6">
        <v>23</v>
      </c>
      <c r="Q50" s="36">
        <v>23</v>
      </c>
      <c r="R50" s="36">
        <v>23</v>
      </c>
      <c r="S50" s="36">
        <v>24.61111</v>
      </c>
      <c r="T50" s="36">
        <v>24.61111</v>
      </c>
      <c r="U50" s="36">
        <v>23.5</v>
      </c>
      <c r="V50" s="36">
        <v>20.11111</v>
      </c>
      <c r="W50" s="36">
        <v>20.16667</v>
      </c>
      <c r="X50" s="36">
        <v>19.77778</v>
      </c>
      <c r="Y50" s="36">
        <v>19.66667</v>
      </c>
      <c r="Z50" s="36">
        <v>19.77778</v>
      </c>
      <c r="AA50" s="36">
        <v>19.88889</v>
      </c>
      <c r="AB50" s="36">
        <v>20.33333</v>
      </c>
      <c r="AC50" s="12">
        <f t="shared" si="19"/>
        <v>21.64957307692308</v>
      </c>
    </row>
    <row r="51" spans="1:29" ht="25.15" customHeight="1" x14ac:dyDescent="0.25">
      <c r="A51" s="4">
        <v>6</v>
      </c>
      <c r="B51" s="3" t="s">
        <v>22</v>
      </c>
      <c r="C51" s="2" t="s">
        <v>0</v>
      </c>
      <c r="D51" s="2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6">
        <v>29.11111</v>
      </c>
      <c r="Q51" s="36">
        <v>29.11111</v>
      </c>
      <c r="R51" s="36">
        <v>29.11111</v>
      </c>
      <c r="S51" s="36">
        <v>29.88889</v>
      </c>
      <c r="T51" s="36">
        <v>29.83333</v>
      </c>
      <c r="U51" s="36">
        <v>28.33333</v>
      </c>
      <c r="V51" s="36">
        <v>25.38889</v>
      </c>
      <c r="W51" s="36">
        <v>25.38889</v>
      </c>
      <c r="X51" s="36">
        <v>25.16667</v>
      </c>
      <c r="Y51" s="36">
        <v>25.05556</v>
      </c>
      <c r="Z51" s="36">
        <v>25.22222</v>
      </c>
      <c r="AA51" s="36">
        <v>25.22222</v>
      </c>
      <c r="AB51" s="36">
        <v>25.5</v>
      </c>
      <c r="AC51" s="12">
        <f t="shared" si="19"/>
        <v>27.102563846153846</v>
      </c>
    </row>
    <row r="52" spans="1:29" ht="25.15" customHeight="1" x14ac:dyDescent="0.25">
      <c r="A52" s="4">
        <v>7</v>
      </c>
      <c r="B52" s="3" t="s">
        <v>21</v>
      </c>
      <c r="C52" s="2" t="s">
        <v>16</v>
      </c>
      <c r="D52" s="2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>
        <v>4</v>
      </c>
      <c r="Q52" s="5">
        <v>4</v>
      </c>
      <c r="R52" s="5">
        <v>4</v>
      </c>
      <c r="S52" s="5">
        <v>4</v>
      </c>
      <c r="T52" s="5">
        <v>4</v>
      </c>
      <c r="U52" s="5">
        <v>4</v>
      </c>
      <c r="V52" s="5">
        <v>4</v>
      </c>
      <c r="W52" s="5">
        <v>4</v>
      </c>
      <c r="X52" s="5">
        <v>4</v>
      </c>
      <c r="Y52" s="5">
        <v>4</v>
      </c>
      <c r="Z52" s="5">
        <v>4</v>
      </c>
      <c r="AA52" s="5">
        <v>4</v>
      </c>
      <c r="AB52" s="5">
        <v>4</v>
      </c>
      <c r="AC52" s="12">
        <f t="shared" si="19"/>
        <v>4</v>
      </c>
    </row>
    <row r="53" spans="1:29" ht="25.15" customHeight="1" x14ac:dyDescent="0.25">
      <c r="A53" s="4">
        <v>8</v>
      </c>
      <c r="B53" s="3" t="s">
        <v>20</v>
      </c>
      <c r="C53" s="2" t="s">
        <v>16</v>
      </c>
      <c r="D53" s="2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>
        <v>3.5</v>
      </c>
      <c r="Q53" s="11">
        <v>3.5</v>
      </c>
      <c r="R53" s="11">
        <v>3.5</v>
      </c>
      <c r="S53" s="11">
        <v>3.5</v>
      </c>
      <c r="T53" s="11">
        <v>3.5</v>
      </c>
      <c r="U53" s="11">
        <v>3.5</v>
      </c>
      <c r="V53" s="11">
        <v>3.5</v>
      </c>
      <c r="W53" s="11">
        <v>3.5</v>
      </c>
      <c r="X53" s="11">
        <v>3.5</v>
      </c>
      <c r="Y53" s="11">
        <v>3.5</v>
      </c>
      <c r="Z53" s="11">
        <v>3.5</v>
      </c>
      <c r="AA53" s="11">
        <v>3.5</v>
      </c>
      <c r="AB53" s="11">
        <v>3.5</v>
      </c>
      <c r="AC53" s="12">
        <f t="shared" si="19"/>
        <v>3.5</v>
      </c>
    </row>
    <row r="54" spans="1:29" ht="25.15" customHeight="1" x14ac:dyDescent="0.25">
      <c r="A54" s="4">
        <v>9</v>
      </c>
      <c r="B54" s="3" t="s">
        <v>19</v>
      </c>
      <c r="C54" s="2" t="s">
        <v>16</v>
      </c>
      <c r="D54" s="2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>
        <v>3.8</v>
      </c>
      <c r="Q54" s="11">
        <v>3.8</v>
      </c>
      <c r="R54" s="11">
        <v>3.8</v>
      </c>
      <c r="S54" s="11">
        <v>3.8</v>
      </c>
      <c r="T54" s="11">
        <v>3.8</v>
      </c>
      <c r="U54" s="11">
        <v>3.8</v>
      </c>
      <c r="V54" s="11">
        <v>3.8</v>
      </c>
      <c r="W54" s="11">
        <v>3.8</v>
      </c>
      <c r="X54" s="11">
        <v>3.8</v>
      </c>
      <c r="Y54" s="11">
        <v>3.8</v>
      </c>
      <c r="Z54" s="11">
        <v>3.8</v>
      </c>
      <c r="AA54" s="11">
        <v>3.8</v>
      </c>
      <c r="AB54" s="11">
        <v>3.8</v>
      </c>
      <c r="AC54" s="12">
        <f t="shared" si="19"/>
        <v>3.7999999999999994</v>
      </c>
    </row>
    <row r="55" spans="1:29" ht="25.15" customHeight="1" x14ac:dyDescent="0.25">
      <c r="A55" s="4">
        <v>10</v>
      </c>
      <c r="B55" s="3" t="s">
        <v>18</v>
      </c>
      <c r="C55" s="2" t="s">
        <v>16</v>
      </c>
      <c r="D55" s="2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>
        <v>3</v>
      </c>
      <c r="Q55" s="11">
        <v>3</v>
      </c>
      <c r="R55" s="11">
        <v>3</v>
      </c>
      <c r="S55" s="11">
        <v>3</v>
      </c>
      <c r="T55" s="11">
        <v>3</v>
      </c>
      <c r="U55" s="11">
        <v>3</v>
      </c>
      <c r="V55" s="11">
        <v>3</v>
      </c>
      <c r="W55" s="11">
        <v>3</v>
      </c>
      <c r="X55" s="11">
        <v>3</v>
      </c>
      <c r="Y55" s="11">
        <v>3</v>
      </c>
      <c r="Z55" s="11">
        <v>3</v>
      </c>
      <c r="AA55" s="11">
        <v>3</v>
      </c>
      <c r="AB55" s="11">
        <v>3</v>
      </c>
      <c r="AC55" s="12">
        <f t="shared" si="19"/>
        <v>3</v>
      </c>
    </row>
    <row r="56" spans="1:29" ht="25.15" customHeight="1" x14ac:dyDescent="0.25">
      <c r="A56" s="4">
        <v>11</v>
      </c>
      <c r="B56" s="3" t="s">
        <v>17</v>
      </c>
      <c r="C56" s="2" t="s">
        <v>16</v>
      </c>
      <c r="D56" s="5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>
        <f t="shared" ref="P56:AB56" si="20">P52-P53</f>
        <v>0.5</v>
      </c>
      <c r="Q56" s="13">
        <f t="shared" si="20"/>
        <v>0.5</v>
      </c>
      <c r="R56" s="13">
        <f t="shared" si="20"/>
        <v>0.5</v>
      </c>
      <c r="S56" s="13">
        <f t="shared" si="20"/>
        <v>0.5</v>
      </c>
      <c r="T56" s="13">
        <f t="shared" si="20"/>
        <v>0.5</v>
      </c>
      <c r="U56" s="13">
        <f t="shared" si="20"/>
        <v>0.5</v>
      </c>
      <c r="V56" s="13">
        <f t="shared" si="20"/>
        <v>0.5</v>
      </c>
      <c r="W56" s="13">
        <f t="shared" si="20"/>
        <v>0.5</v>
      </c>
      <c r="X56" s="13">
        <f t="shared" si="20"/>
        <v>0.5</v>
      </c>
      <c r="Y56" s="13">
        <f t="shared" si="20"/>
        <v>0.5</v>
      </c>
      <c r="Z56" s="13">
        <f t="shared" si="20"/>
        <v>0.5</v>
      </c>
      <c r="AA56" s="13">
        <f t="shared" si="20"/>
        <v>0.5</v>
      </c>
      <c r="AB56" s="13">
        <f t="shared" si="20"/>
        <v>0.5</v>
      </c>
      <c r="AC56" s="14">
        <f t="shared" si="19"/>
        <v>0.5</v>
      </c>
    </row>
    <row r="57" spans="1:29" ht="25.15" customHeight="1" x14ac:dyDescent="0.25">
      <c r="A57" s="4">
        <v>12</v>
      </c>
      <c r="B57" s="3" t="s">
        <v>15</v>
      </c>
      <c r="C57" s="2" t="s">
        <v>14</v>
      </c>
      <c r="D57" s="5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>
        <f t="shared" ref="P57:AB57" si="21">P54-P55</f>
        <v>0.79999999999999982</v>
      </c>
      <c r="Q57" s="13">
        <f t="shared" si="21"/>
        <v>0.79999999999999982</v>
      </c>
      <c r="R57" s="13">
        <f t="shared" si="21"/>
        <v>0.79999999999999982</v>
      </c>
      <c r="S57" s="13">
        <f t="shared" si="21"/>
        <v>0.79999999999999982</v>
      </c>
      <c r="T57" s="13">
        <f t="shared" si="21"/>
        <v>0.79999999999999982</v>
      </c>
      <c r="U57" s="13">
        <f t="shared" si="21"/>
        <v>0.79999999999999982</v>
      </c>
      <c r="V57" s="13">
        <f t="shared" si="21"/>
        <v>0.79999999999999982</v>
      </c>
      <c r="W57" s="13">
        <f t="shared" si="21"/>
        <v>0.79999999999999982</v>
      </c>
      <c r="X57" s="13">
        <f t="shared" si="21"/>
        <v>0.79999999999999982</v>
      </c>
      <c r="Y57" s="13">
        <f t="shared" si="21"/>
        <v>0.79999999999999982</v>
      </c>
      <c r="Z57" s="13">
        <f t="shared" si="21"/>
        <v>0.79999999999999982</v>
      </c>
      <c r="AA57" s="13">
        <f t="shared" si="21"/>
        <v>0.79999999999999982</v>
      </c>
      <c r="AB57" s="13">
        <f t="shared" si="21"/>
        <v>0.79999999999999982</v>
      </c>
      <c r="AC57" s="14">
        <f>AVERAGE(E57:AB57)</f>
        <v>0.79999999999999993</v>
      </c>
    </row>
    <row r="58" spans="1:29" ht="25.15" customHeight="1" x14ac:dyDescent="0.25">
      <c r="A58" s="4">
        <v>13</v>
      </c>
      <c r="B58" s="3" t="s">
        <v>13</v>
      </c>
      <c r="C58" s="2" t="s">
        <v>12</v>
      </c>
      <c r="D58" s="5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>
        <f t="shared" ref="P58:AB58" si="22">SQRT(P56/0.5)*971</f>
        <v>971</v>
      </c>
      <c r="Q58" s="6">
        <f t="shared" si="22"/>
        <v>971</v>
      </c>
      <c r="R58" s="6">
        <f t="shared" si="22"/>
        <v>971</v>
      </c>
      <c r="S58" s="6">
        <f t="shared" si="22"/>
        <v>971</v>
      </c>
      <c r="T58" s="6">
        <f t="shared" si="22"/>
        <v>971</v>
      </c>
      <c r="U58" s="6">
        <f t="shared" si="22"/>
        <v>971</v>
      </c>
      <c r="V58" s="6">
        <f t="shared" si="22"/>
        <v>971</v>
      </c>
      <c r="W58" s="6">
        <f t="shared" si="22"/>
        <v>971</v>
      </c>
      <c r="X58" s="6">
        <f t="shared" si="22"/>
        <v>971</v>
      </c>
      <c r="Y58" s="6">
        <f t="shared" si="22"/>
        <v>971</v>
      </c>
      <c r="Z58" s="6">
        <f t="shared" si="22"/>
        <v>971</v>
      </c>
      <c r="AA58" s="6">
        <f t="shared" si="22"/>
        <v>971</v>
      </c>
      <c r="AB58" s="6">
        <f t="shared" si="22"/>
        <v>971</v>
      </c>
      <c r="AC58" s="14">
        <f>AVERAGE(E58:AB58)</f>
        <v>971</v>
      </c>
    </row>
    <row r="59" spans="1:29" ht="25.15" customHeight="1" x14ac:dyDescent="0.25">
      <c r="A59" s="4">
        <v>14</v>
      </c>
      <c r="B59" s="3" t="s">
        <v>11</v>
      </c>
      <c r="C59" s="2" t="s">
        <v>10</v>
      </c>
      <c r="D59" s="5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>
        <f t="shared" ref="P59:AB59" si="23">P58*1000*1*(P48-P49)/3024</f>
        <v>2782.8503581349205</v>
      </c>
      <c r="Q59" s="17">
        <f t="shared" si="23"/>
        <v>2782.8503581349205</v>
      </c>
      <c r="R59" s="17">
        <f t="shared" si="23"/>
        <v>2782.8503581349205</v>
      </c>
      <c r="S59" s="17">
        <f t="shared" si="23"/>
        <v>2390.3955340608463</v>
      </c>
      <c r="T59" s="17">
        <f t="shared" si="23"/>
        <v>2426.0733621031745</v>
      </c>
      <c r="U59" s="17">
        <f t="shared" si="23"/>
        <v>2336.8787919973547</v>
      </c>
      <c r="V59" s="17">
        <f t="shared" si="23"/>
        <v>2443.9122761243384</v>
      </c>
      <c r="W59" s="17">
        <f t="shared" si="23"/>
        <v>2479.5894619708993</v>
      </c>
      <c r="X59" s="17">
        <f t="shared" si="23"/>
        <v>2533.1068462301587</v>
      </c>
      <c r="Y59" s="17">
        <f t="shared" si="23"/>
        <v>2568.7843531746034</v>
      </c>
      <c r="Z59" s="17">
        <f t="shared" si="23"/>
        <v>2604.4621812169307</v>
      </c>
      <c r="AA59" s="17">
        <f t="shared" si="23"/>
        <v>2550.9447969576722</v>
      </c>
      <c r="AB59" s="17">
        <f t="shared" si="23"/>
        <v>2497.4283759920636</v>
      </c>
      <c r="AC59" s="18">
        <f>SUM(E59:AB59)</f>
        <v>33180.127054232806</v>
      </c>
    </row>
    <row r="60" spans="1:29" ht="25.15" customHeight="1" x14ac:dyDescent="0.25">
      <c r="A60" s="4">
        <v>15</v>
      </c>
      <c r="B60" s="3" t="s">
        <v>9</v>
      </c>
      <c r="C60" s="2" t="s">
        <v>8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>
        <v>1200</v>
      </c>
      <c r="Q60" s="5">
        <v>1300</v>
      </c>
      <c r="R60" s="5">
        <v>1400</v>
      </c>
      <c r="S60" s="5">
        <v>1300</v>
      </c>
      <c r="T60" s="5">
        <v>1300</v>
      </c>
      <c r="U60" s="5">
        <v>1200</v>
      </c>
      <c r="V60" s="5">
        <v>1400</v>
      </c>
      <c r="W60" s="5">
        <v>1300</v>
      </c>
      <c r="X60" s="5">
        <v>1300</v>
      </c>
      <c r="Y60" s="5">
        <v>1300</v>
      </c>
      <c r="Z60" s="5">
        <v>1300</v>
      </c>
      <c r="AA60" s="5">
        <v>1200</v>
      </c>
      <c r="AB60" s="5">
        <v>1200</v>
      </c>
      <c r="AC60" s="18">
        <f>SUM(E60:AB60)</f>
        <v>16700</v>
      </c>
    </row>
    <row r="61" spans="1:29" ht="25.15" customHeight="1" x14ac:dyDescent="0.25">
      <c r="A61" s="4">
        <v>16</v>
      </c>
      <c r="B61" s="3" t="s">
        <v>7</v>
      </c>
      <c r="C61" s="2" t="s">
        <v>6</v>
      </c>
      <c r="D61" s="5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>
        <f t="shared" ref="P61:AB61" si="24">P60/P59</f>
        <v>0.43121255028755684</v>
      </c>
      <c r="Q61" s="50">
        <f t="shared" si="24"/>
        <v>0.46714692947818659</v>
      </c>
      <c r="R61" s="50">
        <f t="shared" si="24"/>
        <v>0.50308130866881628</v>
      </c>
      <c r="S61" s="50">
        <f t="shared" si="24"/>
        <v>0.54384305085758633</v>
      </c>
      <c r="T61" s="50">
        <f t="shared" si="24"/>
        <v>0.53584529648065704</v>
      </c>
      <c r="U61" s="50">
        <f t="shared" si="24"/>
        <v>0.51350545184859475</v>
      </c>
      <c r="V61" s="50">
        <f t="shared" si="24"/>
        <v>0.57285198559589068</v>
      </c>
      <c r="W61" s="50">
        <f t="shared" si="24"/>
        <v>0.52428033750663561</v>
      </c>
      <c r="X61" s="50">
        <f t="shared" si="24"/>
        <v>0.51320377659343375</v>
      </c>
      <c r="Y61" s="50">
        <f t="shared" si="24"/>
        <v>0.50607595705470942</v>
      </c>
      <c r="Z61" s="50">
        <f t="shared" si="24"/>
        <v>0.49914335841596946</v>
      </c>
      <c r="AA61" s="50">
        <f t="shared" si="24"/>
        <v>0.47041394287761673</v>
      </c>
      <c r="AB61" s="50">
        <f t="shared" si="24"/>
        <v>0.48049426023011338</v>
      </c>
      <c r="AC61" s="14">
        <f t="shared" ref="AC61:AC66" si="25">AVERAGE(E61:AB61)</f>
        <v>0.50469986199198213</v>
      </c>
    </row>
    <row r="62" spans="1:29" ht="25.15" customHeight="1" x14ac:dyDescent="0.25">
      <c r="A62" s="4">
        <v>17</v>
      </c>
      <c r="B62" s="3" t="s">
        <v>5</v>
      </c>
      <c r="C62" s="5"/>
      <c r="D62" s="5"/>
      <c r="E62" s="372">
        <f>AVERAGE(E61:AB61)</f>
        <v>0.50469986199198213</v>
      </c>
      <c r="F62" s="373"/>
      <c r="G62" s="373"/>
      <c r="H62" s="373"/>
      <c r="I62" s="373"/>
      <c r="J62" s="373"/>
      <c r="K62" s="373"/>
      <c r="L62" s="373"/>
      <c r="M62" s="373"/>
      <c r="N62" s="373"/>
      <c r="O62" s="373"/>
      <c r="P62" s="373"/>
      <c r="Q62" s="373"/>
      <c r="R62" s="373"/>
      <c r="S62" s="373"/>
      <c r="T62" s="373"/>
      <c r="U62" s="373"/>
      <c r="V62" s="373"/>
      <c r="W62" s="373"/>
      <c r="X62" s="373"/>
      <c r="Y62" s="373"/>
      <c r="Z62" s="373"/>
      <c r="AA62" s="373"/>
      <c r="AB62" s="374"/>
      <c r="AC62" s="14">
        <f t="shared" si="25"/>
        <v>0.50469986199198213</v>
      </c>
    </row>
    <row r="63" spans="1:29" ht="25.15" customHeight="1" x14ac:dyDescent="0.25">
      <c r="A63" s="4">
        <v>18</v>
      </c>
      <c r="B63" s="3" t="s">
        <v>4</v>
      </c>
      <c r="C63" s="5"/>
      <c r="D63" s="5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>
        <f t="shared" ref="P63:AB63" si="26">3.516/P61</f>
        <v>8.1537515493353165</v>
      </c>
      <c r="Q63" s="50">
        <f t="shared" si="26"/>
        <v>7.5265398916941386</v>
      </c>
      <c r="R63" s="50">
        <f t="shared" si="26"/>
        <v>6.9889298994302722</v>
      </c>
      <c r="S63" s="50">
        <f t="shared" si="26"/>
        <v>6.4651005367368732</v>
      </c>
      <c r="T63" s="50">
        <f t="shared" si="26"/>
        <v>6.5615953393498172</v>
      </c>
      <c r="U63" s="50">
        <f t="shared" si="26"/>
        <v>6.8470548605522499</v>
      </c>
      <c r="V63" s="50">
        <f t="shared" si="26"/>
        <v>6.1377111163236959</v>
      </c>
      <c r="W63" s="50">
        <f t="shared" si="26"/>
        <v>6.7063358063766776</v>
      </c>
      <c r="X63" s="50">
        <f t="shared" si="26"/>
        <v>6.8510797471886455</v>
      </c>
      <c r="Y63" s="50">
        <f t="shared" si="26"/>
        <v>6.9475736813553111</v>
      </c>
      <c r="Z63" s="50">
        <f t="shared" si="26"/>
        <v>7.0440684839682524</v>
      </c>
      <c r="AA63" s="50">
        <f t="shared" si="26"/>
        <v>7.4742682550859794</v>
      </c>
      <c r="AB63" s="50">
        <f t="shared" si="26"/>
        <v>7.3174651416567462</v>
      </c>
      <c r="AC63" s="14">
        <f t="shared" si="25"/>
        <v>7.0016518699272279</v>
      </c>
    </row>
    <row r="64" spans="1:29" ht="25.15" customHeight="1" x14ac:dyDescent="0.25">
      <c r="A64" s="4">
        <v>19</v>
      </c>
      <c r="B64" s="3" t="s">
        <v>3</v>
      </c>
      <c r="C64" s="5"/>
      <c r="D64" s="5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>
        <f t="shared" ref="P64:AB64" si="27">3.413*P63</f>
        <v>27.828754037881435</v>
      </c>
      <c r="Q64" s="50">
        <f t="shared" si="27"/>
        <v>25.688080650352095</v>
      </c>
      <c r="R64" s="50">
        <f t="shared" si="27"/>
        <v>23.853217746755519</v>
      </c>
      <c r="S64" s="50">
        <f t="shared" si="27"/>
        <v>22.065388131882948</v>
      </c>
      <c r="T64" s="50">
        <f t="shared" si="27"/>
        <v>22.394724893200927</v>
      </c>
      <c r="U64" s="50">
        <f t="shared" si="27"/>
        <v>23.368998239064826</v>
      </c>
      <c r="V64" s="50">
        <f t="shared" si="27"/>
        <v>20.948008040012773</v>
      </c>
      <c r="W64" s="50">
        <f t="shared" si="27"/>
        <v>22.888724107163601</v>
      </c>
      <c r="X64" s="50">
        <f t="shared" si="27"/>
        <v>23.382735177154846</v>
      </c>
      <c r="Y64" s="50">
        <f t="shared" si="27"/>
        <v>23.712068974465677</v>
      </c>
      <c r="Z64" s="50">
        <f t="shared" si="27"/>
        <v>24.041405735783645</v>
      </c>
      <c r="AA64" s="50">
        <f t="shared" si="27"/>
        <v>25.509677554608444</v>
      </c>
      <c r="AB64" s="50">
        <f t="shared" si="27"/>
        <v>24.974508528474473</v>
      </c>
      <c r="AC64" s="14">
        <f t="shared" si="25"/>
        <v>23.896637832061632</v>
      </c>
    </row>
    <row r="65" spans="1:29" ht="25.15" customHeight="1" x14ac:dyDescent="0.25">
      <c r="A65" s="4">
        <v>20</v>
      </c>
      <c r="B65" s="3" t="s">
        <v>2</v>
      </c>
      <c r="C65" s="2" t="s">
        <v>0</v>
      </c>
      <c r="D65" s="5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>
        <f t="shared" ref="P65:AB65" si="28">(P51-P50)/LN(1+(P51-P50)/P46)</f>
        <v>3.3817715900242122</v>
      </c>
      <c r="Q65" s="50">
        <f t="shared" si="28"/>
        <v>3.3817715900242122</v>
      </c>
      <c r="R65" s="50">
        <f t="shared" si="28"/>
        <v>2.9768811667894828</v>
      </c>
      <c r="S65" s="50">
        <f t="shared" si="28"/>
        <v>3.0029873607910642</v>
      </c>
      <c r="T65" s="50">
        <f t="shared" si="28"/>
        <v>2.7237573996634898</v>
      </c>
      <c r="U65" s="50">
        <f t="shared" si="28"/>
        <v>2.8679763096792446</v>
      </c>
      <c r="V65" s="50">
        <f t="shared" si="28"/>
        <v>3.0029873607910642</v>
      </c>
      <c r="W65" s="50">
        <f t="shared" si="28"/>
        <v>2.9862412827977431</v>
      </c>
      <c r="X65" s="50">
        <f t="shared" si="28"/>
        <v>2.7718558658097074</v>
      </c>
      <c r="Y65" s="50">
        <f t="shared" si="28"/>
        <v>2.9057503764597965</v>
      </c>
      <c r="Z65" s="50">
        <f t="shared" si="28"/>
        <v>3.0530043947137977</v>
      </c>
      <c r="AA65" s="50">
        <f t="shared" si="28"/>
        <v>3.0196942726948177</v>
      </c>
      <c r="AB65" s="50">
        <f t="shared" si="28"/>
        <v>2.969461616743017</v>
      </c>
      <c r="AC65" s="14">
        <f t="shared" si="25"/>
        <v>3.0033954297678198</v>
      </c>
    </row>
    <row r="66" spans="1:29" ht="15.75" x14ac:dyDescent="0.25">
      <c r="A66" s="4">
        <v>21</v>
      </c>
      <c r="B66" s="3" t="s">
        <v>1</v>
      </c>
      <c r="C66" s="2" t="s">
        <v>0</v>
      </c>
      <c r="D66" s="1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>
        <f t="shared" ref="P66:AB66" si="29">(P48-P49)/LN(1+(P48-P49)/P47)</f>
        <v>3.1661970502273289</v>
      </c>
      <c r="Q66" s="50">
        <f t="shared" si="29"/>
        <v>3.1661970502273289</v>
      </c>
      <c r="R66" s="50">
        <f t="shared" si="29"/>
        <v>3.1661970502273289</v>
      </c>
      <c r="S66" s="50">
        <f t="shared" si="29"/>
        <v>2.5014126139851953</v>
      </c>
      <c r="T66" s="50">
        <f t="shared" si="29"/>
        <v>2.5268057351546935</v>
      </c>
      <c r="U66" s="50">
        <f t="shared" si="29"/>
        <v>2.990865524961114</v>
      </c>
      <c r="V66" s="50">
        <f t="shared" si="29"/>
        <v>2.909097568647705</v>
      </c>
      <c r="W66" s="50">
        <f t="shared" si="29"/>
        <v>3.1043504152574988</v>
      </c>
      <c r="X66" s="50">
        <f t="shared" si="29"/>
        <v>2.9774078966509743</v>
      </c>
      <c r="Y66" s="50">
        <f t="shared" si="29"/>
        <v>3.1746067405297111</v>
      </c>
      <c r="Z66" s="50">
        <f t="shared" si="29"/>
        <v>3.2025708010565652</v>
      </c>
      <c r="AA66" s="50">
        <f t="shared" si="29"/>
        <v>3.1605949057640581</v>
      </c>
      <c r="AB66" s="50">
        <f t="shared" si="29"/>
        <v>3.1184418730072232</v>
      </c>
      <c r="AC66" s="14">
        <f t="shared" si="25"/>
        <v>3.0126727096689785</v>
      </c>
    </row>
  </sheetData>
  <mergeCells count="32">
    <mergeCell ref="E29:AB29"/>
    <mergeCell ref="A2:AB2"/>
    <mergeCell ref="A3:AB3"/>
    <mergeCell ref="A4:D4"/>
    <mergeCell ref="E4:AB10"/>
    <mergeCell ref="A5:D5"/>
    <mergeCell ref="A6:D6"/>
    <mergeCell ref="A7:D7"/>
    <mergeCell ref="A8:D8"/>
    <mergeCell ref="A9:D9"/>
    <mergeCell ref="A10:D10"/>
    <mergeCell ref="A11:A12"/>
    <mergeCell ref="B11:B12"/>
    <mergeCell ref="C11:C12"/>
    <mergeCell ref="D11:D12"/>
    <mergeCell ref="E11:AB11"/>
    <mergeCell ref="E62:AB62"/>
    <mergeCell ref="A35:AB35"/>
    <mergeCell ref="A36:AB36"/>
    <mergeCell ref="A37:D37"/>
    <mergeCell ref="E37:AB43"/>
    <mergeCell ref="A38:D38"/>
    <mergeCell ref="A39:D39"/>
    <mergeCell ref="A40:D40"/>
    <mergeCell ref="A41:D41"/>
    <mergeCell ref="A42:D42"/>
    <mergeCell ref="A43:D43"/>
    <mergeCell ref="A44:A45"/>
    <mergeCell ref="B44:B45"/>
    <mergeCell ref="C44:C45"/>
    <mergeCell ref="D44:D45"/>
    <mergeCell ref="E44:AB44"/>
  </mergeCells>
  <conditionalFormatting sqref="E27:AB27">
    <cfRule type="cellIs" dxfId="18" priority="2" operator="greaterThan">
      <formula>90</formula>
    </cfRule>
  </conditionalFormatting>
  <conditionalFormatting sqref="E60:AB60">
    <cfRule type="cellIs" dxfId="17" priority="1" operator="greaterThan">
      <formula>90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AF132"/>
  <sheetViews>
    <sheetView zoomScale="60" zoomScaleNormal="60" workbookViewId="0">
      <selection activeCell="AI21" sqref="AI21"/>
    </sheetView>
  </sheetViews>
  <sheetFormatPr defaultColWidth="8.85546875" defaultRowHeight="12.75" x14ac:dyDescent="0.2"/>
  <cols>
    <col min="1" max="1" width="6.5703125" style="16" customWidth="1"/>
    <col min="2" max="2" width="45" style="16" customWidth="1"/>
    <col min="3" max="3" width="11.42578125" style="16" customWidth="1"/>
    <col min="4" max="4" width="13.42578125" style="16" customWidth="1"/>
    <col min="5" max="24" width="9.42578125" style="16" customWidth="1"/>
    <col min="25" max="25" width="11.85546875" style="16" bestFit="1" customWidth="1"/>
    <col min="26" max="28" width="9.42578125" style="16" customWidth="1"/>
    <col min="29" max="29" width="13.5703125" style="16" customWidth="1"/>
    <col min="30" max="16384" width="8.85546875" style="16"/>
  </cols>
  <sheetData>
    <row r="2" spans="1:32" ht="23.25" x14ac:dyDescent="0.2">
      <c r="A2" s="317" t="s">
        <v>39</v>
      </c>
      <c r="B2" s="317"/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</row>
    <row r="3" spans="1:32" ht="18.75" x14ac:dyDescent="0.2">
      <c r="A3" s="323" t="s">
        <v>169</v>
      </c>
      <c r="B3" s="323"/>
      <c r="C3" s="323"/>
      <c r="D3" s="323"/>
      <c r="E3" s="323"/>
      <c r="F3" s="323"/>
      <c r="G3" s="323"/>
      <c r="H3" s="323"/>
      <c r="I3" s="323"/>
      <c r="J3" s="323"/>
      <c r="K3" s="323"/>
      <c r="L3" s="323"/>
      <c r="M3" s="323"/>
      <c r="N3" s="323"/>
      <c r="O3" s="323"/>
      <c r="P3" s="323"/>
      <c r="Q3" s="323"/>
      <c r="R3" s="323"/>
      <c r="S3" s="323"/>
      <c r="T3" s="323"/>
      <c r="U3" s="323"/>
      <c r="V3" s="323"/>
      <c r="W3" s="323"/>
      <c r="X3" s="323"/>
      <c r="Y3" s="323"/>
      <c r="Z3" s="323"/>
      <c r="AA3" s="323"/>
      <c r="AB3" s="323"/>
      <c r="AC3" s="323"/>
    </row>
    <row r="4" spans="1:32" ht="21" customHeight="1" x14ac:dyDescent="0.35">
      <c r="A4" s="319"/>
      <c r="B4" s="319"/>
      <c r="C4" s="319"/>
      <c r="D4" s="319"/>
      <c r="E4" s="320" t="s">
        <v>109</v>
      </c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</row>
    <row r="5" spans="1:32" ht="18" customHeight="1" x14ac:dyDescent="0.2">
      <c r="A5" s="324" t="s">
        <v>77</v>
      </c>
      <c r="B5" s="324"/>
      <c r="C5" s="324"/>
      <c r="D5" s="324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32" ht="18" customHeight="1" x14ac:dyDescent="0.2">
      <c r="A6" s="324" t="s">
        <v>78</v>
      </c>
      <c r="B6" s="324"/>
      <c r="C6" s="324"/>
      <c r="D6" s="324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32" ht="18" customHeight="1" x14ac:dyDescent="0.2">
      <c r="A7" s="324" t="s">
        <v>79</v>
      </c>
      <c r="B7" s="324"/>
      <c r="C7" s="324"/>
      <c r="D7" s="324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32" ht="18" customHeight="1" x14ac:dyDescent="0.2">
      <c r="A8" s="324" t="s">
        <v>80</v>
      </c>
      <c r="B8" s="324"/>
      <c r="C8" s="324"/>
      <c r="D8" s="324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32" ht="16.899999999999999" customHeight="1" x14ac:dyDescent="0.25">
      <c r="A9" s="325" t="s">
        <v>81</v>
      </c>
      <c r="B9" s="325"/>
      <c r="C9" s="325"/>
      <c r="D9" s="325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32" ht="15.6" customHeight="1" x14ac:dyDescent="0.25">
      <c r="A10" s="325" t="s">
        <v>82</v>
      </c>
      <c r="B10" s="325"/>
      <c r="C10" s="325"/>
      <c r="D10" s="325"/>
      <c r="E10" s="320"/>
      <c r="F10" s="320"/>
      <c r="G10" s="320"/>
      <c r="H10" s="320"/>
      <c r="I10" s="320"/>
      <c r="J10" s="320"/>
      <c r="K10" s="320"/>
      <c r="L10" s="320"/>
      <c r="M10" s="320"/>
      <c r="N10" s="320"/>
      <c r="O10" s="320"/>
      <c r="P10" s="320"/>
      <c r="Q10" s="320"/>
      <c r="R10" s="320"/>
      <c r="S10" s="320"/>
      <c r="T10" s="320"/>
      <c r="U10" s="320"/>
      <c r="V10" s="320"/>
      <c r="W10" s="320"/>
      <c r="X10" s="320"/>
      <c r="Y10" s="320"/>
      <c r="Z10" s="320"/>
      <c r="AA10" s="320"/>
      <c r="AB10" s="320"/>
      <c r="AC10" s="320"/>
    </row>
    <row r="11" spans="1:32" ht="34.5" customHeight="1" x14ac:dyDescent="0.2">
      <c r="A11" s="312" t="s">
        <v>32</v>
      </c>
      <c r="B11" s="312" t="s">
        <v>31</v>
      </c>
      <c r="C11" s="312" t="s">
        <v>30</v>
      </c>
      <c r="D11" s="312" t="s">
        <v>29</v>
      </c>
      <c r="E11" s="314" t="s">
        <v>28</v>
      </c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315"/>
      <c r="W11" s="315"/>
      <c r="X11" s="315"/>
      <c r="Y11" s="315"/>
      <c r="Z11" s="315"/>
      <c r="AA11" s="315"/>
      <c r="AB11" s="316"/>
      <c r="AC11" s="113" t="s">
        <v>67</v>
      </c>
    </row>
    <row r="12" spans="1:32" ht="15.75" x14ac:dyDescent="0.25">
      <c r="A12" s="313"/>
      <c r="B12" s="313"/>
      <c r="C12" s="313"/>
      <c r="D12" s="313"/>
      <c r="E12" s="8">
        <v>7</v>
      </c>
      <c r="F12" s="8">
        <v>8</v>
      </c>
      <c r="G12" s="8">
        <v>9</v>
      </c>
      <c r="H12" s="8">
        <v>10</v>
      </c>
      <c r="I12" s="9">
        <v>11</v>
      </c>
      <c r="J12" s="8">
        <v>12</v>
      </c>
      <c r="K12" s="8">
        <v>13</v>
      </c>
      <c r="L12" s="8">
        <v>14</v>
      </c>
      <c r="M12" s="8">
        <v>15</v>
      </c>
      <c r="N12" s="8">
        <v>16</v>
      </c>
      <c r="O12" s="8">
        <v>17</v>
      </c>
      <c r="P12" s="8">
        <v>18</v>
      </c>
      <c r="Q12" s="8">
        <v>19</v>
      </c>
      <c r="R12" s="8">
        <v>20</v>
      </c>
      <c r="S12" s="8">
        <v>21</v>
      </c>
      <c r="T12" s="8">
        <v>22</v>
      </c>
      <c r="U12" s="8">
        <v>23</v>
      </c>
      <c r="V12" s="8">
        <v>0</v>
      </c>
      <c r="W12" s="8">
        <v>1</v>
      </c>
      <c r="X12" s="8">
        <v>2</v>
      </c>
      <c r="Y12" s="8">
        <v>3</v>
      </c>
      <c r="Z12" s="8">
        <v>4</v>
      </c>
      <c r="AA12" s="8">
        <v>5</v>
      </c>
      <c r="AB12" s="8">
        <v>6</v>
      </c>
      <c r="AC12" s="1"/>
    </row>
    <row r="13" spans="1:32" ht="34.5" customHeight="1" x14ac:dyDescent="0.2">
      <c r="A13" s="4">
        <v>1</v>
      </c>
      <c r="B13" s="3" t="s">
        <v>27</v>
      </c>
      <c r="C13" s="2" t="s">
        <v>0</v>
      </c>
      <c r="D13" s="31"/>
      <c r="E13" s="7">
        <v>0.9</v>
      </c>
      <c r="F13" s="7">
        <v>0.9</v>
      </c>
      <c r="G13" s="7">
        <v>0.9</v>
      </c>
      <c r="H13" s="7"/>
      <c r="I13" s="7"/>
      <c r="J13" s="7"/>
      <c r="K13" s="7"/>
      <c r="L13" s="7">
        <v>0.8</v>
      </c>
      <c r="M13" s="7">
        <v>0.9</v>
      </c>
      <c r="N13" s="7">
        <v>0.8</v>
      </c>
      <c r="O13" s="7">
        <v>0.9</v>
      </c>
      <c r="P13" s="7">
        <v>0.8</v>
      </c>
      <c r="Q13" s="7">
        <v>1</v>
      </c>
      <c r="R13" s="7">
        <v>0.9</v>
      </c>
      <c r="S13" s="7">
        <v>1</v>
      </c>
      <c r="T13" s="7">
        <v>1</v>
      </c>
      <c r="U13" s="7">
        <v>0.9</v>
      </c>
      <c r="V13" s="7">
        <v>1</v>
      </c>
      <c r="W13" s="7">
        <v>1</v>
      </c>
      <c r="X13" s="7">
        <v>0.8</v>
      </c>
      <c r="Y13" s="7"/>
      <c r="Z13" s="7"/>
      <c r="AA13" s="7"/>
      <c r="AB13" s="7"/>
      <c r="AC13" s="139">
        <f>AVERAGE(E13:AB13)</f>
        <v>0.90625000000000011</v>
      </c>
    </row>
    <row r="14" spans="1:32" ht="33.75" customHeight="1" x14ac:dyDescent="0.2">
      <c r="A14" s="4">
        <v>2</v>
      </c>
      <c r="B14" s="3" t="s">
        <v>26</v>
      </c>
      <c r="C14" s="2" t="s">
        <v>0</v>
      </c>
      <c r="D14" s="31"/>
      <c r="E14" s="7">
        <v>1</v>
      </c>
      <c r="F14" s="7">
        <v>1.1000000000000001</v>
      </c>
      <c r="G14" s="7">
        <v>0.8</v>
      </c>
      <c r="H14" s="7"/>
      <c r="I14" s="7"/>
      <c r="J14" s="7"/>
      <c r="K14" s="7"/>
      <c r="L14" s="7">
        <v>1.3</v>
      </c>
      <c r="M14" s="7">
        <v>1.1000000000000001</v>
      </c>
      <c r="N14" s="7">
        <v>1.1000000000000001</v>
      </c>
      <c r="O14" s="7">
        <v>1</v>
      </c>
      <c r="P14" s="7">
        <v>0.8</v>
      </c>
      <c r="Q14" s="7">
        <v>0.9</v>
      </c>
      <c r="R14" s="7">
        <v>0.9</v>
      </c>
      <c r="S14" s="7">
        <v>1</v>
      </c>
      <c r="T14" s="7">
        <v>1</v>
      </c>
      <c r="U14" s="7">
        <v>1.3</v>
      </c>
      <c r="V14" s="7">
        <v>1.3</v>
      </c>
      <c r="W14" s="7">
        <v>1</v>
      </c>
      <c r="X14" s="7">
        <v>0.9</v>
      </c>
      <c r="Y14" s="7"/>
      <c r="Z14" s="7"/>
      <c r="AA14" s="7"/>
      <c r="AB14" s="7"/>
      <c r="AC14" s="139">
        <f t="shared" ref="AC14:AC25" si="0">AVERAGE(E14:AB14)</f>
        <v>1.0312500000000002</v>
      </c>
    </row>
    <row r="15" spans="1:32" ht="42" customHeight="1" x14ac:dyDescent="0.2">
      <c r="A15" s="4">
        <v>3</v>
      </c>
      <c r="B15" s="3" t="s">
        <v>83</v>
      </c>
      <c r="C15" s="2" t="s">
        <v>0</v>
      </c>
      <c r="D15" s="2"/>
      <c r="E15" s="36">
        <v>15.2</v>
      </c>
      <c r="F15" s="36">
        <v>14.2</v>
      </c>
      <c r="G15" s="36">
        <v>12.9</v>
      </c>
      <c r="H15" s="36"/>
      <c r="I15" s="36"/>
      <c r="J15" s="36"/>
      <c r="K15" s="36"/>
      <c r="L15" s="36">
        <v>16.2</v>
      </c>
      <c r="M15" s="36">
        <v>15.4</v>
      </c>
      <c r="N15" s="36">
        <v>14.6</v>
      </c>
      <c r="O15" s="36">
        <v>14.1</v>
      </c>
      <c r="P15" s="36">
        <v>13.7</v>
      </c>
      <c r="Q15" s="36">
        <v>12.7</v>
      </c>
      <c r="R15" s="36">
        <v>13.4</v>
      </c>
      <c r="S15" s="36">
        <v>14.4</v>
      </c>
      <c r="T15" s="36">
        <v>15</v>
      </c>
      <c r="U15" s="36">
        <v>15.3</v>
      </c>
      <c r="V15" s="36">
        <v>14.8</v>
      </c>
      <c r="W15" s="36">
        <v>13.4</v>
      </c>
      <c r="X15" s="36">
        <v>12.3</v>
      </c>
      <c r="Y15" s="36"/>
      <c r="Z15" s="36"/>
      <c r="AA15" s="36"/>
      <c r="AB15" s="36"/>
      <c r="AC15" s="139">
        <f>AVERAGE(E15:AB15)</f>
        <v>14.225000000000003</v>
      </c>
    </row>
    <row r="16" spans="1:32" ht="32.25" customHeight="1" x14ac:dyDescent="0.2">
      <c r="A16" s="4">
        <v>4</v>
      </c>
      <c r="B16" s="3" t="s">
        <v>84</v>
      </c>
      <c r="C16" s="2" t="s">
        <v>0</v>
      </c>
      <c r="D16" s="2"/>
      <c r="E16" s="36">
        <v>7.3</v>
      </c>
      <c r="F16" s="36">
        <v>6.3</v>
      </c>
      <c r="G16" s="36">
        <v>5.3</v>
      </c>
      <c r="H16" s="36"/>
      <c r="I16" s="36"/>
      <c r="J16" s="36"/>
      <c r="K16" s="36"/>
      <c r="L16" s="36">
        <v>9.1999999999999993</v>
      </c>
      <c r="M16" s="36">
        <v>7.4</v>
      </c>
      <c r="N16" s="36">
        <v>6.9</v>
      </c>
      <c r="O16" s="36">
        <v>7.1</v>
      </c>
      <c r="P16" s="36">
        <v>5.7</v>
      </c>
      <c r="Q16" s="36">
        <v>5.7</v>
      </c>
      <c r="R16" s="36">
        <v>5.8</v>
      </c>
      <c r="S16" s="36">
        <v>6.4</v>
      </c>
      <c r="T16" s="36">
        <v>7</v>
      </c>
      <c r="U16" s="36">
        <v>7.3</v>
      </c>
      <c r="V16" s="36">
        <v>6.8</v>
      </c>
      <c r="W16" s="36">
        <v>5.7</v>
      </c>
      <c r="X16" s="36">
        <v>5.4</v>
      </c>
      <c r="Y16" s="36"/>
      <c r="Z16" s="36"/>
      <c r="AA16" s="36"/>
      <c r="AB16" s="36"/>
      <c r="AC16" s="139">
        <f t="shared" si="0"/>
        <v>6.5812500000000007</v>
      </c>
      <c r="AF16" s="16" t="s">
        <v>72</v>
      </c>
    </row>
    <row r="17" spans="1:29" ht="32.25" customHeight="1" x14ac:dyDescent="0.2">
      <c r="A17" s="4">
        <v>5</v>
      </c>
      <c r="B17" s="3" t="s">
        <v>85</v>
      </c>
      <c r="C17" s="2" t="s">
        <v>0</v>
      </c>
      <c r="D17" s="2"/>
      <c r="E17" s="36">
        <v>23.5</v>
      </c>
      <c r="F17" s="36">
        <v>23.3</v>
      </c>
      <c r="G17" s="36">
        <v>23.2</v>
      </c>
      <c r="H17" s="36"/>
      <c r="I17" s="36"/>
      <c r="J17" s="36"/>
      <c r="K17" s="36"/>
      <c r="L17" s="36">
        <v>24.7</v>
      </c>
      <c r="M17" s="36">
        <v>23.8</v>
      </c>
      <c r="N17" s="36">
        <v>22.9</v>
      </c>
      <c r="O17" s="36">
        <v>23.1</v>
      </c>
      <c r="P17" s="36">
        <v>23.3</v>
      </c>
      <c r="Q17" s="36">
        <v>23.8</v>
      </c>
      <c r="R17" s="36">
        <v>23.2</v>
      </c>
      <c r="S17" s="36">
        <v>22.9</v>
      </c>
      <c r="T17" s="36">
        <v>22.9</v>
      </c>
      <c r="U17" s="36">
        <v>22.9</v>
      </c>
      <c r="V17" s="36">
        <v>22.8</v>
      </c>
      <c r="W17" s="36">
        <v>22.6</v>
      </c>
      <c r="X17" s="36">
        <v>22.1</v>
      </c>
      <c r="Y17" s="36"/>
      <c r="Z17" s="36"/>
      <c r="AA17" s="36"/>
      <c r="AB17" s="36"/>
      <c r="AC17" s="139">
        <f t="shared" si="0"/>
        <v>23.1875</v>
      </c>
    </row>
    <row r="18" spans="1:29" ht="32.25" customHeight="1" x14ac:dyDescent="0.2">
      <c r="A18" s="4">
        <v>6</v>
      </c>
      <c r="B18" s="3" t="s">
        <v>86</v>
      </c>
      <c r="C18" s="2" t="s">
        <v>0</v>
      </c>
      <c r="D18" s="2"/>
      <c r="E18" s="36">
        <v>28.8</v>
      </c>
      <c r="F18" s="36">
        <v>28.6</v>
      </c>
      <c r="G18" s="36">
        <v>28</v>
      </c>
      <c r="H18" s="36"/>
      <c r="I18" s="36"/>
      <c r="J18" s="36"/>
      <c r="K18" s="36"/>
      <c r="L18" s="36">
        <v>29.3</v>
      </c>
      <c r="M18" s="36">
        <v>29.1</v>
      </c>
      <c r="N18" s="36">
        <v>27.9</v>
      </c>
      <c r="O18" s="36">
        <v>27.6</v>
      </c>
      <c r="P18" s="36">
        <v>28.5</v>
      </c>
      <c r="Q18" s="36">
        <v>30.2</v>
      </c>
      <c r="R18" s="36">
        <v>28.1</v>
      </c>
      <c r="S18" s="36">
        <v>28.2</v>
      </c>
      <c r="T18" s="36">
        <v>28.2</v>
      </c>
      <c r="U18" s="36">
        <v>28.4</v>
      </c>
      <c r="V18" s="36">
        <v>27.9</v>
      </c>
      <c r="W18" s="36">
        <v>27.6</v>
      </c>
      <c r="X18" s="36">
        <v>26.5</v>
      </c>
      <c r="Y18" s="36"/>
      <c r="Z18" s="36"/>
      <c r="AA18" s="36"/>
      <c r="AB18" s="36"/>
      <c r="AC18" s="139">
        <f t="shared" si="0"/>
        <v>28.306249999999999</v>
      </c>
    </row>
    <row r="19" spans="1:29" ht="24.95" customHeight="1" x14ac:dyDescent="0.2">
      <c r="A19" s="4">
        <v>7</v>
      </c>
      <c r="B19" s="3" t="s">
        <v>21</v>
      </c>
      <c r="C19" s="2" t="s">
        <v>87</v>
      </c>
      <c r="D19" s="2"/>
      <c r="E19" s="91">
        <v>4.3</v>
      </c>
      <c r="F19" s="91">
        <v>4.3</v>
      </c>
      <c r="G19" s="91">
        <v>4.3</v>
      </c>
      <c r="H19" s="91"/>
      <c r="I19" s="91"/>
      <c r="J19" s="91"/>
      <c r="K19" s="91"/>
      <c r="L19" s="91">
        <v>4.3</v>
      </c>
      <c r="M19" s="91">
        <v>4.3</v>
      </c>
      <c r="N19" s="91">
        <v>4.3</v>
      </c>
      <c r="O19" s="91">
        <v>4.3</v>
      </c>
      <c r="P19" s="91">
        <v>4.3</v>
      </c>
      <c r="Q19" s="91">
        <v>4.3</v>
      </c>
      <c r="R19" s="91">
        <v>4.3</v>
      </c>
      <c r="S19" s="91">
        <v>4.3</v>
      </c>
      <c r="T19" s="91">
        <v>4.3</v>
      </c>
      <c r="U19" s="91">
        <v>4.3</v>
      </c>
      <c r="V19" s="91">
        <v>4.3</v>
      </c>
      <c r="W19" s="91">
        <v>4.3</v>
      </c>
      <c r="X19" s="91">
        <v>4.3</v>
      </c>
      <c r="Y19" s="91"/>
      <c r="Z19" s="91"/>
      <c r="AA19" s="91"/>
      <c r="AB19" s="91"/>
      <c r="AC19" s="139">
        <f t="shared" si="0"/>
        <v>4.2999999999999989</v>
      </c>
    </row>
    <row r="20" spans="1:29" ht="24.95" customHeight="1" x14ac:dyDescent="0.2">
      <c r="A20" s="4">
        <v>8</v>
      </c>
      <c r="B20" s="3" t="s">
        <v>20</v>
      </c>
      <c r="C20" s="2" t="s">
        <v>87</v>
      </c>
      <c r="D20" s="2"/>
      <c r="E20" s="92">
        <v>3.8</v>
      </c>
      <c r="F20" s="92">
        <v>3.8</v>
      </c>
      <c r="G20" s="92">
        <v>3.8</v>
      </c>
      <c r="H20" s="92"/>
      <c r="I20" s="92"/>
      <c r="J20" s="92"/>
      <c r="K20" s="92"/>
      <c r="L20" s="92">
        <v>3.8</v>
      </c>
      <c r="M20" s="92">
        <v>3.8</v>
      </c>
      <c r="N20" s="92">
        <v>3.8</v>
      </c>
      <c r="O20" s="92">
        <v>3.8</v>
      </c>
      <c r="P20" s="92">
        <v>3.8</v>
      </c>
      <c r="Q20" s="92">
        <v>3.8</v>
      </c>
      <c r="R20" s="92">
        <v>3.8</v>
      </c>
      <c r="S20" s="92">
        <v>3.8</v>
      </c>
      <c r="T20" s="92">
        <v>3.8</v>
      </c>
      <c r="U20" s="92">
        <v>3.8</v>
      </c>
      <c r="V20" s="92">
        <v>3.8</v>
      </c>
      <c r="W20" s="92">
        <v>3.8</v>
      </c>
      <c r="X20" s="92">
        <v>3.8</v>
      </c>
      <c r="Y20" s="92"/>
      <c r="Z20" s="92"/>
      <c r="AA20" s="92"/>
      <c r="AB20" s="92"/>
      <c r="AC20" s="139">
        <f t="shared" si="0"/>
        <v>3.7999999999999989</v>
      </c>
    </row>
    <row r="21" spans="1:29" ht="24.95" customHeight="1" x14ac:dyDescent="0.2">
      <c r="A21" s="4">
        <v>9</v>
      </c>
      <c r="B21" s="3" t="s">
        <v>19</v>
      </c>
      <c r="C21" s="2" t="s">
        <v>87</v>
      </c>
      <c r="D21" s="2"/>
      <c r="E21" s="92">
        <v>3.8</v>
      </c>
      <c r="F21" s="92">
        <v>3.8</v>
      </c>
      <c r="G21" s="92">
        <v>3.8</v>
      </c>
      <c r="H21" s="92"/>
      <c r="I21" s="92"/>
      <c r="J21" s="92"/>
      <c r="K21" s="92"/>
      <c r="L21" s="92">
        <v>3.8</v>
      </c>
      <c r="M21" s="92">
        <v>3.8</v>
      </c>
      <c r="N21" s="92">
        <v>3.8</v>
      </c>
      <c r="O21" s="92">
        <v>3.8</v>
      </c>
      <c r="P21" s="92">
        <v>3.8</v>
      </c>
      <c r="Q21" s="92">
        <v>3.8</v>
      </c>
      <c r="R21" s="92">
        <v>3.8</v>
      </c>
      <c r="S21" s="92">
        <v>3.8</v>
      </c>
      <c r="T21" s="92">
        <v>3.8</v>
      </c>
      <c r="U21" s="92">
        <v>3.8</v>
      </c>
      <c r="V21" s="92">
        <v>3.8</v>
      </c>
      <c r="W21" s="92">
        <v>3.8</v>
      </c>
      <c r="X21" s="92">
        <v>3.8</v>
      </c>
      <c r="Y21" s="92"/>
      <c r="Z21" s="92"/>
      <c r="AA21" s="92"/>
      <c r="AB21" s="92"/>
      <c r="AC21" s="139">
        <f t="shared" si="0"/>
        <v>3.7999999999999989</v>
      </c>
    </row>
    <row r="22" spans="1:29" ht="24.95" customHeight="1" x14ac:dyDescent="0.2">
      <c r="A22" s="4">
        <v>10</v>
      </c>
      <c r="B22" s="3" t="s">
        <v>18</v>
      </c>
      <c r="C22" s="2" t="s">
        <v>87</v>
      </c>
      <c r="D22" s="2"/>
      <c r="E22" s="92">
        <v>3</v>
      </c>
      <c r="F22" s="92">
        <v>3</v>
      </c>
      <c r="G22" s="92">
        <v>3</v>
      </c>
      <c r="H22" s="92"/>
      <c r="I22" s="92"/>
      <c r="J22" s="92"/>
      <c r="K22" s="92"/>
      <c r="L22" s="92">
        <v>3</v>
      </c>
      <c r="M22" s="92">
        <v>3</v>
      </c>
      <c r="N22" s="92">
        <v>3</v>
      </c>
      <c r="O22" s="92">
        <v>3</v>
      </c>
      <c r="P22" s="92">
        <v>3</v>
      </c>
      <c r="Q22" s="92">
        <v>3</v>
      </c>
      <c r="R22" s="92">
        <v>3</v>
      </c>
      <c r="S22" s="92">
        <v>3</v>
      </c>
      <c r="T22" s="92">
        <v>3</v>
      </c>
      <c r="U22" s="92">
        <v>3</v>
      </c>
      <c r="V22" s="92">
        <v>3</v>
      </c>
      <c r="W22" s="92">
        <v>3</v>
      </c>
      <c r="X22" s="92">
        <v>3</v>
      </c>
      <c r="Y22" s="92"/>
      <c r="Z22" s="92"/>
      <c r="AA22" s="92"/>
      <c r="AB22" s="92"/>
      <c r="AC22" s="139">
        <f t="shared" si="0"/>
        <v>3</v>
      </c>
    </row>
    <row r="23" spans="1:29" ht="26.25" customHeight="1" x14ac:dyDescent="0.2">
      <c r="A23" s="4">
        <v>11</v>
      </c>
      <c r="B23" s="3" t="s">
        <v>88</v>
      </c>
      <c r="C23" s="2" t="s">
        <v>87</v>
      </c>
      <c r="D23" s="5"/>
      <c r="E23" s="91">
        <f t="shared" ref="E23:N23" si="1">E19-E20</f>
        <v>0.5</v>
      </c>
      <c r="F23" s="91">
        <f t="shared" si="1"/>
        <v>0.5</v>
      </c>
      <c r="G23" s="91">
        <f t="shared" si="1"/>
        <v>0.5</v>
      </c>
      <c r="H23" s="91"/>
      <c r="I23" s="91"/>
      <c r="J23" s="91"/>
      <c r="K23" s="91"/>
      <c r="L23" s="91">
        <f t="shared" si="1"/>
        <v>0.5</v>
      </c>
      <c r="M23" s="91">
        <f t="shared" si="1"/>
        <v>0.5</v>
      </c>
      <c r="N23" s="91">
        <f t="shared" si="1"/>
        <v>0.5</v>
      </c>
      <c r="O23" s="91">
        <f t="shared" ref="O23" si="2">O19-O20</f>
        <v>0.5</v>
      </c>
      <c r="P23" s="91">
        <f t="shared" ref="P23:X23" si="3">P19-P20</f>
        <v>0.5</v>
      </c>
      <c r="Q23" s="91">
        <f t="shared" si="3"/>
        <v>0.5</v>
      </c>
      <c r="R23" s="91">
        <f t="shared" si="3"/>
        <v>0.5</v>
      </c>
      <c r="S23" s="91">
        <f t="shared" si="3"/>
        <v>0.5</v>
      </c>
      <c r="T23" s="91">
        <f t="shared" si="3"/>
        <v>0.5</v>
      </c>
      <c r="U23" s="91">
        <f t="shared" si="3"/>
        <v>0.5</v>
      </c>
      <c r="V23" s="91">
        <f t="shared" si="3"/>
        <v>0.5</v>
      </c>
      <c r="W23" s="91">
        <f t="shared" si="3"/>
        <v>0.5</v>
      </c>
      <c r="X23" s="91">
        <f t="shared" si="3"/>
        <v>0.5</v>
      </c>
      <c r="Y23" s="91"/>
      <c r="Z23" s="91"/>
      <c r="AA23" s="91"/>
      <c r="AB23" s="91"/>
      <c r="AC23" s="139">
        <f t="shared" si="0"/>
        <v>0.5</v>
      </c>
    </row>
    <row r="24" spans="1:29" ht="26.25" customHeight="1" x14ac:dyDescent="0.2">
      <c r="A24" s="4">
        <v>12</v>
      </c>
      <c r="B24" s="3" t="s">
        <v>89</v>
      </c>
      <c r="C24" s="2" t="s">
        <v>87</v>
      </c>
      <c r="D24" s="5"/>
      <c r="E24" s="91">
        <f t="shared" ref="E24:N24" si="4">E21-E22</f>
        <v>0.79999999999999982</v>
      </c>
      <c r="F24" s="91">
        <f t="shared" si="4"/>
        <v>0.79999999999999982</v>
      </c>
      <c r="G24" s="91">
        <f t="shared" si="4"/>
        <v>0.79999999999999982</v>
      </c>
      <c r="H24" s="91"/>
      <c r="I24" s="91"/>
      <c r="J24" s="91"/>
      <c r="K24" s="91"/>
      <c r="L24" s="91">
        <f t="shared" si="4"/>
        <v>0.79999999999999982</v>
      </c>
      <c r="M24" s="91">
        <f t="shared" si="4"/>
        <v>0.79999999999999982</v>
      </c>
      <c r="N24" s="91">
        <f t="shared" si="4"/>
        <v>0.79999999999999982</v>
      </c>
      <c r="O24" s="91">
        <f t="shared" ref="O24" si="5">O21-O22</f>
        <v>0.79999999999999982</v>
      </c>
      <c r="P24" s="91">
        <f t="shared" ref="P24:X24" si="6">P21-P22</f>
        <v>0.79999999999999982</v>
      </c>
      <c r="Q24" s="91">
        <f t="shared" si="6"/>
        <v>0.79999999999999982</v>
      </c>
      <c r="R24" s="91">
        <f t="shared" si="6"/>
        <v>0.79999999999999982</v>
      </c>
      <c r="S24" s="91">
        <f t="shared" si="6"/>
        <v>0.79999999999999982</v>
      </c>
      <c r="T24" s="91">
        <f t="shared" si="6"/>
        <v>0.79999999999999982</v>
      </c>
      <c r="U24" s="91">
        <f t="shared" si="6"/>
        <v>0.79999999999999982</v>
      </c>
      <c r="V24" s="91">
        <f t="shared" si="6"/>
        <v>0.79999999999999982</v>
      </c>
      <c r="W24" s="91">
        <f t="shared" si="6"/>
        <v>0.79999999999999982</v>
      </c>
      <c r="X24" s="91">
        <f t="shared" si="6"/>
        <v>0.79999999999999982</v>
      </c>
      <c r="Y24" s="91"/>
      <c r="Z24" s="91"/>
      <c r="AA24" s="91"/>
      <c r="AB24" s="91"/>
      <c r="AC24" s="139">
        <f t="shared" si="0"/>
        <v>0.8</v>
      </c>
    </row>
    <row r="25" spans="1:29" ht="26.25" customHeight="1" x14ac:dyDescent="0.2">
      <c r="A25" s="4">
        <v>13</v>
      </c>
      <c r="B25" s="3" t="s">
        <v>90</v>
      </c>
      <c r="C25" s="2" t="s">
        <v>91</v>
      </c>
      <c r="D25" s="5"/>
      <c r="E25" s="60">
        <f t="shared" ref="E25:N25" si="7">SQRT(E23/0.5)*971</f>
        <v>971</v>
      </c>
      <c r="F25" s="60">
        <f t="shared" si="7"/>
        <v>971</v>
      </c>
      <c r="G25" s="60">
        <f t="shared" si="7"/>
        <v>971</v>
      </c>
      <c r="H25" s="60"/>
      <c r="I25" s="60"/>
      <c r="J25" s="60"/>
      <c r="K25" s="60"/>
      <c r="L25" s="60">
        <f t="shared" si="7"/>
        <v>971</v>
      </c>
      <c r="M25" s="60">
        <f t="shared" si="7"/>
        <v>971</v>
      </c>
      <c r="N25" s="60">
        <f t="shared" si="7"/>
        <v>971</v>
      </c>
      <c r="O25" s="60">
        <f t="shared" ref="O25" si="8">SQRT(O23/0.5)*971</f>
        <v>971</v>
      </c>
      <c r="P25" s="60">
        <f t="shared" ref="P25:X25" si="9">SQRT(P23/0.5)*971</f>
        <v>971</v>
      </c>
      <c r="Q25" s="60">
        <f t="shared" si="9"/>
        <v>971</v>
      </c>
      <c r="R25" s="60">
        <f t="shared" si="9"/>
        <v>971</v>
      </c>
      <c r="S25" s="60">
        <f t="shared" si="9"/>
        <v>971</v>
      </c>
      <c r="T25" s="60">
        <f t="shared" si="9"/>
        <v>971</v>
      </c>
      <c r="U25" s="60">
        <f t="shared" si="9"/>
        <v>971</v>
      </c>
      <c r="V25" s="60">
        <f t="shared" si="9"/>
        <v>971</v>
      </c>
      <c r="W25" s="60">
        <f t="shared" si="9"/>
        <v>971</v>
      </c>
      <c r="X25" s="60">
        <f t="shared" si="9"/>
        <v>971</v>
      </c>
      <c r="Y25" s="60"/>
      <c r="Z25" s="60"/>
      <c r="AA25" s="60"/>
      <c r="AB25" s="60"/>
      <c r="AC25" s="139">
        <f t="shared" si="0"/>
        <v>971</v>
      </c>
    </row>
    <row r="26" spans="1:29" ht="26.25" customHeight="1" x14ac:dyDescent="0.2">
      <c r="A26" s="4">
        <v>14</v>
      </c>
      <c r="B26" s="3" t="s">
        <v>11</v>
      </c>
      <c r="C26" s="2" t="s">
        <v>10</v>
      </c>
      <c r="D26" s="5"/>
      <c r="E26" s="60">
        <f t="shared" ref="E26:N26" si="10">E25*1000*1*(E15-E16)/3024</f>
        <v>2536.6732804232802</v>
      </c>
      <c r="F26" s="60">
        <f t="shared" si="10"/>
        <v>2536.6732804232802</v>
      </c>
      <c r="G26" s="60">
        <f t="shared" si="10"/>
        <v>2440.3439153439158</v>
      </c>
      <c r="H26" s="60"/>
      <c r="I26" s="60"/>
      <c r="J26" s="60"/>
      <c r="K26" s="60"/>
      <c r="L26" s="60">
        <f t="shared" si="10"/>
        <v>2247.6851851851852</v>
      </c>
      <c r="M26" s="60">
        <f t="shared" si="10"/>
        <v>2568.7830687830688</v>
      </c>
      <c r="N26" s="60">
        <f t="shared" si="10"/>
        <v>2472.4537037037035</v>
      </c>
      <c r="O26" s="60">
        <f t="shared" ref="O26" si="11">O25*1000*1*(O15-O16)/3024</f>
        <v>2247.6851851851852</v>
      </c>
      <c r="P26" s="60">
        <f t="shared" ref="P26:X26" si="12">P25*1000*1*(P15-P16)/3024</f>
        <v>2568.7830687830683</v>
      </c>
      <c r="Q26" s="60">
        <f t="shared" si="12"/>
        <v>2247.6851851851848</v>
      </c>
      <c r="R26" s="60">
        <f t="shared" si="12"/>
        <v>2440.3439153439158</v>
      </c>
      <c r="S26" s="60">
        <f t="shared" si="12"/>
        <v>2568.7830687830688</v>
      </c>
      <c r="T26" s="60">
        <f t="shared" si="12"/>
        <v>2568.7830687830688</v>
      </c>
      <c r="U26" s="60">
        <f t="shared" si="12"/>
        <v>2568.7830687830688</v>
      </c>
      <c r="V26" s="60">
        <f t="shared" si="12"/>
        <v>2568.7830687830688</v>
      </c>
      <c r="W26" s="60">
        <f t="shared" si="12"/>
        <v>2472.4537037037039</v>
      </c>
      <c r="X26" s="60">
        <f t="shared" si="12"/>
        <v>2215.5753968253966</v>
      </c>
      <c r="Y26" s="60"/>
      <c r="Z26" s="60"/>
      <c r="AA26" s="60"/>
      <c r="AB26" s="60"/>
      <c r="AC26" s="138">
        <f>SUM(E26:AB26)</f>
        <v>39270.271164021164</v>
      </c>
    </row>
    <row r="27" spans="1:29" ht="24.95" customHeight="1" x14ac:dyDescent="0.2">
      <c r="A27" s="4">
        <v>15</v>
      </c>
      <c r="B27" s="3" t="s">
        <v>9</v>
      </c>
      <c r="C27" s="2" t="s">
        <v>8</v>
      </c>
      <c r="D27" s="5"/>
      <c r="E27" s="209">
        <v>1500</v>
      </c>
      <c r="F27" s="209">
        <v>900</v>
      </c>
      <c r="G27" s="209">
        <v>900</v>
      </c>
      <c r="H27" s="209"/>
      <c r="I27" s="209"/>
      <c r="J27" s="209"/>
      <c r="K27" s="209"/>
      <c r="L27" s="209">
        <v>1200</v>
      </c>
      <c r="M27" s="209">
        <v>1700</v>
      </c>
      <c r="N27" s="209">
        <v>1300</v>
      </c>
      <c r="O27" s="209">
        <v>1500</v>
      </c>
      <c r="P27" s="209">
        <v>1300</v>
      </c>
      <c r="Q27" s="209">
        <v>1100</v>
      </c>
      <c r="R27" s="209">
        <v>1900</v>
      </c>
      <c r="S27" s="209">
        <v>1500</v>
      </c>
      <c r="T27" s="209">
        <v>1400</v>
      </c>
      <c r="U27" s="209">
        <v>1400</v>
      </c>
      <c r="V27" s="209">
        <v>1200</v>
      </c>
      <c r="W27" s="209">
        <v>1000</v>
      </c>
      <c r="X27" s="209">
        <v>500</v>
      </c>
      <c r="Y27" s="209"/>
      <c r="Z27" s="209"/>
      <c r="AA27" s="209"/>
      <c r="AB27" s="209"/>
      <c r="AC27" s="138">
        <f>SUM(E27:AB27)</f>
        <v>20300</v>
      </c>
    </row>
    <row r="28" spans="1:29" ht="33.75" customHeight="1" x14ac:dyDescent="0.2">
      <c r="A28" s="4">
        <v>16</v>
      </c>
      <c r="B28" s="3" t="s">
        <v>7</v>
      </c>
      <c r="C28" s="2" t="s">
        <v>6</v>
      </c>
      <c r="D28" s="5"/>
      <c r="E28" s="68">
        <f t="shared" ref="E28:N28" si="13">E27/E26</f>
        <v>0.59132565930985936</v>
      </c>
      <c r="F28" s="68">
        <f t="shared" si="13"/>
        <v>0.35479539558591566</v>
      </c>
      <c r="G28" s="68">
        <f t="shared" si="13"/>
        <v>0.36880047699062274</v>
      </c>
      <c r="H28" s="68"/>
      <c r="I28" s="68"/>
      <c r="J28" s="68"/>
      <c r="K28" s="68"/>
      <c r="L28" s="68">
        <f t="shared" si="13"/>
        <v>0.53388259526261583</v>
      </c>
      <c r="M28" s="68">
        <f t="shared" si="13"/>
        <v>0.66179196704428422</v>
      </c>
      <c r="N28" s="68">
        <f t="shared" si="13"/>
        <v>0.52579346503136415</v>
      </c>
      <c r="O28" s="68">
        <f t="shared" ref="O28" si="14">O27/O26</f>
        <v>0.66735324407826979</v>
      </c>
      <c r="P28" s="68">
        <f t="shared" ref="P28:X28" si="15">P27/P26</f>
        <v>0.50607621009268799</v>
      </c>
      <c r="Q28" s="68">
        <f t="shared" si="15"/>
        <v>0.48939237899073129</v>
      </c>
      <c r="R28" s="68">
        <f t="shared" si="15"/>
        <v>0.77857878475798137</v>
      </c>
      <c r="S28" s="68">
        <f t="shared" si="15"/>
        <v>0.58393408856848605</v>
      </c>
      <c r="T28" s="68">
        <f t="shared" si="15"/>
        <v>0.54500514933058708</v>
      </c>
      <c r="U28" s="68">
        <f t="shared" si="15"/>
        <v>0.54500514933058708</v>
      </c>
      <c r="V28" s="68">
        <f t="shared" si="15"/>
        <v>0.46714727085478891</v>
      </c>
      <c r="W28" s="68">
        <f t="shared" si="15"/>
        <v>0.40445651156258772</v>
      </c>
      <c r="X28" s="68">
        <f t="shared" si="15"/>
        <v>0.22567501007477725</v>
      </c>
      <c r="Y28" s="68"/>
      <c r="Z28" s="68"/>
      <c r="AA28" s="68"/>
      <c r="AB28" s="68"/>
      <c r="AC28" s="161">
        <f t="shared" ref="AC28:AC33" si="16">AVERAGE(E28:AB28)</f>
        <v>0.51556333480413419</v>
      </c>
    </row>
    <row r="29" spans="1:29" ht="24.95" customHeight="1" x14ac:dyDescent="0.2">
      <c r="A29" s="4">
        <v>17</v>
      </c>
      <c r="B29" s="3" t="s">
        <v>5</v>
      </c>
      <c r="C29" s="5"/>
      <c r="D29" s="5"/>
      <c r="E29" s="326">
        <f>AC28</f>
        <v>0.51556333480413419</v>
      </c>
      <c r="F29" s="327"/>
      <c r="G29" s="327"/>
      <c r="H29" s="327"/>
      <c r="I29" s="327"/>
      <c r="J29" s="327"/>
      <c r="K29" s="327"/>
      <c r="L29" s="327"/>
      <c r="M29" s="327"/>
      <c r="N29" s="327"/>
      <c r="O29" s="327"/>
      <c r="P29" s="327"/>
      <c r="Q29" s="327"/>
      <c r="R29" s="327"/>
      <c r="S29" s="327"/>
      <c r="T29" s="327"/>
      <c r="U29" s="327"/>
      <c r="V29" s="327"/>
      <c r="W29" s="327"/>
      <c r="X29" s="327"/>
      <c r="Y29" s="327"/>
      <c r="Z29" s="327"/>
      <c r="AA29" s="327"/>
      <c r="AB29" s="328"/>
      <c r="AC29" s="138">
        <f t="shared" si="16"/>
        <v>0.51556333480413419</v>
      </c>
    </row>
    <row r="30" spans="1:29" ht="24.95" customHeight="1" x14ac:dyDescent="0.2">
      <c r="A30" s="4">
        <v>18</v>
      </c>
      <c r="B30" s="3" t="s">
        <v>4</v>
      </c>
      <c r="C30" s="5"/>
      <c r="D30" s="5"/>
      <c r="E30" s="62">
        <f t="shared" ref="E30:N30" si="17">3.516/E28</f>
        <v>5.9459621693121694</v>
      </c>
      <c r="F30" s="62">
        <f t="shared" si="17"/>
        <v>9.9099369488536144</v>
      </c>
      <c r="G30" s="62">
        <f t="shared" si="17"/>
        <v>9.5336102292768974</v>
      </c>
      <c r="H30" s="62"/>
      <c r="I30" s="62"/>
      <c r="J30" s="62"/>
      <c r="K30" s="62"/>
      <c r="L30" s="62">
        <f t="shared" si="17"/>
        <v>6.5857175925925926</v>
      </c>
      <c r="M30" s="62">
        <f t="shared" si="17"/>
        <v>5.3128478057889827</v>
      </c>
      <c r="N30" s="62">
        <f t="shared" si="17"/>
        <v>6.687036324786324</v>
      </c>
      <c r="O30" s="62">
        <f>3.516/O28</f>
        <v>5.2685740740740741</v>
      </c>
      <c r="P30" s="62">
        <f t="shared" ref="P30:X30" si="18">3.516/P28</f>
        <v>6.947570207570207</v>
      </c>
      <c r="Q30" s="62">
        <f t="shared" si="18"/>
        <v>7.1844191919191909</v>
      </c>
      <c r="R30" s="62">
        <f t="shared" si="18"/>
        <v>4.5159206349206356</v>
      </c>
      <c r="S30" s="62">
        <f t="shared" si="18"/>
        <v>6.0212275132275135</v>
      </c>
      <c r="T30" s="62">
        <f t="shared" si="18"/>
        <v>6.4513151927437633</v>
      </c>
      <c r="U30" s="62">
        <f t="shared" si="18"/>
        <v>6.4513151927437633</v>
      </c>
      <c r="V30" s="62">
        <f t="shared" si="18"/>
        <v>7.5265343915343914</v>
      </c>
      <c r="W30" s="62">
        <f t="shared" si="18"/>
        <v>8.6931472222222226</v>
      </c>
      <c r="X30" s="62">
        <f t="shared" si="18"/>
        <v>15.57992619047619</v>
      </c>
      <c r="Y30" s="62"/>
      <c r="Z30" s="62"/>
      <c r="AA30" s="62"/>
      <c r="AB30" s="62"/>
      <c r="AC30" s="138">
        <f t="shared" si="16"/>
        <v>7.4134413051276589</v>
      </c>
    </row>
    <row r="31" spans="1:29" ht="24.95" customHeight="1" x14ac:dyDescent="0.2">
      <c r="A31" s="4">
        <v>19</v>
      </c>
      <c r="B31" s="3" t="s">
        <v>3</v>
      </c>
      <c r="C31" s="5"/>
      <c r="D31" s="5"/>
      <c r="E31" s="62">
        <f t="shared" ref="E31:N31" si="19">3.413*E30</f>
        <v>20.293568883862434</v>
      </c>
      <c r="F31" s="62">
        <f t="shared" si="19"/>
        <v>33.822614806437386</v>
      </c>
      <c r="G31" s="62">
        <f t="shared" si="19"/>
        <v>32.538211712522049</v>
      </c>
      <c r="H31" s="62"/>
      <c r="I31" s="62"/>
      <c r="J31" s="62"/>
      <c r="K31" s="62"/>
      <c r="L31" s="62">
        <f t="shared" si="19"/>
        <v>22.477054143518519</v>
      </c>
      <c r="M31" s="62">
        <f t="shared" si="19"/>
        <v>18.132749561157798</v>
      </c>
      <c r="N31" s="62">
        <f t="shared" si="19"/>
        <v>22.822854976495723</v>
      </c>
      <c r="O31" s="62">
        <f t="shared" ref="O31" si="20">3.413*O30</f>
        <v>17.981643314814814</v>
      </c>
      <c r="P31" s="62">
        <f t="shared" ref="P31:X31" si="21">3.413*P30</f>
        <v>23.712057118437116</v>
      </c>
      <c r="Q31" s="62">
        <f t="shared" si="21"/>
        <v>24.520422702020198</v>
      </c>
      <c r="R31" s="62">
        <f t="shared" si="21"/>
        <v>15.412837126984128</v>
      </c>
      <c r="S31" s="62">
        <f t="shared" si="21"/>
        <v>20.550449502645503</v>
      </c>
      <c r="T31" s="62">
        <f t="shared" si="21"/>
        <v>22.018338752834463</v>
      </c>
      <c r="U31" s="62">
        <f t="shared" si="21"/>
        <v>22.018338752834463</v>
      </c>
      <c r="V31" s="62">
        <f t="shared" si="21"/>
        <v>25.688061878306875</v>
      </c>
      <c r="W31" s="62">
        <f t="shared" si="21"/>
        <v>29.669711469444444</v>
      </c>
      <c r="X31" s="62">
        <f t="shared" si="21"/>
        <v>53.174288088095231</v>
      </c>
      <c r="Y31" s="62"/>
      <c r="Z31" s="62"/>
      <c r="AA31" s="62"/>
      <c r="AB31" s="62"/>
      <c r="AC31" s="138">
        <f t="shared" si="16"/>
        <v>25.302075174400695</v>
      </c>
    </row>
    <row r="32" spans="1:29" ht="24.95" customHeight="1" x14ac:dyDescent="0.2">
      <c r="A32" s="4">
        <v>20</v>
      </c>
      <c r="B32" s="3" t="s">
        <v>2</v>
      </c>
      <c r="C32" s="2" t="s">
        <v>0</v>
      </c>
      <c r="D32" s="5"/>
      <c r="E32" s="62">
        <f t="shared" ref="E32:N32" si="22">(E18-E17)/LN(1+(E18-E17)/E13)</f>
        <v>2.7462423263665325</v>
      </c>
      <c r="F32" s="62">
        <f t="shared" si="22"/>
        <v>2.7462423263665325</v>
      </c>
      <c r="G32" s="62">
        <f t="shared" si="22"/>
        <v>2.6004608258774882</v>
      </c>
      <c r="H32" s="62"/>
      <c r="I32" s="62"/>
      <c r="J32" s="62"/>
      <c r="K32" s="62"/>
      <c r="L32" s="62">
        <f t="shared" si="22"/>
        <v>2.4089539710342205</v>
      </c>
      <c r="M32" s="62">
        <f t="shared" si="22"/>
        <v>2.7462423263665325</v>
      </c>
      <c r="N32" s="62">
        <f t="shared" si="22"/>
        <v>2.5239759175245418</v>
      </c>
      <c r="O32" s="62">
        <f t="shared" ref="O32" si="23">(O18-O17)/LN(1+(O18-O17)/O13)</f>
        <v>2.5114978194806126</v>
      </c>
      <c r="P32" s="62">
        <f t="shared" ref="P32:X32" si="24">(P18-P17)/LN(1+(P18-P17)/P13)</f>
        <v>2.5807693705280861</v>
      </c>
      <c r="Q32" s="62">
        <f t="shared" si="24"/>
        <v>3.1976337506885404</v>
      </c>
      <c r="R32" s="62">
        <f t="shared" si="24"/>
        <v>2.6298580524225659</v>
      </c>
      <c r="S32" s="62">
        <f t="shared" si="24"/>
        <v>2.8795746139247997</v>
      </c>
      <c r="T32" s="62">
        <f t="shared" si="24"/>
        <v>2.8795746139247997</v>
      </c>
      <c r="U32" s="62">
        <f t="shared" si="24"/>
        <v>2.8037499815139819</v>
      </c>
      <c r="V32" s="62">
        <f t="shared" si="24"/>
        <v>2.820345998539858</v>
      </c>
      <c r="W32" s="62">
        <f t="shared" si="24"/>
        <v>2.7905531327562363</v>
      </c>
      <c r="X32" s="62">
        <f t="shared" si="24"/>
        <v>2.3506757574581698</v>
      </c>
      <c r="Y32" s="62"/>
      <c r="Z32" s="62"/>
      <c r="AA32" s="62"/>
      <c r="AB32" s="62"/>
      <c r="AC32" s="138">
        <f t="shared" si="16"/>
        <v>2.7010219240483435</v>
      </c>
    </row>
    <row r="33" spans="1:29" ht="24.95" customHeight="1" x14ac:dyDescent="0.25">
      <c r="A33" s="4">
        <v>21</v>
      </c>
      <c r="B33" s="3" t="s">
        <v>1</v>
      </c>
      <c r="C33" s="2" t="s">
        <v>0</v>
      </c>
      <c r="D33" s="1"/>
      <c r="E33" s="62">
        <f t="shared" ref="E33:N33" si="25">(E15-E16)/LN(1+(E15-E16)/E14)</f>
        <v>3.6138219098812479</v>
      </c>
      <c r="F33" s="62">
        <f t="shared" si="25"/>
        <v>3.7584784657626025</v>
      </c>
      <c r="G33" s="62">
        <f t="shared" si="25"/>
        <v>3.2321510472845874</v>
      </c>
      <c r="H33" s="62"/>
      <c r="I33" s="62"/>
      <c r="J33" s="62"/>
      <c r="K33" s="62"/>
      <c r="L33" s="62">
        <f t="shared" si="25"/>
        <v>3.7758417591834808</v>
      </c>
      <c r="M33" s="62">
        <f t="shared" si="25"/>
        <v>3.7861502207830928</v>
      </c>
      <c r="N33" s="62">
        <f t="shared" si="25"/>
        <v>3.7029172716150063</v>
      </c>
      <c r="O33" s="62">
        <f t="shared" ref="O33" si="26">(O15-O16)/LN(1+(O15-O16)/O14)</f>
        <v>3.3662884287409147</v>
      </c>
      <c r="P33" s="62">
        <f t="shared" ref="P33:X33" si="27">(P15-P16)/LN(1+(P15-P16)/P14)</f>
        <v>3.3362591313939709</v>
      </c>
      <c r="Q33" s="62">
        <f t="shared" si="27"/>
        <v>3.2225048318656326</v>
      </c>
      <c r="R33" s="62">
        <f t="shared" si="27"/>
        <v>3.3846573885294227</v>
      </c>
      <c r="S33" s="62">
        <f t="shared" si="27"/>
        <v>3.6409569065073493</v>
      </c>
      <c r="T33" s="62">
        <f t="shared" si="27"/>
        <v>3.6409569065073493</v>
      </c>
      <c r="U33" s="62">
        <f t="shared" si="27"/>
        <v>4.0657634479249705</v>
      </c>
      <c r="V33" s="62">
        <f t="shared" si="27"/>
        <v>4.0657634479249705</v>
      </c>
      <c r="W33" s="62">
        <f t="shared" si="27"/>
        <v>3.5593389931440877</v>
      </c>
      <c r="X33" s="62">
        <f t="shared" si="27"/>
        <v>3.1952073751249213</v>
      </c>
      <c r="Y33" s="62"/>
      <c r="Z33" s="62"/>
      <c r="AA33" s="62"/>
      <c r="AB33" s="62"/>
      <c r="AC33" s="138">
        <f t="shared" si="16"/>
        <v>3.5841910957608509</v>
      </c>
    </row>
    <row r="36" spans="1:29" ht="23.25" x14ac:dyDescent="0.2">
      <c r="A36" s="317" t="s">
        <v>39</v>
      </c>
      <c r="B36" s="317"/>
      <c r="C36" s="317"/>
      <c r="D36" s="317"/>
      <c r="E36" s="317"/>
      <c r="F36" s="317"/>
      <c r="G36" s="317"/>
      <c r="H36" s="317"/>
      <c r="I36" s="317"/>
      <c r="J36" s="317"/>
      <c r="K36" s="317"/>
      <c r="L36" s="317"/>
      <c r="M36" s="317"/>
      <c r="N36" s="317"/>
      <c r="O36" s="317"/>
      <c r="P36" s="317"/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317"/>
      <c r="AC36" s="317"/>
    </row>
    <row r="37" spans="1:29" ht="21" customHeight="1" x14ac:dyDescent="0.2">
      <c r="A37" s="323" t="s">
        <v>169</v>
      </c>
      <c r="B37" s="323"/>
      <c r="C37" s="323"/>
      <c r="D37" s="323"/>
      <c r="E37" s="323"/>
      <c r="F37" s="323"/>
      <c r="G37" s="323"/>
      <c r="H37" s="323"/>
      <c r="I37" s="323"/>
      <c r="J37" s="323"/>
      <c r="K37" s="323"/>
      <c r="L37" s="323"/>
      <c r="M37" s="323"/>
      <c r="N37" s="323"/>
      <c r="O37" s="323"/>
      <c r="P37" s="323"/>
      <c r="Q37" s="323"/>
      <c r="R37" s="323"/>
      <c r="S37" s="323"/>
      <c r="T37" s="323"/>
      <c r="U37" s="323"/>
      <c r="V37" s="323"/>
      <c r="W37" s="323"/>
      <c r="X37" s="323"/>
      <c r="Y37" s="323"/>
      <c r="Z37" s="323"/>
      <c r="AA37" s="323"/>
      <c r="AB37" s="323"/>
      <c r="AC37" s="323"/>
    </row>
    <row r="38" spans="1:29" ht="18" customHeight="1" x14ac:dyDescent="0.35">
      <c r="A38" s="319"/>
      <c r="B38" s="319"/>
      <c r="C38" s="319"/>
      <c r="D38" s="319"/>
      <c r="E38" s="320" t="s">
        <v>75</v>
      </c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</row>
    <row r="39" spans="1:29" ht="18" customHeight="1" x14ac:dyDescent="0.2">
      <c r="A39" s="324" t="s">
        <v>77</v>
      </c>
      <c r="B39" s="324"/>
      <c r="C39" s="324"/>
      <c r="D39" s="324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29" ht="18" customHeight="1" x14ac:dyDescent="0.2">
      <c r="A40" s="324" t="s">
        <v>78</v>
      </c>
      <c r="B40" s="324"/>
      <c r="C40" s="324"/>
      <c r="D40" s="324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29" ht="18" customHeight="1" x14ac:dyDescent="0.2">
      <c r="A41" s="324" t="s">
        <v>79</v>
      </c>
      <c r="B41" s="324"/>
      <c r="C41" s="324"/>
      <c r="D41" s="324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29" ht="18.600000000000001" customHeight="1" x14ac:dyDescent="0.2">
      <c r="A42" s="324" t="s">
        <v>80</v>
      </c>
      <c r="B42" s="324"/>
      <c r="C42" s="324"/>
      <c r="D42" s="324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</row>
    <row r="43" spans="1:29" ht="18" customHeight="1" x14ac:dyDescent="0.25">
      <c r="A43" s="325" t="s">
        <v>81</v>
      </c>
      <c r="B43" s="325"/>
      <c r="C43" s="325"/>
      <c r="D43" s="325"/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</row>
    <row r="44" spans="1:29" ht="39.75" customHeight="1" x14ac:dyDescent="0.25">
      <c r="A44" s="325" t="s">
        <v>82</v>
      </c>
      <c r="B44" s="325"/>
      <c r="C44" s="325"/>
      <c r="D44" s="325"/>
      <c r="E44" s="320"/>
      <c r="F44" s="320"/>
      <c r="G44" s="320"/>
      <c r="H44" s="320"/>
      <c r="I44" s="320"/>
      <c r="J44" s="320"/>
      <c r="K44" s="320"/>
      <c r="L44" s="320"/>
      <c r="M44" s="320"/>
      <c r="N44" s="320"/>
      <c r="O44" s="320"/>
      <c r="P44" s="320"/>
      <c r="Q44" s="320"/>
      <c r="R44" s="320"/>
      <c r="S44" s="320"/>
      <c r="T44" s="320"/>
      <c r="U44" s="320"/>
      <c r="V44" s="320"/>
      <c r="W44" s="320"/>
      <c r="X44" s="320"/>
      <c r="Y44" s="320"/>
      <c r="Z44" s="320"/>
      <c r="AA44" s="320"/>
      <c r="AB44" s="320"/>
      <c r="AC44" s="320"/>
    </row>
    <row r="45" spans="1:29" ht="31.5" x14ac:dyDescent="0.2">
      <c r="A45" s="312" t="s">
        <v>32</v>
      </c>
      <c r="B45" s="312" t="s">
        <v>31</v>
      </c>
      <c r="C45" s="312" t="s">
        <v>30</v>
      </c>
      <c r="D45" s="312" t="s">
        <v>29</v>
      </c>
      <c r="E45" s="314" t="s">
        <v>28</v>
      </c>
      <c r="F45" s="315"/>
      <c r="G45" s="315"/>
      <c r="H45" s="315"/>
      <c r="I45" s="315"/>
      <c r="J45" s="315"/>
      <c r="K45" s="315"/>
      <c r="L45" s="315"/>
      <c r="M45" s="315"/>
      <c r="N45" s="315"/>
      <c r="O45" s="315"/>
      <c r="P45" s="315"/>
      <c r="Q45" s="315"/>
      <c r="R45" s="315"/>
      <c r="S45" s="315"/>
      <c r="T45" s="315"/>
      <c r="U45" s="315"/>
      <c r="V45" s="315"/>
      <c r="W45" s="315"/>
      <c r="X45" s="315"/>
      <c r="Y45" s="315"/>
      <c r="Z45" s="315"/>
      <c r="AA45" s="315"/>
      <c r="AB45" s="316"/>
      <c r="AC45" s="113" t="s">
        <v>67</v>
      </c>
    </row>
    <row r="46" spans="1:29" ht="24.95" customHeight="1" x14ac:dyDescent="0.25">
      <c r="A46" s="313"/>
      <c r="B46" s="313"/>
      <c r="C46" s="313"/>
      <c r="D46" s="313"/>
      <c r="E46" s="8">
        <v>7</v>
      </c>
      <c r="F46" s="8">
        <v>8</v>
      </c>
      <c r="G46" s="8">
        <v>9</v>
      </c>
      <c r="H46" s="8">
        <v>10</v>
      </c>
      <c r="I46" s="9">
        <v>11</v>
      </c>
      <c r="J46" s="8">
        <v>12</v>
      </c>
      <c r="K46" s="8">
        <v>13</v>
      </c>
      <c r="L46" s="8">
        <v>14</v>
      </c>
      <c r="M46" s="8">
        <v>15</v>
      </c>
      <c r="N46" s="8">
        <v>16</v>
      </c>
      <c r="O46" s="8">
        <v>17</v>
      </c>
      <c r="P46" s="8">
        <v>18</v>
      </c>
      <c r="Q46" s="8">
        <v>19</v>
      </c>
      <c r="R46" s="8">
        <v>20</v>
      </c>
      <c r="S46" s="8">
        <v>21</v>
      </c>
      <c r="T46" s="8">
        <v>22</v>
      </c>
      <c r="U46" s="8">
        <v>23</v>
      </c>
      <c r="V46" s="8">
        <v>0</v>
      </c>
      <c r="W46" s="8">
        <v>1</v>
      </c>
      <c r="X46" s="8">
        <v>2</v>
      </c>
      <c r="Y46" s="8">
        <v>3</v>
      </c>
      <c r="Z46" s="8">
        <v>4</v>
      </c>
      <c r="AA46" s="8">
        <v>5</v>
      </c>
      <c r="AB46" s="8">
        <v>6</v>
      </c>
      <c r="AC46" s="1"/>
    </row>
    <row r="47" spans="1:29" ht="24.95" customHeight="1" x14ac:dyDescent="0.2">
      <c r="A47" s="4">
        <v>1</v>
      </c>
      <c r="B47" s="3" t="s">
        <v>27</v>
      </c>
      <c r="C47" s="2" t="s">
        <v>0</v>
      </c>
      <c r="D47" s="31"/>
      <c r="E47" s="7">
        <v>1.2</v>
      </c>
      <c r="F47" s="7">
        <v>1.2</v>
      </c>
      <c r="G47" s="7">
        <v>1.1000000000000001</v>
      </c>
      <c r="H47" s="7">
        <v>1.1000000000000001</v>
      </c>
      <c r="I47" s="7">
        <v>1.3</v>
      </c>
      <c r="J47" s="7">
        <v>1.3</v>
      </c>
      <c r="K47" s="7">
        <v>1.3</v>
      </c>
      <c r="L47" s="7">
        <v>0.9</v>
      </c>
      <c r="M47" s="7">
        <v>1</v>
      </c>
      <c r="N47" s="7">
        <v>1.1000000000000001</v>
      </c>
      <c r="O47" s="7">
        <v>1.1000000000000001</v>
      </c>
      <c r="P47" s="7">
        <v>1.4</v>
      </c>
      <c r="Q47" s="7">
        <v>1.1000000000000001</v>
      </c>
      <c r="R47" s="7"/>
      <c r="S47" s="7"/>
      <c r="T47" s="7"/>
      <c r="U47" s="7"/>
      <c r="V47" s="7">
        <v>1</v>
      </c>
      <c r="W47" s="7">
        <v>1</v>
      </c>
      <c r="X47" s="7">
        <v>0.8</v>
      </c>
      <c r="Y47" s="7">
        <v>1</v>
      </c>
      <c r="Z47" s="7">
        <v>1.1000000000000001</v>
      </c>
      <c r="AA47" s="7">
        <v>1.2</v>
      </c>
      <c r="AB47" s="7">
        <v>1.1000000000000001</v>
      </c>
      <c r="AC47" s="139">
        <f>AVERAGE(E47:AB47)</f>
        <v>1.1150000000000002</v>
      </c>
    </row>
    <row r="48" spans="1:29" ht="24.95" customHeight="1" x14ac:dyDescent="0.2">
      <c r="A48" s="4">
        <v>2</v>
      </c>
      <c r="B48" s="3" t="s">
        <v>26</v>
      </c>
      <c r="C48" s="2" t="s">
        <v>0</v>
      </c>
      <c r="D48" s="31"/>
      <c r="E48" s="7">
        <v>1.1000000000000001</v>
      </c>
      <c r="F48" s="7">
        <v>0.8</v>
      </c>
      <c r="G48" s="7">
        <v>0.8</v>
      </c>
      <c r="H48" s="7">
        <v>0.6</v>
      </c>
      <c r="I48" s="7">
        <v>0.7</v>
      </c>
      <c r="J48" s="7">
        <v>0.8</v>
      </c>
      <c r="K48" s="7">
        <v>0.7</v>
      </c>
      <c r="L48" s="7">
        <v>0.8</v>
      </c>
      <c r="M48" s="7">
        <v>0.5</v>
      </c>
      <c r="N48" s="7">
        <v>0.8</v>
      </c>
      <c r="O48" s="7">
        <v>0.8</v>
      </c>
      <c r="P48" s="7">
        <v>0.7</v>
      </c>
      <c r="Q48" s="7">
        <v>0.7</v>
      </c>
      <c r="R48" s="7"/>
      <c r="S48" s="7"/>
      <c r="T48" s="7"/>
      <c r="U48" s="7"/>
      <c r="V48" s="7">
        <v>0.6</v>
      </c>
      <c r="W48" s="7">
        <v>0.7</v>
      </c>
      <c r="X48" s="7">
        <v>0.6</v>
      </c>
      <c r="Y48" s="7">
        <v>0.6</v>
      </c>
      <c r="Z48" s="7">
        <v>0.6</v>
      </c>
      <c r="AA48" s="7">
        <v>0.7</v>
      </c>
      <c r="AB48" s="7">
        <v>0.6</v>
      </c>
      <c r="AC48" s="139">
        <f t="shared" ref="AC48:AC59" si="28">AVERAGE(E48:AB48)</f>
        <v>0.70999999999999974</v>
      </c>
    </row>
    <row r="49" spans="1:29" ht="24.95" customHeight="1" x14ac:dyDescent="0.2">
      <c r="A49" s="4">
        <v>3</v>
      </c>
      <c r="B49" s="3" t="s">
        <v>83</v>
      </c>
      <c r="C49" s="2" t="s">
        <v>0</v>
      </c>
      <c r="D49" s="2"/>
      <c r="E49" s="36">
        <v>15.1</v>
      </c>
      <c r="F49" s="36">
        <v>14.2</v>
      </c>
      <c r="G49" s="36">
        <v>12.9</v>
      </c>
      <c r="H49" s="36">
        <v>12.9</v>
      </c>
      <c r="I49" s="36">
        <v>13.9</v>
      </c>
      <c r="J49" s="36">
        <v>14.7</v>
      </c>
      <c r="K49" s="36">
        <v>15.5</v>
      </c>
      <c r="L49" s="36">
        <v>15.7</v>
      </c>
      <c r="M49" s="36">
        <v>15.4</v>
      </c>
      <c r="N49" s="36">
        <v>14.6</v>
      </c>
      <c r="O49" s="36">
        <v>14.1</v>
      </c>
      <c r="P49" s="36">
        <v>13.6</v>
      </c>
      <c r="Q49" s="36">
        <v>12.6</v>
      </c>
      <c r="R49" s="36"/>
      <c r="S49" s="36"/>
      <c r="T49" s="36"/>
      <c r="U49" s="36"/>
      <c r="V49" s="36">
        <v>14.7</v>
      </c>
      <c r="W49" s="36">
        <v>13.4</v>
      </c>
      <c r="X49" s="36">
        <v>12.2</v>
      </c>
      <c r="Y49" s="36">
        <v>11.7</v>
      </c>
      <c r="Z49" s="36">
        <v>12.9</v>
      </c>
      <c r="AA49" s="36">
        <v>13.3</v>
      </c>
      <c r="AB49" s="36">
        <v>13.7</v>
      </c>
      <c r="AC49" s="139">
        <f t="shared" si="28"/>
        <v>13.854999999999999</v>
      </c>
    </row>
    <row r="50" spans="1:29" ht="24.95" customHeight="1" x14ac:dyDescent="0.2">
      <c r="A50" s="4">
        <v>4</v>
      </c>
      <c r="B50" s="3" t="s">
        <v>84</v>
      </c>
      <c r="C50" s="2" t="s">
        <v>0</v>
      </c>
      <c r="D50" s="2"/>
      <c r="E50" s="36">
        <v>6.8</v>
      </c>
      <c r="F50" s="36">
        <v>6.5</v>
      </c>
      <c r="G50" s="36">
        <v>5.5</v>
      </c>
      <c r="H50" s="36">
        <v>5.8</v>
      </c>
      <c r="I50" s="36">
        <v>6.5</v>
      </c>
      <c r="J50" s="36">
        <v>6.7</v>
      </c>
      <c r="K50" s="36">
        <v>7.6</v>
      </c>
      <c r="L50" s="36">
        <v>8.4</v>
      </c>
      <c r="M50" s="36">
        <v>7.8</v>
      </c>
      <c r="N50" s="36">
        <v>7.1</v>
      </c>
      <c r="O50" s="36">
        <v>7</v>
      </c>
      <c r="P50" s="36">
        <v>5.7</v>
      </c>
      <c r="Q50" s="36">
        <v>5.7</v>
      </c>
      <c r="R50" s="36"/>
      <c r="S50" s="36"/>
      <c r="T50" s="36"/>
      <c r="U50" s="36"/>
      <c r="V50" s="36">
        <v>6.8</v>
      </c>
      <c r="W50" s="36">
        <v>5.7</v>
      </c>
      <c r="X50" s="36">
        <v>5.3</v>
      </c>
      <c r="Y50" s="36">
        <v>5.6</v>
      </c>
      <c r="Z50" s="36">
        <v>5.7</v>
      </c>
      <c r="AA50" s="36">
        <v>5.6</v>
      </c>
      <c r="AB50" s="36">
        <v>5.7</v>
      </c>
      <c r="AC50" s="139">
        <f t="shared" si="28"/>
        <v>6.375</v>
      </c>
    </row>
    <row r="51" spans="1:29" ht="24.95" customHeight="1" x14ac:dyDescent="0.2">
      <c r="A51" s="4">
        <v>5</v>
      </c>
      <c r="B51" s="3" t="s">
        <v>85</v>
      </c>
      <c r="C51" s="2" t="s">
        <v>0</v>
      </c>
      <c r="D51" s="2"/>
      <c r="E51" s="36">
        <v>23.3</v>
      </c>
      <c r="F51" s="36">
        <v>23.1</v>
      </c>
      <c r="G51" s="36">
        <v>23</v>
      </c>
      <c r="H51" s="36">
        <v>22.5</v>
      </c>
      <c r="I51" s="36">
        <v>22.7</v>
      </c>
      <c r="J51" s="36">
        <v>22.6</v>
      </c>
      <c r="K51" s="36">
        <v>23.9</v>
      </c>
      <c r="L51" s="36">
        <v>24.6</v>
      </c>
      <c r="M51" s="36">
        <v>23.7</v>
      </c>
      <c r="N51" s="36">
        <v>22.9</v>
      </c>
      <c r="O51" s="36">
        <v>23.1</v>
      </c>
      <c r="P51" s="36">
        <v>23.3</v>
      </c>
      <c r="Q51" s="36">
        <v>23.3</v>
      </c>
      <c r="R51" s="36"/>
      <c r="S51" s="36"/>
      <c r="T51" s="36"/>
      <c r="U51" s="36"/>
      <c r="V51" s="36">
        <v>22.6</v>
      </c>
      <c r="W51" s="36">
        <v>22.4</v>
      </c>
      <c r="X51" s="36">
        <v>21.9</v>
      </c>
      <c r="Y51" s="36">
        <v>21.1</v>
      </c>
      <c r="Z51" s="36">
        <v>21.3</v>
      </c>
      <c r="AA51" s="36">
        <v>21.2</v>
      </c>
      <c r="AB51" s="36">
        <v>21.6</v>
      </c>
      <c r="AC51" s="139">
        <f t="shared" si="28"/>
        <v>22.705000000000002</v>
      </c>
    </row>
    <row r="52" spans="1:29" ht="24.95" customHeight="1" x14ac:dyDescent="0.2">
      <c r="A52" s="4">
        <v>6</v>
      </c>
      <c r="B52" s="3" t="s">
        <v>86</v>
      </c>
      <c r="C52" s="2" t="s">
        <v>0</v>
      </c>
      <c r="D52" s="2"/>
      <c r="E52" s="36">
        <v>29.9</v>
      </c>
      <c r="F52" s="36">
        <v>28.9</v>
      </c>
      <c r="G52" s="36">
        <v>28.4</v>
      </c>
      <c r="H52" s="36">
        <v>27.8</v>
      </c>
      <c r="I52" s="36">
        <v>28.3</v>
      </c>
      <c r="J52" s="36">
        <v>28.7</v>
      </c>
      <c r="K52" s="36">
        <v>29.8</v>
      </c>
      <c r="L52" s="36">
        <v>30.3</v>
      </c>
      <c r="M52" s="36">
        <v>29.4</v>
      </c>
      <c r="N52" s="36">
        <v>28.3</v>
      </c>
      <c r="O52" s="36">
        <v>28.2</v>
      </c>
      <c r="P52" s="36">
        <v>29.1</v>
      </c>
      <c r="Q52" s="36">
        <v>25.3</v>
      </c>
      <c r="R52" s="36"/>
      <c r="S52" s="36"/>
      <c r="T52" s="36"/>
      <c r="U52" s="36"/>
      <c r="V52" s="36">
        <v>28.7</v>
      </c>
      <c r="W52" s="36">
        <v>28.1</v>
      </c>
      <c r="X52" s="36">
        <v>27.1</v>
      </c>
      <c r="Y52" s="36">
        <v>25.7</v>
      </c>
      <c r="Z52" s="36">
        <v>26.6</v>
      </c>
      <c r="AA52" s="36">
        <v>27.2</v>
      </c>
      <c r="AB52" s="36">
        <v>27.5</v>
      </c>
      <c r="AC52" s="139">
        <f t="shared" si="28"/>
        <v>28.165000000000003</v>
      </c>
    </row>
    <row r="53" spans="1:29" ht="24.95" customHeight="1" x14ac:dyDescent="0.2">
      <c r="A53" s="4">
        <v>7</v>
      </c>
      <c r="B53" s="3" t="s">
        <v>21</v>
      </c>
      <c r="C53" s="2" t="s">
        <v>87</v>
      </c>
      <c r="D53" s="2"/>
      <c r="E53" s="91">
        <v>4.3</v>
      </c>
      <c r="F53" s="91">
        <v>4.3</v>
      </c>
      <c r="G53" s="91">
        <v>4.3</v>
      </c>
      <c r="H53" s="91">
        <v>4.3</v>
      </c>
      <c r="I53" s="91">
        <v>4.3</v>
      </c>
      <c r="J53" s="91">
        <v>4.3</v>
      </c>
      <c r="K53" s="91">
        <v>4.3</v>
      </c>
      <c r="L53" s="91">
        <v>4.3</v>
      </c>
      <c r="M53" s="91">
        <v>4.3</v>
      </c>
      <c r="N53" s="91">
        <v>4.3</v>
      </c>
      <c r="O53" s="91">
        <v>4.3</v>
      </c>
      <c r="P53" s="91">
        <v>4.3</v>
      </c>
      <c r="Q53" s="91">
        <v>4.3</v>
      </c>
      <c r="R53" s="91"/>
      <c r="S53" s="91"/>
      <c r="T53" s="91"/>
      <c r="U53" s="91"/>
      <c r="V53" s="91">
        <v>4.3</v>
      </c>
      <c r="W53" s="91">
        <v>4.3</v>
      </c>
      <c r="X53" s="91">
        <v>4.3</v>
      </c>
      <c r="Y53" s="91">
        <v>4.3</v>
      </c>
      <c r="Z53" s="91">
        <v>4.3</v>
      </c>
      <c r="AA53" s="91">
        <v>4.3</v>
      </c>
      <c r="AB53" s="91">
        <v>4.3</v>
      </c>
      <c r="AC53" s="139">
        <f t="shared" si="28"/>
        <v>4.2999999999999989</v>
      </c>
    </row>
    <row r="54" spans="1:29" ht="24.95" customHeight="1" x14ac:dyDescent="0.2">
      <c r="A54" s="4">
        <v>8</v>
      </c>
      <c r="B54" s="3" t="s">
        <v>20</v>
      </c>
      <c r="C54" s="2" t="s">
        <v>87</v>
      </c>
      <c r="D54" s="2"/>
      <c r="E54" s="92">
        <v>3.8</v>
      </c>
      <c r="F54" s="92">
        <v>3.8</v>
      </c>
      <c r="G54" s="92">
        <v>3.8</v>
      </c>
      <c r="H54" s="92">
        <v>3.8</v>
      </c>
      <c r="I54" s="92">
        <v>3.8</v>
      </c>
      <c r="J54" s="92">
        <v>3.8</v>
      </c>
      <c r="K54" s="92">
        <v>3.8</v>
      </c>
      <c r="L54" s="92">
        <v>3.8</v>
      </c>
      <c r="M54" s="92">
        <v>3.8</v>
      </c>
      <c r="N54" s="92">
        <v>3.8</v>
      </c>
      <c r="O54" s="92">
        <v>3.8</v>
      </c>
      <c r="P54" s="92">
        <v>3.8</v>
      </c>
      <c r="Q54" s="92">
        <v>3.8</v>
      </c>
      <c r="R54" s="92"/>
      <c r="S54" s="92"/>
      <c r="T54" s="92"/>
      <c r="U54" s="92"/>
      <c r="V54" s="92">
        <v>3.8</v>
      </c>
      <c r="W54" s="92">
        <v>3.8</v>
      </c>
      <c r="X54" s="92">
        <v>3.8</v>
      </c>
      <c r="Y54" s="92">
        <v>3.8</v>
      </c>
      <c r="Z54" s="92">
        <v>3.8</v>
      </c>
      <c r="AA54" s="92">
        <v>3.8</v>
      </c>
      <c r="AB54" s="92">
        <v>3.8</v>
      </c>
      <c r="AC54" s="139">
        <f t="shared" si="28"/>
        <v>3.7999999999999985</v>
      </c>
    </row>
    <row r="55" spans="1:29" ht="24.95" customHeight="1" x14ac:dyDescent="0.2">
      <c r="A55" s="4">
        <v>9</v>
      </c>
      <c r="B55" s="3" t="s">
        <v>19</v>
      </c>
      <c r="C55" s="2" t="s">
        <v>87</v>
      </c>
      <c r="D55" s="2"/>
      <c r="E55" s="92">
        <v>3.8</v>
      </c>
      <c r="F55" s="92">
        <v>3.8</v>
      </c>
      <c r="G55" s="92">
        <v>3.8</v>
      </c>
      <c r="H55" s="92">
        <v>3.8</v>
      </c>
      <c r="I55" s="92">
        <v>3.8</v>
      </c>
      <c r="J55" s="92">
        <v>3.8</v>
      </c>
      <c r="K55" s="92">
        <v>3.8</v>
      </c>
      <c r="L55" s="92">
        <v>3.8</v>
      </c>
      <c r="M55" s="92">
        <v>3.8</v>
      </c>
      <c r="N55" s="92">
        <v>3.8</v>
      </c>
      <c r="O55" s="92">
        <v>3.8</v>
      </c>
      <c r="P55" s="92">
        <v>3.8</v>
      </c>
      <c r="Q55" s="92">
        <v>3.8</v>
      </c>
      <c r="R55" s="92"/>
      <c r="S55" s="92"/>
      <c r="T55" s="92"/>
      <c r="U55" s="92"/>
      <c r="V55" s="92">
        <v>3.8</v>
      </c>
      <c r="W55" s="92">
        <v>3.8</v>
      </c>
      <c r="X55" s="92">
        <v>3.8</v>
      </c>
      <c r="Y55" s="92">
        <v>3.8</v>
      </c>
      <c r="Z55" s="92">
        <v>3.8</v>
      </c>
      <c r="AA55" s="92">
        <v>3.8</v>
      </c>
      <c r="AB55" s="92">
        <v>3.8</v>
      </c>
      <c r="AC55" s="139">
        <f t="shared" si="28"/>
        <v>3.7999999999999985</v>
      </c>
    </row>
    <row r="56" spans="1:29" ht="24.95" customHeight="1" x14ac:dyDescent="0.2">
      <c r="A56" s="4">
        <v>10</v>
      </c>
      <c r="B56" s="3" t="s">
        <v>18</v>
      </c>
      <c r="C56" s="2" t="s">
        <v>87</v>
      </c>
      <c r="D56" s="2"/>
      <c r="E56" s="92">
        <v>3</v>
      </c>
      <c r="F56" s="92">
        <v>3</v>
      </c>
      <c r="G56" s="92">
        <v>3</v>
      </c>
      <c r="H56" s="92">
        <v>3</v>
      </c>
      <c r="I56" s="92">
        <v>3</v>
      </c>
      <c r="J56" s="92">
        <v>3</v>
      </c>
      <c r="K56" s="92">
        <v>3</v>
      </c>
      <c r="L56" s="92">
        <v>3</v>
      </c>
      <c r="M56" s="92">
        <v>3</v>
      </c>
      <c r="N56" s="92">
        <v>3</v>
      </c>
      <c r="O56" s="92">
        <v>3</v>
      </c>
      <c r="P56" s="92">
        <v>3</v>
      </c>
      <c r="Q56" s="92">
        <v>3</v>
      </c>
      <c r="R56" s="92"/>
      <c r="S56" s="92"/>
      <c r="T56" s="92"/>
      <c r="U56" s="92"/>
      <c r="V56" s="92">
        <v>3</v>
      </c>
      <c r="W56" s="92">
        <v>3</v>
      </c>
      <c r="X56" s="92">
        <v>3</v>
      </c>
      <c r="Y56" s="92">
        <v>3</v>
      </c>
      <c r="Z56" s="92">
        <v>3</v>
      </c>
      <c r="AA56" s="92">
        <v>3</v>
      </c>
      <c r="AB56" s="92">
        <v>3</v>
      </c>
      <c r="AC56" s="139">
        <f t="shared" si="28"/>
        <v>3</v>
      </c>
    </row>
    <row r="57" spans="1:29" ht="24.95" customHeight="1" x14ac:dyDescent="0.2">
      <c r="A57" s="4">
        <v>11</v>
      </c>
      <c r="B57" s="3" t="s">
        <v>88</v>
      </c>
      <c r="C57" s="2" t="s">
        <v>87</v>
      </c>
      <c r="D57" s="5"/>
      <c r="E57" s="91">
        <f t="shared" ref="E57:F57" si="29">E53-E54</f>
        <v>0.5</v>
      </c>
      <c r="F57" s="91">
        <f t="shared" si="29"/>
        <v>0.5</v>
      </c>
      <c r="G57" s="91">
        <f t="shared" ref="G57:L57" si="30">G53-G54</f>
        <v>0.5</v>
      </c>
      <c r="H57" s="91">
        <f t="shared" si="30"/>
        <v>0.5</v>
      </c>
      <c r="I57" s="91">
        <f t="shared" si="30"/>
        <v>0.5</v>
      </c>
      <c r="J57" s="91">
        <f t="shared" si="30"/>
        <v>0.5</v>
      </c>
      <c r="K57" s="91">
        <f t="shared" si="30"/>
        <v>0.5</v>
      </c>
      <c r="L57" s="91">
        <f t="shared" si="30"/>
        <v>0.5</v>
      </c>
      <c r="M57" s="91">
        <f t="shared" ref="M57:Q57" si="31">M53-M54</f>
        <v>0.5</v>
      </c>
      <c r="N57" s="91">
        <f t="shared" si="31"/>
        <v>0.5</v>
      </c>
      <c r="O57" s="91">
        <f t="shared" si="31"/>
        <v>0.5</v>
      </c>
      <c r="P57" s="91">
        <f t="shared" si="31"/>
        <v>0.5</v>
      </c>
      <c r="Q57" s="91">
        <f t="shared" si="31"/>
        <v>0.5</v>
      </c>
      <c r="R57" s="91"/>
      <c r="S57" s="91"/>
      <c r="T57" s="91"/>
      <c r="U57" s="91"/>
      <c r="V57" s="91">
        <f t="shared" ref="V57:AB57" si="32">V53-V54</f>
        <v>0.5</v>
      </c>
      <c r="W57" s="91">
        <f t="shared" si="32"/>
        <v>0.5</v>
      </c>
      <c r="X57" s="91">
        <f t="shared" si="32"/>
        <v>0.5</v>
      </c>
      <c r="Y57" s="91">
        <f t="shared" si="32"/>
        <v>0.5</v>
      </c>
      <c r="Z57" s="91">
        <f t="shared" si="32"/>
        <v>0.5</v>
      </c>
      <c r="AA57" s="91">
        <f t="shared" si="32"/>
        <v>0.5</v>
      </c>
      <c r="AB57" s="91">
        <f t="shared" si="32"/>
        <v>0.5</v>
      </c>
      <c r="AC57" s="139">
        <f t="shared" si="28"/>
        <v>0.5</v>
      </c>
    </row>
    <row r="58" spans="1:29" ht="24.95" customHeight="1" x14ac:dyDescent="0.2">
      <c r="A58" s="4">
        <v>12</v>
      </c>
      <c r="B58" s="3" t="s">
        <v>89</v>
      </c>
      <c r="C58" s="2" t="s">
        <v>87</v>
      </c>
      <c r="D58" s="5"/>
      <c r="E58" s="91">
        <f t="shared" ref="E58:F58" si="33">E55-E56</f>
        <v>0.79999999999999982</v>
      </c>
      <c r="F58" s="91">
        <f t="shared" si="33"/>
        <v>0.79999999999999982</v>
      </c>
      <c r="G58" s="91">
        <f t="shared" ref="G58:L58" si="34">G55-G56</f>
        <v>0.79999999999999982</v>
      </c>
      <c r="H58" s="91">
        <f t="shared" si="34"/>
        <v>0.79999999999999982</v>
      </c>
      <c r="I58" s="91">
        <f t="shared" si="34"/>
        <v>0.79999999999999982</v>
      </c>
      <c r="J58" s="91">
        <f t="shared" si="34"/>
        <v>0.79999999999999982</v>
      </c>
      <c r="K58" s="91">
        <f t="shared" si="34"/>
        <v>0.79999999999999982</v>
      </c>
      <c r="L58" s="91">
        <f t="shared" si="34"/>
        <v>0.79999999999999982</v>
      </c>
      <c r="M58" s="91">
        <f t="shared" ref="M58:Q58" si="35">M55-M56</f>
        <v>0.79999999999999982</v>
      </c>
      <c r="N58" s="91">
        <f t="shared" si="35"/>
        <v>0.79999999999999982</v>
      </c>
      <c r="O58" s="91">
        <f t="shared" si="35"/>
        <v>0.79999999999999982</v>
      </c>
      <c r="P58" s="91">
        <f t="shared" si="35"/>
        <v>0.79999999999999982</v>
      </c>
      <c r="Q58" s="91">
        <f t="shared" si="35"/>
        <v>0.79999999999999982</v>
      </c>
      <c r="R58" s="91"/>
      <c r="S58" s="91"/>
      <c r="T58" s="91"/>
      <c r="U58" s="91"/>
      <c r="V58" s="91">
        <f t="shared" ref="V58:AB58" si="36">V55-V56</f>
        <v>0.79999999999999982</v>
      </c>
      <c r="W58" s="91">
        <f t="shared" si="36"/>
        <v>0.79999999999999982</v>
      </c>
      <c r="X58" s="91">
        <f t="shared" si="36"/>
        <v>0.79999999999999982</v>
      </c>
      <c r="Y58" s="91">
        <f t="shared" si="36"/>
        <v>0.79999999999999982</v>
      </c>
      <c r="Z58" s="91">
        <f t="shared" si="36"/>
        <v>0.79999999999999982</v>
      </c>
      <c r="AA58" s="91">
        <f t="shared" si="36"/>
        <v>0.79999999999999982</v>
      </c>
      <c r="AB58" s="91">
        <f t="shared" si="36"/>
        <v>0.79999999999999982</v>
      </c>
      <c r="AC58" s="139">
        <f t="shared" si="28"/>
        <v>0.80000000000000016</v>
      </c>
    </row>
    <row r="59" spans="1:29" ht="24.95" customHeight="1" x14ac:dyDescent="0.2">
      <c r="A59" s="4">
        <v>13</v>
      </c>
      <c r="B59" s="3" t="s">
        <v>90</v>
      </c>
      <c r="C59" s="2" t="s">
        <v>91</v>
      </c>
      <c r="D59" s="5"/>
      <c r="E59" s="60">
        <f t="shared" ref="E59:F59" si="37">SQRT(E57/0.5)*971</f>
        <v>971</v>
      </c>
      <c r="F59" s="60">
        <f t="shared" si="37"/>
        <v>971</v>
      </c>
      <c r="G59" s="60">
        <f t="shared" ref="G59:L59" si="38">SQRT(G57/0.5)*971</f>
        <v>971</v>
      </c>
      <c r="H59" s="60">
        <f t="shared" si="38"/>
        <v>971</v>
      </c>
      <c r="I59" s="60">
        <f t="shared" si="38"/>
        <v>971</v>
      </c>
      <c r="J59" s="60">
        <f t="shared" si="38"/>
        <v>971</v>
      </c>
      <c r="K59" s="60">
        <f t="shared" si="38"/>
        <v>971</v>
      </c>
      <c r="L59" s="60">
        <f t="shared" si="38"/>
        <v>971</v>
      </c>
      <c r="M59" s="60">
        <f t="shared" ref="M59:Q59" si="39">SQRT(M57/0.5)*971</f>
        <v>971</v>
      </c>
      <c r="N59" s="60">
        <f t="shared" si="39"/>
        <v>971</v>
      </c>
      <c r="O59" s="60">
        <f t="shared" si="39"/>
        <v>971</v>
      </c>
      <c r="P59" s="60">
        <f t="shared" si="39"/>
        <v>971</v>
      </c>
      <c r="Q59" s="60">
        <f t="shared" si="39"/>
        <v>971</v>
      </c>
      <c r="R59" s="60"/>
      <c r="S59" s="60"/>
      <c r="T59" s="60"/>
      <c r="U59" s="60"/>
      <c r="V59" s="60">
        <f t="shared" ref="V59:AB59" si="40">SQRT(V57/0.5)*971</f>
        <v>971</v>
      </c>
      <c r="W59" s="60">
        <f t="shared" si="40"/>
        <v>971</v>
      </c>
      <c r="X59" s="60">
        <f t="shared" si="40"/>
        <v>971</v>
      </c>
      <c r="Y59" s="60">
        <f t="shared" si="40"/>
        <v>971</v>
      </c>
      <c r="Z59" s="60">
        <f t="shared" si="40"/>
        <v>971</v>
      </c>
      <c r="AA59" s="60">
        <f t="shared" si="40"/>
        <v>971</v>
      </c>
      <c r="AB59" s="60">
        <f t="shared" si="40"/>
        <v>971</v>
      </c>
      <c r="AC59" s="139">
        <f t="shared" si="28"/>
        <v>971</v>
      </c>
    </row>
    <row r="60" spans="1:29" ht="24.95" customHeight="1" x14ac:dyDescent="0.2">
      <c r="A60" s="4">
        <v>14</v>
      </c>
      <c r="B60" s="3" t="s">
        <v>11</v>
      </c>
      <c r="C60" s="2" t="s">
        <v>10</v>
      </c>
      <c r="D60" s="5"/>
      <c r="E60" s="60">
        <f t="shared" ref="E60:F60" si="41">E59*1000*1*(E49-E50)/3024</f>
        <v>2665.112433862434</v>
      </c>
      <c r="F60" s="60">
        <f t="shared" si="41"/>
        <v>2472.4537037037035</v>
      </c>
      <c r="G60" s="60">
        <f t="shared" ref="G60:L60" si="42">G59*1000*1*(G49-G50)/3024</f>
        <v>2376.1243386243386</v>
      </c>
      <c r="H60" s="60">
        <f t="shared" si="42"/>
        <v>2279.7949735449738</v>
      </c>
      <c r="I60" s="60">
        <f t="shared" si="42"/>
        <v>2376.1243386243386</v>
      </c>
      <c r="J60" s="60">
        <f t="shared" si="42"/>
        <v>2568.7830687830683</v>
      </c>
      <c r="K60" s="60">
        <f t="shared" si="42"/>
        <v>2536.6732804232806</v>
      </c>
      <c r="L60" s="60">
        <f t="shared" si="42"/>
        <v>2344.0145502645501</v>
      </c>
      <c r="M60" s="60">
        <f t="shared" ref="M60:Q60" si="43">M59*1000*1*(M49-M50)/3024</f>
        <v>2440.3439153439158</v>
      </c>
      <c r="N60" s="60">
        <f t="shared" si="43"/>
        <v>2408.2341269841268</v>
      </c>
      <c r="O60" s="60">
        <f t="shared" si="43"/>
        <v>2279.7949735449733</v>
      </c>
      <c r="P60" s="60">
        <f t="shared" si="43"/>
        <v>2536.6732804232802</v>
      </c>
      <c r="Q60" s="60">
        <f t="shared" si="43"/>
        <v>2215.5753968253966</v>
      </c>
      <c r="R60" s="60"/>
      <c r="S60" s="60"/>
      <c r="T60" s="60"/>
      <c r="U60" s="60"/>
      <c r="V60" s="60">
        <f t="shared" ref="V60:AB60" si="44">V59*1000*1*(V49-V50)/3024</f>
        <v>2536.6732804232802</v>
      </c>
      <c r="W60" s="60">
        <f t="shared" si="44"/>
        <v>2472.4537037037039</v>
      </c>
      <c r="X60" s="60">
        <f t="shared" si="44"/>
        <v>2215.5753968253966</v>
      </c>
      <c r="Y60" s="60">
        <f t="shared" si="44"/>
        <v>1958.69708994709</v>
      </c>
      <c r="Z60" s="60">
        <f t="shared" si="44"/>
        <v>2311.9047619047619</v>
      </c>
      <c r="AA60" s="60">
        <f t="shared" si="44"/>
        <v>2472.4537037037039</v>
      </c>
      <c r="AB60" s="60">
        <f t="shared" si="44"/>
        <v>2568.7830687830683</v>
      </c>
      <c r="AC60" s="138">
        <f>SUM(E60:AB60)</f>
        <v>48036.243386243383</v>
      </c>
    </row>
    <row r="61" spans="1:29" ht="24.95" customHeight="1" x14ac:dyDescent="0.2">
      <c r="A61" s="4">
        <v>15</v>
      </c>
      <c r="B61" s="3" t="s">
        <v>9</v>
      </c>
      <c r="C61" s="2" t="s">
        <v>8</v>
      </c>
      <c r="D61" s="5"/>
      <c r="E61" s="209">
        <v>1500</v>
      </c>
      <c r="F61" s="209">
        <v>1400</v>
      </c>
      <c r="G61" s="209">
        <v>1200</v>
      </c>
      <c r="H61" s="209">
        <v>1800</v>
      </c>
      <c r="I61" s="209">
        <v>1400</v>
      </c>
      <c r="J61" s="209">
        <v>1400</v>
      </c>
      <c r="K61" s="209">
        <v>1600</v>
      </c>
      <c r="L61" s="209">
        <v>1100</v>
      </c>
      <c r="M61" s="209">
        <v>1700</v>
      </c>
      <c r="N61" s="209">
        <v>1500</v>
      </c>
      <c r="O61" s="209">
        <v>1500</v>
      </c>
      <c r="P61" s="209">
        <v>1200</v>
      </c>
      <c r="Q61" s="209">
        <v>1600</v>
      </c>
      <c r="R61" s="209"/>
      <c r="S61" s="209"/>
      <c r="T61" s="209"/>
      <c r="U61" s="209"/>
      <c r="V61" s="209">
        <v>1200</v>
      </c>
      <c r="W61" s="209">
        <v>1600</v>
      </c>
      <c r="X61" s="209">
        <v>1000</v>
      </c>
      <c r="Y61" s="209">
        <v>1300</v>
      </c>
      <c r="Z61" s="209">
        <v>1400</v>
      </c>
      <c r="AA61" s="209">
        <v>1100</v>
      </c>
      <c r="AB61" s="209">
        <v>1800</v>
      </c>
      <c r="AC61" s="138">
        <f>SUM(E61:AB61)</f>
        <v>28300</v>
      </c>
    </row>
    <row r="62" spans="1:29" ht="24.95" customHeight="1" x14ac:dyDescent="0.2">
      <c r="A62" s="4">
        <v>16</v>
      </c>
      <c r="B62" s="3" t="s">
        <v>7</v>
      </c>
      <c r="C62" s="2" t="s">
        <v>6</v>
      </c>
      <c r="D62" s="5"/>
      <c r="E62" s="68">
        <f t="shared" ref="E62:F62" si="45">E61/E60</f>
        <v>0.56282803717444441</v>
      </c>
      <c r="F62" s="68">
        <f t="shared" si="45"/>
        <v>0.5662391161876229</v>
      </c>
      <c r="G62" s="68">
        <f t="shared" ref="G62:L62" si="46">G61/G60</f>
        <v>0.50502407659977178</v>
      </c>
      <c r="H62" s="68">
        <f t="shared" si="46"/>
        <v>0.78954468313485437</v>
      </c>
      <c r="I62" s="68">
        <f t="shared" si="46"/>
        <v>0.58919475603306704</v>
      </c>
      <c r="J62" s="68">
        <f t="shared" si="46"/>
        <v>0.54500514933058708</v>
      </c>
      <c r="K62" s="68">
        <f t="shared" si="46"/>
        <v>0.63074736993051661</v>
      </c>
      <c r="L62" s="68">
        <f t="shared" si="46"/>
        <v>0.46928036341576967</v>
      </c>
      <c r="M62" s="68">
        <f t="shared" ref="M62:Q62" si="47">M61/M60</f>
        <v>0.69662312320450959</v>
      </c>
      <c r="N62" s="68">
        <f t="shared" si="47"/>
        <v>0.62286302780638525</v>
      </c>
      <c r="O62" s="68">
        <f t="shared" si="47"/>
        <v>0.65795390261237874</v>
      </c>
      <c r="P62" s="68">
        <f t="shared" si="47"/>
        <v>0.47306052744788751</v>
      </c>
      <c r="Q62" s="68">
        <f t="shared" si="47"/>
        <v>0.72216003223928726</v>
      </c>
      <c r="R62" s="68"/>
      <c r="S62" s="68"/>
      <c r="T62" s="68"/>
      <c r="U62" s="68"/>
      <c r="V62" s="68">
        <f t="shared" ref="V62:AB62" si="48">V61/V60</f>
        <v>0.47306052744788751</v>
      </c>
      <c r="W62" s="68">
        <f t="shared" si="48"/>
        <v>0.64713041850014041</v>
      </c>
      <c r="X62" s="68">
        <f t="shared" si="48"/>
        <v>0.4513500201495545</v>
      </c>
      <c r="Y62" s="68">
        <f t="shared" si="48"/>
        <v>0.66370650503959072</v>
      </c>
      <c r="Z62" s="68">
        <f t="shared" si="48"/>
        <v>0.60556127703398555</v>
      </c>
      <c r="AA62" s="68">
        <f t="shared" si="48"/>
        <v>0.44490216271884653</v>
      </c>
      <c r="AB62" s="68">
        <f t="shared" si="48"/>
        <v>0.70072090628218342</v>
      </c>
      <c r="AC62" s="161">
        <f>AVERAGE(E62:AB62)</f>
        <v>0.5908477991144635</v>
      </c>
    </row>
    <row r="63" spans="1:29" ht="24.95" customHeight="1" x14ac:dyDescent="0.2">
      <c r="A63" s="4">
        <v>17</v>
      </c>
      <c r="B63" s="3" t="s">
        <v>5</v>
      </c>
      <c r="C63" s="5"/>
      <c r="D63" s="5"/>
      <c r="E63" s="326">
        <f>AC62</f>
        <v>0.5908477991144635</v>
      </c>
      <c r="F63" s="327"/>
      <c r="G63" s="327"/>
      <c r="H63" s="327"/>
      <c r="I63" s="327"/>
      <c r="J63" s="327"/>
      <c r="K63" s="327"/>
      <c r="L63" s="327"/>
      <c r="M63" s="327"/>
      <c r="N63" s="327"/>
      <c r="O63" s="327"/>
      <c r="P63" s="327"/>
      <c r="Q63" s="327"/>
      <c r="R63" s="327"/>
      <c r="S63" s="327"/>
      <c r="T63" s="327"/>
      <c r="U63" s="327"/>
      <c r="V63" s="327"/>
      <c r="W63" s="327"/>
      <c r="X63" s="327"/>
      <c r="Y63" s="327"/>
      <c r="Z63" s="327"/>
      <c r="AA63" s="327"/>
      <c r="AB63" s="328"/>
      <c r="AC63" s="138">
        <f t="shared" ref="AC63:AC67" si="49">AVERAGE(E63:AB63)</f>
        <v>0.5908477991144635</v>
      </c>
    </row>
    <row r="64" spans="1:29" ht="24.95" customHeight="1" x14ac:dyDescent="0.2">
      <c r="A64" s="4">
        <v>18</v>
      </c>
      <c r="B64" s="3" t="s">
        <v>4</v>
      </c>
      <c r="C64" s="5"/>
      <c r="D64" s="5"/>
      <c r="E64" s="62">
        <f t="shared" ref="E64:L64" si="50">3.516/E62</f>
        <v>6.247023544973545</v>
      </c>
      <c r="F64" s="62">
        <f t="shared" si="50"/>
        <v>6.2093908730158729</v>
      </c>
      <c r="G64" s="62">
        <f t="shared" ref="G64:K64" si="51">3.516/G62</f>
        <v>6.9620443121693123</v>
      </c>
      <c r="H64" s="62">
        <f t="shared" si="51"/>
        <v>4.4531995149911818</v>
      </c>
      <c r="I64" s="62">
        <f t="shared" si="51"/>
        <v>5.9674665532879825</v>
      </c>
      <c r="J64" s="62">
        <f t="shared" si="51"/>
        <v>6.4513151927437633</v>
      </c>
      <c r="K64" s="62">
        <f t="shared" si="51"/>
        <v>5.5743395337301589</v>
      </c>
      <c r="L64" s="62">
        <f t="shared" si="50"/>
        <v>7.4923228715728714</v>
      </c>
      <c r="M64" s="62">
        <f t="shared" ref="M64:Q64" si="52">3.516/M62</f>
        <v>5.0472054154995343</v>
      </c>
      <c r="N64" s="62">
        <f t="shared" si="52"/>
        <v>5.6449007936507929</v>
      </c>
      <c r="O64" s="62">
        <f t="shared" si="52"/>
        <v>5.3438394179894173</v>
      </c>
      <c r="P64" s="62">
        <f t="shared" si="52"/>
        <v>7.4324527116402113</v>
      </c>
      <c r="Q64" s="62">
        <f t="shared" si="52"/>
        <v>4.8687269345238091</v>
      </c>
      <c r="R64" s="62"/>
      <c r="S64" s="62"/>
      <c r="T64" s="62"/>
      <c r="U64" s="62"/>
      <c r="V64" s="62">
        <f t="shared" ref="V64:AB64" si="53">3.516/V62</f>
        <v>7.4324527116402113</v>
      </c>
      <c r="W64" s="62">
        <f t="shared" si="53"/>
        <v>5.4332170138888891</v>
      </c>
      <c r="X64" s="62">
        <f t="shared" si="53"/>
        <v>7.7899630952380949</v>
      </c>
      <c r="Y64" s="62">
        <f t="shared" si="53"/>
        <v>5.2975222832722837</v>
      </c>
      <c r="Z64" s="62">
        <f t="shared" si="53"/>
        <v>5.8061836734693877</v>
      </c>
      <c r="AA64" s="62">
        <f t="shared" si="53"/>
        <v>7.9028611111111111</v>
      </c>
      <c r="AB64" s="62">
        <f t="shared" si="53"/>
        <v>5.0176895943562601</v>
      </c>
      <c r="AC64" s="138">
        <f t="shared" si="49"/>
        <v>6.1187058576382345</v>
      </c>
    </row>
    <row r="65" spans="1:29" ht="24.95" customHeight="1" x14ac:dyDescent="0.2">
      <c r="A65" s="4">
        <v>19</v>
      </c>
      <c r="B65" s="3" t="s">
        <v>3</v>
      </c>
      <c r="C65" s="5"/>
      <c r="D65" s="5"/>
      <c r="E65" s="62">
        <f t="shared" ref="E65:L65" si="54">3.413*E64</f>
        <v>21.321091358994707</v>
      </c>
      <c r="F65" s="62">
        <f t="shared" si="54"/>
        <v>21.192651049603175</v>
      </c>
      <c r="G65" s="62">
        <f t="shared" ref="G65:K65" si="55">3.413*G64</f>
        <v>23.761457237433863</v>
      </c>
      <c r="H65" s="62">
        <f t="shared" si="55"/>
        <v>15.198769944664903</v>
      </c>
      <c r="I65" s="62">
        <f t="shared" si="55"/>
        <v>20.366963346371882</v>
      </c>
      <c r="J65" s="62">
        <f t="shared" si="55"/>
        <v>22.018338752834463</v>
      </c>
      <c r="K65" s="62">
        <f t="shared" si="55"/>
        <v>19.02522082862103</v>
      </c>
      <c r="L65" s="62">
        <f t="shared" si="54"/>
        <v>25.571297960678208</v>
      </c>
      <c r="M65" s="62">
        <f t="shared" ref="M65:Q65" si="56">3.413*M64</f>
        <v>17.22611208309991</v>
      </c>
      <c r="N65" s="62">
        <f t="shared" si="56"/>
        <v>19.266046408730155</v>
      </c>
      <c r="O65" s="62">
        <f t="shared" si="56"/>
        <v>18.238523933597879</v>
      </c>
      <c r="P65" s="62">
        <f t="shared" si="56"/>
        <v>25.366961104828039</v>
      </c>
      <c r="Q65" s="62">
        <f t="shared" si="56"/>
        <v>16.616965027529758</v>
      </c>
      <c r="R65" s="62"/>
      <c r="S65" s="62"/>
      <c r="T65" s="62"/>
      <c r="U65" s="62"/>
      <c r="V65" s="62">
        <f t="shared" ref="V65:AB65" si="57">3.413*V64</f>
        <v>25.366961104828039</v>
      </c>
      <c r="W65" s="62">
        <f t="shared" si="57"/>
        <v>18.543569668402778</v>
      </c>
      <c r="X65" s="62">
        <f t="shared" si="57"/>
        <v>26.587144044047616</v>
      </c>
      <c r="Y65" s="62">
        <f t="shared" si="57"/>
        <v>18.080443552808305</v>
      </c>
      <c r="Z65" s="62">
        <f t="shared" si="57"/>
        <v>19.816504877551019</v>
      </c>
      <c r="AA65" s="62">
        <f t="shared" si="57"/>
        <v>26.97246497222222</v>
      </c>
      <c r="AB65" s="62">
        <f t="shared" si="57"/>
        <v>17.125374585537916</v>
      </c>
      <c r="AC65" s="138">
        <f t="shared" si="49"/>
        <v>20.883143092119294</v>
      </c>
    </row>
    <row r="66" spans="1:29" ht="24.95" customHeight="1" x14ac:dyDescent="0.2">
      <c r="A66" s="4">
        <v>20</v>
      </c>
      <c r="B66" s="3" t="s">
        <v>2</v>
      </c>
      <c r="C66" s="2" t="s">
        <v>0</v>
      </c>
      <c r="D66" s="5"/>
      <c r="E66" s="62">
        <f t="shared" ref="E66:L66" si="58">(E52-E51)/LN(1+(E52-E51)/E47)</f>
        <v>3.5260136361872543</v>
      </c>
      <c r="F66" s="62">
        <f t="shared" si="58"/>
        <v>3.2887488757017631</v>
      </c>
      <c r="G66" s="62">
        <f t="shared" ref="G66:K66" si="59">(G52-G51)/LN(1+(G52-G51)/G47)</f>
        <v>3.0396984668793521</v>
      </c>
      <c r="H66" s="62">
        <f t="shared" si="59"/>
        <v>3.0096744385247427</v>
      </c>
      <c r="I66" s="62">
        <f t="shared" si="59"/>
        <v>3.3549866827156531</v>
      </c>
      <c r="J66" s="62">
        <f t="shared" si="59"/>
        <v>3.507529645458122</v>
      </c>
      <c r="K66" s="62">
        <f t="shared" si="59"/>
        <v>3.446831936518421</v>
      </c>
      <c r="L66" s="62">
        <f t="shared" si="58"/>
        <v>2.8608279983987628</v>
      </c>
      <c r="M66" s="62">
        <f t="shared" ref="M66:Q66" si="60">(M52-M51)/LN(1+(M52-M51)/M47)</f>
        <v>2.9966760137883801</v>
      </c>
      <c r="N66" s="62">
        <f t="shared" si="60"/>
        <v>3.039698466879353</v>
      </c>
      <c r="O66" s="62">
        <f t="shared" si="60"/>
        <v>2.9492740268717399</v>
      </c>
      <c r="P66" s="62">
        <f t="shared" si="60"/>
        <v>3.541749432184123</v>
      </c>
      <c r="Q66" s="62">
        <f t="shared" si="60"/>
        <v>1.9303306384636785</v>
      </c>
      <c r="R66" s="62"/>
      <c r="S66" s="62"/>
      <c r="T66" s="62"/>
      <c r="U66" s="62"/>
      <c r="V66" s="62">
        <f t="shared" ref="V66:AB66" si="61">(V52-V51)/LN(1+(V52-V51)/V47)</f>
        <v>3.1120943995394517</v>
      </c>
      <c r="W66" s="62">
        <f t="shared" si="61"/>
        <v>2.9966760137883814</v>
      </c>
      <c r="X66" s="62">
        <f t="shared" si="61"/>
        <v>2.580769370528087</v>
      </c>
      <c r="Y66" s="62">
        <f t="shared" si="61"/>
        <v>2.6701237451617255</v>
      </c>
      <c r="Z66" s="62">
        <f t="shared" si="61"/>
        <v>3.0096744385247427</v>
      </c>
      <c r="AA66" s="62">
        <f t="shared" si="61"/>
        <v>3.3486637593074837</v>
      </c>
      <c r="AB66" s="62">
        <f t="shared" si="61"/>
        <v>3.1881552458838334</v>
      </c>
      <c r="AC66" s="138">
        <f t="shared" si="49"/>
        <v>3.0699098615652529</v>
      </c>
    </row>
    <row r="67" spans="1:29" ht="15.75" x14ac:dyDescent="0.25">
      <c r="A67" s="4">
        <v>21</v>
      </c>
      <c r="B67" s="3" t="s">
        <v>1</v>
      </c>
      <c r="C67" s="2" t="s">
        <v>0</v>
      </c>
      <c r="D67" s="1"/>
      <c r="E67" s="62">
        <f t="shared" ref="E67:L67" si="62">(E49-E50)/LN(1+(E49-E50)/E48)</f>
        <v>3.8687433102117725</v>
      </c>
      <c r="F67" s="62">
        <f t="shared" si="62"/>
        <v>3.2582804444917861</v>
      </c>
      <c r="G67" s="62">
        <f t="shared" ref="G67:K67" si="63">(G49-G50)/LN(1+(G49-G50)/G48)</f>
        <v>3.1796806982868167</v>
      </c>
      <c r="H67" s="62">
        <f t="shared" si="63"/>
        <v>2.7820815658492699</v>
      </c>
      <c r="I67" s="62">
        <f t="shared" si="63"/>
        <v>3.0222103805672953</v>
      </c>
      <c r="J67" s="62">
        <f t="shared" si="63"/>
        <v>3.3362591313939709</v>
      </c>
      <c r="K67" s="62">
        <f t="shared" si="63"/>
        <v>3.1493713162492138</v>
      </c>
      <c r="L67" s="62">
        <f t="shared" si="62"/>
        <v>3.1533373622747245</v>
      </c>
      <c r="M67" s="62">
        <f t="shared" ref="M67:Q67" si="64">(M49-M50)/LN(1+(M49-M50)/M48)</f>
        <v>2.7288938316427807</v>
      </c>
      <c r="N67" s="62">
        <f t="shared" si="64"/>
        <v>3.2059515234608829</v>
      </c>
      <c r="O67" s="62">
        <f t="shared" si="64"/>
        <v>3.1004281370558266</v>
      </c>
      <c r="P67" s="62">
        <f t="shared" si="64"/>
        <v>3.1493713162492134</v>
      </c>
      <c r="Q67" s="62">
        <f t="shared" si="64"/>
        <v>2.893296251634613</v>
      </c>
      <c r="R67" s="62"/>
      <c r="S67" s="62"/>
      <c r="T67" s="62"/>
      <c r="U67" s="62"/>
      <c r="V67" s="62">
        <f t="shared" ref="V67:AB67" si="65">(V49-V50)/LN(1+(V49-V50)/V48)</f>
        <v>2.9801291919798865</v>
      </c>
      <c r="W67" s="62">
        <f t="shared" si="65"/>
        <v>3.0987079537402038</v>
      </c>
      <c r="X67" s="62">
        <f t="shared" si="65"/>
        <v>2.7318849218221404</v>
      </c>
      <c r="Y67" s="62">
        <f t="shared" si="65"/>
        <v>2.5280435140062432</v>
      </c>
      <c r="Z67" s="62">
        <f t="shared" si="65"/>
        <v>2.8070729658092164</v>
      </c>
      <c r="AA67" s="62">
        <f t="shared" si="65"/>
        <v>3.0987079537402042</v>
      </c>
      <c r="AB67" s="62">
        <f t="shared" si="65"/>
        <v>3.0045957240544103</v>
      </c>
      <c r="AC67" s="138">
        <f t="shared" si="49"/>
        <v>3.053852374726024</v>
      </c>
    </row>
    <row r="70" spans="1:29" ht="21" customHeight="1" x14ac:dyDescent="0.2"/>
    <row r="71" spans="1:29" ht="15.75" customHeight="1" x14ac:dyDescent="0.2"/>
    <row r="72" spans="1:29" ht="15.75" customHeight="1" x14ac:dyDescent="0.2"/>
    <row r="73" spans="1:29" ht="15.75" customHeight="1" x14ac:dyDescent="0.2"/>
    <row r="74" spans="1:29" ht="15.75" customHeight="1" x14ac:dyDescent="0.2"/>
    <row r="75" spans="1:29" ht="15.75" customHeight="1" x14ac:dyDescent="0.2"/>
    <row r="76" spans="1:29" ht="15.75" customHeight="1" x14ac:dyDescent="0.2"/>
    <row r="79" spans="1:29" ht="24.95" customHeight="1" x14ac:dyDescent="0.2"/>
    <row r="80" spans="1:29" ht="24.95" customHeight="1" x14ac:dyDescent="0.2"/>
    <row r="81" ht="24.95" customHeight="1" x14ac:dyDescent="0.2"/>
    <row r="82" ht="24.95" customHeight="1" x14ac:dyDescent="0.2"/>
    <row r="83" ht="24.95" customHeight="1" x14ac:dyDescent="0.2"/>
    <row r="84" ht="24.95" customHeight="1" x14ac:dyDescent="0.2"/>
    <row r="85" ht="24.95" customHeight="1" x14ac:dyDescent="0.2"/>
    <row r="86" ht="24.95" customHeight="1" x14ac:dyDescent="0.2"/>
    <row r="87" ht="24.95" customHeight="1" x14ac:dyDescent="0.2"/>
    <row r="88" ht="24.95" customHeight="1" x14ac:dyDescent="0.2"/>
    <row r="89" ht="24.95" customHeight="1" x14ac:dyDescent="0.2"/>
    <row r="90" ht="24.95" customHeight="1" x14ac:dyDescent="0.2"/>
    <row r="91" ht="24.95" customHeight="1" x14ac:dyDescent="0.2"/>
    <row r="92" ht="24.95" customHeight="1" x14ac:dyDescent="0.2"/>
    <row r="93" ht="24.95" customHeight="1" x14ac:dyDescent="0.2"/>
    <row r="94" ht="24.95" customHeight="1" x14ac:dyDescent="0.2"/>
    <row r="95" ht="24.95" customHeight="1" x14ac:dyDescent="0.2"/>
    <row r="96" ht="24.95" customHeight="1" x14ac:dyDescent="0.2"/>
    <row r="97" ht="24.95" customHeight="1" x14ac:dyDescent="0.2"/>
    <row r="98" ht="24.95" customHeight="1" x14ac:dyDescent="0.2"/>
    <row r="99" ht="24.95" customHeight="1" x14ac:dyDescent="0.2"/>
    <row r="103" ht="21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2" ht="24.95" customHeight="1" x14ac:dyDescent="0.2"/>
    <row r="113" ht="24.95" customHeight="1" x14ac:dyDescent="0.2"/>
    <row r="114" ht="24.95" customHeight="1" x14ac:dyDescent="0.2"/>
    <row r="115" ht="24.95" customHeight="1" x14ac:dyDescent="0.2"/>
    <row r="116" ht="24.95" customHeight="1" x14ac:dyDescent="0.2"/>
    <row r="117" ht="24.95" customHeight="1" x14ac:dyDescent="0.2"/>
    <row r="118" ht="24.95" customHeight="1" x14ac:dyDescent="0.2"/>
    <row r="119" ht="24.95" customHeight="1" x14ac:dyDescent="0.2"/>
    <row r="120" ht="24.95" customHeight="1" x14ac:dyDescent="0.2"/>
    <row r="121" ht="24.95" customHeight="1" x14ac:dyDescent="0.2"/>
    <row r="122" ht="24.95" customHeight="1" x14ac:dyDescent="0.2"/>
    <row r="123" ht="24.95" customHeight="1" x14ac:dyDescent="0.2"/>
    <row r="124" ht="24.95" customHeight="1" x14ac:dyDescent="0.2"/>
    <row r="125" ht="24.95" customHeight="1" x14ac:dyDescent="0.2"/>
    <row r="126" ht="24.95" customHeight="1" x14ac:dyDescent="0.2"/>
    <row r="127" ht="24.95" customHeight="1" x14ac:dyDescent="0.2"/>
    <row r="128" ht="24.95" customHeight="1" x14ac:dyDescent="0.2"/>
    <row r="129" ht="24.95" customHeight="1" x14ac:dyDescent="0.2"/>
    <row r="130" ht="24.95" customHeight="1" x14ac:dyDescent="0.2"/>
    <row r="131" ht="24.95" customHeight="1" x14ac:dyDescent="0.2"/>
    <row r="132" ht="24.95" customHeight="1" x14ac:dyDescent="0.2"/>
  </sheetData>
  <mergeCells count="32">
    <mergeCell ref="E63:AB63"/>
    <mergeCell ref="A45:A46"/>
    <mergeCell ref="B45:B46"/>
    <mergeCell ref="C45:C46"/>
    <mergeCell ref="D45:D46"/>
    <mergeCell ref="E45:AB45"/>
    <mergeCell ref="A36:AC36"/>
    <mergeCell ref="A37:AC37"/>
    <mergeCell ref="A38:D38"/>
    <mergeCell ref="E38:AC44"/>
    <mergeCell ref="A39:D39"/>
    <mergeCell ref="A40:D40"/>
    <mergeCell ref="A41:D41"/>
    <mergeCell ref="A42:D42"/>
    <mergeCell ref="A43:D43"/>
    <mergeCell ref="A44:D44"/>
    <mergeCell ref="E29:AB29"/>
    <mergeCell ref="A2:AC2"/>
    <mergeCell ref="A3:AC3"/>
    <mergeCell ref="A4:D4"/>
    <mergeCell ref="E4:AC10"/>
    <mergeCell ref="A5:D5"/>
    <mergeCell ref="A6:D6"/>
    <mergeCell ref="A7:D7"/>
    <mergeCell ref="A8:D8"/>
    <mergeCell ref="A9:D9"/>
    <mergeCell ref="A10:D10"/>
    <mergeCell ref="A11:A12"/>
    <mergeCell ref="B11:B12"/>
    <mergeCell ref="C11:C12"/>
    <mergeCell ref="D11:D12"/>
    <mergeCell ref="E11:AB11"/>
  </mergeCells>
  <conditionalFormatting sqref="E61:AB61">
    <cfRule type="cellIs" dxfId="16" priority="2" operator="greaterThan">
      <formula>90</formula>
    </cfRule>
  </conditionalFormatting>
  <conditionalFormatting sqref="E27:AB27">
    <cfRule type="cellIs" dxfId="15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AE100"/>
  <sheetViews>
    <sheetView topLeftCell="A28" zoomScale="50" zoomScaleNormal="50" workbookViewId="0">
      <selection activeCell="AC63" activeCellId="1" sqref="AC59:AC61 AC63:AC66"/>
    </sheetView>
  </sheetViews>
  <sheetFormatPr defaultColWidth="8.85546875" defaultRowHeight="12.75" x14ac:dyDescent="0.2"/>
  <cols>
    <col min="1" max="1" width="6.5703125" style="16" customWidth="1"/>
    <col min="2" max="2" width="45" style="16" customWidth="1"/>
    <col min="3" max="3" width="11.42578125" style="16" customWidth="1"/>
    <col min="4" max="4" width="17.42578125" style="16" customWidth="1"/>
    <col min="5" max="10" width="10.7109375" style="16" customWidth="1"/>
    <col min="11" max="11" width="11.5703125" style="16" customWidth="1"/>
    <col min="12" max="28" width="10.7109375" style="16" customWidth="1"/>
    <col min="29" max="29" width="19.28515625" style="16" customWidth="1"/>
    <col min="30" max="16384" width="8.85546875" style="16"/>
  </cols>
  <sheetData>
    <row r="2" spans="1:31" ht="23.25" x14ac:dyDescent="0.2">
      <c r="A2" s="317" t="s">
        <v>39</v>
      </c>
      <c r="B2" s="317"/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</row>
    <row r="3" spans="1:31" ht="18.75" x14ac:dyDescent="0.2">
      <c r="A3" s="323" t="s">
        <v>170</v>
      </c>
      <c r="B3" s="323"/>
      <c r="C3" s="323"/>
      <c r="D3" s="323"/>
      <c r="E3" s="323"/>
      <c r="F3" s="323"/>
      <c r="G3" s="323"/>
      <c r="H3" s="323"/>
      <c r="I3" s="323"/>
      <c r="J3" s="323"/>
      <c r="K3" s="323"/>
      <c r="L3" s="323"/>
      <c r="M3" s="323"/>
      <c r="N3" s="323"/>
      <c r="O3" s="323"/>
      <c r="P3" s="323"/>
      <c r="Q3" s="323"/>
      <c r="R3" s="323"/>
      <c r="S3" s="323"/>
      <c r="T3" s="323"/>
      <c r="U3" s="323"/>
      <c r="V3" s="323"/>
      <c r="W3" s="323"/>
      <c r="X3" s="323"/>
      <c r="Y3" s="323"/>
      <c r="Z3" s="323"/>
      <c r="AA3" s="323"/>
      <c r="AB3" s="323"/>
      <c r="AC3" s="323"/>
    </row>
    <row r="4" spans="1:31" ht="21" customHeight="1" x14ac:dyDescent="0.35">
      <c r="A4" s="319"/>
      <c r="B4" s="319"/>
      <c r="C4" s="319"/>
      <c r="D4" s="319"/>
      <c r="E4" s="320" t="s">
        <v>73</v>
      </c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</row>
    <row r="5" spans="1:31" ht="18" customHeight="1" x14ac:dyDescent="0.2">
      <c r="A5" s="324" t="s">
        <v>77</v>
      </c>
      <c r="B5" s="324"/>
      <c r="C5" s="324"/>
      <c r="D5" s="324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31" ht="18" customHeight="1" x14ac:dyDescent="0.2">
      <c r="A6" s="324" t="s">
        <v>78</v>
      </c>
      <c r="B6" s="324"/>
      <c r="C6" s="324"/>
      <c r="D6" s="324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31" ht="18" customHeight="1" x14ac:dyDescent="0.2">
      <c r="A7" s="324" t="s">
        <v>79</v>
      </c>
      <c r="B7" s="324"/>
      <c r="C7" s="324"/>
      <c r="D7" s="324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31" ht="18" customHeight="1" x14ac:dyDescent="0.2">
      <c r="A8" s="324" t="s">
        <v>80</v>
      </c>
      <c r="B8" s="324"/>
      <c r="C8" s="324"/>
      <c r="D8" s="324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31" ht="16.899999999999999" customHeight="1" x14ac:dyDescent="0.25">
      <c r="A9" s="325" t="s">
        <v>81</v>
      </c>
      <c r="B9" s="325"/>
      <c r="C9" s="325"/>
      <c r="D9" s="325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31" ht="15.6" customHeight="1" x14ac:dyDescent="0.25">
      <c r="A10" s="325" t="s">
        <v>82</v>
      </c>
      <c r="B10" s="325"/>
      <c r="C10" s="325"/>
      <c r="D10" s="325"/>
      <c r="E10" s="320"/>
      <c r="F10" s="320"/>
      <c r="G10" s="320"/>
      <c r="H10" s="320"/>
      <c r="I10" s="320"/>
      <c r="J10" s="320"/>
      <c r="K10" s="320"/>
      <c r="L10" s="320"/>
      <c r="M10" s="320"/>
      <c r="N10" s="320"/>
      <c r="O10" s="320"/>
      <c r="P10" s="320"/>
      <c r="Q10" s="320"/>
      <c r="R10" s="320"/>
      <c r="S10" s="320"/>
      <c r="T10" s="320"/>
      <c r="U10" s="320"/>
      <c r="V10" s="320"/>
      <c r="W10" s="320"/>
      <c r="X10" s="320"/>
      <c r="Y10" s="320"/>
      <c r="Z10" s="320"/>
      <c r="AA10" s="320"/>
      <c r="AB10" s="320"/>
      <c r="AC10" s="320"/>
    </row>
    <row r="11" spans="1:31" ht="34.5" customHeight="1" x14ac:dyDescent="0.2">
      <c r="A11" s="312" t="s">
        <v>32</v>
      </c>
      <c r="B11" s="312" t="s">
        <v>31</v>
      </c>
      <c r="C11" s="312" t="s">
        <v>30</v>
      </c>
      <c r="D11" s="312" t="s">
        <v>29</v>
      </c>
      <c r="E11" s="314" t="s">
        <v>28</v>
      </c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315"/>
      <c r="W11" s="315"/>
      <c r="X11" s="315"/>
      <c r="Y11" s="315"/>
      <c r="Z11" s="315"/>
      <c r="AA11" s="315"/>
      <c r="AB11" s="316"/>
      <c r="AC11" s="113" t="s">
        <v>67</v>
      </c>
    </row>
    <row r="12" spans="1:31" ht="15.75" x14ac:dyDescent="0.25">
      <c r="A12" s="313"/>
      <c r="B12" s="313"/>
      <c r="C12" s="313"/>
      <c r="D12" s="313"/>
      <c r="E12" s="8">
        <v>7</v>
      </c>
      <c r="F12" s="8">
        <v>8</v>
      </c>
      <c r="G12" s="8">
        <v>9</v>
      </c>
      <c r="H12" s="8">
        <v>10</v>
      </c>
      <c r="I12" s="9">
        <v>11</v>
      </c>
      <c r="J12" s="8">
        <v>12</v>
      </c>
      <c r="K12" s="8">
        <v>13</v>
      </c>
      <c r="L12" s="8">
        <v>14</v>
      </c>
      <c r="M12" s="8">
        <v>15</v>
      </c>
      <c r="N12" s="8">
        <v>16</v>
      </c>
      <c r="O12" s="8">
        <v>17</v>
      </c>
      <c r="P12" s="8">
        <v>18</v>
      </c>
      <c r="Q12" s="8">
        <v>19</v>
      </c>
      <c r="R12" s="8">
        <v>20</v>
      </c>
      <c r="S12" s="8">
        <v>21</v>
      </c>
      <c r="T12" s="8">
        <v>22</v>
      </c>
      <c r="U12" s="8">
        <v>23</v>
      </c>
      <c r="V12" s="8">
        <v>0</v>
      </c>
      <c r="W12" s="8">
        <v>1</v>
      </c>
      <c r="X12" s="8">
        <v>2</v>
      </c>
      <c r="Y12" s="8">
        <v>3</v>
      </c>
      <c r="Z12" s="8">
        <v>4</v>
      </c>
      <c r="AA12" s="8">
        <v>5</v>
      </c>
      <c r="AB12" s="8">
        <v>6</v>
      </c>
      <c r="AC12" s="1"/>
    </row>
    <row r="13" spans="1:31" ht="30" customHeight="1" x14ac:dyDescent="0.2">
      <c r="A13" s="4">
        <v>1</v>
      </c>
      <c r="B13" s="3" t="s">
        <v>27</v>
      </c>
      <c r="C13" s="2" t="s">
        <v>0</v>
      </c>
      <c r="D13" s="31"/>
      <c r="E13" s="200"/>
      <c r="F13" s="200"/>
      <c r="G13" s="200"/>
      <c r="H13" s="200"/>
      <c r="I13" s="200"/>
      <c r="J13" s="200"/>
      <c r="K13" s="200"/>
      <c r="L13" s="200">
        <v>0.5</v>
      </c>
      <c r="M13" s="200">
        <v>0.6</v>
      </c>
      <c r="N13" s="200">
        <v>0.5</v>
      </c>
      <c r="O13" s="200">
        <v>0.5</v>
      </c>
      <c r="P13" s="200">
        <v>0.6</v>
      </c>
      <c r="Q13" s="200">
        <v>0.6</v>
      </c>
      <c r="R13" s="200">
        <v>0.5</v>
      </c>
      <c r="S13" s="200">
        <v>0.5</v>
      </c>
      <c r="T13" s="200">
        <v>0.4</v>
      </c>
      <c r="U13" s="200">
        <v>0.5</v>
      </c>
      <c r="V13" s="200">
        <v>0.5</v>
      </c>
      <c r="W13" s="200">
        <v>0.4</v>
      </c>
      <c r="X13" s="200">
        <v>0.5</v>
      </c>
      <c r="Y13" s="200">
        <v>0.4</v>
      </c>
      <c r="Z13" s="200">
        <v>0.4</v>
      </c>
      <c r="AA13" s="200">
        <v>0.4</v>
      </c>
      <c r="AB13" s="200">
        <v>0.1</v>
      </c>
      <c r="AC13" s="207">
        <f>AVERAGE(E13:AB13)</f>
        <v>0.4647058823529413</v>
      </c>
    </row>
    <row r="14" spans="1:31" ht="30" customHeight="1" x14ac:dyDescent="0.2">
      <c r="A14" s="4">
        <v>2</v>
      </c>
      <c r="B14" s="3" t="s">
        <v>26</v>
      </c>
      <c r="C14" s="2" t="s">
        <v>0</v>
      </c>
      <c r="D14" s="31"/>
      <c r="E14" s="200"/>
      <c r="F14" s="200"/>
      <c r="G14" s="200"/>
      <c r="H14" s="200"/>
      <c r="I14" s="200"/>
      <c r="J14" s="200"/>
      <c r="K14" s="200"/>
      <c r="L14" s="200">
        <v>1.5</v>
      </c>
      <c r="M14" s="200">
        <v>1.5</v>
      </c>
      <c r="N14" s="200">
        <v>1.2</v>
      </c>
      <c r="O14" s="200">
        <v>1.2</v>
      </c>
      <c r="P14" s="200">
        <v>1.4</v>
      </c>
      <c r="Q14" s="200">
        <v>1.4</v>
      </c>
      <c r="R14" s="200">
        <v>1.4</v>
      </c>
      <c r="S14" s="200">
        <v>1.5</v>
      </c>
      <c r="T14" s="200">
        <v>1.1000000000000001</v>
      </c>
      <c r="U14" s="200">
        <v>1.3</v>
      </c>
      <c r="V14" s="200">
        <v>1.1000000000000001</v>
      </c>
      <c r="W14" s="200">
        <v>1.1000000000000001</v>
      </c>
      <c r="X14" s="200">
        <v>1.2</v>
      </c>
      <c r="Y14" s="200">
        <v>1.1000000000000001</v>
      </c>
      <c r="Z14" s="200">
        <v>1.1000000000000001</v>
      </c>
      <c r="AA14" s="200">
        <v>1.2</v>
      </c>
      <c r="AB14" s="200">
        <v>1.2</v>
      </c>
      <c r="AC14" s="207">
        <f t="shared" ref="AC14:AC25" si="0">AVERAGE(E14:AB14)</f>
        <v>1.2647058823529413</v>
      </c>
    </row>
    <row r="15" spans="1:31" ht="30" customHeight="1" x14ac:dyDescent="0.25">
      <c r="A15" s="4">
        <v>3</v>
      </c>
      <c r="B15" s="3" t="s">
        <v>83</v>
      </c>
      <c r="C15" s="2" t="s">
        <v>0</v>
      </c>
      <c r="D15" s="2"/>
      <c r="E15" s="1"/>
      <c r="F15" s="1"/>
      <c r="G15" s="1"/>
      <c r="H15" s="1"/>
      <c r="I15" s="1"/>
      <c r="J15" s="1"/>
      <c r="K15" s="1"/>
      <c r="L15" s="262">
        <v>15.8</v>
      </c>
      <c r="M15" s="262">
        <v>14.5</v>
      </c>
      <c r="N15" s="262">
        <v>13.8</v>
      </c>
      <c r="O15" s="262">
        <v>13.8</v>
      </c>
      <c r="P15" s="262">
        <v>13.6</v>
      </c>
      <c r="Q15" s="262">
        <v>13</v>
      </c>
      <c r="R15" s="262">
        <v>12.6</v>
      </c>
      <c r="S15" s="262">
        <v>13.9</v>
      </c>
      <c r="T15" s="262">
        <v>14.4</v>
      </c>
      <c r="U15" s="262">
        <v>13.7</v>
      </c>
      <c r="V15" s="262">
        <v>12.8</v>
      </c>
      <c r="W15" s="262">
        <v>12.2</v>
      </c>
      <c r="X15" s="262">
        <v>11.9</v>
      </c>
      <c r="Y15" s="262">
        <v>12.6</v>
      </c>
      <c r="Z15" s="262">
        <v>13.7</v>
      </c>
      <c r="AA15" s="262">
        <v>14.2</v>
      </c>
      <c r="AB15" s="262">
        <v>14.6</v>
      </c>
      <c r="AC15" s="207">
        <f t="shared" si="0"/>
        <v>13.594117647058821</v>
      </c>
      <c r="AE15" s="210"/>
    </row>
    <row r="16" spans="1:31" ht="30" customHeight="1" x14ac:dyDescent="0.25">
      <c r="A16" s="4">
        <v>4</v>
      </c>
      <c r="B16" s="3" t="s">
        <v>84</v>
      </c>
      <c r="C16" s="2" t="s">
        <v>0</v>
      </c>
      <c r="D16" s="2"/>
      <c r="E16" s="1"/>
      <c r="F16" s="1"/>
      <c r="G16" s="1"/>
      <c r="H16" s="1"/>
      <c r="I16" s="1"/>
      <c r="J16" s="1"/>
      <c r="K16" s="1"/>
      <c r="L16" s="262">
        <v>7.9</v>
      </c>
      <c r="M16" s="262">
        <v>6.7</v>
      </c>
      <c r="N16" s="262">
        <v>6.9</v>
      </c>
      <c r="O16" s="262">
        <v>7.1</v>
      </c>
      <c r="P16" s="262">
        <v>6.1</v>
      </c>
      <c r="Q16" s="262">
        <v>5.6</v>
      </c>
      <c r="R16" s="262">
        <v>5.5</v>
      </c>
      <c r="S16" s="262">
        <v>6.1</v>
      </c>
      <c r="T16" s="262">
        <v>6.9</v>
      </c>
      <c r="U16" s="262">
        <v>6.1</v>
      </c>
      <c r="V16" s="262">
        <v>5.4</v>
      </c>
      <c r="W16" s="262">
        <v>5.4</v>
      </c>
      <c r="X16" s="262">
        <v>5.4</v>
      </c>
      <c r="Y16" s="262">
        <v>5.7</v>
      </c>
      <c r="Z16" s="262">
        <v>6</v>
      </c>
      <c r="AA16" s="262">
        <v>6.3</v>
      </c>
      <c r="AB16" s="262">
        <v>6.7</v>
      </c>
      <c r="AC16" s="207">
        <f t="shared" si="0"/>
        <v>6.2235294117647078</v>
      </c>
    </row>
    <row r="17" spans="1:29" ht="30" customHeight="1" x14ac:dyDescent="0.25">
      <c r="A17" s="4">
        <v>5</v>
      </c>
      <c r="B17" s="3" t="s">
        <v>85</v>
      </c>
      <c r="C17" s="2" t="s">
        <v>0</v>
      </c>
      <c r="D17" s="2"/>
      <c r="E17" s="1"/>
      <c r="F17" s="1"/>
      <c r="G17" s="1"/>
      <c r="H17" s="1"/>
      <c r="I17" s="1"/>
      <c r="J17" s="1"/>
      <c r="K17" s="1"/>
      <c r="L17" s="262">
        <v>24.8</v>
      </c>
      <c r="M17" s="262">
        <v>24.1</v>
      </c>
      <c r="N17" s="262">
        <v>23.5</v>
      </c>
      <c r="O17" s="262">
        <v>23.8</v>
      </c>
      <c r="P17" s="262">
        <v>23.9</v>
      </c>
      <c r="Q17" s="262">
        <v>24.4</v>
      </c>
      <c r="R17" s="262">
        <v>24.1</v>
      </c>
      <c r="S17" s="262">
        <v>24</v>
      </c>
      <c r="T17" s="262">
        <v>25.6</v>
      </c>
      <c r="U17" s="262">
        <v>23.9</v>
      </c>
      <c r="V17" s="262">
        <v>23.4</v>
      </c>
      <c r="W17" s="262">
        <v>23.3</v>
      </c>
      <c r="X17" s="262">
        <v>23.3</v>
      </c>
      <c r="Y17" s="262">
        <v>23.2</v>
      </c>
      <c r="Z17" s="262">
        <v>23.4</v>
      </c>
      <c r="AA17" s="262">
        <v>23.5</v>
      </c>
      <c r="AB17" s="262">
        <v>23.5</v>
      </c>
      <c r="AC17" s="207">
        <f t="shared" si="0"/>
        <v>23.86470588235294</v>
      </c>
    </row>
    <row r="18" spans="1:29" ht="30" customHeight="1" x14ac:dyDescent="0.25">
      <c r="A18" s="4">
        <v>6</v>
      </c>
      <c r="B18" s="3" t="s">
        <v>86</v>
      </c>
      <c r="C18" s="2" t="s">
        <v>0</v>
      </c>
      <c r="D18" s="2"/>
      <c r="E18" s="1"/>
      <c r="F18" s="1"/>
      <c r="G18" s="1"/>
      <c r="H18" s="1"/>
      <c r="I18" s="1"/>
      <c r="J18" s="1"/>
      <c r="K18" s="1"/>
      <c r="L18" s="262">
        <v>29.6</v>
      </c>
      <c r="M18" s="262">
        <v>29.1</v>
      </c>
      <c r="N18" s="262">
        <v>27.8</v>
      </c>
      <c r="O18" s="262">
        <v>27.9</v>
      </c>
      <c r="P18" s="262">
        <v>28.6</v>
      </c>
      <c r="Q18" s="262">
        <v>29.2</v>
      </c>
      <c r="R18" s="262">
        <v>28.8</v>
      </c>
      <c r="S18" s="262">
        <v>29.2</v>
      </c>
      <c r="T18" s="262">
        <v>30.4</v>
      </c>
      <c r="U18" s="262">
        <v>28.7</v>
      </c>
      <c r="V18" s="262">
        <v>28.2</v>
      </c>
      <c r="W18" s="262">
        <v>27.6</v>
      </c>
      <c r="X18" s="262">
        <v>27.4</v>
      </c>
      <c r="Y18" s="262">
        <v>27.5</v>
      </c>
      <c r="Z18" s="262">
        <v>28.4</v>
      </c>
      <c r="AA18" s="262">
        <v>28.6</v>
      </c>
      <c r="AB18" s="262">
        <v>28.5</v>
      </c>
      <c r="AC18" s="207">
        <f t="shared" si="0"/>
        <v>28.558823529411761</v>
      </c>
    </row>
    <row r="19" spans="1:29" ht="30" customHeight="1" x14ac:dyDescent="0.2">
      <c r="A19" s="4">
        <v>7</v>
      </c>
      <c r="B19" s="3" t="s">
        <v>21</v>
      </c>
      <c r="C19" s="2" t="s">
        <v>87</v>
      </c>
      <c r="D19" s="2"/>
      <c r="E19" s="202"/>
      <c r="F19" s="202"/>
      <c r="G19" s="202"/>
      <c r="H19" s="202"/>
      <c r="I19" s="202"/>
      <c r="J19" s="202"/>
      <c r="K19" s="202"/>
      <c r="L19" s="202">
        <v>4.3</v>
      </c>
      <c r="M19" s="202">
        <v>4.3</v>
      </c>
      <c r="N19" s="202">
        <v>4.3</v>
      </c>
      <c r="O19" s="202">
        <v>4.3</v>
      </c>
      <c r="P19" s="202">
        <v>4.3</v>
      </c>
      <c r="Q19" s="202">
        <v>4.3</v>
      </c>
      <c r="R19" s="202">
        <v>4.3</v>
      </c>
      <c r="S19" s="202">
        <v>4.3</v>
      </c>
      <c r="T19" s="202">
        <v>4.3</v>
      </c>
      <c r="U19" s="202">
        <v>4.3</v>
      </c>
      <c r="V19" s="202">
        <v>4.3</v>
      </c>
      <c r="W19" s="202">
        <v>4.3</v>
      </c>
      <c r="X19" s="202">
        <v>4.3</v>
      </c>
      <c r="Y19" s="202">
        <v>4.3</v>
      </c>
      <c r="Z19" s="202">
        <v>4.3</v>
      </c>
      <c r="AA19" s="202">
        <v>4.3</v>
      </c>
      <c r="AB19" s="202">
        <v>4.3</v>
      </c>
      <c r="AC19" s="207">
        <f t="shared" si="0"/>
        <v>4.2999999999999989</v>
      </c>
    </row>
    <row r="20" spans="1:29" ht="30" customHeight="1" x14ac:dyDescent="0.2">
      <c r="A20" s="4">
        <v>8</v>
      </c>
      <c r="B20" s="3" t="s">
        <v>20</v>
      </c>
      <c r="C20" s="2" t="s">
        <v>87</v>
      </c>
      <c r="D20" s="2"/>
      <c r="E20" s="203"/>
      <c r="F20" s="203"/>
      <c r="G20" s="203"/>
      <c r="H20" s="203"/>
      <c r="I20" s="203"/>
      <c r="J20" s="203"/>
      <c r="K20" s="203"/>
      <c r="L20" s="203">
        <v>3.8</v>
      </c>
      <c r="M20" s="203">
        <v>3.8</v>
      </c>
      <c r="N20" s="203">
        <v>3.8</v>
      </c>
      <c r="O20" s="203">
        <v>3.8</v>
      </c>
      <c r="P20" s="203">
        <v>3.8</v>
      </c>
      <c r="Q20" s="203">
        <v>3.8</v>
      </c>
      <c r="R20" s="203">
        <v>3.8</v>
      </c>
      <c r="S20" s="203">
        <v>3.8</v>
      </c>
      <c r="T20" s="203">
        <v>3.8</v>
      </c>
      <c r="U20" s="203">
        <v>3.8</v>
      </c>
      <c r="V20" s="203">
        <v>3.8</v>
      </c>
      <c r="W20" s="203">
        <v>3.8</v>
      </c>
      <c r="X20" s="203">
        <v>3.8</v>
      </c>
      <c r="Y20" s="203">
        <v>3.8</v>
      </c>
      <c r="Z20" s="203">
        <v>3.8</v>
      </c>
      <c r="AA20" s="203">
        <v>3.8</v>
      </c>
      <c r="AB20" s="203">
        <v>3.8</v>
      </c>
      <c r="AC20" s="207">
        <f t="shared" si="0"/>
        <v>3.7999999999999989</v>
      </c>
    </row>
    <row r="21" spans="1:29" ht="30" customHeight="1" x14ac:dyDescent="0.2">
      <c r="A21" s="4">
        <v>9</v>
      </c>
      <c r="B21" s="3" t="s">
        <v>19</v>
      </c>
      <c r="C21" s="2" t="s">
        <v>87</v>
      </c>
      <c r="D21" s="2"/>
      <c r="E21" s="203"/>
      <c r="F21" s="203"/>
      <c r="G21" s="203"/>
      <c r="H21" s="203"/>
      <c r="I21" s="203"/>
      <c r="J21" s="203"/>
      <c r="K21" s="203"/>
      <c r="L21" s="203">
        <v>3.8</v>
      </c>
      <c r="M21" s="203">
        <v>3.8</v>
      </c>
      <c r="N21" s="203">
        <v>3.8</v>
      </c>
      <c r="O21" s="203">
        <v>3.8</v>
      </c>
      <c r="P21" s="203">
        <v>3.8</v>
      </c>
      <c r="Q21" s="203">
        <v>3.8</v>
      </c>
      <c r="R21" s="203">
        <v>3.8</v>
      </c>
      <c r="S21" s="203">
        <v>3.8</v>
      </c>
      <c r="T21" s="203">
        <v>3.8</v>
      </c>
      <c r="U21" s="203">
        <v>3.8</v>
      </c>
      <c r="V21" s="203">
        <v>3.8</v>
      </c>
      <c r="W21" s="203">
        <v>3.8</v>
      </c>
      <c r="X21" s="203">
        <v>3.8</v>
      </c>
      <c r="Y21" s="203">
        <v>3.8</v>
      </c>
      <c r="Z21" s="203">
        <v>3.8</v>
      </c>
      <c r="AA21" s="203">
        <v>3.8</v>
      </c>
      <c r="AB21" s="203">
        <v>3.8</v>
      </c>
      <c r="AC21" s="207">
        <f t="shared" si="0"/>
        <v>3.7999999999999989</v>
      </c>
    </row>
    <row r="22" spans="1:29" ht="30" customHeight="1" x14ac:dyDescent="0.2">
      <c r="A22" s="4">
        <v>10</v>
      </c>
      <c r="B22" s="3" t="s">
        <v>18</v>
      </c>
      <c r="C22" s="2" t="s">
        <v>87</v>
      </c>
      <c r="D22" s="2"/>
      <c r="E22" s="203"/>
      <c r="F22" s="203"/>
      <c r="G22" s="203"/>
      <c r="H22" s="203"/>
      <c r="I22" s="203"/>
      <c r="J22" s="203"/>
      <c r="K22" s="203"/>
      <c r="L22" s="203">
        <v>3</v>
      </c>
      <c r="M22" s="203">
        <v>3</v>
      </c>
      <c r="N22" s="203">
        <v>3</v>
      </c>
      <c r="O22" s="203">
        <v>3</v>
      </c>
      <c r="P22" s="203">
        <v>3</v>
      </c>
      <c r="Q22" s="203">
        <v>3</v>
      </c>
      <c r="R22" s="203">
        <v>3</v>
      </c>
      <c r="S22" s="203">
        <v>3</v>
      </c>
      <c r="T22" s="203">
        <v>3</v>
      </c>
      <c r="U22" s="203">
        <v>3</v>
      </c>
      <c r="V22" s="203">
        <v>3</v>
      </c>
      <c r="W22" s="203">
        <v>3</v>
      </c>
      <c r="X22" s="203">
        <v>3</v>
      </c>
      <c r="Y22" s="203">
        <v>3</v>
      </c>
      <c r="Z22" s="203">
        <v>3</v>
      </c>
      <c r="AA22" s="203">
        <v>3</v>
      </c>
      <c r="AB22" s="203">
        <v>3</v>
      </c>
      <c r="AC22" s="207">
        <f t="shared" si="0"/>
        <v>3</v>
      </c>
    </row>
    <row r="23" spans="1:29" ht="30" customHeight="1" x14ac:dyDescent="0.2">
      <c r="A23" s="4">
        <v>11</v>
      </c>
      <c r="B23" s="3" t="s">
        <v>88</v>
      </c>
      <c r="C23" s="2" t="s">
        <v>87</v>
      </c>
      <c r="D23" s="5"/>
      <c r="E23" s="202"/>
      <c r="F23" s="202"/>
      <c r="G23" s="202"/>
      <c r="H23" s="202"/>
      <c r="I23" s="202"/>
      <c r="J23" s="202"/>
      <c r="K23" s="202"/>
      <c r="L23" s="202">
        <f t="shared" ref="L23:M23" si="1">L19-L20</f>
        <v>0.5</v>
      </c>
      <c r="M23" s="202">
        <f t="shared" si="1"/>
        <v>0.5</v>
      </c>
      <c r="N23" s="202">
        <f t="shared" ref="N23:AA23" si="2">N19-N20</f>
        <v>0.5</v>
      </c>
      <c r="O23" s="202">
        <f t="shared" si="2"/>
        <v>0.5</v>
      </c>
      <c r="P23" s="202">
        <f t="shared" si="2"/>
        <v>0.5</v>
      </c>
      <c r="Q23" s="202">
        <f t="shared" si="2"/>
        <v>0.5</v>
      </c>
      <c r="R23" s="202">
        <f t="shared" si="2"/>
        <v>0.5</v>
      </c>
      <c r="S23" s="202">
        <f t="shared" si="2"/>
        <v>0.5</v>
      </c>
      <c r="T23" s="202">
        <f t="shared" si="2"/>
        <v>0.5</v>
      </c>
      <c r="U23" s="202">
        <f t="shared" si="2"/>
        <v>0.5</v>
      </c>
      <c r="V23" s="202">
        <f t="shared" si="2"/>
        <v>0.5</v>
      </c>
      <c r="W23" s="202">
        <f t="shared" si="2"/>
        <v>0.5</v>
      </c>
      <c r="X23" s="202">
        <f t="shared" si="2"/>
        <v>0.5</v>
      </c>
      <c r="Y23" s="202">
        <f t="shared" si="2"/>
        <v>0.5</v>
      </c>
      <c r="Z23" s="202">
        <f t="shared" si="2"/>
        <v>0.5</v>
      </c>
      <c r="AA23" s="202">
        <f t="shared" si="2"/>
        <v>0.5</v>
      </c>
      <c r="AB23" s="202">
        <f t="shared" ref="AB23" si="3">AB19-AB20</f>
        <v>0.5</v>
      </c>
      <c r="AC23" s="207">
        <f t="shared" si="0"/>
        <v>0.5</v>
      </c>
    </row>
    <row r="24" spans="1:29" ht="30" customHeight="1" x14ac:dyDescent="0.2">
      <c r="A24" s="4">
        <v>12</v>
      </c>
      <c r="B24" s="3" t="s">
        <v>89</v>
      </c>
      <c r="C24" s="2" t="s">
        <v>87</v>
      </c>
      <c r="D24" s="5"/>
      <c r="E24" s="202"/>
      <c r="F24" s="202"/>
      <c r="G24" s="202"/>
      <c r="H24" s="202"/>
      <c r="I24" s="202"/>
      <c r="J24" s="202"/>
      <c r="K24" s="202"/>
      <c r="L24" s="202">
        <f t="shared" ref="L24:M24" si="4">L21-L22</f>
        <v>0.79999999999999982</v>
      </c>
      <c r="M24" s="202">
        <f t="shared" si="4"/>
        <v>0.79999999999999982</v>
      </c>
      <c r="N24" s="202">
        <f t="shared" ref="N24:AA24" si="5">N21-N22</f>
        <v>0.79999999999999982</v>
      </c>
      <c r="O24" s="202">
        <f t="shared" si="5"/>
        <v>0.79999999999999982</v>
      </c>
      <c r="P24" s="202">
        <f t="shared" si="5"/>
        <v>0.79999999999999982</v>
      </c>
      <c r="Q24" s="202">
        <f t="shared" si="5"/>
        <v>0.79999999999999982</v>
      </c>
      <c r="R24" s="202">
        <f t="shared" si="5"/>
        <v>0.79999999999999982</v>
      </c>
      <c r="S24" s="202">
        <f t="shared" si="5"/>
        <v>0.79999999999999982</v>
      </c>
      <c r="T24" s="202">
        <f t="shared" si="5"/>
        <v>0.79999999999999982</v>
      </c>
      <c r="U24" s="202">
        <f t="shared" si="5"/>
        <v>0.79999999999999982</v>
      </c>
      <c r="V24" s="202">
        <f t="shared" si="5"/>
        <v>0.79999999999999982</v>
      </c>
      <c r="W24" s="202">
        <f t="shared" si="5"/>
        <v>0.79999999999999982</v>
      </c>
      <c r="X24" s="202">
        <f t="shared" si="5"/>
        <v>0.79999999999999982</v>
      </c>
      <c r="Y24" s="202">
        <f t="shared" si="5"/>
        <v>0.79999999999999982</v>
      </c>
      <c r="Z24" s="202">
        <f t="shared" si="5"/>
        <v>0.79999999999999982</v>
      </c>
      <c r="AA24" s="202">
        <f t="shared" si="5"/>
        <v>0.79999999999999982</v>
      </c>
      <c r="AB24" s="202">
        <f t="shared" ref="AB24" si="6">AB21-AB22</f>
        <v>0.79999999999999982</v>
      </c>
      <c r="AC24" s="207">
        <f t="shared" si="0"/>
        <v>0.8</v>
      </c>
    </row>
    <row r="25" spans="1:29" ht="30" customHeight="1" x14ac:dyDescent="0.2">
      <c r="A25" s="4">
        <v>13</v>
      </c>
      <c r="B25" s="3" t="s">
        <v>90</v>
      </c>
      <c r="C25" s="2" t="s">
        <v>91</v>
      </c>
      <c r="D25" s="5"/>
      <c r="E25" s="204"/>
      <c r="F25" s="204"/>
      <c r="G25" s="204"/>
      <c r="H25" s="204"/>
      <c r="I25" s="204"/>
      <c r="J25" s="204"/>
      <c r="K25" s="204"/>
      <c r="L25" s="204">
        <f t="shared" ref="L25:M25" si="7">SQRT(L23/0.5)*971</f>
        <v>971</v>
      </c>
      <c r="M25" s="204">
        <f t="shared" si="7"/>
        <v>971</v>
      </c>
      <c r="N25" s="204">
        <f t="shared" ref="N25:AA25" si="8">SQRT(N23/0.5)*971</f>
        <v>971</v>
      </c>
      <c r="O25" s="204">
        <f t="shared" si="8"/>
        <v>971</v>
      </c>
      <c r="P25" s="204">
        <f t="shared" si="8"/>
        <v>971</v>
      </c>
      <c r="Q25" s="204">
        <f t="shared" si="8"/>
        <v>971</v>
      </c>
      <c r="R25" s="204">
        <f t="shared" si="8"/>
        <v>971</v>
      </c>
      <c r="S25" s="204">
        <f t="shared" si="8"/>
        <v>971</v>
      </c>
      <c r="T25" s="204">
        <f t="shared" si="8"/>
        <v>971</v>
      </c>
      <c r="U25" s="204">
        <f t="shared" si="8"/>
        <v>971</v>
      </c>
      <c r="V25" s="204">
        <f t="shared" si="8"/>
        <v>971</v>
      </c>
      <c r="W25" s="204">
        <f t="shared" si="8"/>
        <v>971</v>
      </c>
      <c r="X25" s="204">
        <f t="shared" si="8"/>
        <v>971</v>
      </c>
      <c r="Y25" s="204">
        <f t="shared" si="8"/>
        <v>971</v>
      </c>
      <c r="Z25" s="204">
        <f t="shared" si="8"/>
        <v>971</v>
      </c>
      <c r="AA25" s="204">
        <f t="shared" si="8"/>
        <v>971</v>
      </c>
      <c r="AB25" s="204">
        <f t="shared" ref="AB25" si="9">SQRT(AB23/0.5)*971</f>
        <v>971</v>
      </c>
      <c r="AC25" s="207">
        <f t="shared" si="0"/>
        <v>971</v>
      </c>
    </row>
    <row r="26" spans="1:29" ht="30" customHeight="1" x14ac:dyDescent="0.2">
      <c r="A26" s="4">
        <v>14</v>
      </c>
      <c r="B26" s="3" t="s">
        <v>11</v>
      </c>
      <c r="C26" s="2" t="s">
        <v>10</v>
      </c>
      <c r="D26" s="5"/>
      <c r="E26" s="204"/>
      <c r="F26" s="204"/>
      <c r="G26" s="204"/>
      <c r="H26" s="204"/>
      <c r="I26" s="204"/>
      <c r="J26" s="204"/>
      <c r="K26" s="204"/>
      <c r="L26" s="204">
        <f t="shared" ref="L26:M26" si="10">L25*1000*1*(L15-L16)/3024</f>
        <v>2536.6732804232806</v>
      </c>
      <c r="M26" s="204">
        <f t="shared" si="10"/>
        <v>2504.563492063492</v>
      </c>
      <c r="N26" s="204">
        <f t="shared" ref="N26:AA26" si="11">N25*1000*1*(N15-N16)/3024</f>
        <v>2215.5753968253966</v>
      </c>
      <c r="O26" s="204">
        <f t="shared" si="11"/>
        <v>2151.3558201058204</v>
      </c>
      <c r="P26" s="204">
        <f t="shared" si="11"/>
        <v>2408.2341269841268</v>
      </c>
      <c r="Q26" s="204">
        <f t="shared" si="11"/>
        <v>2376.1243386243386</v>
      </c>
      <c r="R26" s="204">
        <f t="shared" si="11"/>
        <v>2279.7949735449733</v>
      </c>
      <c r="S26" s="204">
        <f t="shared" si="11"/>
        <v>2504.5634920634925</v>
      </c>
      <c r="T26" s="204">
        <f t="shared" si="11"/>
        <v>2408.2341269841268</v>
      </c>
      <c r="U26" s="204">
        <f t="shared" si="11"/>
        <v>2440.3439153439153</v>
      </c>
      <c r="V26" s="204">
        <f t="shared" si="11"/>
        <v>2376.1243386243386</v>
      </c>
      <c r="W26" s="204">
        <f t="shared" si="11"/>
        <v>2183.4656084656081</v>
      </c>
      <c r="X26" s="204">
        <f t="shared" si="11"/>
        <v>2087.1362433862432</v>
      </c>
      <c r="Y26" s="204">
        <f t="shared" si="11"/>
        <v>2215.5753968253966</v>
      </c>
      <c r="Z26" s="204">
        <f t="shared" si="11"/>
        <v>2472.4537037037035</v>
      </c>
      <c r="AA26" s="204">
        <f t="shared" si="11"/>
        <v>2536.6732804232802</v>
      </c>
      <c r="AB26" s="204">
        <f t="shared" ref="AB26" si="12">AB25*1000*1*(AB15-AB16)/3024</f>
        <v>2536.6732804232802</v>
      </c>
      <c r="AC26" s="208">
        <f>SUM(E26:AB26)</f>
        <v>40233.564814814818</v>
      </c>
    </row>
    <row r="27" spans="1:29" ht="30" customHeight="1" x14ac:dyDescent="0.2">
      <c r="A27" s="4">
        <v>15</v>
      </c>
      <c r="B27" s="3" t="s">
        <v>9</v>
      </c>
      <c r="C27" s="2" t="s">
        <v>8</v>
      </c>
      <c r="D27" s="5"/>
      <c r="E27" s="209">
        <v>0</v>
      </c>
      <c r="F27" s="209">
        <v>0</v>
      </c>
      <c r="G27" s="209">
        <v>0</v>
      </c>
      <c r="H27" s="209">
        <v>0</v>
      </c>
      <c r="I27" s="209">
        <v>0</v>
      </c>
      <c r="J27" s="209">
        <v>400</v>
      </c>
      <c r="K27" s="209">
        <v>1500</v>
      </c>
      <c r="L27" s="209">
        <v>1500</v>
      </c>
      <c r="M27" s="209">
        <v>1300</v>
      </c>
      <c r="N27" s="209">
        <v>1200</v>
      </c>
      <c r="O27" s="209">
        <v>1500</v>
      </c>
      <c r="P27" s="209">
        <v>1400</v>
      </c>
      <c r="Q27" s="209">
        <v>1400</v>
      </c>
      <c r="R27" s="209">
        <v>1600</v>
      </c>
      <c r="S27" s="209">
        <v>1300</v>
      </c>
      <c r="T27" s="209">
        <v>1500</v>
      </c>
      <c r="U27" s="209">
        <v>1400</v>
      </c>
      <c r="V27" s="209">
        <v>1200</v>
      </c>
      <c r="W27" s="209">
        <v>1300</v>
      </c>
      <c r="X27" s="209">
        <v>1300</v>
      </c>
      <c r="Y27" s="209">
        <v>1400</v>
      </c>
      <c r="Z27" s="209">
        <v>1500</v>
      </c>
      <c r="AA27" s="209">
        <v>1500</v>
      </c>
      <c r="AB27" s="209">
        <v>1400</v>
      </c>
      <c r="AC27" s="208">
        <f>SUM(E27:AB27)</f>
        <v>25600</v>
      </c>
    </row>
    <row r="28" spans="1:29" ht="30" customHeight="1" x14ac:dyDescent="0.2">
      <c r="A28" s="4">
        <v>16</v>
      </c>
      <c r="B28" s="3" t="s">
        <v>7</v>
      </c>
      <c r="C28" s="2" t="s">
        <v>6</v>
      </c>
      <c r="D28" s="5"/>
      <c r="E28" s="201"/>
      <c r="F28" s="201"/>
      <c r="G28" s="201"/>
      <c r="H28" s="201"/>
      <c r="I28" s="201"/>
      <c r="J28" s="201"/>
      <c r="K28" s="201"/>
      <c r="L28" s="201">
        <f t="shared" ref="L28:M28" si="13">L27/L26</f>
        <v>0.59132565930985925</v>
      </c>
      <c r="M28" s="201">
        <f t="shared" si="13"/>
        <v>0.51905252317198769</v>
      </c>
      <c r="N28" s="201">
        <f t="shared" ref="N28:AA28" si="14">N27/N26</f>
        <v>0.54162002417946542</v>
      </c>
      <c r="O28" s="201">
        <f t="shared" si="14"/>
        <v>0.69723473261908775</v>
      </c>
      <c r="P28" s="201">
        <f t="shared" si="14"/>
        <v>0.5813388259526262</v>
      </c>
      <c r="Q28" s="201">
        <f t="shared" si="14"/>
        <v>0.58919475603306704</v>
      </c>
      <c r="R28" s="201">
        <f t="shared" si="14"/>
        <v>0.70181749611987065</v>
      </c>
      <c r="S28" s="201">
        <f t="shared" si="14"/>
        <v>0.51905252317198758</v>
      </c>
      <c r="T28" s="201">
        <f t="shared" si="14"/>
        <v>0.62286302780638525</v>
      </c>
      <c r="U28" s="201">
        <f t="shared" si="14"/>
        <v>0.57368963087430214</v>
      </c>
      <c r="V28" s="201">
        <f t="shared" si="14"/>
        <v>0.50502407659977178</v>
      </c>
      <c r="W28" s="201">
        <f t="shared" si="14"/>
        <v>0.59538377657963304</v>
      </c>
      <c r="X28" s="201">
        <f t="shared" si="14"/>
        <v>0.62286302780638525</v>
      </c>
      <c r="Y28" s="201">
        <f t="shared" si="14"/>
        <v>0.63189002820937634</v>
      </c>
      <c r="Z28" s="201">
        <f t="shared" si="14"/>
        <v>0.60668476734388177</v>
      </c>
      <c r="AA28" s="201">
        <f t="shared" si="14"/>
        <v>0.59132565930985936</v>
      </c>
      <c r="AB28" s="201">
        <f t="shared" ref="AB28" si="15">AB27/AB26</f>
        <v>0.55190394868920212</v>
      </c>
      <c r="AC28" s="208">
        <f t="shared" ref="AC28:AC33" si="16">AVERAGE(E28:AB28)</f>
        <v>0.59072144022216166</v>
      </c>
    </row>
    <row r="29" spans="1:29" ht="30" customHeight="1" x14ac:dyDescent="0.2">
      <c r="A29" s="4">
        <v>17</v>
      </c>
      <c r="B29" s="3" t="s">
        <v>5</v>
      </c>
      <c r="C29" s="5"/>
      <c r="D29" s="5"/>
      <c r="E29" s="326">
        <f>AC28</f>
        <v>0.59072144022216166</v>
      </c>
      <c r="F29" s="327"/>
      <c r="G29" s="327"/>
      <c r="H29" s="327"/>
      <c r="I29" s="327"/>
      <c r="J29" s="327"/>
      <c r="K29" s="327"/>
      <c r="L29" s="327"/>
      <c r="M29" s="327"/>
      <c r="N29" s="327"/>
      <c r="O29" s="327"/>
      <c r="P29" s="327"/>
      <c r="Q29" s="327"/>
      <c r="R29" s="327"/>
      <c r="S29" s="327"/>
      <c r="T29" s="327"/>
      <c r="U29" s="327"/>
      <c r="V29" s="327"/>
      <c r="W29" s="327"/>
      <c r="X29" s="327"/>
      <c r="Y29" s="327"/>
      <c r="Z29" s="327"/>
      <c r="AA29" s="327"/>
      <c r="AB29" s="328"/>
      <c r="AC29" s="208">
        <f t="shared" si="16"/>
        <v>0.59072144022216166</v>
      </c>
    </row>
    <row r="30" spans="1:29" ht="30" customHeight="1" x14ac:dyDescent="0.2">
      <c r="A30" s="4">
        <v>18</v>
      </c>
      <c r="B30" s="3" t="s">
        <v>4</v>
      </c>
      <c r="C30" s="5"/>
      <c r="D30" s="5"/>
      <c r="E30" s="62"/>
      <c r="F30" s="62"/>
      <c r="G30" s="62"/>
      <c r="H30" s="62"/>
      <c r="I30" s="62"/>
      <c r="J30" s="62"/>
      <c r="K30" s="62"/>
      <c r="L30" s="62">
        <f t="shared" ref="L30:M30" si="17">3.516/L28</f>
        <v>5.9459621693121703</v>
      </c>
      <c r="M30" s="62">
        <f t="shared" si="17"/>
        <v>6.773880952380952</v>
      </c>
      <c r="N30" s="62">
        <f t="shared" ref="N30:AB30" si="18">3.516/N28</f>
        <v>6.4916359126984124</v>
      </c>
      <c r="O30" s="62">
        <f t="shared" si="18"/>
        <v>5.0427780423280435</v>
      </c>
      <c r="P30" s="62">
        <f t="shared" si="18"/>
        <v>6.0481079931972781</v>
      </c>
      <c r="Q30" s="62">
        <f t="shared" si="18"/>
        <v>5.9674665532879825</v>
      </c>
      <c r="R30" s="62">
        <f t="shared" si="18"/>
        <v>5.0098494543650789</v>
      </c>
      <c r="S30" s="62">
        <f t="shared" si="18"/>
        <v>6.7738809523809529</v>
      </c>
      <c r="T30" s="62">
        <f t="shared" si="18"/>
        <v>5.6449007936507929</v>
      </c>
      <c r="U30" s="62">
        <f t="shared" si="18"/>
        <v>6.1287494331065755</v>
      </c>
      <c r="V30" s="62">
        <f t="shared" si="18"/>
        <v>6.9620443121693123</v>
      </c>
      <c r="W30" s="62">
        <f t="shared" si="18"/>
        <v>5.905434676434675</v>
      </c>
      <c r="X30" s="62">
        <f t="shared" si="18"/>
        <v>5.6449007936507929</v>
      </c>
      <c r="Y30" s="62">
        <f t="shared" si="18"/>
        <v>5.5642593537414955</v>
      </c>
      <c r="Z30" s="62">
        <f t="shared" si="18"/>
        <v>5.7954314814814802</v>
      </c>
      <c r="AA30" s="62">
        <f t="shared" si="18"/>
        <v>5.9459621693121694</v>
      </c>
      <c r="AB30" s="62">
        <f t="shared" si="18"/>
        <v>6.3706737528344668</v>
      </c>
      <c r="AC30" s="208">
        <f t="shared" si="16"/>
        <v>6.0009363997842726</v>
      </c>
    </row>
    <row r="31" spans="1:29" ht="30" customHeight="1" x14ac:dyDescent="0.2">
      <c r="A31" s="4">
        <v>19</v>
      </c>
      <c r="B31" s="3" t="s">
        <v>3</v>
      </c>
      <c r="C31" s="5"/>
      <c r="D31" s="5"/>
      <c r="E31" s="62"/>
      <c r="F31" s="62"/>
      <c r="G31" s="62"/>
      <c r="H31" s="62"/>
      <c r="I31" s="62"/>
      <c r="J31" s="62"/>
      <c r="K31" s="62"/>
      <c r="L31" s="62">
        <f t="shared" ref="L31:M31" si="19">3.413*L30</f>
        <v>20.293568883862434</v>
      </c>
      <c r="M31" s="62">
        <f t="shared" si="19"/>
        <v>23.119255690476187</v>
      </c>
      <c r="N31" s="62">
        <f t="shared" ref="N31:AB31" si="20">3.413*N30</f>
        <v>22.155953370039679</v>
      </c>
      <c r="O31" s="62">
        <f t="shared" si="20"/>
        <v>17.21100145846561</v>
      </c>
      <c r="P31" s="62">
        <f t="shared" si="20"/>
        <v>20.642192580782311</v>
      </c>
      <c r="Q31" s="62">
        <f t="shared" si="20"/>
        <v>20.366963346371882</v>
      </c>
      <c r="R31" s="62">
        <f t="shared" si="20"/>
        <v>17.098616187748014</v>
      </c>
      <c r="S31" s="62">
        <f t="shared" si="20"/>
        <v>23.119255690476191</v>
      </c>
      <c r="T31" s="62">
        <f t="shared" si="20"/>
        <v>19.266046408730155</v>
      </c>
      <c r="U31" s="62">
        <f t="shared" si="20"/>
        <v>20.917421815192743</v>
      </c>
      <c r="V31" s="62">
        <f t="shared" si="20"/>
        <v>23.761457237433863</v>
      </c>
      <c r="W31" s="62">
        <f t="shared" si="20"/>
        <v>20.155248550671544</v>
      </c>
      <c r="X31" s="62">
        <f t="shared" si="20"/>
        <v>19.266046408730155</v>
      </c>
      <c r="Y31" s="62">
        <f t="shared" si="20"/>
        <v>18.990817174319723</v>
      </c>
      <c r="Z31" s="62">
        <f t="shared" si="20"/>
        <v>19.779807646296291</v>
      </c>
      <c r="AA31" s="62">
        <f t="shared" si="20"/>
        <v>20.293568883862434</v>
      </c>
      <c r="AB31" s="62">
        <f t="shared" si="20"/>
        <v>21.743109518424035</v>
      </c>
      <c r="AC31" s="208">
        <f t="shared" si="16"/>
        <v>20.48119593246372</v>
      </c>
    </row>
    <row r="32" spans="1:29" ht="30" customHeight="1" x14ac:dyDescent="0.2">
      <c r="A32" s="4">
        <v>20</v>
      </c>
      <c r="B32" s="3" t="s">
        <v>2</v>
      </c>
      <c r="C32" s="2" t="s">
        <v>0</v>
      </c>
      <c r="D32" s="5"/>
      <c r="E32" s="62"/>
      <c r="F32" s="62"/>
      <c r="G32" s="62"/>
      <c r="H32" s="62"/>
      <c r="I32" s="62"/>
      <c r="J32" s="62"/>
      <c r="K32" s="62"/>
      <c r="L32" s="62">
        <f t="shared" ref="L32:M32" si="21">(L18-L17)/LN(1+(L18-L17)/L13)</f>
        <v>2.0331625749524882</v>
      </c>
      <c r="M32" s="62">
        <f t="shared" si="21"/>
        <v>2.2385464776673962</v>
      </c>
      <c r="N32" s="62">
        <f t="shared" ref="N32:AB32" si="22">(N18-N17)/LN(1+(N18-N17)/N13)</f>
        <v>1.9011717022448491</v>
      </c>
      <c r="O32" s="62">
        <f t="shared" si="22"/>
        <v>1.8475097166431791</v>
      </c>
      <c r="P32" s="62">
        <f t="shared" si="22"/>
        <v>2.1574156548576306</v>
      </c>
      <c r="Q32" s="62">
        <f t="shared" si="22"/>
        <v>2.1845741439044097</v>
      </c>
      <c r="R32" s="62">
        <f t="shared" si="22"/>
        <v>2.0069981839067634</v>
      </c>
      <c r="S32" s="62">
        <f t="shared" si="22"/>
        <v>2.1367404104931622</v>
      </c>
      <c r="T32" s="62">
        <f t="shared" si="22"/>
        <v>1.8713819772061435</v>
      </c>
      <c r="U32" s="62">
        <f t="shared" si="22"/>
        <v>2.0331625749524882</v>
      </c>
      <c r="V32" s="62">
        <f t="shared" si="22"/>
        <v>2.0331625749524882</v>
      </c>
      <c r="W32" s="62">
        <f t="shared" si="22"/>
        <v>1.7452338187846039</v>
      </c>
      <c r="X32" s="62">
        <f t="shared" si="22"/>
        <v>1.8475097166431791</v>
      </c>
      <c r="Y32" s="62">
        <f t="shared" si="22"/>
        <v>1.7452338187846039</v>
      </c>
      <c r="Z32" s="62">
        <f t="shared" si="22"/>
        <v>1.9210895666750603</v>
      </c>
      <c r="AA32" s="62">
        <f t="shared" si="22"/>
        <v>1.945793382792312</v>
      </c>
      <c r="AB32" s="62">
        <f t="shared" si="22"/>
        <v>1.2716738907202114</v>
      </c>
      <c r="AC32" s="208">
        <f t="shared" si="16"/>
        <v>1.9364917756577043</v>
      </c>
    </row>
    <row r="33" spans="1:29" ht="30" customHeight="1" x14ac:dyDescent="0.25">
      <c r="A33" s="4">
        <v>21</v>
      </c>
      <c r="B33" s="3" t="s">
        <v>1</v>
      </c>
      <c r="C33" s="2" t="s">
        <v>0</v>
      </c>
      <c r="D33" s="1"/>
      <c r="E33" s="62"/>
      <c r="F33" s="62"/>
      <c r="G33" s="62"/>
      <c r="H33" s="62"/>
      <c r="I33" s="62"/>
      <c r="J33" s="62"/>
      <c r="K33" s="62"/>
      <c r="L33" s="62">
        <f t="shared" ref="L33:M33" si="23">(L15-L16)/LN(1+(L15-L16)/L14)</f>
        <v>4.3046033651673348</v>
      </c>
      <c r="M33" s="62">
        <f t="shared" si="23"/>
        <v>4.2750283776831921</v>
      </c>
      <c r="N33" s="62">
        <f t="shared" ref="N33:AB33" si="24">(N15-N16)/LN(1+(N15-N16)/N14)</f>
        <v>3.6134309565513303</v>
      </c>
      <c r="O33" s="62">
        <f t="shared" si="24"/>
        <v>3.5552419816958269</v>
      </c>
      <c r="P33" s="62">
        <f t="shared" si="24"/>
        <v>4.0549767473176219</v>
      </c>
      <c r="Q33" s="62">
        <f t="shared" si="24"/>
        <v>4.0255032278466096</v>
      </c>
      <c r="R33" s="62">
        <f t="shared" si="24"/>
        <v>3.9365845572021851</v>
      </c>
      <c r="S33" s="62">
        <f t="shared" si="24"/>
        <v>4.275028377683193</v>
      </c>
      <c r="T33" s="62">
        <f t="shared" si="24"/>
        <v>3.6470580954273442</v>
      </c>
      <c r="U33" s="62">
        <f t="shared" si="24"/>
        <v>3.9507466399273663</v>
      </c>
      <c r="V33" s="62">
        <f t="shared" si="24"/>
        <v>3.6190137400350322</v>
      </c>
      <c r="W33" s="62">
        <f t="shared" si="24"/>
        <v>3.4490584071274637</v>
      </c>
      <c r="X33" s="62">
        <f t="shared" si="24"/>
        <v>3.4966939016140923</v>
      </c>
      <c r="Y33" s="62">
        <f t="shared" si="24"/>
        <v>3.4775923270915574</v>
      </c>
      <c r="Z33" s="62">
        <f t="shared" si="24"/>
        <v>3.7029172716150063</v>
      </c>
      <c r="AA33" s="62">
        <f t="shared" si="24"/>
        <v>3.8993997188836476</v>
      </c>
      <c r="AB33" s="62">
        <f t="shared" si="24"/>
        <v>3.8993997188836476</v>
      </c>
      <c r="AC33" s="208">
        <f t="shared" si="16"/>
        <v>3.8342516124560273</v>
      </c>
    </row>
    <row r="35" spans="1:29" ht="23.25" x14ac:dyDescent="0.2">
      <c r="A35" s="317" t="s">
        <v>39</v>
      </c>
      <c r="B35" s="317"/>
      <c r="C35" s="317"/>
      <c r="D35" s="317"/>
      <c r="E35" s="317"/>
      <c r="F35" s="317"/>
      <c r="G35" s="31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317"/>
      <c r="AC35" s="317"/>
    </row>
    <row r="36" spans="1:29" ht="18.75" x14ac:dyDescent="0.2">
      <c r="A36" s="323" t="s">
        <v>170</v>
      </c>
      <c r="B36" s="323"/>
      <c r="C36" s="323"/>
      <c r="D36" s="323"/>
      <c r="E36" s="323"/>
      <c r="F36" s="323"/>
      <c r="G36" s="323"/>
      <c r="H36" s="323"/>
      <c r="I36" s="323"/>
      <c r="J36" s="323"/>
      <c r="K36" s="323"/>
      <c r="L36" s="323"/>
      <c r="M36" s="323"/>
      <c r="N36" s="323"/>
      <c r="O36" s="323"/>
      <c r="P36" s="323"/>
      <c r="Q36" s="323"/>
      <c r="R36" s="323"/>
      <c r="S36" s="323"/>
      <c r="T36" s="323"/>
      <c r="U36" s="323"/>
      <c r="V36" s="323"/>
      <c r="W36" s="323"/>
      <c r="X36" s="323"/>
      <c r="Y36" s="323"/>
      <c r="Z36" s="323"/>
      <c r="AA36" s="323"/>
      <c r="AB36" s="323"/>
      <c r="AC36" s="323"/>
    </row>
    <row r="37" spans="1:29" ht="21" customHeight="1" x14ac:dyDescent="0.35">
      <c r="A37" s="319"/>
      <c r="B37" s="319"/>
      <c r="C37" s="319"/>
      <c r="D37" s="319"/>
      <c r="E37" s="320" t="s">
        <v>75</v>
      </c>
      <c r="F37" s="320"/>
      <c r="G37" s="320"/>
      <c r="H37" s="320"/>
      <c r="I37" s="320"/>
      <c r="J37" s="320"/>
      <c r="K37" s="320"/>
      <c r="L37" s="320"/>
      <c r="M37" s="320"/>
      <c r="N37" s="320"/>
      <c r="O37" s="320"/>
      <c r="P37" s="320"/>
      <c r="Q37" s="320"/>
      <c r="R37" s="320"/>
      <c r="S37" s="320"/>
      <c r="T37" s="320"/>
      <c r="U37" s="320"/>
      <c r="V37" s="320"/>
      <c r="W37" s="320"/>
      <c r="X37" s="320"/>
      <c r="Y37" s="320"/>
      <c r="Z37" s="320"/>
      <c r="AA37" s="320"/>
      <c r="AB37" s="320"/>
      <c r="AC37" s="320"/>
    </row>
    <row r="38" spans="1:29" ht="18" customHeight="1" x14ac:dyDescent="0.2">
      <c r="A38" s="324" t="s">
        <v>77</v>
      </c>
      <c r="B38" s="324"/>
      <c r="C38" s="324"/>
      <c r="D38" s="324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</row>
    <row r="39" spans="1:29" ht="18" customHeight="1" x14ac:dyDescent="0.2">
      <c r="A39" s="324" t="s">
        <v>78</v>
      </c>
      <c r="B39" s="324"/>
      <c r="C39" s="324"/>
      <c r="D39" s="324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29" ht="18" customHeight="1" x14ac:dyDescent="0.2">
      <c r="A40" s="324" t="s">
        <v>79</v>
      </c>
      <c r="B40" s="324"/>
      <c r="C40" s="324"/>
      <c r="D40" s="324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29" ht="18" customHeight="1" x14ac:dyDescent="0.2">
      <c r="A41" s="324" t="s">
        <v>80</v>
      </c>
      <c r="B41" s="324"/>
      <c r="C41" s="324"/>
      <c r="D41" s="324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29" ht="18.600000000000001" customHeight="1" x14ac:dyDescent="0.25">
      <c r="A42" s="325" t="s">
        <v>81</v>
      </c>
      <c r="B42" s="325"/>
      <c r="C42" s="325"/>
      <c r="D42" s="325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</row>
    <row r="43" spans="1:29" ht="18" customHeight="1" x14ac:dyDescent="0.25">
      <c r="A43" s="325" t="s">
        <v>82</v>
      </c>
      <c r="B43" s="325"/>
      <c r="C43" s="325"/>
      <c r="D43" s="325"/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</row>
    <row r="44" spans="1:29" ht="39.75" customHeight="1" x14ac:dyDescent="0.2">
      <c r="A44" s="312" t="s">
        <v>32</v>
      </c>
      <c r="B44" s="312" t="s">
        <v>31</v>
      </c>
      <c r="C44" s="312" t="s">
        <v>30</v>
      </c>
      <c r="D44" s="312" t="s">
        <v>29</v>
      </c>
      <c r="E44" s="314" t="s">
        <v>28</v>
      </c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315"/>
      <c r="T44" s="315"/>
      <c r="U44" s="315"/>
      <c r="V44" s="315"/>
      <c r="W44" s="315"/>
      <c r="X44" s="315"/>
      <c r="Y44" s="315"/>
      <c r="Z44" s="315"/>
      <c r="AA44" s="315"/>
      <c r="AB44" s="316"/>
      <c r="AC44" s="113" t="s">
        <v>67</v>
      </c>
    </row>
    <row r="45" spans="1:29" ht="15.75" x14ac:dyDescent="0.25">
      <c r="A45" s="313"/>
      <c r="B45" s="313"/>
      <c r="C45" s="313"/>
      <c r="D45" s="313"/>
      <c r="E45" s="8">
        <v>7</v>
      </c>
      <c r="F45" s="8">
        <v>8</v>
      </c>
      <c r="G45" s="8">
        <v>9</v>
      </c>
      <c r="H45" s="8">
        <v>10</v>
      </c>
      <c r="I45" s="9">
        <v>11</v>
      </c>
      <c r="J45" s="8">
        <v>12</v>
      </c>
      <c r="K45" s="8">
        <v>13</v>
      </c>
      <c r="L45" s="8">
        <v>14</v>
      </c>
      <c r="M45" s="8">
        <v>15</v>
      </c>
      <c r="N45" s="8">
        <v>16</v>
      </c>
      <c r="O45" s="8">
        <v>17</v>
      </c>
      <c r="P45" s="8">
        <v>18</v>
      </c>
      <c r="Q45" s="8">
        <v>19</v>
      </c>
      <c r="R45" s="8">
        <v>20</v>
      </c>
      <c r="S45" s="8">
        <v>21</v>
      </c>
      <c r="T45" s="8">
        <v>22</v>
      </c>
      <c r="U45" s="8">
        <v>23</v>
      </c>
      <c r="V45" s="8">
        <v>0</v>
      </c>
      <c r="W45" s="8">
        <v>1</v>
      </c>
      <c r="X45" s="8">
        <v>2</v>
      </c>
      <c r="Y45" s="8">
        <v>3</v>
      </c>
      <c r="Z45" s="8">
        <v>4</v>
      </c>
      <c r="AA45" s="8">
        <v>5</v>
      </c>
      <c r="AB45" s="8">
        <v>6</v>
      </c>
      <c r="AC45" s="1"/>
    </row>
    <row r="46" spans="1:29" ht="30" customHeight="1" x14ac:dyDescent="0.2">
      <c r="A46" s="4">
        <v>1</v>
      </c>
      <c r="B46" s="3" t="s">
        <v>27</v>
      </c>
      <c r="C46" s="2" t="s">
        <v>0</v>
      </c>
      <c r="D46" s="31"/>
      <c r="E46" s="100">
        <v>1.3</v>
      </c>
      <c r="F46" s="100">
        <v>1.3</v>
      </c>
      <c r="G46" s="100">
        <v>1.3</v>
      </c>
      <c r="H46" s="100">
        <v>1.2</v>
      </c>
      <c r="I46" s="100">
        <v>1.1000000000000001</v>
      </c>
      <c r="J46" s="100">
        <v>1.2</v>
      </c>
      <c r="K46" s="100">
        <v>1.4</v>
      </c>
      <c r="L46" s="100">
        <v>1.2</v>
      </c>
      <c r="M46" s="100">
        <v>1.1000000000000001</v>
      </c>
      <c r="N46" s="100">
        <v>0.9</v>
      </c>
      <c r="O46" s="100">
        <v>1</v>
      </c>
      <c r="P46" s="100">
        <v>1.2</v>
      </c>
      <c r="Q46" s="100">
        <v>1.2</v>
      </c>
      <c r="R46" s="100"/>
      <c r="S46" s="100"/>
      <c r="T46" s="100">
        <v>1.2</v>
      </c>
      <c r="U46" s="100">
        <v>1.2</v>
      </c>
      <c r="V46" s="100">
        <v>1.2</v>
      </c>
      <c r="W46" s="100">
        <v>1</v>
      </c>
      <c r="X46" s="100">
        <v>1</v>
      </c>
      <c r="Y46" s="100"/>
      <c r="Z46" s="100"/>
      <c r="AA46" s="100"/>
      <c r="AB46" s="100"/>
      <c r="AC46" s="207">
        <f>AVERAGE(E46:AB46)</f>
        <v>1.1666666666666665</v>
      </c>
    </row>
    <row r="47" spans="1:29" ht="30" customHeight="1" x14ac:dyDescent="0.2">
      <c r="A47" s="4">
        <v>2</v>
      </c>
      <c r="B47" s="3" t="s">
        <v>26</v>
      </c>
      <c r="C47" s="2" t="s">
        <v>0</v>
      </c>
      <c r="D47" s="31"/>
      <c r="E47" s="100">
        <v>0.7</v>
      </c>
      <c r="F47" s="100">
        <v>0.7</v>
      </c>
      <c r="G47" s="100">
        <v>0.8</v>
      </c>
      <c r="H47" s="100">
        <v>0.7</v>
      </c>
      <c r="I47" s="100">
        <v>0.7</v>
      </c>
      <c r="J47" s="100">
        <v>0.8</v>
      </c>
      <c r="K47" s="100">
        <v>0.8</v>
      </c>
      <c r="L47" s="100">
        <v>0.7</v>
      </c>
      <c r="M47" s="100">
        <v>0.7</v>
      </c>
      <c r="N47" s="100">
        <v>0.6</v>
      </c>
      <c r="O47" s="100">
        <v>0.7</v>
      </c>
      <c r="P47" s="100">
        <v>0.8</v>
      </c>
      <c r="Q47" s="100">
        <v>0.7</v>
      </c>
      <c r="R47" s="100"/>
      <c r="S47" s="100"/>
      <c r="T47" s="100">
        <v>0.8</v>
      </c>
      <c r="U47" s="100">
        <v>0.8</v>
      </c>
      <c r="V47" s="100">
        <v>0.8</v>
      </c>
      <c r="W47" s="100">
        <v>0.8</v>
      </c>
      <c r="X47" s="100">
        <v>0.5</v>
      </c>
      <c r="Y47" s="100"/>
      <c r="Z47" s="100"/>
      <c r="AA47" s="100"/>
      <c r="AB47" s="100"/>
      <c r="AC47" s="207">
        <f t="shared" ref="AC47:AC58" si="25">AVERAGE(E47:AB47)</f>
        <v>0.72777777777777797</v>
      </c>
    </row>
    <row r="48" spans="1:29" ht="30" customHeight="1" x14ac:dyDescent="0.2">
      <c r="A48" s="4">
        <v>3</v>
      </c>
      <c r="B48" s="3" t="s">
        <v>83</v>
      </c>
      <c r="C48" s="2" t="s">
        <v>0</v>
      </c>
      <c r="D48" s="2"/>
      <c r="E48" s="262">
        <v>13.7</v>
      </c>
      <c r="F48" s="262">
        <v>13.9</v>
      </c>
      <c r="G48" s="262">
        <v>14.4</v>
      </c>
      <c r="H48" s="262">
        <v>14.6</v>
      </c>
      <c r="I48" s="262">
        <v>14.9</v>
      </c>
      <c r="J48" s="262">
        <v>15.4</v>
      </c>
      <c r="K48" s="262">
        <v>15.8</v>
      </c>
      <c r="L48" s="262">
        <v>15.6</v>
      </c>
      <c r="M48" s="262">
        <v>14.4</v>
      </c>
      <c r="N48" s="262">
        <v>14</v>
      </c>
      <c r="O48" s="262">
        <v>13.7</v>
      </c>
      <c r="P48" s="262">
        <v>13.7</v>
      </c>
      <c r="Q48" s="262">
        <v>12.9</v>
      </c>
      <c r="R48" s="262"/>
      <c r="S48" s="262"/>
      <c r="T48" s="262">
        <v>14.2</v>
      </c>
      <c r="U48" s="262">
        <v>13.5</v>
      </c>
      <c r="V48" s="262">
        <v>12.8</v>
      </c>
      <c r="W48" s="262">
        <v>12.2</v>
      </c>
      <c r="X48" s="262">
        <v>11.9</v>
      </c>
      <c r="Y48" s="262"/>
      <c r="Z48" s="262"/>
      <c r="AA48" s="262"/>
      <c r="AB48" s="262"/>
      <c r="AC48" s="207">
        <f t="shared" si="25"/>
        <v>13.977777777777776</v>
      </c>
    </row>
    <row r="49" spans="1:31" ht="30" customHeight="1" x14ac:dyDescent="0.2">
      <c r="A49" s="4">
        <v>4</v>
      </c>
      <c r="B49" s="3" t="s">
        <v>84</v>
      </c>
      <c r="C49" s="2" t="s">
        <v>0</v>
      </c>
      <c r="D49" s="2"/>
      <c r="E49" s="262">
        <v>5.8</v>
      </c>
      <c r="F49" s="262">
        <v>5.9</v>
      </c>
      <c r="G49" s="262">
        <v>6.2</v>
      </c>
      <c r="H49" s="262">
        <v>6.6</v>
      </c>
      <c r="I49" s="262">
        <v>6.9</v>
      </c>
      <c r="J49" s="262">
        <v>7.4</v>
      </c>
      <c r="K49" s="262">
        <v>7.9</v>
      </c>
      <c r="L49" s="262">
        <v>8</v>
      </c>
      <c r="M49" s="262">
        <v>6.8</v>
      </c>
      <c r="N49" s="262">
        <v>7.1</v>
      </c>
      <c r="O49" s="262">
        <v>7.1</v>
      </c>
      <c r="P49" s="262">
        <v>5.8</v>
      </c>
      <c r="Q49" s="262">
        <v>5.4</v>
      </c>
      <c r="R49" s="262"/>
      <c r="S49" s="262"/>
      <c r="T49" s="262">
        <v>6.6</v>
      </c>
      <c r="U49" s="262">
        <v>5.8</v>
      </c>
      <c r="V49" s="262">
        <v>5.4</v>
      </c>
      <c r="W49" s="262">
        <v>5.5</v>
      </c>
      <c r="X49" s="262">
        <v>5.5</v>
      </c>
      <c r="Y49" s="262"/>
      <c r="Z49" s="262"/>
      <c r="AA49" s="262"/>
      <c r="AB49" s="262"/>
      <c r="AC49" s="207">
        <f t="shared" si="25"/>
        <v>6.4277777777777771</v>
      </c>
      <c r="AE49" s="210"/>
    </row>
    <row r="50" spans="1:31" ht="30" customHeight="1" x14ac:dyDescent="0.2">
      <c r="A50" s="4">
        <v>5</v>
      </c>
      <c r="B50" s="3" t="s">
        <v>85</v>
      </c>
      <c r="C50" s="2" t="s">
        <v>0</v>
      </c>
      <c r="D50" s="2"/>
      <c r="E50" s="262">
        <v>21.7</v>
      </c>
      <c r="F50" s="262">
        <v>21.6</v>
      </c>
      <c r="G50" s="262">
        <v>22.3</v>
      </c>
      <c r="H50" s="262">
        <v>22.7</v>
      </c>
      <c r="I50" s="262">
        <v>22.8</v>
      </c>
      <c r="J50" s="262">
        <v>23.7</v>
      </c>
      <c r="K50" s="262">
        <v>24.1</v>
      </c>
      <c r="L50" s="262">
        <v>24.5</v>
      </c>
      <c r="M50" s="262">
        <v>23.8</v>
      </c>
      <c r="N50" s="262">
        <v>23.2</v>
      </c>
      <c r="O50" s="262">
        <v>23.4</v>
      </c>
      <c r="P50" s="262">
        <v>23.7</v>
      </c>
      <c r="Q50" s="262">
        <v>24.2</v>
      </c>
      <c r="R50" s="262"/>
      <c r="S50" s="262"/>
      <c r="T50" s="262">
        <v>25.3</v>
      </c>
      <c r="U50" s="262">
        <v>23.7</v>
      </c>
      <c r="V50" s="262">
        <v>23.2</v>
      </c>
      <c r="W50" s="262">
        <v>23.3</v>
      </c>
      <c r="X50" s="262">
        <v>23.1</v>
      </c>
      <c r="Y50" s="262"/>
      <c r="Z50" s="262"/>
      <c r="AA50" s="262"/>
      <c r="AB50" s="262"/>
      <c r="AC50" s="207">
        <f t="shared" si="25"/>
        <v>23.35</v>
      </c>
      <c r="AE50" s="210"/>
    </row>
    <row r="51" spans="1:31" ht="30" customHeight="1" x14ac:dyDescent="0.2">
      <c r="A51" s="4">
        <v>6</v>
      </c>
      <c r="B51" s="3" t="s">
        <v>86</v>
      </c>
      <c r="C51" s="2" t="s">
        <v>0</v>
      </c>
      <c r="D51" s="2"/>
      <c r="E51" s="262">
        <v>27.6</v>
      </c>
      <c r="F51" s="262">
        <v>27.5</v>
      </c>
      <c r="G51" s="262">
        <v>28.2</v>
      </c>
      <c r="H51" s="262">
        <v>28.8</v>
      </c>
      <c r="I51" s="262">
        <v>28.8</v>
      </c>
      <c r="J51" s="262">
        <v>29.6</v>
      </c>
      <c r="K51" s="262">
        <v>30.1</v>
      </c>
      <c r="L51" s="262">
        <v>30.3</v>
      </c>
      <c r="M51" s="262">
        <v>29.7</v>
      </c>
      <c r="N51" s="262">
        <v>28.4</v>
      </c>
      <c r="O51" s="262">
        <v>28.6</v>
      </c>
      <c r="P51" s="262">
        <v>29.7</v>
      </c>
      <c r="Q51" s="262">
        <v>30</v>
      </c>
      <c r="R51" s="262"/>
      <c r="S51" s="262"/>
      <c r="T51" s="262">
        <v>31.2</v>
      </c>
      <c r="U51" s="262">
        <v>29.7</v>
      </c>
      <c r="V51" s="262">
        <v>28.9</v>
      </c>
      <c r="W51" s="262">
        <v>28</v>
      </c>
      <c r="X51" s="262">
        <v>27.9</v>
      </c>
      <c r="Y51" s="262"/>
      <c r="Z51" s="262"/>
      <c r="AA51" s="262"/>
      <c r="AB51" s="262"/>
      <c r="AC51" s="207">
        <f t="shared" si="25"/>
        <v>29.055555555555557</v>
      </c>
    </row>
    <row r="52" spans="1:31" ht="30" customHeight="1" x14ac:dyDescent="0.2">
      <c r="A52" s="4">
        <v>7</v>
      </c>
      <c r="B52" s="3" t="s">
        <v>21</v>
      </c>
      <c r="C52" s="2" t="s">
        <v>87</v>
      </c>
      <c r="D52" s="2"/>
      <c r="E52" s="212">
        <v>4.3</v>
      </c>
      <c r="F52" s="212">
        <v>4.3</v>
      </c>
      <c r="G52" s="212">
        <v>4.3</v>
      </c>
      <c r="H52" s="212">
        <v>4.3</v>
      </c>
      <c r="I52" s="212">
        <v>4.3</v>
      </c>
      <c r="J52" s="212">
        <v>4.3</v>
      </c>
      <c r="K52" s="212">
        <v>4.3</v>
      </c>
      <c r="L52" s="212">
        <v>4.3</v>
      </c>
      <c r="M52" s="212">
        <v>4.3</v>
      </c>
      <c r="N52" s="212">
        <v>4.3</v>
      </c>
      <c r="O52" s="212">
        <v>4.3</v>
      </c>
      <c r="P52" s="212">
        <v>4.3</v>
      </c>
      <c r="Q52" s="212">
        <v>4.3</v>
      </c>
      <c r="R52" s="212"/>
      <c r="S52" s="212"/>
      <c r="T52" s="212">
        <v>4.3</v>
      </c>
      <c r="U52" s="212">
        <v>4.3</v>
      </c>
      <c r="V52" s="212">
        <v>4.3</v>
      </c>
      <c r="W52" s="212">
        <v>4.3</v>
      </c>
      <c r="X52" s="212">
        <v>4.3</v>
      </c>
      <c r="Y52" s="212"/>
      <c r="Z52" s="212"/>
      <c r="AA52" s="212"/>
      <c r="AB52" s="212"/>
      <c r="AC52" s="207">
        <f t="shared" si="25"/>
        <v>4.2999999999999989</v>
      </c>
    </row>
    <row r="53" spans="1:31" ht="30" customHeight="1" x14ac:dyDescent="0.2">
      <c r="A53" s="4">
        <v>8</v>
      </c>
      <c r="B53" s="3" t="s">
        <v>20</v>
      </c>
      <c r="C53" s="2" t="s">
        <v>87</v>
      </c>
      <c r="D53" s="2"/>
      <c r="E53" s="213">
        <v>3.8</v>
      </c>
      <c r="F53" s="213">
        <v>3.8</v>
      </c>
      <c r="G53" s="213">
        <v>3.8</v>
      </c>
      <c r="H53" s="213">
        <v>3.8</v>
      </c>
      <c r="I53" s="213">
        <v>3.8</v>
      </c>
      <c r="J53" s="213">
        <v>3.8</v>
      </c>
      <c r="K53" s="213">
        <v>3.8</v>
      </c>
      <c r="L53" s="213">
        <v>3.8</v>
      </c>
      <c r="M53" s="213">
        <v>3.8</v>
      </c>
      <c r="N53" s="213">
        <v>3.8</v>
      </c>
      <c r="O53" s="213">
        <v>3.8</v>
      </c>
      <c r="P53" s="213">
        <v>3.8</v>
      </c>
      <c r="Q53" s="213">
        <v>3.8</v>
      </c>
      <c r="R53" s="213"/>
      <c r="S53" s="213"/>
      <c r="T53" s="213">
        <v>3.8</v>
      </c>
      <c r="U53" s="213">
        <v>3.8</v>
      </c>
      <c r="V53" s="213">
        <v>3.8</v>
      </c>
      <c r="W53" s="213">
        <v>3.8</v>
      </c>
      <c r="X53" s="213">
        <v>3.8</v>
      </c>
      <c r="Y53" s="213"/>
      <c r="Z53" s="213"/>
      <c r="AA53" s="213"/>
      <c r="AB53" s="213"/>
      <c r="AC53" s="207">
        <f t="shared" si="25"/>
        <v>3.7999999999999989</v>
      </c>
    </row>
    <row r="54" spans="1:31" ht="30" customHeight="1" x14ac:dyDescent="0.2">
      <c r="A54" s="4">
        <v>9</v>
      </c>
      <c r="B54" s="3" t="s">
        <v>19</v>
      </c>
      <c r="C54" s="2" t="s">
        <v>87</v>
      </c>
      <c r="D54" s="2"/>
      <c r="E54" s="213">
        <v>3.8</v>
      </c>
      <c r="F54" s="213">
        <v>3.8</v>
      </c>
      <c r="G54" s="213">
        <v>3.8</v>
      </c>
      <c r="H54" s="213">
        <v>3.8</v>
      </c>
      <c r="I54" s="213">
        <v>3.8</v>
      </c>
      <c r="J54" s="213">
        <v>3.8</v>
      </c>
      <c r="K54" s="213">
        <v>3.8</v>
      </c>
      <c r="L54" s="213">
        <v>3.8</v>
      </c>
      <c r="M54" s="213">
        <v>3.8</v>
      </c>
      <c r="N54" s="213">
        <v>3.8</v>
      </c>
      <c r="O54" s="213">
        <v>3.8</v>
      </c>
      <c r="P54" s="213">
        <v>3.8</v>
      </c>
      <c r="Q54" s="213">
        <v>3.8</v>
      </c>
      <c r="R54" s="213"/>
      <c r="S54" s="213"/>
      <c r="T54" s="213">
        <v>3.8</v>
      </c>
      <c r="U54" s="213">
        <v>3.8</v>
      </c>
      <c r="V54" s="213">
        <v>3.8</v>
      </c>
      <c r="W54" s="213">
        <v>3.8</v>
      </c>
      <c r="X54" s="213">
        <v>3.8</v>
      </c>
      <c r="Y54" s="213"/>
      <c r="Z54" s="213"/>
      <c r="AA54" s="213"/>
      <c r="AB54" s="213"/>
      <c r="AC54" s="207">
        <f t="shared" si="25"/>
        <v>3.7999999999999989</v>
      </c>
    </row>
    <row r="55" spans="1:31" ht="30" customHeight="1" x14ac:dyDescent="0.2">
      <c r="A55" s="4">
        <v>10</v>
      </c>
      <c r="B55" s="3" t="s">
        <v>18</v>
      </c>
      <c r="C55" s="2" t="s">
        <v>87</v>
      </c>
      <c r="D55" s="2"/>
      <c r="E55" s="213">
        <v>3</v>
      </c>
      <c r="F55" s="213">
        <v>3</v>
      </c>
      <c r="G55" s="213">
        <v>3</v>
      </c>
      <c r="H55" s="213">
        <v>3</v>
      </c>
      <c r="I55" s="213">
        <v>3</v>
      </c>
      <c r="J55" s="213">
        <v>3</v>
      </c>
      <c r="K55" s="213">
        <v>3</v>
      </c>
      <c r="L55" s="213">
        <v>3</v>
      </c>
      <c r="M55" s="213">
        <v>3</v>
      </c>
      <c r="N55" s="213">
        <v>3</v>
      </c>
      <c r="O55" s="213">
        <v>3</v>
      </c>
      <c r="P55" s="213">
        <v>3</v>
      </c>
      <c r="Q55" s="213">
        <v>3</v>
      </c>
      <c r="R55" s="213"/>
      <c r="S55" s="213"/>
      <c r="T55" s="213">
        <v>3</v>
      </c>
      <c r="U55" s="213">
        <v>3</v>
      </c>
      <c r="V55" s="213">
        <v>3</v>
      </c>
      <c r="W55" s="213">
        <v>3</v>
      </c>
      <c r="X55" s="213">
        <v>3</v>
      </c>
      <c r="Y55" s="213"/>
      <c r="Z55" s="213"/>
      <c r="AA55" s="213"/>
      <c r="AB55" s="213"/>
      <c r="AC55" s="207">
        <f t="shared" si="25"/>
        <v>3</v>
      </c>
    </row>
    <row r="56" spans="1:31" ht="30" customHeight="1" x14ac:dyDescent="0.2">
      <c r="A56" s="4">
        <v>11</v>
      </c>
      <c r="B56" s="3" t="s">
        <v>88</v>
      </c>
      <c r="C56" s="2" t="s">
        <v>87</v>
      </c>
      <c r="D56" s="5"/>
      <c r="E56" s="212">
        <f t="shared" ref="E56:L56" si="26">E52-E53</f>
        <v>0.5</v>
      </c>
      <c r="F56" s="212">
        <f t="shared" si="26"/>
        <v>0.5</v>
      </c>
      <c r="G56" s="212">
        <f t="shared" si="26"/>
        <v>0.5</v>
      </c>
      <c r="H56" s="212">
        <f t="shared" si="26"/>
        <v>0.5</v>
      </c>
      <c r="I56" s="212">
        <f t="shared" si="26"/>
        <v>0.5</v>
      </c>
      <c r="J56" s="212">
        <f t="shared" si="26"/>
        <v>0.5</v>
      </c>
      <c r="K56" s="212">
        <f t="shared" si="26"/>
        <v>0.5</v>
      </c>
      <c r="L56" s="212">
        <f t="shared" si="26"/>
        <v>0.5</v>
      </c>
      <c r="M56" s="212">
        <f t="shared" ref="M56:X56" si="27">M52-M53</f>
        <v>0.5</v>
      </c>
      <c r="N56" s="212">
        <f t="shared" si="27"/>
        <v>0.5</v>
      </c>
      <c r="O56" s="212">
        <f t="shared" si="27"/>
        <v>0.5</v>
      </c>
      <c r="P56" s="212">
        <f t="shared" si="27"/>
        <v>0.5</v>
      </c>
      <c r="Q56" s="212">
        <f t="shared" si="27"/>
        <v>0.5</v>
      </c>
      <c r="R56" s="212"/>
      <c r="S56" s="212"/>
      <c r="T56" s="212">
        <f t="shared" si="27"/>
        <v>0.5</v>
      </c>
      <c r="U56" s="212">
        <f t="shared" si="27"/>
        <v>0.5</v>
      </c>
      <c r="V56" s="212">
        <f t="shared" si="27"/>
        <v>0.5</v>
      </c>
      <c r="W56" s="212">
        <f t="shared" si="27"/>
        <v>0.5</v>
      </c>
      <c r="X56" s="212">
        <f t="shared" si="27"/>
        <v>0.5</v>
      </c>
      <c r="Y56" s="212"/>
      <c r="Z56" s="212"/>
      <c r="AA56" s="212"/>
      <c r="AB56" s="212"/>
      <c r="AC56" s="207">
        <f t="shared" si="25"/>
        <v>0.5</v>
      </c>
    </row>
    <row r="57" spans="1:31" ht="30" customHeight="1" x14ac:dyDescent="0.2">
      <c r="A57" s="4">
        <v>12</v>
      </c>
      <c r="B57" s="3" t="s">
        <v>89</v>
      </c>
      <c r="C57" s="2" t="s">
        <v>87</v>
      </c>
      <c r="D57" s="5"/>
      <c r="E57" s="212">
        <f t="shared" ref="E57:L57" si="28">E54-E55</f>
        <v>0.79999999999999982</v>
      </c>
      <c r="F57" s="212">
        <f t="shared" si="28"/>
        <v>0.79999999999999982</v>
      </c>
      <c r="G57" s="212">
        <f t="shared" si="28"/>
        <v>0.79999999999999982</v>
      </c>
      <c r="H57" s="212">
        <f t="shared" si="28"/>
        <v>0.79999999999999982</v>
      </c>
      <c r="I57" s="212">
        <f t="shared" si="28"/>
        <v>0.79999999999999982</v>
      </c>
      <c r="J57" s="212">
        <f t="shared" si="28"/>
        <v>0.79999999999999982</v>
      </c>
      <c r="K57" s="212">
        <f t="shared" si="28"/>
        <v>0.79999999999999982</v>
      </c>
      <c r="L57" s="212">
        <f t="shared" si="28"/>
        <v>0.79999999999999982</v>
      </c>
      <c r="M57" s="212">
        <f t="shared" ref="M57:X57" si="29">M54-M55</f>
        <v>0.79999999999999982</v>
      </c>
      <c r="N57" s="212">
        <f t="shared" si="29"/>
        <v>0.79999999999999982</v>
      </c>
      <c r="O57" s="212">
        <f t="shared" si="29"/>
        <v>0.79999999999999982</v>
      </c>
      <c r="P57" s="212">
        <f t="shared" si="29"/>
        <v>0.79999999999999982</v>
      </c>
      <c r="Q57" s="212">
        <f t="shared" si="29"/>
        <v>0.79999999999999982</v>
      </c>
      <c r="R57" s="212"/>
      <c r="S57" s="212"/>
      <c r="T57" s="212">
        <f t="shared" si="29"/>
        <v>0.79999999999999982</v>
      </c>
      <c r="U57" s="212">
        <f t="shared" si="29"/>
        <v>0.79999999999999982</v>
      </c>
      <c r="V57" s="212">
        <f t="shared" si="29"/>
        <v>0.79999999999999982</v>
      </c>
      <c r="W57" s="212">
        <f t="shared" si="29"/>
        <v>0.79999999999999982</v>
      </c>
      <c r="X57" s="212">
        <f t="shared" si="29"/>
        <v>0.79999999999999982</v>
      </c>
      <c r="Y57" s="212"/>
      <c r="Z57" s="212"/>
      <c r="AA57" s="212"/>
      <c r="AB57" s="212"/>
      <c r="AC57" s="207">
        <f t="shared" si="25"/>
        <v>0.80000000000000016</v>
      </c>
    </row>
    <row r="58" spans="1:31" ht="30" customHeight="1" x14ac:dyDescent="0.2">
      <c r="A58" s="4">
        <v>13</v>
      </c>
      <c r="B58" s="3" t="s">
        <v>90</v>
      </c>
      <c r="C58" s="2" t="s">
        <v>91</v>
      </c>
      <c r="D58" s="5"/>
      <c r="E58" s="214">
        <f t="shared" ref="E58:L58" si="30">SQRT(E56/0.5)*971</f>
        <v>971</v>
      </c>
      <c r="F58" s="214">
        <f t="shared" si="30"/>
        <v>971</v>
      </c>
      <c r="G58" s="214">
        <f t="shared" si="30"/>
        <v>971</v>
      </c>
      <c r="H58" s="214">
        <f t="shared" si="30"/>
        <v>971</v>
      </c>
      <c r="I58" s="214">
        <f t="shared" si="30"/>
        <v>971</v>
      </c>
      <c r="J58" s="214">
        <f t="shared" si="30"/>
        <v>971</v>
      </c>
      <c r="K58" s="214">
        <f t="shared" si="30"/>
        <v>971</v>
      </c>
      <c r="L58" s="214">
        <f t="shared" si="30"/>
        <v>971</v>
      </c>
      <c r="M58" s="214">
        <f t="shared" ref="M58:X58" si="31">SQRT(M56/0.5)*971</f>
        <v>971</v>
      </c>
      <c r="N58" s="214">
        <f t="shared" si="31"/>
        <v>971</v>
      </c>
      <c r="O58" s="214">
        <f t="shared" si="31"/>
        <v>971</v>
      </c>
      <c r="P58" s="214">
        <f t="shared" si="31"/>
        <v>971</v>
      </c>
      <c r="Q58" s="214">
        <f t="shared" si="31"/>
        <v>971</v>
      </c>
      <c r="R58" s="214"/>
      <c r="S58" s="214"/>
      <c r="T58" s="214">
        <f t="shared" si="31"/>
        <v>971</v>
      </c>
      <c r="U58" s="214">
        <f t="shared" si="31"/>
        <v>971</v>
      </c>
      <c r="V58" s="214">
        <f t="shared" si="31"/>
        <v>971</v>
      </c>
      <c r="W58" s="214">
        <f t="shared" si="31"/>
        <v>971</v>
      </c>
      <c r="X58" s="214">
        <f t="shared" si="31"/>
        <v>971</v>
      </c>
      <c r="Y58" s="214"/>
      <c r="Z58" s="214"/>
      <c r="AA58" s="214"/>
      <c r="AB58" s="214"/>
      <c r="AC58" s="207">
        <f t="shared" si="25"/>
        <v>971</v>
      </c>
    </row>
    <row r="59" spans="1:31" ht="30" customHeight="1" x14ac:dyDescent="0.2">
      <c r="A59" s="4">
        <v>14</v>
      </c>
      <c r="B59" s="3" t="s">
        <v>11</v>
      </c>
      <c r="C59" s="2" t="s">
        <v>10</v>
      </c>
      <c r="D59" s="5"/>
      <c r="E59" s="214">
        <f t="shared" ref="E59:L59" si="32">E58*1000*1*(E48-E49)/3024</f>
        <v>2536.6732804232802</v>
      </c>
      <c r="F59" s="214">
        <f t="shared" si="32"/>
        <v>2568.7830687830688</v>
      </c>
      <c r="G59" s="214">
        <f t="shared" si="32"/>
        <v>2633.002645502645</v>
      </c>
      <c r="H59" s="214">
        <f t="shared" si="32"/>
        <v>2568.7830687830688</v>
      </c>
      <c r="I59" s="214">
        <f t="shared" si="32"/>
        <v>2568.7830687830688</v>
      </c>
      <c r="J59" s="214">
        <f t="shared" si="32"/>
        <v>2568.7830687830688</v>
      </c>
      <c r="K59" s="214">
        <f t="shared" si="32"/>
        <v>2536.6732804232806</v>
      </c>
      <c r="L59" s="214">
        <f t="shared" si="32"/>
        <v>2440.3439153439153</v>
      </c>
      <c r="M59" s="214">
        <f t="shared" ref="M59:X59" si="33">M58*1000*1*(M48-M49)/3024</f>
        <v>2440.3439153439158</v>
      </c>
      <c r="N59" s="214">
        <f t="shared" si="33"/>
        <v>2215.5753968253966</v>
      </c>
      <c r="O59" s="214">
        <f t="shared" si="33"/>
        <v>2119.2460317460318</v>
      </c>
      <c r="P59" s="214">
        <f t="shared" si="33"/>
        <v>2536.6732804232802</v>
      </c>
      <c r="Q59" s="214">
        <f t="shared" si="33"/>
        <v>2408.2341269841268</v>
      </c>
      <c r="R59" s="214"/>
      <c r="S59" s="214"/>
      <c r="T59" s="214">
        <f t="shared" si="33"/>
        <v>2440.3439153439153</v>
      </c>
      <c r="U59" s="214">
        <f t="shared" si="33"/>
        <v>2472.4537037037039</v>
      </c>
      <c r="V59" s="214">
        <f t="shared" si="33"/>
        <v>2376.1243386243386</v>
      </c>
      <c r="W59" s="214">
        <f t="shared" si="33"/>
        <v>2151.3558201058199</v>
      </c>
      <c r="X59" s="214">
        <f t="shared" si="33"/>
        <v>2055.0264550264551</v>
      </c>
      <c r="Y59" s="214"/>
      <c r="Z59" s="214"/>
      <c r="AA59" s="214"/>
      <c r="AB59" s="214"/>
      <c r="AC59" s="208">
        <f>SUM(E59:AB59)</f>
        <v>43637.202380952374</v>
      </c>
    </row>
    <row r="60" spans="1:31" ht="30" customHeight="1" x14ac:dyDescent="0.2">
      <c r="A60" s="4">
        <v>15</v>
      </c>
      <c r="B60" s="3" t="s">
        <v>9</v>
      </c>
      <c r="C60" s="2" t="s">
        <v>8</v>
      </c>
      <c r="D60" s="5"/>
      <c r="E60" s="209">
        <v>1500</v>
      </c>
      <c r="F60" s="209">
        <v>1500</v>
      </c>
      <c r="G60" s="209">
        <v>1700</v>
      </c>
      <c r="H60" s="209">
        <v>1100</v>
      </c>
      <c r="I60" s="209">
        <v>1900</v>
      </c>
      <c r="J60" s="209">
        <v>1500</v>
      </c>
      <c r="K60" s="209">
        <v>1500</v>
      </c>
      <c r="L60" s="209">
        <v>1500</v>
      </c>
      <c r="M60" s="209">
        <v>1400</v>
      </c>
      <c r="N60" s="209">
        <v>1200</v>
      </c>
      <c r="O60" s="209">
        <v>1500</v>
      </c>
      <c r="P60" s="209">
        <v>1600</v>
      </c>
      <c r="Q60" s="209"/>
      <c r="R60" s="209"/>
      <c r="S60" s="209"/>
      <c r="T60" s="209">
        <v>1300</v>
      </c>
      <c r="U60" s="209">
        <v>1600</v>
      </c>
      <c r="V60" s="209">
        <v>1400</v>
      </c>
      <c r="W60" s="209">
        <v>1300</v>
      </c>
      <c r="X60" s="209">
        <v>700</v>
      </c>
      <c r="Y60" s="209"/>
      <c r="Z60" s="209"/>
      <c r="AA60" s="209"/>
      <c r="AB60" s="209">
        <v>1400</v>
      </c>
      <c r="AC60" s="208">
        <f>SUM(E60:AB60)</f>
        <v>25600</v>
      </c>
    </row>
    <row r="61" spans="1:31" ht="30" customHeight="1" x14ac:dyDescent="0.2">
      <c r="A61" s="4">
        <v>16</v>
      </c>
      <c r="B61" s="3" t="s">
        <v>7</v>
      </c>
      <c r="C61" s="2" t="s">
        <v>6</v>
      </c>
      <c r="D61" s="5"/>
      <c r="E61" s="215">
        <f t="shared" ref="E61:L61" si="34">E60/E59</f>
        <v>0.59132565930985936</v>
      </c>
      <c r="F61" s="215">
        <f t="shared" si="34"/>
        <v>0.58393408856848605</v>
      </c>
      <c r="G61" s="215">
        <f t="shared" si="34"/>
        <v>0.64565069955539933</v>
      </c>
      <c r="H61" s="215">
        <f t="shared" si="34"/>
        <v>0.42821833161688982</v>
      </c>
      <c r="I61" s="215">
        <f t="shared" si="34"/>
        <v>0.73964984552008239</v>
      </c>
      <c r="J61" s="215">
        <f t="shared" si="34"/>
        <v>0.58393408856848605</v>
      </c>
      <c r="K61" s="215">
        <f t="shared" si="34"/>
        <v>0.59132565930985925</v>
      </c>
      <c r="L61" s="215">
        <f t="shared" si="34"/>
        <v>0.61466746165103803</v>
      </c>
      <c r="M61" s="215">
        <f t="shared" ref="M61:X61" si="35">M60/M59</f>
        <v>0.57368963087430203</v>
      </c>
      <c r="N61" s="215">
        <f t="shared" si="35"/>
        <v>0.54162002417946542</v>
      </c>
      <c r="O61" s="215">
        <f t="shared" si="35"/>
        <v>0.70779889523452855</v>
      </c>
      <c r="P61" s="215">
        <f t="shared" si="35"/>
        <v>0.63074736993051672</v>
      </c>
      <c r="Q61" s="215"/>
      <c r="R61" s="215"/>
      <c r="S61" s="215"/>
      <c r="T61" s="215">
        <f t="shared" si="35"/>
        <v>0.53271180009756625</v>
      </c>
      <c r="U61" s="215">
        <f t="shared" si="35"/>
        <v>0.64713041850014041</v>
      </c>
      <c r="V61" s="215">
        <f t="shared" si="35"/>
        <v>0.58919475603306704</v>
      </c>
      <c r="W61" s="215">
        <f t="shared" si="35"/>
        <v>0.6042701016032096</v>
      </c>
      <c r="X61" s="215">
        <f t="shared" si="35"/>
        <v>0.34062821833161688</v>
      </c>
      <c r="Y61" s="215"/>
      <c r="Z61" s="215"/>
      <c r="AA61" s="215"/>
      <c r="AB61" s="215"/>
      <c r="AC61" s="208">
        <f t="shared" ref="AC61:AC66" si="36">AVERAGE(E61:AB61)</f>
        <v>0.58508806169908889</v>
      </c>
    </row>
    <row r="62" spans="1:31" ht="30" customHeight="1" x14ac:dyDescent="0.2">
      <c r="A62" s="4">
        <v>17</v>
      </c>
      <c r="B62" s="3" t="s">
        <v>5</v>
      </c>
      <c r="C62" s="5"/>
      <c r="D62" s="5"/>
      <c r="E62" s="326">
        <f>AC61</f>
        <v>0.58508806169908889</v>
      </c>
      <c r="F62" s="327"/>
      <c r="G62" s="327"/>
      <c r="H62" s="327"/>
      <c r="I62" s="327"/>
      <c r="J62" s="327"/>
      <c r="K62" s="327"/>
      <c r="L62" s="327"/>
      <c r="M62" s="327"/>
      <c r="N62" s="327"/>
      <c r="O62" s="327"/>
      <c r="P62" s="327"/>
      <c r="Q62" s="327"/>
      <c r="R62" s="327"/>
      <c r="S62" s="327"/>
      <c r="T62" s="327"/>
      <c r="U62" s="327"/>
      <c r="V62" s="327"/>
      <c r="W62" s="327"/>
      <c r="X62" s="327"/>
      <c r="Y62" s="327"/>
      <c r="Z62" s="327"/>
      <c r="AA62" s="327"/>
      <c r="AB62" s="328"/>
      <c r="AC62" s="208">
        <f t="shared" si="36"/>
        <v>0.58508806169908889</v>
      </c>
    </row>
    <row r="63" spans="1:31" ht="30" customHeight="1" x14ac:dyDescent="0.2">
      <c r="A63" s="4">
        <v>18</v>
      </c>
      <c r="B63" s="3" t="s">
        <v>4</v>
      </c>
      <c r="C63" s="5"/>
      <c r="D63" s="5"/>
      <c r="E63" s="62">
        <f t="shared" ref="E63:L63" si="37">3.516/E61</f>
        <v>5.9459621693121694</v>
      </c>
      <c r="F63" s="62">
        <f t="shared" si="37"/>
        <v>6.0212275132275135</v>
      </c>
      <c r="G63" s="62">
        <f t="shared" si="37"/>
        <v>5.4456690009337061</v>
      </c>
      <c r="H63" s="62">
        <f t="shared" si="37"/>
        <v>8.2107647907647898</v>
      </c>
      <c r="I63" s="62">
        <f t="shared" si="37"/>
        <v>4.7536006683375103</v>
      </c>
      <c r="J63" s="62">
        <f t="shared" si="37"/>
        <v>6.0212275132275135</v>
      </c>
      <c r="K63" s="62">
        <f t="shared" si="37"/>
        <v>5.9459621693121703</v>
      </c>
      <c r="L63" s="62">
        <f t="shared" si="37"/>
        <v>5.720166137566137</v>
      </c>
      <c r="M63" s="62">
        <f t="shared" ref="M63:X63" si="38">3.516/M61</f>
        <v>6.1287494331065773</v>
      </c>
      <c r="N63" s="62">
        <f t="shared" si="38"/>
        <v>6.4916359126984124</v>
      </c>
      <c r="O63" s="62">
        <f t="shared" si="38"/>
        <v>4.9675126984126985</v>
      </c>
      <c r="P63" s="62">
        <f t="shared" si="38"/>
        <v>5.574339533730158</v>
      </c>
      <c r="Q63" s="62"/>
      <c r="R63" s="62"/>
      <c r="S63" s="62"/>
      <c r="T63" s="62">
        <f t="shared" si="38"/>
        <v>6.6001916971916978</v>
      </c>
      <c r="U63" s="62">
        <f t="shared" si="38"/>
        <v>5.4332170138888891</v>
      </c>
      <c r="V63" s="62">
        <f t="shared" si="38"/>
        <v>5.9674665532879825</v>
      </c>
      <c r="W63" s="62">
        <f t="shared" si="38"/>
        <v>5.8185900488400479</v>
      </c>
      <c r="X63" s="62">
        <f t="shared" si="38"/>
        <v>10.322104308390022</v>
      </c>
      <c r="Y63" s="62"/>
      <c r="Z63" s="62"/>
      <c r="AA63" s="62"/>
      <c r="AB63" s="62"/>
      <c r="AC63" s="208">
        <f t="shared" si="36"/>
        <v>6.1981404213075297</v>
      </c>
    </row>
    <row r="64" spans="1:31" ht="30" customHeight="1" x14ac:dyDescent="0.2">
      <c r="A64" s="4">
        <v>19</v>
      </c>
      <c r="B64" s="3" t="s">
        <v>3</v>
      </c>
      <c r="C64" s="5"/>
      <c r="D64" s="5"/>
      <c r="E64" s="62">
        <f t="shared" ref="E64:L64" si="39">3.413*E63</f>
        <v>20.293568883862434</v>
      </c>
      <c r="F64" s="62">
        <f t="shared" si="39"/>
        <v>20.550449502645503</v>
      </c>
      <c r="G64" s="62">
        <f t="shared" si="39"/>
        <v>18.586068300186739</v>
      </c>
      <c r="H64" s="62">
        <f t="shared" si="39"/>
        <v>28.023340230880226</v>
      </c>
      <c r="I64" s="62">
        <f t="shared" si="39"/>
        <v>16.224039081035922</v>
      </c>
      <c r="J64" s="62">
        <f t="shared" si="39"/>
        <v>20.550449502645503</v>
      </c>
      <c r="K64" s="62">
        <f t="shared" si="39"/>
        <v>20.293568883862434</v>
      </c>
      <c r="L64" s="62">
        <f t="shared" si="39"/>
        <v>19.522927027513223</v>
      </c>
      <c r="M64" s="62">
        <f t="shared" ref="M64:X64" si="40">3.413*M63</f>
        <v>20.917421815192746</v>
      </c>
      <c r="N64" s="62">
        <f t="shared" si="40"/>
        <v>22.155953370039679</v>
      </c>
      <c r="O64" s="62">
        <f t="shared" si="40"/>
        <v>16.954120839682538</v>
      </c>
      <c r="P64" s="62">
        <f t="shared" si="40"/>
        <v>19.025220828621027</v>
      </c>
      <c r="Q64" s="62"/>
      <c r="R64" s="62"/>
      <c r="S64" s="62"/>
      <c r="T64" s="62">
        <f t="shared" si="40"/>
        <v>22.526454262515262</v>
      </c>
      <c r="U64" s="62">
        <f t="shared" si="40"/>
        <v>18.543569668402778</v>
      </c>
      <c r="V64" s="62">
        <f t="shared" si="40"/>
        <v>20.366963346371882</v>
      </c>
      <c r="W64" s="62">
        <f t="shared" si="40"/>
        <v>19.858847836691083</v>
      </c>
      <c r="X64" s="62">
        <f t="shared" si="40"/>
        <v>35.229342004535141</v>
      </c>
      <c r="Y64" s="62"/>
      <c r="Z64" s="62"/>
      <c r="AA64" s="62"/>
      <c r="AB64" s="62"/>
      <c r="AC64" s="208">
        <f t="shared" si="36"/>
        <v>21.154253257922591</v>
      </c>
    </row>
    <row r="65" spans="1:29" ht="30" customHeight="1" x14ac:dyDescent="0.2">
      <c r="A65" s="4">
        <v>20</v>
      </c>
      <c r="B65" s="3" t="s">
        <v>2</v>
      </c>
      <c r="C65" s="2" t="s">
        <v>0</v>
      </c>
      <c r="D65" s="5"/>
      <c r="E65" s="62">
        <f t="shared" ref="E65:L65" si="41">(E51-E50)/LN(1+(E51-E50)/E46)</f>
        <v>3.446831936518421</v>
      </c>
      <c r="F65" s="62">
        <f t="shared" si="41"/>
        <v>3.4468319365184197</v>
      </c>
      <c r="G65" s="62">
        <f t="shared" si="41"/>
        <v>3.4468319365184197</v>
      </c>
      <c r="H65" s="62">
        <f t="shared" si="41"/>
        <v>3.378466710687515</v>
      </c>
      <c r="I65" s="62">
        <f t="shared" si="41"/>
        <v>3.2175297813743202</v>
      </c>
      <c r="J65" s="62">
        <f t="shared" si="41"/>
        <v>3.3187584949265911</v>
      </c>
      <c r="K65" s="62">
        <f t="shared" si="41"/>
        <v>3.6035868007408252</v>
      </c>
      <c r="L65" s="62">
        <f t="shared" si="41"/>
        <v>3.288748875701764</v>
      </c>
      <c r="M65" s="62">
        <f t="shared" ref="M65:X65" si="42">(M51-M50)/LN(1+(M51-M50)/M46)</f>
        <v>3.1881552458838334</v>
      </c>
      <c r="N65" s="62">
        <f t="shared" si="42"/>
        <v>2.717321316799191</v>
      </c>
      <c r="O65" s="62">
        <f t="shared" si="42"/>
        <v>2.8500189184554623</v>
      </c>
      <c r="P65" s="62">
        <f t="shared" si="42"/>
        <v>3.3486637593074837</v>
      </c>
      <c r="Q65" s="62">
        <f t="shared" si="42"/>
        <v>3.288748875701764</v>
      </c>
      <c r="R65" s="62"/>
      <c r="S65" s="62"/>
      <c r="T65" s="62">
        <f t="shared" si="42"/>
        <v>3.3187584949265898</v>
      </c>
      <c r="U65" s="62">
        <f t="shared" si="42"/>
        <v>3.3486637593074837</v>
      </c>
      <c r="V65" s="62">
        <f t="shared" si="42"/>
        <v>3.2586327882022115</v>
      </c>
      <c r="W65" s="62">
        <f t="shared" si="42"/>
        <v>2.7004259364194225</v>
      </c>
      <c r="X65" s="62">
        <f t="shared" si="42"/>
        <v>2.7305961147778528</v>
      </c>
      <c r="Y65" s="62"/>
      <c r="Z65" s="62"/>
      <c r="AA65" s="62"/>
      <c r="AB65" s="62"/>
      <c r="AC65" s="208">
        <f t="shared" si="36"/>
        <v>3.2165317601537544</v>
      </c>
    </row>
    <row r="66" spans="1:29" ht="30" customHeight="1" x14ac:dyDescent="0.25">
      <c r="A66" s="4">
        <v>21</v>
      </c>
      <c r="B66" s="3" t="s">
        <v>1</v>
      </c>
      <c r="C66" s="2" t="s">
        <v>0</v>
      </c>
      <c r="D66" s="1"/>
      <c r="E66" s="62">
        <f t="shared" ref="E66:L66" si="43">(E48-E49)/LN(1+(E48-E49)/E47)</f>
        <v>3.1493713162492134</v>
      </c>
      <c r="F66" s="62">
        <f t="shared" si="43"/>
        <v>3.174605732429284</v>
      </c>
      <c r="G66" s="62">
        <f t="shared" si="43"/>
        <v>3.3879143849792102</v>
      </c>
      <c r="H66" s="62">
        <f t="shared" si="43"/>
        <v>3.174605732429284</v>
      </c>
      <c r="I66" s="62">
        <f t="shared" si="43"/>
        <v>3.174605732429284</v>
      </c>
      <c r="J66" s="62">
        <f t="shared" si="43"/>
        <v>3.3362591313939705</v>
      </c>
      <c r="K66" s="62">
        <f t="shared" si="43"/>
        <v>3.310333392565084</v>
      </c>
      <c r="L66" s="62">
        <f t="shared" si="43"/>
        <v>3.0732768781004784</v>
      </c>
      <c r="M66" s="62">
        <f t="shared" ref="M66:X66" si="44">(M48-M49)/LN(1+(M48-M49)/M47)</f>
        <v>3.0732768781004789</v>
      </c>
      <c r="N66" s="62">
        <f t="shared" si="44"/>
        <v>2.7318849218221408</v>
      </c>
      <c r="O66" s="62">
        <f t="shared" si="44"/>
        <v>2.8150399832745259</v>
      </c>
      <c r="P66" s="62">
        <f t="shared" si="44"/>
        <v>3.310333392565084</v>
      </c>
      <c r="Q66" s="62">
        <f t="shared" si="44"/>
        <v>3.0477780683835873</v>
      </c>
      <c r="R66" s="62"/>
      <c r="S66" s="62"/>
      <c r="T66" s="62">
        <f t="shared" si="44"/>
        <v>3.2321510472845874</v>
      </c>
      <c r="U66" s="62">
        <f t="shared" si="44"/>
        <v>3.2582804444917866</v>
      </c>
      <c r="V66" s="62">
        <f t="shared" si="44"/>
        <v>3.1796806982868167</v>
      </c>
      <c r="W66" s="62">
        <f t="shared" si="44"/>
        <v>2.993682117366443</v>
      </c>
      <c r="X66" s="62">
        <f t="shared" si="44"/>
        <v>2.4384030879591339</v>
      </c>
      <c r="Y66" s="62"/>
      <c r="Z66" s="62"/>
      <c r="AA66" s="62"/>
      <c r="AB66" s="62"/>
      <c r="AC66" s="208">
        <f t="shared" si="36"/>
        <v>3.1034157188950213</v>
      </c>
    </row>
    <row r="68" spans="1:29" ht="23.25" x14ac:dyDescent="0.2">
      <c r="A68" s="359"/>
      <c r="B68" s="359"/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  <c r="R68" s="359"/>
      <c r="S68" s="359"/>
      <c r="T68" s="359"/>
      <c r="U68" s="359"/>
      <c r="V68" s="359"/>
      <c r="W68" s="359"/>
      <c r="X68" s="359"/>
      <c r="Y68" s="359"/>
      <c r="Z68" s="359"/>
      <c r="AA68" s="359"/>
      <c r="AB68" s="359"/>
      <c r="AC68" s="359"/>
    </row>
    <row r="69" spans="1:29" ht="18.75" x14ac:dyDescent="0.2">
      <c r="A69" s="370"/>
      <c r="B69" s="370"/>
      <c r="C69" s="370"/>
      <c r="D69" s="370"/>
      <c r="E69" s="370"/>
      <c r="F69" s="370"/>
      <c r="G69" s="370"/>
      <c r="H69" s="370"/>
      <c r="I69" s="370"/>
      <c r="J69" s="370"/>
      <c r="K69" s="370"/>
      <c r="L69" s="370"/>
      <c r="M69" s="370"/>
      <c r="N69" s="370"/>
      <c r="O69" s="370"/>
      <c r="P69" s="370"/>
      <c r="Q69" s="370"/>
      <c r="R69" s="370"/>
      <c r="S69" s="370"/>
      <c r="T69" s="370"/>
      <c r="U69" s="370"/>
      <c r="V69" s="370"/>
      <c r="W69" s="370"/>
      <c r="X69" s="370"/>
      <c r="Y69" s="370"/>
      <c r="Z69" s="370"/>
      <c r="AA69" s="370"/>
      <c r="AB69" s="370"/>
      <c r="AC69" s="370"/>
    </row>
    <row r="70" spans="1:29" ht="21" customHeight="1" x14ac:dyDescent="0.35">
      <c r="A70" s="361"/>
      <c r="B70" s="361"/>
      <c r="C70" s="361"/>
      <c r="D70" s="361"/>
      <c r="E70" s="342"/>
      <c r="F70" s="342"/>
      <c r="G70" s="342"/>
      <c r="H70" s="342"/>
      <c r="I70" s="342"/>
      <c r="J70" s="342"/>
      <c r="K70" s="342"/>
      <c r="L70" s="342"/>
      <c r="M70" s="342"/>
      <c r="N70" s="342"/>
      <c r="O70" s="342"/>
      <c r="P70" s="342"/>
      <c r="Q70" s="342"/>
      <c r="R70" s="342"/>
      <c r="S70" s="342"/>
      <c r="T70" s="342"/>
      <c r="U70" s="342"/>
      <c r="V70" s="342"/>
      <c r="W70" s="342"/>
      <c r="X70" s="342"/>
      <c r="Y70" s="342"/>
      <c r="Z70" s="342"/>
      <c r="AA70" s="342"/>
      <c r="AB70" s="342"/>
      <c r="AC70" s="342"/>
    </row>
    <row r="71" spans="1:29" ht="15.75" customHeight="1" x14ac:dyDescent="0.2">
      <c r="A71" s="371"/>
      <c r="B71" s="371"/>
      <c r="C71" s="371"/>
      <c r="D71" s="371"/>
      <c r="E71" s="342"/>
      <c r="F71" s="342"/>
      <c r="G71" s="342"/>
      <c r="H71" s="342"/>
      <c r="I71" s="342"/>
      <c r="J71" s="342"/>
      <c r="K71" s="342"/>
      <c r="L71" s="342"/>
      <c r="M71" s="342"/>
      <c r="N71" s="342"/>
      <c r="O71" s="342"/>
      <c r="P71" s="342"/>
      <c r="Q71" s="342"/>
      <c r="R71" s="342"/>
      <c r="S71" s="342"/>
      <c r="T71" s="342"/>
      <c r="U71" s="342"/>
      <c r="V71" s="342"/>
      <c r="W71" s="342"/>
      <c r="X71" s="342"/>
      <c r="Y71" s="342"/>
      <c r="Z71" s="342"/>
      <c r="AA71" s="342"/>
      <c r="AB71" s="342"/>
      <c r="AC71" s="342"/>
    </row>
    <row r="72" spans="1:29" ht="15.75" customHeight="1" x14ac:dyDescent="0.2">
      <c r="A72" s="371"/>
      <c r="B72" s="371"/>
      <c r="C72" s="371"/>
      <c r="D72" s="371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2"/>
      <c r="T72" s="342"/>
      <c r="U72" s="342"/>
      <c r="V72" s="342"/>
      <c r="W72" s="342"/>
      <c r="X72" s="342"/>
      <c r="Y72" s="342"/>
      <c r="Z72" s="342"/>
      <c r="AA72" s="342"/>
      <c r="AB72" s="342"/>
      <c r="AC72" s="342"/>
    </row>
    <row r="73" spans="1:29" ht="15.75" customHeight="1" x14ac:dyDescent="0.2">
      <c r="A73" s="371"/>
      <c r="B73" s="371"/>
      <c r="C73" s="371"/>
      <c r="D73" s="371"/>
      <c r="E73" s="342"/>
      <c r="F73" s="342"/>
      <c r="G73" s="342"/>
      <c r="H73" s="342"/>
      <c r="I73" s="342"/>
      <c r="J73" s="342"/>
      <c r="K73" s="342"/>
      <c r="L73" s="342"/>
      <c r="M73" s="342"/>
      <c r="N73" s="342"/>
      <c r="O73" s="342"/>
      <c r="P73" s="342"/>
      <c r="Q73" s="342"/>
      <c r="R73" s="342"/>
      <c r="S73" s="342"/>
      <c r="T73" s="342"/>
      <c r="U73" s="342"/>
      <c r="V73" s="342"/>
      <c r="W73" s="342"/>
      <c r="X73" s="342"/>
      <c r="Y73" s="342"/>
      <c r="Z73" s="342"/>
      <c r="AA73" s="342"/>
      <c r="AB73" s="342"/>
      <c r="AC73" s="342"/>
    </row>
    <row r="74" spans="1:29" ht="15.75" customHeight="1" x14ac:dyDescent="0.2">
      <c r="A74" s="371"/>
      <c r="B74" s="371"/>
      <c r="C74" s="371"/>
      <c r="D74" s="371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</row>
    <row r="75" spans="1:29" ht="15.75" customHeight="1" x14ac:dyDescent="0.25">
      <c r="A75" s="425"/>
      <c r="B75" s="425"/>
      <c r="C75" s="425"/>
      <c r="D75" s="425"/>
      <c r="E75" s="342"/>
      <c r="F75" s="342"/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</row>
    <row r="76" spans="1:29" ht="15.75" customHeight="1" x14ac:dyDescent="0.25">
      <c r="A76" s="425"/>
      <c r="B76" s="425"/>
      <c r="C76" s="425"/>
      <c r="D76" s="425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342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</row>
    <row r="77" spans="1:29" ht="15.75" customHeight="1" x14ac:dyDescent="0.2">
      <c r="A77" s="357"/>
      <c r="B77" s="357"/>
      <c r="C77" s="357"/>
      <c r="D77" s="357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  <c r="AA77" s="358"/>
      <c r="AB77" s="358"/>
      <c r="AC77" s="269"/>
    </row>
    <row r="78" spans="1:29" ht="15.75" x14ac:dyDescent="0.25">
      <c r="A78" s="357"/>
      <c r="B78" s="357"/>
      <c r="C78" s="357"/>
      <c r="D78" s="357"/>
      <c r="E78" s="23"/>
      <c r="F78" s="23"/>
      <c r="G78" s="23"/>
      <c r="H78" s="23"/>
      <c r="I78" s="270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/>
    </row>
    <row r="79" spans="1:29" ht="20.100000000000001" customHeight="1" x14ac:dyDescent="0.2">
      <c r="A79" s="20"/>
      <c r="B79" s="151"/>
      <c r="C79" s="22"/>
      <c r="D79" s="271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284"/>
    </row>
    <row r="80" spans="1:29" ht="30" customHeight="1" x14ac:dyDescent="0.2">
      <c r="A80" s="20"/>
      <c r="B80" s="151"/>
      <c r="C80" s="22"/>
      <c r="D80" s="271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284"/>
    </row>
    <row r="81" spans="1:29" ht="30" customHeight="1" x14ac:dyDescent="0.2">
      <c r="A81" s="20"/>
      <c r="B81" s="151"/>
      <c r="C81" s="22"/>
      <c r="D81" s="22"/>
      <c r="E81" s="285"/>
      <c r="F81" s="285"/>
      <c r="G81" s="285"/>
      <c r="H81" s="285"/>
      <c r="I81" s="285"/>
      <c r="J81" s="285"/>
      <c r="K81" s="285"/>
      <c r="L81" s="285"/>
      <c r="M81" s="285"/>
      <c r="N81" s="285"/>
      <c r="O81" s="285"/>
      <c r="P81" s="285"/>
      <c r="Q81" s="285"/>
      <c r="R81" s="285"/>
      <c r="S81" s="285"/>
      <c r="T81" s="285"/>
      <c r="U81" s="285"/>
      <c r="V81" s="285"/>
      <c r="W81" s="285"/>
      <c r="X81" s="285"/>
      <c r="Y81" s="285"/>
      <c r="Z81" s="285"/>
      <c r="AA81" s="285"/>
      <c r="AB81" s="285"/>
      <c r="AC81" s="284"/>
    </row>
    <row r="82" spans="1:29" ht="30" customHeight="1" x14ac:dyDescent="0.2">
      <c r="A82" s="20"/>
      <c r="B82" s="151"/>
      <c r="C82" s="22"/>
      <c r="D82" s="22"/>
      <c r="E82" s="285"/>
      <c r="F82" s="285"/>
      <c r="G82" s="285"/>
      <c r="H82" s="285"/>
      <c r="I82" s="285"/>
      <c r="J82" s="285"/>
      <c r="K82" s="285"/>
      <c r="L82" s="285"/>
      <c r="M82" s="285"/>
      <c r="N82" s="285"/>
      <c r="O82" s="285"/>
      <c r="P82" s="285"/>
      <c r="Q82" s="285"/>
      <c r="R82" s="285"/>
      <c r="S82" s="285"/>
      <c r="T82" s="285"/>
      <c r="U82" s="285"/>
      <c r="V82" s="285"/>
      <c r="W82" s="285"/>
      <c r="X82" s="285"/>
      <c r="Y82" s="285"/>
      <c r="Z82" s="285"/>
      <c r="AA82" s="285"/>
      <c r="AB82" s="285"/>
      <c r="AC82" s="284"/>
    </row>
    <row r="83" spans="1:29" ht="30" customHeight="1" x14ac:dyDescent="0.2">
      <c r="A83" s="20"/>
      <c r="B83" s="151"/>
      <c r="C83" s="22"/>
      <c r="D83" s="22"/>
      <c r="E83" s="285"/>
      <c r="F83" s="285"/>
      <c r="G83" s="285"/>
      <c r="H83" s="285"/>
      <c r="I83" s="285"/>
      <c r="J83" s="285"/>
      <c r="K83" s="285"/>
      <c r="L83" s="285"/>
      <c r="M83" s="285"/>
      <c r="N83" s="285"/>
      <c r="O83" s="285"/>
      <c r="P83" s="285"/>
      <c r="Q83" s="285"/>
      <c r="R83" s="285"/>
      <c r="S83" s="285"/>
      <c r="T83" s="285"/>
      <c r="U83" s="285"/>
      <c r="V83" s="285"/>
      <c r="W83" s="285"/>
      <c r="X83" s="285"/>
      <c r="Y83" s="285"/>
      <c r="Z83" s="285"/>
      <c r="AA83" s="285"/>
      <c r="AB83" s="285"/>
      <c r="AC83" s="284"/>
    </row>
    <row r="84" spans="1:29" ht="30" customHeight="1" x14ac:dyDescent="0.2">
      <c r="A84" s="20"/>
      <c r="B84" s="151"/>
      <c r="C84" s="22"/>
      <c r="D84" s="22"/>
      <c r="E84" s="285"/>
      <c r="F84" s="285"/>
      <c r="G84" s="285"/>
      <c r="H84" s="285"/>
      <c r="I84" s="285"/>
      <c r="J84" s="285"/>
      <c r="K84" s="285"/>
      <c r="L84" s="285"/>
      <c r="M84" s="285"/>
      <c r="N84" s="285"/>
      <c r="O84" s="285"/>
      <c r="P84" s="285"/>
      <c r="Q84" s="285"/>
      <c r="R84" s="285"/>
      <c r="S84" s="285"/>
      <c r="T84" s="285"/>
      <c r="U84" s="285"/>
      <c r="V84" s="285"/>
      <c r="W84" s="285"/>
      <c r="X84" s="285"/>
      <c r="Y84" s="285"/>
      <c r="Z84" s="285"/>
      <c r="AA84" s="285"/>
      <c r="AB84" s="285"/>
      <c r="AC84" s="284"/>
    </row>
    <row r="85" spans="1:29" ht="30" customHeight="1" x14ac:dyDescent="0.2">
      <c r="A85" s="20"/>
      <c r="B85" s="151"/>
      <c r="C85" s="22"/>
      <c r="D85" s="22"/>
      <c r="E85" s="275"/>
      <c r="F85" s="275"/>
      <c r="G85" s="275"/>
      <c r="H85" s="275"/>
      <c r="I85" s="275"/>
      <c r="J85" s="275"/>
      <c r="K85" s="275"/>
      <c r="L85" s="275"/>
      <c r="M85" s="275"/>
      <c r="N85" s="275"/>
      <c r="O85" s="275"/>
      <c r="P85" s="275"/>
      <c r="Q85" s="275"/>
      <c r="R85" s="275"/>
      <c r="S85" s="275"/>
      <c r="T85" s="275"/>
      <c r="U85" s="275"/>
      <c r="V85" s="275"/>
      <c r="W85" s="275"/>
      <c r="X85" s="275"/>
      <c r="Y85" s="275"/>
      <c r="Z85" s="275"/>
      <c r="AA85" s="275"/>
      <c r="AB85" s="275"/>
      <c r="AC85" s="284"/>
    </row>
    <row r="86" spans="1:29" ht="30" customHeight="1" x14ac:dyDescent="0.2">
      <c r="A86" s="20"/>
      <c r="B86" s="151"/>
      <c r="C86" s="22"/>
      <c r="D86" s="22"/>
      <c r="E86" s="276"/>
      <c r="F86" s="276"/>
      <c r="G86" s="276"/>
      <c r="H86" s="276"/>
      <c r="I86" s="276"/>
      <c r="J86" s="276"/>
      <c r="K86" s="276"/>
      <c r="L86" s="276"/>
      <c r="M86" s="276"/>
      <c r="N86" s="276"/>
      <c r="O86" s="276"/>
      <c r="P86" s="276"/>
      <c r="Q86" s="276"/>
      <c r="R86" s="276"/>
      <c r="S86" s="276"/>
      <c r="T86" s="276"/>
      <c r="U86" s="276"/>
      <c r="V86" s="276"/>
      <c r="W86" s="276"/>
      <c r="X86" s="276"/>
      <c r="Y86" s="276"/>
      <c r="Z86" s="276"/>
      <c r="AA86" s="276"/>
      <c r="AB86" s="276"/>
      <c r="AC86" s="284"/>
    </row>
    <row r="87" spans="1:29" ht="30" customHeight="1" x14ac:dyDescent="0.2">
      <c r="A87" s="20"/>
      <c r="B87" s="151"/>
      <c r="C87" s="22"/>
      <c r="D87" s="22"/>
      <c r="E87" s="276"/>
      <c r="F87" s="276"/>
      <c r="G87" s="276"/>
      <c r="H87" s="276"/>
      <c r="I87" s="276"/>
      <c r="J87" s="276"/>
      <c r="K87" s="276"/>
      <c r="L87" s="276"/>
      <c r="M87" s="276"/>
      <c r="N87" s="276"/>
      <c r="O87" s="276"/>
      <c r="P87" s="276"/>
      <c r="Q87" s="276"/>
      <c r="R87" s="276"/>
      <c r="S87" s="276"/>
      <c r="T87" s="276"/>
      <c r="U87" s="276"/>
      <c r="V87" s="276"/>
      <c r="W87" s="276"/>
      <c r="X87" s="276"/>
      <c r="Y87" s="276"/>
      <c r="Z87" s="276"/>
      <c r="AA87" s="276"/>
      <c r="AB87" s="276"/>
      <c r="AC87" s="284"/>
    </row>
    <row r="88" spans="1:29" ht="30" customHeight="1" x14ac:dyDescent="0.2">
      <c r="A88" s="20"/>
      <c r="B88" s="151"/>
      <c r="C88" s="22"/>
      <c r="D88" s="22"/>
      <c r="E88" s="276"/>
      <c r="F88" s="276"/>
      <c r="G88" s="276"/>
      <c r="H88" s="276"/>
      <c r="I88" s="276"/>
      <c r="J88" s="276"/>
      <c r="K88" s="276"/>
      <c r="L88" s="276"/>
      <c r="M88" s="276"/>
      <c r="N88" s="276"/>
      <c r="O88" s="276"/>
      <c r="P88" s="276"/>
      <c r="Q88" s="276"/>
      <c r="R88" s="276"/>
      <c r="S88" s="276"/>
      <c r="T88" s="276"/>
      <c r="U88" s="276"/>
      <c r="V88" s="276"/>
      <c r="W88" s="276"/>
      <c r="X88" s="276"/>
      <c r="Y88" s="276"/>
      <c r="Z88" s="276"/>
      <c r="AA88" s="276"/>
      <c r="AB88" s="276"/>
      <c r="AC88" s="284"/>
    </row>
    <row r="89" spans="1:29" ht="30" customHeight="1" x14ac:dyDescent="0.2">
      <c r="A89" s="20"/>
      <c r="B89" s="151"/>
      <c r="C89" s="22"/>
      <c r="D89" s="30"/>
      <c r="E89" s="275"/>
      <c r="F89" s="275"/>
      <c r="G89" s="275"/>
      <c r="H89" s="275"/>
      <c r="I89" s="275"/>
      <c r="J89" s="275"/>
      <c r="K89" s="275"/>
      <c r="L89" s="275"/>
      <c r="M89" s="275"/>
      <c r="N89" s="275"/>
      <c r="O89" s="275"/>
      <c r="P89" s="275"/>
      <c r="Q89" s="275"/>
      <c r="R89" s="275"/>
      <c r="S89" s="275"/>
      <c r="T89" s="275"/>
      <c r="U89" s="275"/>
      <c r="V89" s="275"/>
      <c r="W89" s="275"/>
      <c r="X89" s="275"/>
      <c r="Y89" s="275"/>
      <c r="Z89" s="275"/>
      <c r="AA89" s="275"/>
      <c r="AB89" s="275"/>
      <c r="AC89" s="284"/>
    </row>
    <row r="90" spans="1:29" ht="30" customHeight="1" x14ac:dyDescent="0.2">
      <c r="A90" s="20"/>
      <c r="B90" s="151"/>
      <c r="C90" s="22"/>
      <c r="D90" s="30"/>
      <c r="E90" s="275"/>
      <c r="F90" s="275"/>
      <c r="G90" s="275"/>
      <c r="H90" s="275"/>
      <c r="I90" s="275"/>
      <c r="J90" s="275"/>
      <c r="K90" s="275"/>
      <c r="L90" s="275"/>
      <c r="M90" s="275"/>
      <c r="N90" s="275"/>
      <c r="O90" s="275"/>
      <c r="P90" s="275"/>
      <c r="Q90" s="275"/>
      <c r="R90" s="275"/>
      <c r="S90" s="275"/>
      <c r="T90" s="275"/>
      <c r="U90" s="275"/>
      <c r="V90" s="275"/>
      <c r="W90" s="275"/>
      <c r="X90" s="275"/>
      <c r="Y90" s="275"/>
      <c r="Z90" s="275"/>
      <c r="AA90" s="275"/>
      <c r="AB90" s="275"/>
      <c r="AC90" s="284"/>
    </row>
    <row r="91" spans="1:29" ht="30" customHeight="1" x14ac:dyDescent="0.2">
      <c r="A91" s="20"/>
      <c r="B91" s="151"/>
      <c r="C91" s="22"/>
      <c r="D91" s="30"/>
      <c r="E91" s="277"/>
      <c r="F91" s="277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  <c r="Z91" s="277"/>
      <c r="AA91" s="277"/>
      <c r="AB91" s="277"/>
      <c r="AC91" s="284"/>
    </row>
    <row r="92" spans="1:29" ht="30" customHeight="1" x14ac:dyDescent="0.2">
      <c r="A92" s="20"/>
      <c r="B92" s="151"/>
      <c r="C92" s="22"/>
      <c r="D92" s="30"/>
      <c r="E92" s="277"/>
      <c r="F92" s="277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  <c r="Z92" s="277"/>
      <c r="AA92" s="277"/>
      <c r="AB92" s="277"/>
      <c r="AC92" s="278"/>
    </row>
    <row r="93" spans="1:29" ht="30" customHeight="1" x14ac:dyDescent="0.2">
      <c r="A93" s="20"/>
      <c r="B93" s="151"/>
      <c r="C93" s="22"/>
      <c r="D93" s="30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78"/>
    </row>
    <row r="94" spans="1:29" ht="30" customHeight="1" x14ac:dyDescent="0.2">
      <c r="A94" s="20"/>
      <c r="B94" s="151"/>
      <c r="C94" s="22"/>
      <c r="D94" s="30"/>
      <c r="E94" s="273"/>
      <c r="F94" s="273"/>
      <c r="G94" s="273"/>
      <c r="H94" s="273"/>
      <c r="I94" s="273"/>
      <c r="J94" s="273"/>
      <c r="K94" s="273"/>
      <c r="L94" s="273"/>
      <c r="M94" s="273"/>
      <c r="N94" s="273"/>
      <c r="O94" s="273"/>
      <c r="P94" s="273"/>
      <c r="Q94" s="273"/>
      <c r="R94" s="273"/>
      <c r="S94" s="273"/>
      <c r="T94" s="273"/>
      <c r="U94" s="273"/>
      <c r="V94" s="273"/>
      <c r="W94" s="273"/>
      <c r="X94" s="273"/>
      <c r="Y94" s="273"/>
      <c r="Z94" s="273"/>
      <c r="AA94" s="273"/>
      <c r="AB94" s="273"/>
      <c r="AC94" s="278"/>
    </row>
    <row r="95" spans="1:29" ht="30" customHeight="1" x14ac:dyDescent="0.2">
      <c r="A95" s="20"/>
      <c r="B95" s="151"/>
      <c r="C95" s="30"/>
      <c r="D95" s="30"/>
      <c r="E95" s="424"/>
      <c r="F95" s="424"/>
      <c r="G95" s="424"/>
      <c r="H95" s="424"/>
      <c r="I95" s="424"/>
      <c r="J95" s="424"/>
      <c r="K95" s="424"/>
      <c r="L95" s="424"/>
      <c r="M95" s="424"/>
      <c r="N95" s="424"/>
      <c r="O95" s="424"/>
      <c r="P95" s="424"/>
      <c r="Q95" s="424"/>
      <c r="R95" s="424"/>
      <c r="S95" s="424"/>
      <c r="T95" s="424"/>
      <c r="U95" s="424"/>
      <c r="V95" s="424"/>
      <c r="W95" s="424"/>
      <c r="X95" s="424"/>
      <c r="Y95" s="424"/>
      <c r="Z95" s="424"/>
      <c r="AA95" s="424"/>
      <c r="AB95" s="424"/>
      <c r="AC95" s="278"/>
    </row>
    <row r="96" spans="1:29" ht="30" customHeight="1" x14ac:dyDescent="0.2">
      <c r="A96" s="20"/>
      <c r="B96" s="151"/>
      <c r="C96" s="30"/>
      <c r="D96" s="30"/>
      <c r="E96" s="236"/>
      <c r="F96" s="236"/>
      <c r="G96" s="236"/>
      <c r="H96" s="236"/>
      <c r="I96" s="236"/>
      <c r="J96" s="236"/>
      <c r="K96" s="236"/>
      <c r="L96" s="236"/>
      <c r="M96" s="236"/>
      <c r="N96" s="236"/>
      <c r="O96" s="236"/>
      <c r="P96" s="236"/>
      <c r="Q96" s="236"/>
      <c r="R96" s="236"/>
      <c r="S96" s="236"/>
      <c r="T96" s="236"/>
      <c r="U96" s="236"/>
      <c r="V96" s="236"/>
      <c r="W96" s="236"/>
      <c r="X96" s="236"/>
      <c r="Y96" s="236"/>
      <c r="Z96" s="236"/>
      <c r="AA96" s="236"/>
      <c r="AB96" s="236"/>
      <c r="AC96" s="278"/>
    </row>
    <row r="97" spans="1:29" ht="30" customHeight="1" x14ac:dyDescent="0.2">
      <c r="A97" s="20"/>
      <c r="B97" s="151"/>
      <c r="C97" s="30"/>
      <c r="D97" s="30"/>
      <c r="E97" s="236"/>
      <c r="F97" s="236"/>
      <c r="G97" s="236"/>
      <c r="H97" s="236"/>
      <c r="I97" s="236"/>
      <c r="J97" s="236"/>
      <c r="K97" s="236"/>
      <c r="L97" s="236"/>
      <c r="M97" s="236"/>
      <c r="N97" s="236"/>
      <c r="O97" s="236"/>
      <c r="P97" s="236"/>
      <c r="Q97" s="236"/>
      <c r="R97" s="236"/>
      <c r="S97" s="236"/>
      <c r="T97" s="236"/>
      <c r="U97" s="236"/>
      <c r="V97" s="236"/>
      <c r="W97" s="236"/>
      <c r="X97" s="236"/>
      <c r="Y97" s="236"/>
      <c r="Z97" s="236"/>
      <c r="AA97" s="236"/>
      <c r="AB97" s="236"/>
      <c r="AC97" s="278"/>
    </row>
    <row r="98" spans="1:29" ht="30" customHeight="1" x14ac:dyDescent="0.2">
      <c r="A98" s="20"/>
      <c r="B98" s="151"/>
      <c r="C98" s="22"/>
      <c r="D98" s="30"/>
      <c r="E98" s="236"/>
      <c r="F98" s="236"/>
      <c r="G98" s="236"/>
      <c r="H98" s="236"/>
      <c r="I98" s="236"/>
      <c r="J98" s="236"/>
      <c r="K98" s="236"/>
      <c r="L98" s="236"/>
      <c r="M98" s="236"/>
      <c r="N98" s="236"/>
      <c r="O98" s="236"/>
      <c r="P98" s="236"/>
      <c r="Q98" s="236"/>
      <c r="R98" s="236"/>
      <c r="S98" s="236"/>
      <c r="T98" s="236"/>
      <c r="U98" s="236"/>
      <c r="V98" s="236"/>
      <c r="W98" s="236"/>
      <c r="X98" s="236"/>
      <c r="Y98" s="236"/>
      <c r="Z98" s="236"/>
      <c r="AA98" s="236"/>
      <c r="AB98" s="236"/>
      <c r="AC98" s="278"/>
    </row>
    <row r="99" spans="1:29" ht="30" customHeight="1" x14ac:dyDescent="0.25">
      <c r="A99" s="20"/>
      <c r="B99" s="151"/>
      <c r="C99" s="22"/>
      <c r="D99"/>
      <c r="E99" s="236"/>
      <c r="F99" s="236"/>
      <c r="G99" s="236"/>
      <c r="H99" s="236"/>
      <c r="I99" s="236"/>
      <c r="J99" s="236"/>
      <c r="K99" s="236"/>
      <c r="L99" s="236"/>
      <c r="M99" s="236"/>
      <c r="N99" s="236"/>
      <c r="O99" s="236"/>
      <c r="P99" s="236"/>
      <c r="Q99" s="236"/>
      <c r="R99" s="236"/>
      <c r="S99" s="236"/>
      <c r="T99" s="236"/>
      <c r="U99" s="236"/>
      <c r="V99" s="236"/>
      <c r="W99" s="236"/>
      <c r="X99" s="236"/>
      <c r="Y99" s="236"/>
      <c r="Z99" s="236"/>
      <c r="AA99" s="236"/>
      <c r="AB99" s="236"/>
      <c r="AC99" s="278"/>
    </row>
    <row r="100" spans="1:29" ht="30" customHeight="1" x14ac:dyDescent="0.2"/>
  </sheetData>
  <mergeCells count="48">
    <mergeCell ref="E29:AB29"/>
    <mergeCell ref="A2:AC2"/>
    <mergeCell ref="A3:AC3"/>
    <mergeCell ref="A4:D4"/>
    <mergeCell ref="E4:AC10"/>
    <mergeCell ref="A5:D5"/>
    <mergeCell ref="A6:D6"/>
    <mergeCell ref="A7:D7"/>
    <mergeCell ref="A8:D8"/>
    <mergeCell ref="A9:D9"/>
    <mergeCell ref="A10:D10"/>
    <mergeCell ref="A11:A12"/>
    <mergeCell ref="B11:B12"/>
    <mergeCell ref="C11:C12"/>
    <mergeCell ref="D11:D12"/>
    <mergeCell ref="E11:AB11"/>
    <mergeCell ref="A35:AC35"/>
    <mergeCell ref="A37:D37"/>
    <mergeCell ref="A38:D38"/>
    <mergeCell ref="A39:D39"/>
    <mergeCell ref="A40:D40"/>
    <mergeCell ref="E62:AB62"/>
    <mergeCell ref="A36:AC36"/>
    <mergeCell ref="E37:AC43"/>
    <mergeCell ref="A43:D43"/>
    <mergeCell ref="A44:A45"/>
    <mergeCell ref="B44:B45"/>
    <mergeCell ref="C44:C45"/>
    <mergeCell ref="D44:D45"/>
    <mergeCell ref="E44:AB44"/>
    <mergeCell ref="A41:D41"/>
    <mergeCell ref="A42:D42"/>
    <mergeCell ref="A68:AC68"/>
    <mergeCell ref="A69:AC69"/>
    <mergeCell ref="A70:D70"/>
    <mergeCell ref="E70:AC76"/>
    <mergeCell ref="A71:D71"/>
    <mergeCell ref="A72:D72"/>
    <mergeCell ref="A73:D73"/>
    <mergeCell ref="A74:D74"/>
    <mergeCell ref="A75:D75"/>
    <mergeCell ref="A76:D76"/>
    <mergeCell ref="E95:AB95"/>
    <mergeCell ref="A77:A78"/>
    <mergeCell ref="B77:B78"/>
    <mergeCell ref="C77:C78"/>
    <mergeCell ref="D77:D78"/>
    <mergeCell ref="E77:AB77"/>
  </mergeCells>
  <conditionalFormatting sqref="E27:AB27">
    <cfRule type="cellIs" dxfId="14" priority="3" operator="greaterThan">
      <formula>90</formula>
    </cfRule>
  </conditionalFormatting>
  <conditionalFormatting sqref="E60:AB60">
    <cfRule type="cellIs" dxfId="13" priority="2" operator="greaterThan">
      <formula>90</formula>
    </cfRule>
  </conditionalFormatting>
  <conditionalFormatting sqref="E93:AB93">
    <cfRule type="cellIs" dxfId="12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3:AI89"/>
  <sheetViews>
    <sheetView zoomScale="70" zoomScaleNormal="70" workbookViewId="0">
      <selection activeCell="AG28" sqref="AG28"/>
    </sheetView>
  </sheetViews>
  <sheetFormatPr defaultColWidth="8.85546875" defaultRowHeight="12.75" x14ac:dyDescent="0.2"/>
  <cols>
    <col min="1" max="1" width="6.5703125" style="16" customWidth="1"/>
    <col min="2" max="2" width="45" style="16" customWidth="1"/>
    <col min="3" max="3" width="11.42578125" style="16" customWidth="1"/>
    <col min="4" max="4" width="17.42578125" style="16" customWidth="1"/>
    <col min="5" max="12" width="8.7109375" style="16" customWidth="1"/>
    <col min="13" max="13" width="11.42578125" style="16" customWidth="1"/>
    <col min="14" max="14" width="9.140625" style="16" customWidth="1"/>
    <col min="15" max="28" width="8.7109375" style="16" customWidth="1"/>
    <col min="29" max="29" width="13.5703125" style="16" customWidth="1"/>
    <col min="30" max="16384" width="8.85546875" style="16"/>
  </cols>
  <sheetData>
    <row r="3" spans="1:29" ht="23.25" x14ac:dyDescent="0.2">
      <c r="A3" s="317" t="s">
        <v>39</v>
      </c>
      <c r="B3" s="317"/>
      <c r="C3" s="317"/>
      <c r="D3" s="317"/>
      <c r="E3" s="317"/>
      <c r="F3" s="317"/>
      <c r="G3" s="317"/>
      <c r="H3" s="317"/>
      <c r="I3" s="317"/>
      <c r="J3" s="317"/>
      <c r="K3" s="317"/>
      <c r="L3" s="317"/>
      <c r="M3" s="317"/>
      <c r="N3" s="317"/>
      <c r="O3" s="317"/>
      <c r="P3" s="317"/>
      <c r="Q3" s="317"/>
      <c r="R3" s="317"/>
      <c r="S3" s="317"/>
      <c r="T3" s="317"/>
      <c r="U3" s="317"/>
      <c r="V3" s="317"/>
      <c r="W3" s="317"/>
      <c r="X3" s="317"/>
      <c r="Y3" s="317"/>
      <c r="Z3" s="317"/>
      <c r="AA3" s="317"/>
      <c r="AB3" s="317"/>
      <c r="AC3" s="317"/>
    </row>
    <row r="4" spans="1:29" ht="21" customHeight="1" x14ac:dyDescent="0.2">
      <c r="A4" s="323" t="s">
        <v>171</v>
      </c>
      <c r="B4" s="323"/>
      <c r="C4" s="323"/>
      <c r="D4" s="323"/>
      <c r="E4" s="323"/>
      <c r="F4" s="323"/>
      <c r="G4" s="323"/>
      <c r="H4" s="323"/>
      <c r="I4" s="323"/>
      <c r="J4" s="323"/>
      <c r="K4" s="323"/>
      <c r="L4" s="323"/>
      <c r="M4" s="323"/>
      <c r="N4" s="323"/>
      <c r="O4" s="323"/>
      <c r="P4" s="323"/>
      <c r="Q4" s="323"/>
      <c r="R4" s="323"/>
      <c r="S4" s="323"/>
      <c r="T4" s="323"/>
      <c r="U4" s="323"/>
      <c r="V4" s="323"/>
      <c r="W4" s="323"/>
      <c r="X4" s="323"/>
      <c r="Y4" s="323"/>
      <c r="Z4" s="323"/>
      <c r="AA4" s="323"/>
      <c r="AB4" s="323"/>
      <c r="AC4" s="323"/>
    </row>
    <row r="5" spans="1:29" ht="18" customHeight="1" x14ac:dyDescent="0.35">
      <c r="A5" s="319"/>
      <c r="B5" s="319"/>
      <c r="C5" s="319"/>
      <c r="D5" s="319"/>
      <c r="E5" s="320" t="s">
        <v>73</v>
      </c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29" ht="18" customHeight="1" x14ac:dyDescent="0.2">
      <c r="A6" s="324" t="s">
        <v>77</v>
      </c>
      <c r="B6" s="324"/>
      <c r="C6" s="324"/>
      <c r="D6" s="324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29" ht="18" customHeight="1" x14ac:dyDescent="0.2">
      <c r="A7" s="324" t="s">
        <v>78</v>
      </c>
      <c r="B7" s="324"/>
      <c r="C7" s="324"/>
      <c r="D7" s="324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29" ht="18" customHeight="1" x14ac:dyDescent="0.2">
      <c r="A8" s="324" t="s">
        <v>79</v>
      </c>
      <c r="B8" s="324"/>
      <c r="C8" s="324"/>
      <c r="D8" s="324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29" ht="16.899999999999999" customHeight="1" x14ac:dyDescent="0.2">
      <c r="A9" s="324" t="s">
        <v>80</v>
      </c>
      <c r="B9" s="324"/>
      <c r="C9" s="324"/>
      <c r="D9" s="324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29" ht="15.6" customHeight="1" x14ac:dyDescent="0.25">
      <c r="A10" s="325" t="s">
        <v>81</v>
      </c>
      <c r="B10" s="325"/>
      <c r="C10" s="325"/>
      <c r="D10" s="325"/>
      <c r="E10" s="320"/>
      <c r="F10" s="320"/>
      <c r="G10" s="320"/>
      <c r="H10" s="320"/>
      <c r="I10" s="320"/>
      <c r="J10" s="320"/>
      <c r="K10" s="320"/>
      <c r="L10" s="320"/>
      <c r="M10" s="320"/>
      <c r="N10" s="320"/>
      <c r="O10" s="320"/>
      <c r="P10" s="320"/>
      <c r="Q10" s="320"/>
      <c r="R10" s="320"/>
      <c r="S10" s="320"/>
      <c r="T10" s="320"/>
      <c r="U10" s="320"/>
      <c r="V10" s="320"/>
      <c r="W10" s="320"/>
      <c r="X10" s="320"/>
      <c r="Y10" s="320"/>
      <c r="Z10" s="320"/>
      <c r="AA10" s="320"/>
      <c r="AB10" s="320"/>
      <c r="AC10" s="320"/>
    </row>
    <row r="11" spans="1:29" ht="34.5" customHeight="1" x14ac:dyDescent="0.25">
      <c r="A11" s="325" t="s">
        <v>82</v>
      </c>
      <c r="B11" s="325"/>
      <c r="C11" s="325"/>
      <c r="D11" s="325"/>
      <c r="E11" s="320"/>
      <c r="F11" s="320"/>
      <c r="G11" s="320"/>
      <c r="H11" s="320"/>
      <c r="I11" s="320"/>
      <c r="J11" s="320"/>
      <c r="K11" s="320"/>
      <c r="L11" s="320"/>
      <c r="M11" s="320"/>
      <c r="N11" s="320"/>
      <c r="O11" s="320"/>
      <c r="P11" s="320"/>
      <c r="Q11" s="320"/>
      <c r="R11" s="320"/>
      <c r="S11" s="320"/>
      <c r="T11" s="320"/>
      <c r="U11" s="320"/>
      <c r="V11" s="320"/>
      <c r="W11" s="320"/>
      <c r="X11" s="320"/>
      <c r="Y11" s="320"/>
      <c r="Z11" s="320"/>
      <c r="AA11" s="320"/>
      <c r="AB11" s="320"/>
      <c r="AC11" s="320"/>
    </row>
    <row r="12" spans="1:29" ht="31.5" x14ac:dyDescent="0.2">
      <c r="A12" s="312" t="s">
        <v>32</v>
      </c>
      <c r="B12" s="312" t="s">
        <v>31</v>
      </c>
      <c r="C12" s="312" t="s">
        <v>30</v>
      </c>
      <c r="D12" s="312" t="s">
        <v>29</v>
      </c>
      <c r="E12" s="314" t="s">
        <v>28</v>
      </c>
      <c r="F12" s="315"/>
      <c r="G12" s="315"/>
      <c r="H12" s="315"/>
      <c r="I12" s="315"/>
      <c r="J12" s="315"/>
      <c r="K12" s="315"/>
      <c r="L12" s="315"/>
      <c r="M12" s="315"/>
      <c r="N12" s="315"/>
      <c r="O12" s="315"/>
      <c r="P12" s="315"/>
      <c r="Q12" s="315"/>
      <c r="R12" s="315"/>
      <c r="S12" s="315"/>
      <c r="T12" s="315"/>
      <c r="U12" s="315"/>
      <c r="V12" s="315"/>
      <c r="W12" s="315"/>
      <c r="X12" s="315"/>
      <c r="Y12" s="315"/>
      <c r="Z12" s="315"/>
      <c r="AA12" s="315"/>
      <c r="AB12" s="316"/>
      <c r="AC12" s="113" t="s">
        <v>67</v>
      </c>
    </row>
    <row r="13" spans="1:29" ht="20.100000000000001" customHeight="1" x14ac:dyDescent="0.25">
      <c r="A13" s="313"/>
      <c r="B13" s="313"/>
      <c r="C13" s="313"/>
      <c r="D13" s="313"/>
      <c r="E13" s="8">
        <v>7</v>
      </c>
      <c r="F13" s="8">
        <v>8</v>
      </c>
      <c r="G13" s="8">
        <v>9</v>
      </c>
      <c r="H13" s="8">
        <v>10</v>
      </c>
      <c r="I13" s="9">
        <v>11</v>
      </c>
      <c r="J13" s="8">
        <v>12</v>
      </c>
      <c r="K13" s="8">
        <v>13</v>
      </c>
      <c r="L13" s="8">
        <v>14</v>
      </c>
      <c r="M13" s="8">
        <v>15</v>
      </c>
      <c r="N13" s="8">
        <v>16</v>
      </c>
      <c r="O13" s="8">
        <v>17</v>
      </c>
      <c r="P13" s="8">
        <v>18</v>
      </c>
      <c r="Q13" s="8">
        <v>19</v>
      </c>
      <c r="R13" s="8">
        <v>20</v>
      </c>
      <c r="S13" s="8">
        <v>21</v>
      </c>
      <c r="T13" s="8">
        <v>22</v>
      </c>
      <c r="U13" s="8">
        <v>23</v>
      </c>
      <c r="V13" s="8">
        <v>0</v>
      </c>
      <c r="W13" s="8">
        <v>1</v>
      </c>
      <c r="X13" s="8">
        <v>2</v>
      </c>
      <c r="Y13" s="8">
        <v>3</v>
      </c>
      <c r="Z13" s="8">
        <v>4</v>
      </c>
      <c r="AA13" s="8">
        <v>5</v>
      </c>
      <c r="AB13" s="8">
        <v>6</v>
      </c>
      <c r="AC13" s="1"/>
    </row>
    <row r="14" spans="1:29" ht="20.100000000000001" customHeight="1" x14ac:dyDescent="0.2">
      <c r="A14" s="4">
        <v>1</v>
      </c>
      <c r="B14" s="3" t="s">
        <v>27</v>
      </c>
      <c r="C14" s="2" t="s">
        <v>0</v>
      </c>
      <c r="D14" s="31"/>
      <c r="E14" s="7">
        <v>0.6</v>
      </c>
      <c r="F14" s="7">
        <v>0.6</v>
      </c>
      <c r="G14" s="7">
        <v>0.5</v>
      </c>
      <c r="H14" s="7">
        <v>0.4</v>
      </c>
      <c r="I14" s="7">
        <v>0.5</v>
      </c>
      <c r="J14" s="7">
        <v>0.5</v>
      </c>
      <c r="K14" s="7">
        <v>0.5</v>
      </c>
      <c r="L14" s="7">
        <v>0.5</v>
      </c>
      <c r="M14" s="7">
        <v>0.6</v>
      </c>
      <c r="N14" s="7">
        <v>0.6</v>
      </c>
      <c r="O14" s="7">
        <v>0.6</v>
      </c>
      <c r="P14" s="7">
        <v>0.5</v>
      </c>
      <c r="Q14" s="7">
        <v>0.6</v>
      </c>
      <c r="R14" s="7">
        <v>0.5</v>
      </c>
      <c r="S14" s="7">
        <v>0.4</v>
      </c>
      <c r="T14" s="7">
        <v>0.4</v>
      </c>
      <c r="U14" s="7">
        <v>0.5</v>
      </c>
      <c r="V14" s="7">
        <v>0.6</v>
      </c>
      <c r="W14" s="7">
        <v>0.5</v>
      </c>
      <c r="X14" s="7">
        <v>0.4</v>
      </c>
      <c r="Y14" s="7">
        <v>0.6</v>
      </c>
      <c r="Z14" s="7">
        <v>0.6</v>
      </c>
      <c r="AA14" s="7">
        <v>0.7</v>
      </c>
      <c r="AB14" s="7">
        <v>0.6</v>
      </c>
      <c r="AC14" s="139">
        <f>AVERAGE(E14:AB14)</f>
        <v>0.53333333333333321</v>
      </c>
    </row>
    <row r="15" spans="1:29" ht="20.100000000000001" customHeight="1" x14ac:dyDescent="0.2">
      <c r="A15" s="4">
        <v>2</v>
      </c>
      <c r="B15" s="3" t="s">
        <v>26</v>
      </c>
      <c r="C15" s="2" t="s">
        <v>0</v>
      </c>
      <c r="D15" s="31"/>
      <c r="E15" s="7">
        <v>1.6</v>
      </c>
      <c r="F15" s="7">
        <v>1.4</v>
      </c>
      <c r="G15" s="7">
        <v>1.4</v>
      </c>
      <c r="H15" s="7">
        <v>1.4</v>
      </c>
      <c r="I15" s="7">
        <v>1.3</v>
      </c>
      <c r="J15" s="7">
        <v>1.4</v>
      </c>
      <c r="K15" s="7">
        <v>1.4</v>
      </c>
      <c r="L15" s="7">
        <v>1.4</v>
      </c>
      <c r="M15" s="7">
        <v>1.4</v>
      </c>
      <c r="N15" s="7">
        <v>1.3</v>
      </c>
      <c r="O15" s="7">
        <v>1.3</v>
      </c>
      <c r="P15" s="7">
        <v>1.3</v>
      </c>
      <c r="Q15" s="7">
        <v>1.3</v>
      </c>
      <c r="R15" s="7">
        <v>1.2</v>
      </c>
      <c r="S15" s="7">
        <v>1.2</v>
      </c>
      <c r="T15" s="7">
        <v>1.2</v>
      </c>
      <c r="U15" s="7">
        <v>1.2</v>
      </c>
      <c r="V15" s="7">
        <v>1.1000000000000001</v>
      </c>
      <c r="W15" s="7">
        <v>1.2</v>
      </c>
      <c r="X15" s="7">
        <v>1.3</v>
      </c>
      <c r="Y15" s="7">
        <v>1.4</v>
      </c>
      <c r="Z15" s="7">
        <v>1.5</v>
      </c>
      <c r="AA15" s="7">
        <v>1.6</v>
      </c>
      <c r="AB15" s="7">
        <v>1.6</v>
      </c>
      <c r="AC15" s="139">
        <f t="shared" ref="AC15:AC26" si="0">AVERAGE(E15:AB15)</f>
        <v>1.3499999999999999</v>
      </c>
    </row>
    <row r="16" spans="1:29" ht="20.100000000000001" customHeight="1" x14ac:dyDescent="0.2">
      <c r="A16" s="4">
        <v>3</v>
      </c>
      <c r="B16" s="3" t="s">
        <v>83</v>
      </c>
      <c r="C16" s="2" t="s">
        <v>0</v>
      </c>
      <c r="D16" s="2"/>
      <c r="E16" s="36">
        <v>14.9</v>
      </c>
      <c r="F16" s="36">
        <v>13.5</v>
      </c>
      <c r="G16" s="36">
        <v>12.6</v>
      </c>
      <c r="H16" s="36">
        <v>12.5</v>
      </c>
      <c r="I16" s="36">
        <v>14.1</v>
      </c>
      <c r="J16" s="36">
        <v>14.6</v>
      </c>
      <c r="K16" s="36">
        <v>14</v>
      </c>
      <c r="L16" s="36">
        <v>13.8</v>
      </c>
      <c r="M16" s="36">
        <v>13.7</v>
      </c>
      <c r="N16" s="36">
        <v>13.8</v>
      </c>
      <c r="O16" s="36">
        <v>14</v>
      </c>
      <c r="P16" s="36">
        <v>13.8</v>
      </c>
      <c r="Q16" s="36">
        <v>13.3</v>
      </c>
      <c r="R16" s="36">
        <v>13.1</v>
      </c>
      <c r="S16" s="36">
        <v>13.2</v>
      </c>
      <c r="T16" s="36">
        <v>13.4</v>
      </c>
      <c r="U16" s="36">
        <v>13.2</v>
      </c>
      <c r="V16" s="36">
        <v>13.1</v>
      </c>
      <c r="W16" s="36">
        <v>12.8</v>
      </c>
      <c r="X16" s="36">
        <v>12.1</v>
      </c>
      <c r="Y16" s="36">
        <v>12.5</v>
      </c>
      <c r="Z16" s="36">
        <v>13.5</v>
      </c>
      <c r="AA16" s="36">
        <v>14.2</v>
      </c>
      <c r="AB16" s="36">
        <v>14.6</v>
      </c>
      <c r="AC16" s="139">
        <f t="shared" si="0"/>
        <v>13.512500000000001</v>
      </c>
    </row>
    <row r="17" spans="1:29" ht="20.100000000000001" customHeight="1" x14ac:dyDescent="0.2">
      <c r="A17" s="4">
        <v>4</v>
      </c>
      <c r="B17" s="3" t="s">
        <v>84</v>
      </c>
      <c r="C17" s="2" t="s">
        <v>0</v>
      </c>
      <c r="D17" s="2"/>
      <c r="E17" s="36">
        <v>7</v>
      </c>
      <c r="F17" s="36">
        <v>5.9</v>
      </c>
      <c r="G17" s="36">
        <v>5.5</v>
      </c>
      <c r="H17" s="36">
        <v>5.6</v>
      </c>
      <c r="I17" s="36">
        <v>6.5</v>
      </c>
      <c r="J17" s="36">
        <v>7.3</v>
      </c>
      <c r="K17" s="36">
        <v>6.9</v>
      </c>
      <c r="L17" s="36">
        <v>6.9</v>
      </c>
      <c r="M17" s="36">
        <v>7.1</v>
      </c>
      <c r="N17" s="36">
        <v>7.1</v>
      </c>
      <c r="O17" s="36">
        <v>7.1</v>
      </c>
      <c r="P17" s="36">
        <v>6.9</v>
      </c>
      <c r="Q17" s="36">
        <v>7.1</v>
      </c>
      <c r="R17" s="36">
        <v>7.1</v>
      </c>
      <c r="S17" s="36">
        <v>7.2</v>
      </c>
      <c r="T17" s="36">
        <v>6.9</v>
      </c>
      <c r="U17" s="36">
        <v>6.9</v>
      </c>
      <c r="V17" s="36">
        <v>7.1</v>
      </c>
      <c r="W17" s="36">
        <v>5.5</v>
      </c>
      <c r="X17" s="36">
        <v>5.4</v>
      </c>
      <c r="Y17" s="36">
        <v>5.6</v>
      </c>
      <c r="Z17" s="36">
        <v>5.7</v>
      </c>
      <c r="AA17" s="36">
        <v>6.3</v>
      </c>
      <c r="AB17" s="36">
        <v>6.6</v>
      </c>
      <c r="AC17" s="139">
        <f t="shared" si="0"/>
        <v>6.55</v>
      </c>
    </row>
    <row r="18" spans="1:29" ht="20.100000000000001" customHeight="1" x14ac:dyDescent="0.2">
      <c r="A18" s="4">
        <v>5</v>
      </c>
      <c r="B18" s="3" t="s">
        <v>85</v>
      </c>
      <c r="C18" s="2" t="s">
        <v>0</v>
      </c>
      <c r="D18" s="2"/>
      <c r="E18" s="36">
        <v>23.5</v>
      </c>
      <c r="F18" s="36">
        <v>23.7</v>
      </c>
      <c r="G18" s="36">
        <v>24</v>
      </c>
      <c r="H18" s="36">
        <v>24.3</v>
      </c>
      <c r="I18" s="36">
        <v>24.5</v>
      </c>
      <c r="J18" s="36">
        <v>25.8</v>
      </c>
      <c r="K18" s="36">
        <v>25.3</v>
      </c>
      <c r="L18" s="36">
        <v>25.5</v>
      </c>
      <c r="M18" s="36">
        <v>25.4</v>
      </c>
      <c r="N18" s="36">
        <v>25.4</v>
      </c>
      <c r="O18" s="36">
        <v>25.4</v>
      </c>
      <c r="P18" s="36">
        <v>25.2</v>
      </c>
      <c r="Q18" s="36">
        <v>24.8</v>
      </c>
      <c r="R18" s="36">
        <v>24.7</v>
      </c>
      <c r="S18" s="36">
        <v>24.4</v>
      </c>
      <c r="T18" s="36">
        <v>24.4</v>
      </c>
      <c r="U18" s="36">
        <v>24.3</v>
      </c>
      <c r="V18" s="36">
        <v>24.2</v>
      </c>
      <c r="W18" s="36">
        <v>24.6</v>
      </c>
      <c r="X18" s="36">
        <v>24.6</v>
      </c>
      <c r="Y18" s="36">
        <v>24.6</v>
      </c>
      <c r="Z18" s="36">
        <v>24.7</v>
      </c>
      <c r="AA18" s="36">
        <v>24.7</v>
      </c>
      <c r="AB18" s="36">
        <v>25.2</v>
      </c>
      <c r="AC18" s="139">
        <f t="shared" si="0"/>
        <v>24.716666666666672</v>
      </c>
    </row>
    <row r="19" spans="1:29" ht="20.100000000000001" customHeight="1" x14ac:dyDescent="0.2">
      <c r="A19" s="4">
        <v>6</v>
      </c>
      <c r="B19" s="3" t="s">
        <v>86</v>
      </c>
      <c r="C19" s="2" t="s">
        <v>0</v>
      </c>
      <c r="D19" s="2"/>
      <c r="E19" s="36">
        <v>28.6</v>
      </c>
      <c r="F19" s="36">
        <v>28.6</v>
      </c>
      <c r="G19" s="36">
        <v>28.7</v>
      </c>
      <c r="H19" s="36">
        <v>28.7</v>
      </c>
      <c r="I19" s="36">
        <v>29.5</v>
      </c>
      <c r="J19" s="36">
        <v>30.4</v>
      </c>
      <c r="K19" s="36">
        <v>29.9</v>
      </c>
      <c r="L19" s="36">
        <v>29.8</v>
      </c>
      <c r="M19" s="36">
        <v>29.7</v>
      </c>
      <c r="N19" s="36">
        <v>29.9</v>
      </c>
      <c r="O19" s="36">
        <v>29.9</v>
      </c>
      <c r="P19" s="36">
        <v>29.7</v>
      </c>
      <c r="Q19" s="36">
        <v>28.7</v>
      </c>
      <c r="R19" s="36">
        <v>28.6</v>
      </c>
      <c r="S19" s="36">
        <v>28.3</v>
      </c>
      <c r="T19" s="36">
        <v>28.5</v>
      </c>
      <c r="U19" s="36">
        <v>28.2</v>
      </c>
      <c r="V19" s="36">
        <v>28.3</v>
      </c>
      <c r="W19" s="36">
        <v>29.4</v>
      </c>
      <c r="X19" s="36">
        <v>30.2</v>
      </c>
      <c r="Y19" s="36">
        <v>29</v>
      </c>
      <c r="Z19" s="36">
        <v>29.8</v>
      </c>
      <c r="AA19" s="36">
        <v>30</v>
      </c>
      <c r="AB19" s="36">
        <v>30.3</v>
      </c>
      <c r="AC19" s="139">
        <f t="shared" si="0"/>
        <v>29.279166666666665</v>
      </c>
    </row>
    <row r="20" spans="1:29" ht="20.100000000000001" customHeight="1" x14ac:dyDescent="0.2">
      <c r="A20" s="4">
        <v>7</v>
      </c>
      <c r="B20" s="3" t="s">
        <v>21</v>
      </c>
      <c r="C20" s="2" t="s">
        <v>87</v>
      </c>
      <c r="D20" s="2"/>
      <c r="E20" s="58">
        <v>4.3</v>
      </c>
      <c r="F20" s="58">
        <v>4.3</v>
      </c>
      <c r="G20" s="58">
        <v>4.3</v>
      </c>
      <c r="H20" s="58">
        <v>4.3</v>
      </c>
      <c r="I20" s="58">
        <v>4.3</v>
      </c>
      <c r="J20" s="58">
        <v>4.3</v>
      </c>
      <c r="K20" s="58">
        <v>4.3</v>
      </c>
      <c r="L20" s="58">
        <v>4.3</v>
      </c>
      <c r="M20" s="58">
        <v>4.3</v>
      </c>
      <c r="N20" s="58">
        <v>4.3</v>
      </c>
      <c r="O20" s="58">
        <v>4.3</v>
      </c>
      <c r="P20" s="58">
        <v>4.3</v>
      </c>
      <c r="Q20" s="58">
        <v>4.3</v>
      </c>
      <c r="R20" s="58">
        <v>4.3</v>
      </c>
      <c r="S20" s="58">
        <v>4.3</v>
      </c>
      <c r="T20" s="58">
        <v>4.3</v>
      </c>
      <c r="U20" s="58">
        <v>4.3</v>
      </c>
      <c r="V20" s="58">
        <v>4.3</v>
      </c>
      <c r="W20" s="58">
        <v>4.3</v>
      </c>
      <c r="X20" s="58">
        <v>4.3</v>
      </c>
      <c r="Y20" s="58">
        <v>4.3</v>
      </c>
      <c r="Z20" s="58">
        <v>4.3</v>
      </c>
      <c r="AA20" s="58">
        <v>4.3</v>
      </c>
      <c r="AB20" s="58">
        <v>4.3</v>
      </c>
      <c r="AC20" s="139">
        <f t="shared" si="0"/>
        <v>4.299999999999998</v>
      </c>
    </row>
    <row r="21" spans="1:29" ht="20.100000000000001" customHeight="1" x14ac:dyDescent="0.2">
      <c r="A21" s="4">
        <v>8</v>
      </c>
      <c r="B21" s="3" t="s">
        <v>20</v>
      </c>
      <c r="C21" s="2" t="s">
        <v>87</v>
      </c>
      <c r="D21" s="2"/>
      <c r="E21" s="59">
        <v>3.8</v>
      </c>
      <c r="F21" s="59">
        <v>3.8</v>
      </c>
      <c r="G21" s="59">
        <v>3.8</v>
      </c>
      <c r="H21" s="59">
        <v>3.8</v>
      </c>
      <c r="I21" s="59">
        <v>3.8</v>
      </c>
      <c r="J21" s="59">
        <v>3.8</v>
      </c>
      <c r="K21" s="59">
        <v>3.8</v>
      </c>
      <c r="L21" s="59">
        <v>3.8</v>
      </c>
      <c r="M21" s="59">
        <v>3.8</v>
      </c>
      <c r="N21" s="59">
        <v>3.8</v>
      </c>
      <c r="O21" s="59">
        <v>3.8</v>
      </c>
      <c r="P21" s="59">
        <v>3.8</v>
      </c>
      <c r="Q21" s="59">
        <v>3.8</v>
      </c>
      <c r="R21" s="59">
        <v>3.8</v>
      </c>
      <c r="S21" s="59">
        <v>3.8</v>
      </c>
      <c r="T21" s="59">
        <v>3.8</v>
      </c>
      <c r="U21" s="59">
        <v>3.8</v>
      </c>
      <c r="V21" s="59">
        <v>3.8</v>
      </c>
      <c r="W21" s="59">
        <v>3.8</v>
      </c>
      <c r="X21" s="59">
        <v>3.8</v>
      </c>
      <c r="Y21" s="59">
        <v>3.8</v>
      </c>
      <c r="Z21" s="59">
        <v>3.8</v>
      </c>
      <c r="AA21" s="59">
        <v>3.8</v>
      </c>
      <c r="AB21" s="59">
        <v>3.8</v>
      </c>
      <c r="AC21" s="139">
        <f t="shared" si="0"/>
        <v>3.7999999999999985</v>
      </c>
    </row>
    <row r="22" spans="1:29" ht="20.100000000000001" customHeight="1" x14ac:dyDescent="0.2">
      <c r="A22" s="4">
        <v>9</v>
      </c>
      <c r="B22" s="3" t="s">
        <v>19</v>
      </c>
      <c r="C22" s="2" t="s">
        <v>87</v>
      </c>
      <c r="D22" s="2"/>
      <c r="E22" s="59">
        <v>3.8</v>
      </c>
      <c r="F22" s="59">
        <v>3.8</v>
      </c>
      <c r="G22" s="59">
        <v>3.8</v>
      </c>
      <c r="H22" s="59">
        <v>3.8</v>
      </c>
      <c r="I22" s="59">
        <v>3.8</v>
      </c>
      <c r="J22" s="59">
        <v>3.8</v>
      </c>
      <c r="K22" s="59">
        <v>3.8</v>
      </c>
      <c r="L22" s="59">
        <v>3.8</v>
      </c>
      <c r="M22" s="59">
        <v>3.8</v>
      </c>
      <c r="N22" s="59">
        <v>3.8</v>
      </c>
      <c r="O22" s="59">
        <v>3.8</v>
      </c>
      <c r="P22" s="59">
        <v>3.8</v>
      </c>
      <c r="Q22" s="59">
        <v>3.8</v>
      </c>
      <c r="R22" s="59">
        <v>3.8</v>
      </c>
      <c r="S22" s="59">
        <v>3.8</v>
      </c>
      <c r="T22" s="59">
        <v>3.8</v>
      </c>
      <c r="U22" s="59">
        <v>3.8</v>
      </c>
      <c r="V22" s="59">
        <v>3.8</v>
      </c>
      <c r="W22" s="59">
        <v>3.8</v>
      </c>
      <c r="X22" s="59">
        <v>3.8</v>
      </c>
      <c r="Y22" s="59">
        <v>3.8</v>
      </c>
      <c r="Z22" s="59">
        <v>3.8</v>
      </c>
      <c r="AA22" s="59">
        <v>3.8</v>
      </c>
      <c r="AB22" s="59">
        <v>3.8</v>
      </c>
      <c r="AC22" s="139">
        <f t="shared" si="0"/>
        <v>3.7999999999999985</v>
      </c>
    </row>
    <row r="23" spans="1:29" ht="20.100000000000001" customHeight="1" x14ac:dyDescent="0.2">
      <c r="A23" s="4">
        <v>10</v>
      </c>
      <c r="B23" s="3" t="s">
        <v>18</v>
      </c>
      <c r="C23" s="2" t="s">
        <v>87</v>
      </c>
      <c r="D23" s="2"/>
      <c r="E23" s="59">
        <v>3</v>
      </c>
      <c r="F23" s="59">
        <v>3</v>
      </c>
      <c r="G23" s="59">
        <v>3</v>
      </c>
      <c r="H23" s="59">
        <v>3</v>
      </c>
      <c r="I23" s="59">
        <v>3</v>
      </c>
      <c r="J23" s="59">
        <v>3</v>
      </c>
      <c r="K23" s="59">
        <v>3</v>
      </c>
      <c r="L23" s="59">
        <v>3</v>
      </c>
      <c r="M23" s="59">
        <v>3</v>
      </c>
      <c r="N23" s="59">
        <v>3</v>
      </c>
      <c r="O23" s="59">
        <v>3</v>
      </c>
      <c r="P23" s="59">
        <v>3</v>
      </c>
      <c r="Q23" s="59">
        <v>3</v>
      </c>
      <c r="R23" s="59">
        <v>3</v>
      </c>
      <c r="S23" s="59">
        <v>3</v>
      </c>
      <c r="T23" s="59">
        <v>3</v>
      </c>
      <c r="U23" s="59">
        <v>3</v>
      </c>
      <c r="V23" s="59">
        <v>3</v>
      </c>
      <c r="W23" s="59">
        <v>3</v>
      </c>
      <c r="X23" s="59">
        <v>3</v>
      </c>
      <c r="Y23" s="59">
        <v>3</v>
      </c>
      <c r="Z23" s="59">
        <v>3</v>
      </c>
      <c r="AA23" s="59">
        <v>3</v>
      </c>
      <c r="AB23" s="59">
        <v>3</v>
      </c>
      <c r="AC23" s="139">
        <f t="shared" si="0"/>
        <v>3</v>
      </c>
    </row>
    <row r="24" spans="1:29" ht="20.100000000000001" customHeight="1" x14ac:dyDescent="0.2">
      <c r="A24" s="4">
        <v>11</v>
      </c>
      <c r="B24" s="3" t="s">
        <v>88</v>
      </c>
      <c r="C24" s="2" t="s">
        <v>87</v>
      </c>
      <c r="D24" s="5"/>
      <c r="E24" s="58">
        <f t="shared" ref="E24:K24" si="1">E20-E21</f>
        <v>0.5</v>
      </c>
      <c r="F24" s="58">
        <f t="shared" si="1"/>
        <v>0.5</v>
      </c>
      <c r="G24" s="58">
        <f t="shared" si="1"/>
        <v>0.5</v>
      </c>
      <c r="H24" s="58">
        <f t="shared" si="1"/>
        <v>0.5</v>
      </c>
      <c r="I24" s="58">
        <f t="shared" si="1"/>
        <v>0.5</v>
      </c>
      <c r="J24" s="58">
        <f t="shared" si="1"/>
        <v>0.5</v>
      </c>
      <c r="K24" s="58">
        <f t="shared" si="1"/>
        <v>0.5</v>
      </c>
      <c r="L24" s="58">
        <f t="shared" ref="L24:M24" si="2">L20-L21</f>
        <v>0.5</v>
      </c>
      <c r="M24" s="58">
        <f t="shared" si="2"/>
        <v>0.5</v>
      </c>
      <c r="N24" s="58">
        <f>N20-N21</f>
        <v>0.5</v>
      </c>
      <c r="O24" s="58">
        <f>O20-O21</f>
        <v>0.5</v>
      </c>
      <c r="P24" s="58">
        <f t="shared" ref="P24:AB24" si="3">P20-P21</f>
        <v>0.5</v>
      </c>
      <c r="Q24" s="58">
        <f t="shared" si="3"/>
        <v>0.5</v>
      </c>
      <c r="R24" s="58">
        <f t="shared" si="3"/>
        <v>0.5</v>
      </c>
      <c r="S24" s="58">
        <f t="shared" si="3"/>
        <v>0.5</v>
      </c>
      <c r="T24" s="58">
        <f t="shared" si="3"/>
        <v>0.5</v>
      </c>
      <c r="U24" s="58">
        <f t="shared" si="3"/>
        <v>0.5</v>
      </c>
      <c r="V24" s="58">
        <f t="shared" si="3"/>
        <v>0.5</v>
      </c>
      <c r="W24" s="58">
        <f t="shared" si="3"/>
        <v>0.5</v>
      </c>
      <c r="X24" s="58">
        <f t="shared" si="3"/>
        <v>0.5</v>
      </c>
      <c r="Y24" s="58">
        <f t="shared" si="3"/>
        <v>0.5</v>
      </c>
      <c r="Z24" s="58">
        <f t="shared" si="3"/>
        <v>0.5</v>
      </c>
      <c r="AA24" s="58">
        <f t="shared" si="3"/>
        <v>0.5</v>
      </c>
      <c r="AB24" s="58">
        <f t="shared" si="3"/>
        <v>0.5</v>
      </c>
      <c r="AC24" s="139">
        <f t="shared" si="0"/>
        <v>0.5</v>
      </c>
    </row>
    <row r="25" spans="1:29" ht="20.100000000000001" customHeight="1" x14ac:dyDescent="0.2">
      <c r="A25" s="4">
        <v>12</v>
      </c>
      <c r="B25" s="3" t="s">
        <v>89</v>
      </c>
      <c r="C25" s="2" t="s">
        <v>87</v>
      </c>
      <c r="D25" s="5"/>
      <c r="E25" s="58">
        <f t="shared" ref="E25:K25" si="4">E22-E23</f>
        <v>0.79999999999999982</v>
      </c>
      <c r="F25" s="58">
        <f t="shared" si="4"/>
        <v>0.79999999999999982</v>
      </c>
      <c r="G25" s="58">
        <f t="shared" si="4"/>
        <v>0.79999999999999982</v>
      </c>
      <c r="H25" s="58">
        <f t="shared" si="4"/>
        <v>0.79999999999999982</v>
      </c>
      <c r="I25" s="58">
        <f t="shared" si="4"/>
        <v>0.79999999999999982</v>
      </c>
      <c r="J25" s="58">
        <f t="shared" si="4"/>
        <v>0.79999999999999982</v>
      </c>
      <c r="K25" s="58">
        <f t="shared" si="4"/>
        <v>0.79999999999999982</v>
      </c>
      <c r="L25" s="58">
        <f t="shared" ref="L25:M25" si="5">L22-L23</f>
        <v>0.79999999999999982</v>
      </c>
      <c r="M25" s="58">
        <f t="shared" si="5"/>
        <v>0.79999999999999982</v>
      </c>
      <c r="N25" s="58">
        <f>N22-N23</f>
        <v>0.79999999999999982</v>
      </c>
      <c r="O25" s="58">
        <f>O22-O23</f>
        <v>0.79999999999999982</v>
      </c>
      <c r="P25" s="58">
        <f t="shared" ref="P25:AB25" si="6">P22-P23</f>
        <v>0.79999999999999982</v>
      </c>
      <c r="Q25" s="58">
        <f t="shared" si="6"/>
        <v>0.79999999999999982</v>
      </c>
      <c r="R25" s="58">
        <f t="shared" si="6"/>
        <v>0.79999999999999982</v>
      </c>
      <c r="S25" s="58">
        <f t="shared" si="6"/>
        <v>0.79999999999999982</v>
      </c>
      <c r="T25" s="58">
        <f t="shared" si="6"/>
        <v>0.79999999999999982</v>
      </c>
      <c r="U25" s="58">
        <f t="shared" si="6"/>
        <v>0.79999999999999982</v>
      </c>
      <c r="V25" s="58">
        <f t="shared" si="6"/>
        <v>0.79999999999999982</v>
      </c>
      <c r="W25" s="58">
        <f t="shared" si="6"/>
        <v>0.79999999999999982</v>
      </c>
      <c r="X25" s="58">
        <f t="shared" si="6"/>
        <v>0.79999999999999982</v>
      </c>
      <c r="Y25" s="58">
        <f t="shared" si="6"/>
        <v>0.79999999999999982</v>
      </c>
      <c r="Z25" s="58">
        <f t="shared" si="6"/>
        <v>0.79999999999999982</v>
      </c>
      <c r="AA25" s="58">
        <f t="shared" si="6"/>
        <v>0.79999999999999982</v>
      </c>
      <c r="AB25" s="58">
        <f t="shared" si="6"/>
        <v>0.79999999999999982</v>
      </c>
      <c r="AC25" s="139">
        <f t="shared" si="0"/>
        <v>0.80000000000000027</v>
      </c>
    </row>
    <row r="26" spans="1:29" ht="20.100000000000001" customHeight="1" x14ac:dyDescent="0.2">
      <c r="A26" s="4">
        <v>13</v>
      </c>
      <c r="B26" s="3" t="s">
        <v>90</v>
      </c>
      <c r="C26" s="2" t="s">
        <v>91</v>
      </c>
      <c r="D26" s="5"/>
      <c r="E26" s="60">
        <f t="shared" ref="E26:K26" si="7">SQRT(E24/0.5)*971</f>
        <v>971</v>
      </c>
      <c r="F26" s="60">
        <f t="shared" si="7"/>
        <v>971</v>
      </c>
      <c r="G26" s="60">
        <f t="shared" si="7"/>
        <v>971</v>
      </c>
      <c r="H26" s="60">
        <f t="shared" si="7"/>
        <v>971</v>
      </c>
      <c r="I26" s="60">
        <f t="shared" si="7"/>
        <v>971</v>
      </c>
      <c r="J26" s="60">
        <f t="shared" si="7"/>
        <v>971</v>
      </c>
      <c r="K26" s="60">
        <f t="shared" si="7"/>
        <v>971</v>
      </c>
      <c r="L26" s="60">
        <f t="shared" ref="L26:M26" si="8">SQRT(L24/0.5)*971</f>
        <v>971</v>
      </c>
      <c r="M26" s="60">
        <f t="shared" si="8"/>
        <v>971</v>
      </c>
      <c r="N26" s="60">
        <f>SQRT(N24/0.5)*971</f>
        <v>971</v>
      </c>
      <c r="O26" s="60">
        <f>SQRT(O24/0.5)*971</f>
        <v>971</v>
      </c>
      <c r="P26" s="60">
        <f t="shared" ref="P26:AB26" si="9">SQRT(P24/0.5)*971</f>
        <v>971</v>
      </c>
      <c r="Q26" s="60">
        <f t="shared" si="9"/>
        <v>971</v>
      </c>
      <c r="R26" s="60">
        <f t="shared" si="9"/>
        <v>971</v>
      </c>
      <c r="S26" s="60">
        <f t="shared" si="9"/>
        <v>971</v>
      </c>
      <c r="T26" s="60">
        <f t="shared" si="9"/>
        <v>971</v>
      </c>
      <c r="U26" s="60">
        <f t="shared" si="9"/>
        <v>971</v>
      </c>
      <c r="V26" s="60">
        <f t="shared" si="9"/>
        <v>971</v>
      </c>
      <c r="W26" s="60">
        <f t="shared" si="9"/>
        <v>971</v>
      </c>
      <c r="X26" s="60">
        <f t="shared" si="9"/>
        <v>971</v>
      </c>
      <c r="Y26" s="60">
        <f t="shared" si="9"/>
        <v>971</v>
      </c>
      <c r="Z26" s="60">
        <f t="shared" si="9"/>
        <v>971</v>
      </c>
      <c r="AA26" s="60">
        <f t="shared" si="9"/>
        <v>971</v>
      </c>
      <c r="AB26" s="60">
        <f t="shared" si="9"/>
        <v>971</v>
      </c>
      <c r="AC26" s="139">
        <f t="shared" si="0"/>
        <v>971</v>
      </c>
    </row>
    <row r="27" spans="1:29" ht="20.100000000000001" customHeight="1" x14ac:dyDescent="0.2">
      <c r="A27" s="4">
        <v>14</v>
      </c>
      <c r="B27" s="3" t="s">
        <v>11</v>
      </c>
      <c r="C27" s="2" t="s">
        <v>10</v>
      </c>
      <c r="D27" s="5"/>
      <c r="E27" s="56">
        <f t="shared" ref="E27:K27" si="10">E26*1000*1*(E16-E17)/3024</f>
        <v>2536.6732804232806</v>
      </c>
      <c r="F27" s="56">
        <f t="shared" si="10"/>
        <v>2440.3439153439153</v>
      </c>
      <c r="G27" s="56">
        <f t="shared" si="10"/>
        <v>2279.7949735449733</v>
      </c>
      <c r="H27" s="56">
        <f t="shared" si="10"/>
        <v>2215.5753968253966</v>
      </c>
      <c r="I27" s="56">
        <f t="shared" si="10"/>
        <v>2440.3439153439153</v>
      </c>
      <c r="J27" s="56">
        <f t="shared" si="10"/>
        <v>2344.0145502645501</v>
      </c>
      <c r="K27" s="56">
        <f t="shared" si="10"/>
        <v>2279.7949735449733</v>
      </c>
      <c r="L27" s="56">
        <f t="shared" ref="L27:AB27" si="11">L26*1000*1*(L16-L17)/3024</f>
        <v>2215.5753968253966</v>
      </c>
      <c r="M27" s="56">
        <f t="shared" si="11"/>
        <v>2119.2460317460318</v>
      </c>
      <c r="N27" s="56">
        <f t="shared" si="11"/>
        <v>2151.3558201058204</v>
      </c>
      <c r="O27" s="56">
        <f t="shared" si="11"/>
        <v>2215.5753968253966</v>
      </c>
      <c r="P27" s="56">
        <f t="shared" si="11"/>
        <v>2215.5753968253966</v>
      </c>
      <c r="Q27" s="56">
        <f t="shared" si="11"/>
        <v>1990.8068783068786</v>
      </c>
      <c r="R27" s="56">
        <f t="shared" si="11"/>
        <v>1926.5873015873017</v>
      </c>
      <c r="S27" s="56">
        <f t="shared" si="11"/>
        <v>1926.5873015873012</v>
      </c>
      <c r="T27" s="56">
        <f t="shared" si="11"/>
        <v>2087.1362433862432</v>
      </c>
      <c r="U27" s="56">
        <f t="shared" si="11"/>
        <v>2022.9166666666663</v>
      </c>
      <c r="V27" s="56">
        <f t="shared" si="11"/>
        <v>1926.5873015873017</v>
      </c>
      <c r="W27" s="56">
        <f t="shared" si="11"/>
        <v>2344.0145502645505</v>
      </c>
      <c r="X27" s="56">
        <f t="shared" si="11"/>
        <v>2151.3558201058199</v>
      </c>
      <c r="Y27" s="56">
        <f t="shared" si="11"/>
        <v>2215.5753968253966</v>
      </c>
      <c r="Z27" s="56">
        <f t="shared" si="11"/>
        <v>2504.563492063492</v>
      </c>
      <c r="AA27" s="56">
        <f t="shared" si="11"/>
        <v>2536.6732804232802</v>
      </c>
      <c r="AB27" s="56">
        <f t="shared" si="11"/>
        <v>2568.7830687830688</v>
      </c>
      <c r="AC27" s="138">
        <f>SUM(E27:AB27)</f>
        <v>53655.456349206353</v>
      </c>
    </row>
    <row r="28" spans="1:29" ht="20.100000000000001" customHeight="1" x14ac:dyDescent="0.2">
      <c r="A28" s="4">
        <v>15</v>
      </c>
      <c r="B28" s="3" t="s">
        <v>9</v>
      </c>
      <c r="C28" s="2" t="s">
        <v>8</v>
      </c>
      <c r="D28" s="5"/>
      <c r="E28" s="209">
        <v>1500</v>
      </c>
      <c r="F28" s="209">
        <v>1400</v>
      </c>
      <c r="G28" s="209">
        <v>1400</v>
      </c>
      <c r="H28" s="209">
        <v>1400</v>
      </c>
      <c r="I28" s="209">
        <v>1500</v>
      </c>
      <c r="J28" s="209">
        <v>1300</v>
      </c>
      <c r="K28" s="209">
        <v>1400</v>
      </c>
      <c r="L28" s="209">
        <v>1300</v>
      </c>
      <c r="M28" s="209">
        <v>1300</v>
      </c>
      <c r="N28" s="209">
        <v>1400</v>
      </c>
      <c r="O28" s="209">
        <v>1300</v>
      </c>
      <c r="P28" s="209">
        <v>1200</v>
      </c>
      <c r="Q28" s="209">
        <v>1200</v>
      </c>
      <c r="R28" s="209">
        <v>1100</v>
      </c>
      <c r="S28" s="209">
        <v>1300</v>
      </c>
      <c r="T28" s="209">
        <v>1200</v>
      </c>
      <c r="U28" s="209">
        <v>1200</v>
      </c>
      <c r="V28" s="209">
        <v>1500</v>
      </c>
      <c r="W28" s="209">
        <v>1300</v>
      </c>
      <c r="X28" s="209">
        <v>1300</v>
      </c>
      <c r="Y28" s="209">
        <v>1600</v>
      </c>
      <c r="Z28" s="209">
        <v>1500</v>
      </c>
      <c r="AA28" s="209">
        <v>1600</v>
      </c>
      <c r="AB28" s="209">
        <v>1500</v>
      </c>
      <c r="AC28" s="138">
        <f>SUM(E28:AB28)</f>
        <v>32700</v>
      </c>
    </row>
    <row r="29" spans="1:29" ht="20.100000000000001" customHeight="1" x14ac:dyDescent="0.2">
      <c r="A29" s="4">
        <v>16</v>
      </c>
      <c r="B29" s="3" t="s">
        <v>7</v>
      </c>
      <c r="C29" s="2" t="s">
        <v>6</v>
      </c>
      <c r="D29" s="5"/>
      <c r="E29" s="162">
        <f t="shared" ref="E29:K29" si="12">E28/E27</f>
        <v>0.59132565930985925</v>
      </c>
      <c r="F29" s="162">
        <f t="shared" si="12"/>
        <v>0.57368963087430214</v>
      </c>
      <c r="G29" s="162">
        <f t="shared" si="12"/>
        <v>0.61409030910488682</v>
      </c>
      <c r="H29" s="162">
        <f t="shared" si="12"/>
        <v>0.63189002820937634</v>
      </c>
      <c r="I29" s="162">
        <f t="shared" si="12"/>
        <v>0.61466746165103803</v>
      </c>
      <c r="J29" s="162">
        <f t="shared" si="12"/>
        <v>0.55460406585500055</v>
      </c>
      <c r="K29" s="162">
        <f t="shared" si="12"/>
        <v>0.61409030910488682</v>
      </c>
      <c r="L29" s="162">
        <f t="shared" ref="L29:M29" si="13">L28/L27</f>
        <v>0.58675502619442088</v>
      </c>
      <c r="M29" s="162">
        <f t="shared" si="13"/>
        <v>0.61342570920325812</v>
      </c>
      <c r="N29" s="162">
        <f>N28/N27</f>
        <v>0.65075241711114862</v>
      </c>
      <c r="O29" s="162">
        <f>O28/O27</f>
        <v>0.58675502619442088</v>
      </c>
      <c r="P29" s="162">
        <f t="shared" ref="P29:AB29" si="14">P28/P27</f>
        <v>0.54162002417946542</v>
      </c>
      <c r="Q29" s="162">
        <f t="shared" si="14"/>
        <v>0.60277067207069523</v>
      </c>
      <c r="R29" s="162">
        <f t="shared" si="14"/>
        <v>0.57095777548918636</v>
      </c>
      <c r="S29" s="162">
        <f t="shared" si="14"/>
        <v>0.67476828012358403</v>
      </c>
      <c r="T29" s="162">
        <f t="shared" si="14"/>
        <v>0.57495048720589403</v>
      </c>
      <c r="U29" s="162">
        <f t="shared" si="14"/>
        <v>0.59320288362512885</v>
      </c>
      <c r="V29" s="162">
        <f t="shared" si="14"/>
        <v>0.77857878475798148</v>
      </c>
      <c r="W29" s="162">
        <f t="shared" si="14"/>
        <v>0.55460406585500044</v>
      </c>
      <c r="X29" s="162">
        <f t="shared" si="14"/>
        <v>0.6042701016032096</v>
      </c>
      <c r="Y29" s="162">
        <f t="shared" si="14"/>
        <v>0.72216003223928726</v>
      </c>
      <c r="Z29" s="162">
        <f t="shared" si="14"/>
        <v>0.59890675750613964</v>
      </c>
      <c r="AA29" s="162">
        <f t="shared" si="14"/>
        <v>0.63074736993051672</v>
      </c>
      <c r="AB29" s="162">
        <f t="shared" si="14"/>
        <v>0.58393408856848605</v>
      </c>
      <c r="AC29" s="161">
        <f t="shared" ref="AC29:AC34" si="15">AVERAGE(E29:AB29)</f>
        <v>0.61097987358196548</v>
      </c>
    </row>
    <row r="30" spans="1:29" ht="20.100000000000001" customHeight="1" x14ac:dyDescent="0.2">
      <c r="A30" s="4">
        <v>17</v>
      </c>
      <c r="B30" s="3" t="s">
        <v>5</v>
      </c>
      <c r="C30" s="5"/>
      <c r="D30" s="5"/>
      <c r="E30" s="326">
        <f>AC29</f>
        <v>0.61097987358196548</v>
      </c>
      <c r="F30" s="327"/>
      <c r="G30" s="327"/>
      <c r="H30" s="327"/>
      <c r="I30" s="327"/>
      <c r="J30" s="327"/>
      <c r="K30" s="327"/>
      <c r="L30" s="327"/>
      <c r="M30" s="327"/>
      <c r="N30" s="327"/>
      <c r="O30" s="327"/>
      <c r="P30" s="327"/>
      <c r="Q30" s="327"/>
      <c r="R30" s="327"/>
      <c r="S30" s="327"/>
      <c r="T30" s="327"/>
      <c r="U30" s="327"/>
      <c r="V30" s="327"/>
      <c r="W30" s="327"/>
      <c r="X30" s="327"/>
      <c r="Y30" s="327"/>
      <c r="Z30" s="327"/>
      <c r="AA30" s="327"/>
      <c r="AB30" s="328"/>
      <c r="AC30" s="138">
        <f t="shared" si="15"/>
        <v>0.61097987358196548</v>
      </c>
    </row>
    <row r="31" spans="1:29" ht="20.100000000000001" customHeight="1" x14ac:dyDescent="0.2">
      <c r="A31" s="4">
        <v>18</v>
      </c>
      <c r="B31" s="3" t="s">
        <v>4</v>
      </c>
      <c r="C31" s="5"/>
      <c r="D31" s="5"/>
      <c r="E31" s="62">
        <f t="shared" ref="E31:K31" si="16">3.516/E29</f>
        <v>5.9459621693121703</v>
      </c>
      <c r="F31" s="62">
        <f t="shared" si="16"/>
        <v>6.1287494331065755</v>
      </c>
      <c r="G31" s="62">
        <f t="shared" si="16"/>
        <v>5.7255422335600903</v>
      </c>
      <c r="H31" s="62">
        <f t="shared" si="16"/>
        <v>5.5642593537414955</v>
      </c>
      <c r="I31" s="62">
        <f t="shared" si="16"/>
        <v>5.720166137566137</v>
      </c>
      <c r="J31" s="62">
        <f t="shared" si="16"/>
        <v>6.339657814407814</v>
      </c>
      <c r="K31" s="62">
        <f t="shared" si="16"/>
        <v>5.7255422335600903</v>
      </c>
      <c r="L31" s="62">
        <f t="shared" ref="L31:M31" si="17">3.516/L29</f>
        <v>5.992279304029303</v>
      </c>
      <c r="M31" s="62">
        <f t="shared" si="17"/>
        <v>5.7317454212454217</v>
      </c>
      <c r="N31" s="62">
        <f>3.516/N29</f>
        <v>5.4029764739229034</v>
      </c>
      <c r="O31" s="62">
        <f t="shared" ref="O31:AB31" si="18">3.516/O29</f>
        <v>5.992279304029303</v>
      </c>
      <c r="P31" s="62">
        <f t="shared" si="18"/>
        <v>6.4916359126984124</v>
      </c>
      <c r="Q31" s="62">
        <f t="shared" si="18"/>
        <v>5.8330641534391541</v>
      </c>
      <c r="R31" s="62">
        <f t="shared" si="18"/>
        <v>6.1580735930735937</v>
      </c>
      <c r="S31" s="62">
        <f t="shared" si="18"/>
        <v>5.2106776556776548</v>
      </c>
      <c r="T31" s="62">
        <f t="shared" si="18"/>
        <v>6.1153091931216927</v>
      </c>
      <c r="U31" s="62">
        <f t="shared" si="18"/>
        <v>5.9271458333333324</v>
      </c>
      <c r="V31" s="62">
        <f t="shared" si="18"/>
        <v>4.5159206349206347</v>
      </c>
      <c r="W31" s="62">
        <f t="shared" si="18"/>
        <v>6.3396578144078148</v>
      </c>
      <c r="X31" s="62">
        <f t="shared" si="18"/>
        <v>5.8185900488400479</v>
      </c>
      <c r="Y31" s="62">
        <f t="shared" si="18"/>
        <v>4.8687269345238091</v>
      </c>
      <c r="Z31" s="62">
        <f t="shared" si="18"/>
        <v>5.8706968253968252</v>
      </c>
      <c r="AA31" s="62">
        <f t="shared" si="18"/>
        <v>5.574339533730158</v>
      </c>
      <c r="AB31" s="62">
        <f t="shared" si="18"/>
        <v>6.0212275132275135</v>
      </c>
      <c r="AC31" s="138">
        <f t="shared" si="15"/>
        <v>5.7922593968696638</v>
      </c>
    </row>
    <row r="32" spans="1:29" ht="20.100000000000001" customHeight="1" x14ac:dyDescent="0.2">
      <c r="A32" s="4">
        <v>19</v>
      </c>
      <c r="B32" s="3" t="s">
        <v>3</v>
      </c>
      <c r="C32" s="5"/>
      <c r="D32" s="5"/>
      <c r="E32" s="62">
        <f t="shared" ref="E32:K32" si="19">3.413*E31</f>
        <v>20.293568883862434</v>
      </c>
      <c r="F32" s="62">
        <f t="shared" si="19"/>
        <v>20.917421815192743</v>
      </c>
      <c r="G32" s="62">
        <f t="shared" si="19"/>
        <v>19.541275643140587</v>
      </c>
      <c r="H32" s="62">
        <f t="shared" si="19"/>
        <v>18.990817174319723</v>
      </c>
      <c r="I32" s="62">
        <f t="shared" si="19"/>
        <v>19.522927027513223</v>
      </c>
      <c r="J32" s="62">
        <f t="shared" si="19"/>
        <v>21.637252120573869</v>
      </c>
      <c r="K32" s="62">
        <f t="shared" si="19"/>
        <v>19.541275643140587</v>
      </c>
      <c r="L32" s="62">
        <f t="shared" ref="L32:M32" si="20">3.413*L31</f>
        <v>20.451649264652008</v>
      </c>
      <c r="M32" s="62">
        <f t="shared" si="20"/>
        <v>19.562447122710623</v>
      </c>
      <c r="N32" s="62">
        <f>3.413*N31</f>
        <v>18.44035870549887</v>
      </c>
      <c r="O32" s="62">
        <f t="shared" ref="O32" si="21">3.413*O31</f>
        <v>20.451649264652008</v>
      </c>
      <c r="P32" s="62">
        <f t="shared" ref="P32" si="22">3.413*P31</f>
        <v>22.155953370039679</v>
      </c>
      <c r="Q32" s="62">
        <f t="shared" ref="Q32" si="23">3.413*Q31</f>
        <v>19.90824795568783</v>
      </c>
      <c r="R32" s="62">
        <f t="shared" ref="R32" si="24">3.413*R31</f>
        <v>21.017505173160174</v>
      </c>
      <c r="S32" s="62">
        <f t="shared" ref="S32" si="25">3.413*S31</f>
        <v>17.784042838827833</v>
      </c>
      <c r="T32" s="62">
        <f t="shared" ref="T32" si="26">3.413*T31</f>
        <v>20.871550276124335</v>
      </c>
      <c r="U32" s="62">
        <f t="shared" ref="U32" si="27">3.413*U31</f>
        <v>20.229348729166663</v>
      </c>
      <c r="V32" s="62">
        <f t="shared" ref="V32" si="28">3.413*V31</f>
        <v>15.412837126984126</v>
      </c>
      <c r="W32" s="62">
        <f t="shared" ref="W32:X32" si="29">3.413*W31</f>
        <v>21.637252120573869</v>
      </c>
      <c r="X32" s="62">
        <f t="shared" si="29"/>
        <v>19.858847836691083</v>
      </c>
      <c r="Y32" s="62">
        <f t="shared" ref="Y32" si="30">3.413*Y31</f>
        <v>16.616965027529758</v>
      </c>
      <c r="Z32" s="62">
        <f t="shared" ref="Z32" si="31">3.413*Z31</f>
        <v>20.036688265079363</v>
      </c>
      <c r="AA32" s="62">
        <f t="shared" ref="AA32" si="32">3.413*AA31</f>
        <v>19.025220828621027</v>
      </c>
      <c r="AB32" s="62">
        <f t="shared" ref="AB32" si="33">3.413*AB31</f>
        <v>20.550449502645503</v>
      </c>
      <c r="AC32" s="138">
        <f t="shared" si="15"/>
        <v>19.768981321516161</v>
      </c>
    </row>
    <row r="33" spans="1:29" ht="20.100000000000001" customHeight="1" x14ac:dyDescent="0.2">
      <c r="A33" s="4">
        <v>20</v>
      </c>
      <c r="B33" s="3" t="s">
        <v>2</v>
      </c>
      <c r="C33" s="2" t="s">
        <v>0</v>
      </c>
      <c r="D33" s="5"/>
      <c r="E33" s="62">
        <f t="shared" ref="E33:K33" si="34">(E19-E18)/LN(1+(E19-E18)/E14)</f>
        <v>2.2653660459105298</v>
      </c>
      <c r="F33" s="62">
        <f t="shared" si="34"/>
        <v>2.2116167765506365</v>
      </c>
      <c r="G33" s="62">
        <f t="shared" si="34"/>
        <v>2.0069981839067634</v>
      </c>
      <c r="H33" s="62">
        <f t="shared" si="34"/>
        <v>1.7706902592801161</v>
      </c>
      <c r="I33" s="62">
        <f t="shared" si="34"/>
        <v>2.0851619571212314</v>
      </c>
      <c r="J33" s="62">
        <f t="shared" si="34"/>
        <v>1.9807200838218106</v>
      </c>
      <c r="K33" s="62">
        <f t="shared" si="34"/>
        <v>1.9807200838218106</v>
      </c>
      <c r="L33" s="62">
        <f t="shared" ref="L33:M33" si="35">(L19-L18)/LN(1+(L19-L18)/L14)</f>
        <v>1.9011717022448491</v>
      </c>
      <c r="M33" s="62">
        <f t="shared" si="35"/>
        <v>2.0475597377281693</v>
      </c>
      <c r="N33" s="62">
        <f>(N19-N18)/LN(1+(N19-N18)/N14)</f>
        <v>2.1027387268477047</v>
      </c>
      <c r="O33" s="62">
        <f t="shared" ref="O33:AB33" si="36">(O19-O18)/LN(1+(O19-O18)/O14)</f>
        <v>2.1027387268477047</v>
      </c>
      <c r="P33" s="62">
        <f t="shared" si="36"/>
        <v>1.954325168564633</v>
      </c>
      <c r="Q33" s="62">
        <f t="shared" si="36"/>
        <v>1.935577027896064</v>
      </c>
      <c r="R33" s="62">
        <f t="shared" si="36"/>
        <v>1.7933081562701068</v>
      </c>
      <c r="S33" s="62">
        <f t="shared" si="36"/>
        <v>1.6421704282324687</v>
      </c>
      <c r="T33" s="62">
        <f t="shared" si="36"/>
        <v>1.6939571924896055</v>
      </c>
      <c r="U33" s="62">
        <f t="shared" si="36"/>
        <v>1.7933081562701059</v>
      </c>
      <c r="V33" s="62">
        <f t="shared" si="36"/>
        <v>1.9918498048549389</v>
      </c>
      <c r="W33" s="62">
        <f t="shared" si="36"/>
        <v>2.0331625749524869</v>
      </c>
      <c r="X33" s="62">
        <f t="shared" si="36"/>
        <v>2.0679084891855881</v>
      </c>
      <c r="Y33" s="62">
        <f t="shared" si="36"/>
        <v>2.0752137292733064</v>
      </c>
      <c r="Z33" s="62">
        <f t="shared" si="36"/>
        <v>2.2653660459105298</v>
      </c>
      <c r="AA33" s="62">
        <f t="shared" si="36"/>
        <v>2.4669126353211839</v>
      </c>
      <c r="AB33" s="62">
        <f t="shared" si="36"/>
        <v>2.2653660459105298</v>
      </c>
      <c r="AC33" s="138">
        <f t="shared" si="15"/>
        <v>2.01807948913387</v>
      </c>
    </row>
    <row r="34" spans="1:29" ht="15.75" x14ac:dyDescent="0.25">
      <c r="A34" s="4">
        <v>21</v>
      </c>
      <c r="B34" s="3" t="s">
        <v>1</v>
      </c>
      <c r="C34" s="2" t="s">
        <v>0</v>
      </c>
      <c r="D34" s="1"/>
      <c r="E34" s="62">
        <f t="shared" ref="E34:K34" si="37">(E16-E17)/LN(1+(E16-E17)/E15)</f>
        <v>4.4349926844430945</v>
      </c>
      <c r="F34" s="62">
        <f t="shared" si="37"/>
        <v>4.0843694422438022</v>
      </c>
      <c r="G34" s="62">
        <f t="shared" si="37"/>
        <v>3.9365845572021851</v>
      </c>
      <c r="H34" s="62">
        <f t="shared" si="37"/>
        <v>3.8768765189493872</v>
      </c>
      <c r="I34" s="62">
        <f t="shared" si="37"/>
        <v>3.9507466399273663</v>
      </c>
      <c r="J34" s="62">
        <f t="shared" si="37"/>
        <v>3.9959475857570208</v>
      </c>
      <c r="K34" s="62">
        <f t="shared" si="37"/>
        <v>3.9365845572021851</v>
      </c>
      <c r="L34" s="62">
        <f t="shared" ref="L34:M34" si="38">(L16-L17)/LN(1+(L16-L17)/L15)</f>
        <v>3.8768765189493872</v>
      </c>
      <c r="M34" s="62">
        <f t="shared" si="38"/>
        <v>3.7866415552154633</v>
      </c>
      <c r="N34" s="62">
        <f>(N16-N17)/LN(1+(N16-N17)/N15)</f>
        <v>3.6872399891977925</v>
      </c>
      <c r="O34" s="62">
        <f t="shared" ref="O34:AB34" si="39">(O16-O17)/LN(1+(O16-O17)/O15)</f>
        <v>3.7463963539653169</v>
      </c>
      <c r="P34" s="62">
        <f t="shared" si="39"/>
        <v>3.7463963539653169</v>
      </c>
      <c r="Q34" s="62">
        <f t="shared" si="39"/>
        <v>3.5377249025216262</v>
      </c>
      <c r="R34" s="62">
        <f t="shared" si="39"/>
        <v>3.3486637593074837</v>
      </c>
      <c r="S34" s="62">
        <f t="shared" si="39"/>
        <v>3.3486637593074833</v>
      </c>
      <c r="T34" s="62">
        <f t="shared" si="39"/>
        <v>3.4966939016140923</v>
      </c>
      <c r="U34" s="62">
        <f t="shared" si="39"/>
        <v>3.4377735040024677</v>
      </c>
      <c r="V34" s="62">
        <f t="shared" si="39"/>
        <v>3.2175297813743202</v>
      </c>
      <c r="W34" s="62">
        <f t="shared" si="39"/>
        <v>3.7287805442081332</v>
      </c>
      <c r="X34" s="62">
        <f t="shared" si="39"/>
        <v>3.6872399891977921</v>
      </c>
      <c r="Y34" s="62">
        <f t="shared" si="39"/>
        <v>3.8768765189493872</v>
      </c>
      <c r="Z34" s="62">
        <f t="shared" si="39"/>
        <v>4.2750283776831921</v>
      </c>
      <c r="AA34" s="62">
        <f t="shared" si="39"/>
        <v>4.4349926844430945</v>
      </c>
      <c r="AB34" s="62">
        <f t="shared" si="39"/>
        <v>4.4648850124099777</v>
      </c>
      <c r="AC34" s="138">
        <f t="shared" si="15"/>
        <v>3.8297710621682239</v>
      </c>
    </row>
    <row r="35" spans="1:29" ht="23.25" x14ac:dyDescent="0.2">
      <c r="A35" s="317" t="s">
        <v>39</v>
      </c>
      <c r="B35" s="317"/>
      <c r="C35" s="317"/>
      <c r="D35" s="317"/>
      <c r="E35" s="317"/>
      <c r="F35" s="317"/>
      <c r="G35" s="31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317"/>
      <c r="AC35" s="317"/>
    </row>
    <row r="36" spans="1:29" ht="18.75" x14ac:dyDescent="0.2">
      <c r="A36" s="323" t="s">
        <v>171</v>
      </c>
      <c r="B36" s="323"/>
      <c r="C36" s="323"/>
      <c r="D36" s="323"/>
      <c r="E36" s="323"/>
      <c r="F36" s="323"/>
      <c r="G36" s="323"/>
      <c r="H36" s="323"/>
      <c r="I36" s="323"/>
      <c r="J36" s="323"/>
      <c r="K36" s="323"/>
      <c r="L36" s="323"/>
      <c r="M36" s="323"/>
      <c r="N36" s="323"/>
      <c r="O36" s="323"/>
      <c r="P36" s="323"/>
      <c r="Q36" s="323"/>
      <c r="R36" s="323"/>
      <c r="S36" s="323"/>
      <c r="T36" s="323"/>
      <c r="U36" s="323"/>
      <c r="V36" s="323"/>
      <c r="W36" s="323"/>
      <c r="X36" s="323"/>
      <c r="Y36" s="323"/>
      <c r="Z36" s="323"/>
      <c r="AA36" s="323"/>
      <c r="AB36" s="323"/>
      <c r="AC36" s="323"/>
    </row>
    <row r="37" spans="1:29" ht="21" customHeight="1" x14ac:dyDescent="0.35">
      <c r="A37" s="319"/>
      <c r="B37" s="319"/>
      <c r="C37" s="319"/>
      <c r="D37" s="319"/>
      <c r="E37" s="320" t="s">
        <v>75</v>
      </c>
      <c r="F37" s="320"/>
      <c r="G37" s="320"/>
      <c r="H37" s="320"/>
      <c r="I37" s="320"/>
      <c r="J37" s="320"/>
      <c r="K37" s="320"/>
      <c r="L37" s="320"/>
      <c r="M37" s="320"/>
      <c r="N37" s="320"/>
      <c r="O37" s="320"/>
      <c r="P37" s="320"/>
      <c r="Q37" s="320"/>
      <c r="R37" s="320"/>
      <c r="S37" s="320"/>
      <c r="T37" s="320"/>
      <c r="U37" s="320"/>
      <c r="V37" s="320"/>
      <c r="W37" s="320"/>
      <c r="X37" s="320"/>
      <c r="Y37" s="320"/>
      <c r="Z37" s="320"/>
      <c r="AA37" s="320"/>
      <c r="AB37" s="320"/>
      <c r="AC37" s="320"/>
    </row>
    <row r="38" spans="1:29" ht="18" customHeight="1" x14ac:dyDescent="0.2">
      <c r="A38" s="324" t="s">
        <v>77</v>
      </c>
      <c r="B38" s="324"/>
      <c r="C38" s="324"/>
      <c r="D38" s="324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</row>
    <row r="39" spans="1:29" ht="18" customHeight="1" x14ac:dyDescent="0.2">
      <c r="A39" s="324" t="s">
        <v>78</v>
      </c>
      <c r="B39" s="324"/>
      <c r="C39" s="324"/>
      <c r="D39" s="324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29" ht="18" customHeight="1" x14ac:dyDescent="0.2">
      <c r="A40" s="324" t="s">
        <v>79</v>
      </c>
      <c r="B40" s="324"/>
      <c r="C40" s="324"/>
      <c r="D40" s="324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29" ht="18" customHeight="1" x14ac:dyDescent="0.2">
      <c r="A41" s="324" t="s">
        <v>80</v>
      </c>
      <c r="B41" s="324"/>
      <c r="C41" s="324"/>
      <c r="D41" s="324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29" ht="18.600000000000001" customHeight="1" x14ac:dyDescent="0.25">
      <c r="A42" s="325" t="s">
        <v>81</v>
      </c>
      <c r="B42" s="325"/>
      <c r="C42" s="325"/>
      <c r="D42" s="325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</row>
    <row r="43" spans="1:29" ht="18" customHeight="1" x14ac:dyDescent="0.25">
      <c r="A43" s="325" t="s">
        <v>82</v>
      </c>
      <c r="B43" s="325"/>
      <c r="C43" s="325"/>
      <c r="D43" s="325"/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</row>
    <row r="44" spans="1:29" ht="39.75" customHeight="1" x14ac:dyDescent="0.2">
      <c r="A44" s="312" t="s">
        <v>32</v>
      </c>
      <c r="B44" s="312" t="s">
        <v>31</v>
      </c>
      <c r="C44" s="312" t="s">
        <v>30</v>
      </c>
      <c r="D44" s="312" t="s">
        <v>29</v>
      </c>
      <c r="E44" s="314" t="s">
        <v>28</v>
      </c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315"/>
      <c r="T44" s="315"/>
      <c r="U44" s="315"/>
      <c r="V44" s="315"/>
      <c r="W44" s="315"/>
      <c r="X44" s="315"/>
      <c r="Y44" s="315"/>
      <c r="Z44" s="315"/>
      <c r="AA44" s="315"/>
      <c r="AB44" s="316"/>
      <c r="AC44" s="113" t="s">
        <v>67</v>
      </c>
    </row>
    <row r="45" spans="1:29" ht="15.75" x14ac:dyDescent="0.25">
      <c r="A45" s="313"/>
      <c r="B45" s="313"/>
      <c r="C45" s="313"/>
      <c r="D45" s="313"/>
      <c r="E45" s="8">
        <v>7</v>
      </c>
      <c r="F45" s="8">
        <v>8</v>
      </c>
      <c r="G45" s="8">
        <v>9</v>
      </c>
      <c r="H45" s="8">
        <v>10</v>
      </c>
      <c r="I45" s="9">
        <v>11</v>
      </c>
      <c r="J45" s="8">
        <v>12</v>
      </c>
      <c r="K45" s="8">
        <v>13</v>
      </c>
      <c r="L45" s="8">
        <v>14</v>
      </c>
      <c r="M45" s="8">
        <v>15</v>
      </c>
      <c r="N45" s="8">
        <v>16</v>
      </c>
      <c r="O45" s="8">
        <v>17</v>
      </c>
      <c r="P45" s="8">
        <v>18</v>
      </c>
      <c r="Q45" s="8">
        <v>19</v>
      </c>
      <c r="R45" s="8">
        <v>20</v>
      </c>
      <c r="S45" s="8">
        <v>21</v>
      </c>
      <c r="T45" s="8">
        <v>22</v>
      </c>
      <c r="U45" s="8">
        <v>23</v>
      </c>
      <c r="V45" s="8">
        <v>0</v>
      </c>
      <c r="W45" s="8">
        <v>1</v>
      </c>
      <c r="X45" s="8">
        <v>2</v>
      </c>
      <c r="Y45" s="8">
        <v>3</v>
      </c>
      <c r="Z45" s="8">
        <v>4</v>
      </c>
      <c r="AA45" s="8">
        <v>5</v>
      </c>
      <c r="AB45" s="8">
        <v>6</v>
      </c>
      <c r="AC45" s="1"/>
    </row>
    <row r="46" spans="1:29" ht="20.100000000000001" customHeight="1" x14ac:dyDescent="0.2">
      <c r="A46" s="4">
        <v>1</v>
      </c>
      <c r="B46" s="3" t="s">
        <v>27</v>
      </c>
      <c r="C46" s="2" t="s">
        <v>0</v>
      </c>
      <c r="D46" s="31"/>
      <c r="E46" s="7">
        <v>1.2</v>
      </c>
      <c r="F46" s="7">
        <v>1.2</v>
      </c>
      <c r="G46" s="7">
        <v>1.1000000000000001</v>
      </c>
      <c r="H46" s="7"/>
      <c r="I46" s="7"/>
      <c r="J46" s="7">
        <v>1</v>
      </c>
      <c r="K46" s="7">
        <v>1</v>
      </c>
      <c r="L46" s="7">
        <v>1.1000000000000001</v>
      </c>
      <c r="M46" s="7">
        <v>1.1000000000000001</v>
      </c>
      <c r="N46" s="7">
        <v>1.2</v>
      </c>
      <c r="O46" s="7">
        <v>1.2</v>
      </c>
      <c r="P46" s="7">
        <v>1.1000000000000001</v>
      </c>
      <c r="Q46" s="7">
        <v>1.1000000000000001</v>
      </c>
      <c r="R46" s="7">
        <v>1.2</v>
      </c>
      <c r="S46" s="7">
        <v>1.2</v>
      </c>
      <c r="T46" s="7">
        <v>1.2</v>
      </c>
      <c r="U46" s="7">
        <v>1.3</v>
      </c>
      <c r="V46" s="7">
        <v>0.9</v>
      </c>
      <c r="W46" s="7">
        <v>1</v>
      </c>
      <c r="X46" s="7">
        <v>1.2</v>
      </c>
      <c r="Y46" s="7"/>
      <c r="Z46" s="7"/>
      <c r="AA46" s="7"/>
      <c r="AB46" s="7">
        <v>1.2</v>
      </c>
      <c r="AC46" s="139">
        <f>AVERAGE(E46:AB46)</f>
        <v>1.1315789473684206</v>
      </c>
    </row>
    <row r="47" spans="1:29" ht="20.100000000000001" customHeight="1" x14ac:dyDescent="0.2">
      <c r="A47" s="4">
        <v>2</v>
      </c>
      <c r="B47" s="3" t="s">
        <v>26</v>
      </c>
      <c r="C47" s="2" t="s">
        <v>0</v>
      </c>
      <c r="D47" s="31"/>
      <c r="E47" s="7">
        <v>0.8</v>
      </c>
      <c r="F47" s="7">
        <v>0.9</v>
      </c>
      <c r="G47" s="7">
        <v>0.8</v>
      </c>
      <c r="H47" s="7"/>
      <c r="I47" s="7"/>
      <c r="J47" s="7">
        <v>0.9</v>
      </c>
      <c r="K47" s="7">
        <v>0.9</v>
      </c>
      <c r="L47" s="7">
        <v>0.7</v>
      </c>
      <c r="M47" s="7">
        <v>0.8</v>
      </c>
      <c r="N47" s="7">
        <v>0.7</v>
      </c>
      <c r="O47" s="7">
        <v>0.7</v>
      </c>
      <c r="P47" s="7">
        <v>0.7</v>
      </c>
      <c r="Q47" s="7">
        <v>0.8</v>
      </c>
      <c r="R47" s="7">
        <v>0.7</v>
      </c>
      <c r="S47" s="7">
        <v>0.9</v>
      </c>
      <c r="T47" s="7">
        <v>1</v>
      </c>
      <c r="U47" s="7">
        <v>1.4</v>
      </c>
      <c r="V47" s="7">
        <v>1.3</v>
      </c>
      <c r="W47" s="7">
        <v>1.5</v>
      </c>
      <c r="X47" s="7">
        <v>1.7</v>
      </c>
      <c r="Y47" s="7"/>
      <c r="Z47" s="7"/>
      <c r="AA47" s="7"/>
      <c r="AB47" s="7">
        <v>2.1</v>
      </c>
      <c r="AC47" s="139">
        <f t="shared" ref="AC47:AC58" si="40">AVERAGE(E47:AB47)</f>
        <v>1.0157894736842108</v>
      </c>
    </row>
    <row r="48" spans="1:29" ht="20.100000000000001" customHeight="1" x14ac:dyDescent="0.2">
      <c r="A48" s="4">
        <v>3</v>
      </c>
      <c r="B48" s="3" t="s">
        <v>83</v>
      </c>
      <c r="C48" s="2" t="s">
        <v>0</v>
      </c>
      <c r="D48" s="2"/>
      <c r="E48" s="36">
        <v>14.9</v>
      </c>
      <c r="F48" s="36">
        <v>13.5</v>
      </c>
      <c r="G48" s="36">
        <v>12.7</v>
      </c>
      <c r="H48" s="36"/>
      <c r="I48" s="36"/>
      <c r="J48" s="36">
        <v>14.5</v>
      </c>
      <c r="K48" s="36">
        <v>13.8</v>
      </c>
      <c r="L48" s="36">
        <v>13.7</v>
      </c>
      <c r="M48" s="36">
        <v>13.6</v>
      </c>
      <c r="N48" s="36">
        <v>13.6</v>
      </c>
      <c r="O48" s="36">
        <v>14</v>
      </c>
      <c r="P48" s="36">
        <v>13.9</v>
      </c>
      <c r="Q48" s="36">
        <v>13.2</v>
      </c>
      <c r="R48" s="36">
        <v>13.1</v>
      </c>
      <c r="S48" s="36">
        <v>13.1</v>
      </c>
      <c r="T48" s="36">
        <v>13.3</v>
      </c>
      <c r="U48" s="36">
        <v>13.2</v>
      </c>
      <c r="V48" s="36">
        <v>13.1</v>
      </c>
      <c r="W48" s="36">
        <v>12.8</v>
      </c>
      <c r="X48" s="36">
        <v>12.1</v>
      </c>
      <c r="Y48" s="36"/>
      <c r="Z48" s="36"/>
      <c r="AA48" s="36"/>
      <c r="AB48" s="36">
        <v>14.4</v>
      </c>
      <c r="AC48" s="139">
        <f t="shared" si="40"/>
        <v>13.499999999999996</v>
      </c>
    </row>
    <row r="49" spans="1:29" ht="20.100000000000001" customHeight="1" x14ac:dyDescent="0.2">
      <c r="A49" s="4">
        <v>4</v>
      </c>
      <c r="B49" s="3" t="s">
        <v>84</v>
      </c>
      <c r="C49" s="2" t="s">
        <v>0</v>
      </c>
      <c r="D49" s="2"/>
      <c r="E49" s="36">
        <v>7.1</v>
      </c>
      <c r="F49" s="36">
        <v>6.1</v>
      </c>
      <c r="G49" s="36">
        <v>5.6</v>
      </c>
      <c r="H49" s="36"/>
      <c r="I49" s="36"/>
      <c r="J49" s="36">
        <v>7.3</v>
      </c>
      <c r="K49" s="36">
        <v>7</v>
      </c>
      <c r="L49" s="36">
        <v>7</v>
      </c>
      <c r="M49" s="36">
        <v>7</v>
      </c>
      <c r="N49" s="36">
        <v>7</v>
      </c>
      <c r="O49" s="36">
        <v>7</v>
      </c>
      <c r="P49" s="36">
        <v>6.9</v>
      </c>
      <c r="Q49" s="36">
        <v>7.1</v>
      </c>
      <c r="R49" s="36">
        <v>7</v>
      </c>
      <c r="S49" s="36">
        <v>7.1</v>
      </c>
      <c r="T49" s="36">
        <v>7</v>
      </c>
      <c r="U49" s="36">
        <v>7.2</v>
      </c>
      <c r="V49" s="36">
        <v>6.9</v>
      </c>
      <c r="W49" s="36">
        <v>6.3</v>
      </c>
      <c r="X49" s="36">
        <v>6.3</v>
      </c>
      <c r="Y49" s="36"/>
      <c r="Z49" s="36"/>
      <c r="AA49" s="36"/>
      <c r="AB49" s="36">
        <v>7.6</v>
      </c>
      <c r="AC49" s="139">
        <f t="shared" si="40"/>
        <v>6.8684210526315788</v>
      </c>
    </row>
    <row r="50" spans="1:29" ht="20.100000000000001" customHeight="1" x14ac:dyDescent="0.2">
      <c r="A50" s="4">
        <v>5</v>
      </c>
      <c r="B50" s="3" t="s">
        <v>85</v>
      </c>
      <c r="C50" s="2" t="s">
        <v>0</v>
      </c>
      <c r="D50" s="2"/>
      <c r="E50" s="36">
        <v>23.2</v>
      </c>
      <c r="F50" s="36">
        <v>23.4</v>
      </c>
      <c r="G50" s="36">
        <v>23.9</v>
      </c>
      <c r="H50" s="36"/>
      <c r="I50" s="36"/>
      <c r="J50" s="36">
        <v>25.6</v>
      </c>
      <c r="K50" s="36">
        <v>25.2</v>
      </c>
      <c r="L50" s="36">
        <v>25.2</v>
      </c>
      <c r="M50" s="36">
        <v>25.2</v>
      </c>
      <c r="N50" s="36">
        <v>25.2</v>
      </c>
      <c r="O50" s="36">
        <v>25.2</v>
      </c>
      <c r="P50" s="36">
        <v>25.1</v>
      </c>
      <c r="Q50" s="36">
        <v>24.4</v>
      </c>
      <c r="R50" s="36">
        <v>24.4</v>
      </c>
      <c r="S50" s="36">
        <v>24.2</v>
      </c>
      <c r="T50" s="36">
        <v>24.4</v>
      </c>
      <c r="U50" s="36">
        <v>24.1</v>
      </c>
      <c r="V50" s="36">
        <v>24.1</v>
      </c>
      <c r="W50" s="36">
        <v>24.2</v>
      </c>
      <c r="X50" s="36">
        <v>24.3</v>
      </c>
      <c r="Y50" s="36"/>
      <c r="Z50" s="36"/>
      <c r="AA50" s="36"/>
      <c r="AB50" s="36">
        <v>25</v>
      </c>
      <c r="AC50" s="139">
        <f t="shared" si="40"/>
        <v>24.542105263157893</v>
      </c>
    </row>
    <row r="51" spans="1:29" ht="20.100000000000001" customHeight="1" x14ac:dyDescent="0.2">
      <c r="A51" s="4">
        <v>6</v>
      </c>
      <c r="B51" s="3" t="s">
        <v>86</v>
      </c>
      <c r="C51" s="2" t="s">
        <v>0</v>
      </c>
      <c r="D51" s="2"/>
      <c r="E51" s="36">
        <v>29.3</v>
      </c>
      <c r="F51" s="36">
        <v>29.1</v>
      </c>
      <c r="G51" s="36">
        <v>29.6</v>
      </c>
      <c r="H51" s="36"/>
      <c r="I51" s="36"/>
      <c r="J51" s="36">
        <v>31.4</v>
      </c>
      <c r="K51" s="36">
        <v>30.4</v>
      </c>
      <c r="L51" s="36">
        <v>30.4</v>
      </c>
      <c r="M51" s="36">
        <v>30.4</v>
      </c>
      <c r="N51" s="36">
        <v>30.4</v>
      </c>
      <c r="O51" s="36">
        <v>30.3</v>
      </c>
      <c r="P51" s="36">
        <v>30.3</v>
      </c>
      <c r="Q51" s="36">
        <v>29.3</v>
      </c>
      <c r="R51" s="36">
        <v>29.1</v>
      </c>
      <c r="S51" s="36">
        <v>28.9</v>
      </c>
      <c r="T51" s="36">
        <v>29.6</v>
      </c>
      <c r="U51" s="36">
        <v>29.2</v>
      </c>
      <c r="V51" s="36">
        <v>29.2</v>
      </c>
      <c r="W51" s="36">
        <v>30.1</v>
      </c>
      <c r="X51" s="36">
        <v>25.4</v>
      </c>
      <c r="Y51" s="36"/>
      <c r="Z51" s="36"/>
      <c r="AA51" s="36"/>
      <c r="AB51" s="36">
        <v>31.1</v>
      </c>
      <c r="AC51" s="139">
        <f t="shared" si="40"/>
        <v>29.65789473684211</v>
      </c>
    </row>
    <row r="52" spans="1:29" ht="20.100000000000001" customHeight="1" x14ac:dyDescent="0.2">
      <c r="A52" s="4">
        <v>7</v>
      </c>
      <c r="B52" s="3" t="s">
        <v>21</v>
      </c>
      <c r="C52" s="2" t="s">
        <v>87</v>
      </c>
      <c r="D52" s="2"/>
      <c r="E52" s="58">
        <v>4.3</v>
      </c>
      <c r="F52" s="58">
        <v>4.3</v>
      </c>
      <c r="G52" s="58">
        <v>4.3</v>
      </c>
      <c r="H52" s="58"/>
      <c r="I52" s="58"/>
      <c r="J52" s="58">
        <v>4.3</v>
      </c>
      <c r="K52" s="58">
        <v>4.3</v>
      </c>
      <c r="L52" s="58">
        <v>4.3</v>
      </c>
      <c r="M52" s="58">
        <v>4.3</v>
      </c>
      <c r="N52" s="58">
        <v>4.3</v>
      </c>
      <c r="O52" s="58">
        <v>4.3</v>
      </c>
      <c r="P52" s="58">
        <v>4.3</v>
      </c>
      <c r="Q52" s="58">
        <v>4.3</v>
      </c>
      <c r="R52" s="58">
        <v>4.3</v>
      </c>
      <c r="S52" s="58">
        <v>4.3</v>
      </c>
      <c r="T52" s="58">
        <v>4.3</v>
      </c>
      <c r="U52" s="58">
        <v>4.3</v>
      </c>
      <c r="V52" s="58">
        <v>4.3</v>
      </c>
      <c r="W52" s="58">
        <v>4.3</v>
      </c>
      <c r="X52" s="58">
        <v>4.3</v>
      </c>
      <c r="Y52" s="58"/>
      <c r="Z52" s="58"/>
      <c r="AA52" s="58"/>
      <c r="AB52" s="58">
        <v>4.3</v>
      </c>
      <c r="AC52" s="139">
        <f t="shared" si="40"/>
        <v>4.2999999999999989</v>
      </c>
    </row>
    <row r="53" spans="1:29" ht="20.100000000000001" customHeight="1" x14ac:dyDescent="0.2">
      <c r="A53" s="4">
        <v>8</v>
      </c>
      <c r="B53" s="3" t="s">
        <v>20</v>
      </c>
      <c r="C53" s="2" t="s">
        <v>87</v>
      </c>
      <c r="D53" s="2"/>
      <c r="E53" s="59">
        <v>3.8</v>
      </c>
      <c r="F53" s="59">
        <v>3.8</v>
      </c>
      <c r="G53" s="59">
        <v>3.8</v>
      </c>
      <c r="H53" s="59"/>
      <c r="I53" s="59"/>
      <c r="J53" s="59">
        <v>3.8</v>
      </c>
      <c r="K53" s="59">
        <v>3.8</v>
      </c>
      <c r="L53" s="59">
        <v>3.8</v>
      </c>
      <c r="M53" s="59">
        <v>3.8</v>
      </c>
      <c r="N53" s="59">
        <v>3.8</v>
      </c>
      <c r="O53" s="59">
        <v>3.8</v>
      </c>
      <c r="P53" s="59">
        <v>3.8</v>
      </c>
      <c r="Q53" s="59">
        <v>3.8</v>
      </c>
      <c r="R53" s="59">
        <v>3.8</v>
      </c>
      <c r="S53" s="59">
        <v>3.8</v>
      </c>
      <c r="T53" s="59">
        <v>3.8</v>
      </c>
      <c r="U53" s="59">
        <v>3.8</v>
      </c>
      <c r="V53" s="59">
        <v>3.8</v>
      </c>
      <c r="W53" s="59">
        <v>3.8</v>
      </c>
      <c r="X53" s="59">
        <v>3.8</v>
      </c>
      <c r="Y53" s="59"/>
      <c r="Z53" s="59"/>
      <c r="AA53" s="59"/>
      <c r="AB53" s="59">
        <v>3.8</v>
      </c>
      <c r="AC53" s="139">
        <f t="shared" si="40"/>
        <v>3.7999999999999985</v>
      </c>
    </row>
    <row r="54" spans="1:29" ht="20.100000000000001" customHeight="1" x14ac:dyDescent="0.2">
      <c r="A54" s="4">
        <v>9</v>
      </c>
      <c r="B54" s="3" t="s">
        <v>19</v>
      </c>
      <c r="C54" s="2" t="s">
        <v>87</v>
      </c>
      <c r="D54" s="2"/>
      <c r="E54" s="59">
        <v>3.8</v>
      </c>
      <c r="F54" s="59">
        <v>3.8</v>
      </c>
      <c r="G54" s="59">
        <v>3.8</v>
      </c>
      <c r="H54" s="59"/>
      <c r="I54" s="59"/>
      <c r="J54" s="59">
        <v>3.8</v>
      </c>
      <c r="K54" s="59">
        <v>3.8</v>
      </c>
      <c r="L54" s="59">
        <v>3.8</v>
      </c>
      <c r="M54" s="59">
        <v>3.8</v>
      </c>
      <c r="N54" s="59">
        <v>3.8</v>
      </c>
      <c r="O54" s="59">
        <v>3.8</v>
      </c>
      <c r="P54" s="59">
        <v>3.8</v>
      </c>
      <c r="Q54" s="59">
        <v>3.8</v>
      </c>
      <c r="R54" s="59">
        <v>3.8</v>
      </c>
      <c r="S54" s="59">
        <v>3.8</v>
      </c>
      <c r="T54" s="59">
        <v>3.8</v>
      </c>
      <c r="U54" s="59">
        <v>3.8</v>
      </c>
      <c r="V54" s="59">
        <v>3.8</v>
      </c>
      <c r="W54" s="59">
        <v>3.8</v>
      </c>
      <c r="X54" s="59">
        <v>3.8</v>
      </c>
      <c r="Y54" s="59"/>
      <c r="Z54" s="59"/>
      <c r="AA54" s="59"/>
      <c r="AB54" s="59">
        <v>3.8</v>
      </c>
      <c r="AC54" s="139">
        <f t="shared" si="40"/>
        <v>3.7999999999999985</v>
      </c>
    </row>
    <row r="55" spans="1:29" ht="20.100000000000001" customHeight="1" x14ac:dyDescent="0.2">
      <c r="A55" s="4">
        <v>10</v>
      </c>
      <c r="B55" s="3" t="s">
        <v>18</v>
      </c>
      <c r="C55" s="2" t="s">
        <v>87</v>
      </c>
      <c r="D55" s="2"/>
      <c r="E55" s="59">
        <v>3</v>
      </c>
      <c r="F55" s="59">
        <v>3</v>
      </c>
      <c r="G55" s="59">
        <v>3</v>
      </c>
      <c r="H55" s="59"/>
      <c r="I55" s="59"/>
      <c r="J55" s="59">
        <v>3</v>
      </c>
      <c r="K55" s="59">
        <v>3</v>
      </c>
      <c r="L55" s="59">
        <v>3</v>
      </c>
      <c r="M55" s="59">
        <v>3</v>
      </c>
      <c r="N55" s="59">
        <v>3</v>
      </c>
      <c r="O55" s="59">
        <v>3</v>
      </c>
      <c r="P55" s="59">
        <v>3</v>
      </c>
      <c r="Q55" s="59">
        <v>3</v>
      </c>
      <c r="R55" s="59">
        <v>3</v>
      </c>
      <c r="S55" s="59">
        <v>3</v>
      </c>
      <c r="T55" s="59">
        <v>3</v>
      </c>
      <c r="U55" s="59">
        <v>3</v>
      </c>
      <c r="V55" s="59">
        <v>3</v>
      </c>
      <c r="W55" s="59">
        <v>3</v>
      </c>
      <c r="X55" s="59">
        <v>3</v>
      </c>
      <c r="Y55" s="59"/>
      <c r="Z55" s="59"/>
      <c r="AA55" s="59"/>
      <c r="AB55" s="59">
        <v>3</v>
      </c>
      <c r="AC55" s="139">
        <f t="shared" si="40"/>
        <v>3</v>
      </c>
    </row>
    <row r="56" spans="1:29" ht="20.100000000000001" customHeight="1" x14ac:dyDescent="0.2">
      <c r="A56" s="4">
        <v>11</v>
      </c>
      <c r="B56" s="3" t="s">
        <v>88</v>
      </c>
      <c r="C56" s="2" t="s">
        <v>87</v>
      </c>
      <c r="D56" s="5"/>
      <c r="E56" s="58">
        <f t="shared" ref="E56:G56" si="41">E52-E53</f>
        <v>0.5</v>
      </c>
      <c r="F56" s="58">
        <f t="shared" si="41"/>
        <v>0.5</v>
      </c>
      <c r="G56" s="58">
        <f t="shared" si="41"/>
        <v>0.5</v>
      </c>
      <c r="H56" s="58"/>
      <c r="I56" s="58"/>
      <c r="J56" s="58">
        <f t="shared" ref="J56:O56" si="42">J52-J53</f>
        <v>0.5</v>
      </c>
      <c r="K56" s="58">
        <f t="shared" si="42"/>
        <v>0.5</v>
      </c>
      <c r="L56" s="58">
        <f t="shared" si="42"/>
        <v>0.5</v>
      </c>
      <c r="M56" s="58">
        <f t="shared" si="42"/>
        <v>0.5</v>
      </c>
      <c r="N56" s="58">
        <f t="shared" si="42"/>
        <v>0.5</v>
      </c>
      <c r="O56" s="58">
        <f t="shared" si="42"/>
        <v>0.5</v>
      </c>
      <c r="P56" s="58">
        <f t="shared" ref="P56:AB56" si="43">P52-P53</f>
        <v>0.5</v>
      </c>
      <c r="Q56" s="58">
        <f t="shared" si="43"/>
        <v>0.5</v>
      </c>
      <c r="R56" s="58">
        <f t="shared" si="43"/>
        <v>0.5</v>
      </c>
      <c r="S56" s="58">
        <f t="shared" si="43"/>
        <v>0.5</v>
      </c>
      <c r="T56" s="58">
        <f t="shared" si="43"/>
        <v>0.5</v>
      </c>
      <c r="U56" s="58">
        <f t="shared" si="43"/>
        <v>0.5</v>
      </c>
      <c r="V56" s="58">
        <f t="shared" si="43"/>
        <v>0.5</v>
      </c>
      <c r="W56" s="58">
        <f t="shared" si="43"/>
        <v>0.5</v>
      </c>
      <c r="X56" s="58">
        <f t="shared" si="43"/>
        <v>0.5</v>
      </c>
      <c r="Y56" s="58"/>
      <c r="Z56" s="58"/>
      <c r="AA56" s="58"/>
      <c r="AB56" s="58">
        <f t="shared" si="43"/>
        <v>0.5</v>
      </c>
      <c r="AC56" s="139">
        <f t="shared" si="40"/>
        <v>0.5</v>
      </c>
    </row>
    <row r="57" spans="1:29" ht="20.100000000000001" customHeight="1" x14ac:dyDescent="0.2">
      <c r="A57" s="4">
        <v>12</v>
      </c>
      <c r="B57" s="3" t="s">
        <v>89</v>
      </c>
      <c r="C57" s="2" t="s">
        <v>87</v>
      </c>
      <c r="D57" s="5"/>
      <c r="E57" s="58">
        <f t="shared" ref="E57:G57" si="44">E54-E55</f>
        <v>0.79999999999999982</v>
      </c>
      <c r="F57" s="58">
        <f t="shared" si="44"/>
        <v>0.79999999999999982</v>
      </c>
      <c r="G57" s="58">
        <f t="shared" si="44"/>
        <v>0.79999999999999982</v>
      </c>
      <c r="H57" s="58"/>
      <c r="I57" s="58"/>
      <c r="J57" s="58">
        <f t="shared" ref="J57:O57" si="45">J54-J55</f>
        <v>0.79999999999999982</v>
      </c>
      <c r="K57" s="58">
        <f t="shared" si="45"/>
        <v>0.79999999999999982</v>
      </c>
      <c r="L57" s="58">
        <f t="shared" si="45"/>
        <v>0.79999999999999982</v>
      </c>
      <c r="M57" s="58">
        <f t="shared" si="45"/>
        <v>0.79999999999999982</v>
      </c>
      <c r="N57" s="58">
        <f t="shared" si="45"/>
        <v>0.79999999999999982</v>
      </c>
      <c r="O57" s="58">
        <f t="shared" si="45"/>
        <v>0.79999999999999982</v>
      </c>
      <c r="P57" s="58">
        <f t="shared" ref="P57:AB57" si="46">P54-P55</f>
        <v>0.79999999999999982</v>
      </c>
      <c r="Q57" s="58">
        <f t="shared" si="46"/>
        <v>0.79999999999999982</v>
      </c>
      <c r="R57" s="58">
        <f t="shared" si="46"/>
        <v>0.79999999999999982</v>
      </c>
      <c r="S57" s="58">
        <f t="shared" si="46"/>
        <v>0.79999999999999982</v>
      </c>
      <c r="T57" s="58">
        <f t="shared" si="46"/>
        <v>0.79999999999999982</v>
      </c>
      <c r="U57" s="58">
        <f t="shared" si="46"/>
        <v>0.79999999999999982</v>
      </c>
      <c r="V57" s="58">
        <f t="shared" si="46"/>
        <v>0.79999999999999982</v>
      </c>
      <c r="W57" s="58">
        <f t="shared" si="46"/>
        <v>0.79999999999999982</v>
      </c>
      <c r="X57" s="58">
        <f t="shared" si="46"/>
        <v>0.79999999999999982</v>
      </c>
      <c r="Y57" s="58"/>
      <c r="Z57" s="58"/>
      <c r="AA57" s="58"/>
      <c r="AB57" s="58">
        <f t="shared" si="46"/>
        <v>0.79999999999999982</v>
      </c>
      <c r="AC57" s="139">
        <f t="shared" si="40"/>
        <v>0.80000000000000016</v>
      </c>
    </row>
    <row r="58" spans="1:29" ht="20.100000000000001" customHeight="1" x14ac:dyDescent="0.2">
      <c r="A58" s="4">
        <v>13</v>
      </c>
      <c r="B58" s="3" t="s">
        <v>90</v>
      </c>
      <c r="C58" s="2" t="s">
        <v>91</v>
      </c>
      <c r="D58" s="5"/>
      <c r="E58" s="60">
        <f t="shared" ref="E58:G58" si="47">SQRT(E56/0.5)*971</f>
        <v>971</v>
      </c>
      <c r="F58" s="60">
        <f t="shared" si="47"/>
        <v>971</v>
      </c>
      <c r="G58" s="60">
        <f t="shared" si="47"/>
        <v>971</v>
      </c>
      <c r="H58" s="60"/>
      <c r="I58" s="60"/>
      <c r="J58" s="60">
        <f t="shared" ref="J58:O58" si="48">SQRT(J56/0.5)*971</f>
        <v>971</v>
      </c>
      <c r="K58" s="60">
        <f t="shared" si="48"/>
        <v>971</v>
      </c>
      <c r="L58" s="60">
        <f t="shared" si="48"/>
        <v>971</v>
      </c>
      <c r="M58" s="60">
        <f t="shared" si="48"/>
        <v>971</v>
      </c>
      <c r="N58" s="60">
        <f t="shared" si="48"/>
        <v>971</v>
      </c>
      <c r="O58" s="60">
        <f t="shared" si="48"/>
        <v>971</v>
      </c>
      <c r="P58" s="60">
        <f t="shared" ref="P58:AB58" si="49">SQRT(P56/0.5)*971</f>
        <v>971</v>
      </c>
      <c r="Q58" s="60">
        <f t="shared" si="49"/>
        <v>971</v>
      </c>
      <c r="R58" s="60">
        <f t="shared" si="49"/>
        <v>971</v>
      </c>
      <c r="S58" s="60">
        <f t="shared" si="49"/>
        <v>971</v>
      </c>
      <c r="T58" s="60">
        <f t="shared" si="49"/>
        <v>971</v>
      </c>
      <c r="U58" s="60">
        <f t="shared" si="49"/>
        <v>971</v>
      </c>
      <c r="V58" s="60">
        <f t="shared" si="49"/>
        <v>971</v>
      </c>
      <c r="W58" s="60">
        <f t="shared" si="49"/>
        <v>971</v>
      </c>
      <c r="X58" s="60">
        <f t="shared" si="49"/>
        <v>971</v>
      </c>
      <c r="Y58" s="60"/>
      <c r="Z58" s="60"/>
      <c r="AA58" s="60"/>
      <c r="AB58" s="60">
        <f t="shared" si="49"/>
        <v>971</v>
      </c>
      <c r="AC58" s="139">
        <f t="shared" si="40"/>
        <v>971</v>
      </c>
    </row>
    <row r="59" spans="1:29" ht="20.100000000000001" customHeight="1" x14ac:dyDescent="0.2">
      <c r="A59" s="4">
        <v>14</v>
      </c>
      <c r="B59" s="3" t="s">
        <v>11</v>
      </c>
      <c r="C59" s="2" t="s">
        <v>10</v>
      </c>
      <c r="D59" s="5"/>
      <c r="E59" s="56">
        <f t="shared" ref="E59:G59" si="50">E58*1000*1*(E48-E49)/3024</f>
        <v>2504.5634920634925</v>
      </c>
      <c r="F59" s="56">
        <f t="shared" si="50"/>
        <v>2376.1243386243386</v>
      </c>
      <c r="G59" s="56">
        <f t="shared" si="50"/>
        <v>2279.7949735449733</v>
      </c>
      <c r="H59" s="56"/>
      <c r="I59" s="56"/>
      <c r="J59" s="56">
        <f t="shared" ref="J59:O59" si="51">J58*1000*1*(J48-J49)/3024</f>
        <v>2311.9047619047619</v>
      </c>
      <c r="K59" s="56">
        <f t="shared" si="51"/>
        <v>2183.465608465609</v>
      </c>
      <c r="L59" s="56">
        <f t="shared" si="51"/>
        <v>2151.3558201058199</v>
      </c>
      <c r="M59" s="56">
        <f t="shared" si="51"/>
        <v>2119.2460317460318</v>
      </c>
      <c r="N59" s="56">
        <f t="shared" si="51"/>
        <v>2119.2460317460318</v>
      </c>
      <c r="O59" s="56">
        <f t="shared" si="51"/>
        <v>2247.6851851851852</v>
      </c>
      <c r="P59" s="56">
        <f t="shared" ref="P59:AB59" si="52">P58*1000*1*(P48-P49)/3024</f>
        <v>2247.6851851851852</v>
      </c>
      <c r="Q59" s="56">
        <f t="shared" si="52"/>
        <v>1958.69708994709</v>
      </c>
      <c r="R59" s="56">
        <f t="shared" si="52"/>
        <v>1958.69708994709</v>
      </c>
      <c r="S59" s="56">
        <f t="shared" si="52"/>
        <v>1926.5873015873017</v>
      </c>
      <c r="T59" s="56">
        <f t="shared" si="52"/>
        <v>2022.916666666667</v>
      </c>
      <c r="U59" s="56">
        <f t="shared" si="52"/>
        <v>1926.5873015873012</v>
      </c>
      <c r="V59" s="56">
        <f t="shared" si="52"/>
        <v>1990.8068783068779</v>
      </c>
      <c r="W59" s="56">
        <f t="shared" si="52"/>
        <v>2087.1362433862437</v>
      </c>
      <c r="X59" s="56">
        <f t="shared" si="52"/>
        <v>1862.367724867725</v>
      </c>
      <c r="Y59" s="56"/>
      <c r="Z59" s="56"/>
      <c r="AA59" s="56"/>
      <c r="AB59" s="56">
        <f t="shared" si="52"/>
        <v>2183.465608465609</v>
      </c>
      <c r="AC59" s="138">
        <f>SUM(E59:AB59)</f>
        <v>40458.333333333343</v>
      </c>
    </row>
    <row r="60" spans="1:29" ht="20.100000000000001" customHeight="1" x14ac:dyDescent="0.2">
      <c r="A60" s="4">
        <v>15</v>
      </c>
      <c r="B60" s="3" t="s">
        <v>9</v>
      </c>
      <c r="C60" s="2" t="s">
        <v>8</v>
      </c>
      <c r="D60" s="5"/>
      <c r="E60" s="209">
        <v>1500</v>
      </c>
      <c r="F60" s="209">
        <v>1500</v>
      </c>
      <c r="G60" s="209">
        <v>1500</v>
      </c>
      <c r="H60" s="209"/>
      <c r="I60" s="209"/>
      <c r="J60" s="209">
        <v>1400</v>
      </c>
      <c r="K60" s="209">
        <v>1300</v>
      </c>
      <c r="L60" s="209">
        <v>1400</v>
      </c>
      <c r="M60" s="209">
        <v>1300</v>
      </c>
      <c r="N60" s="209">
        <v>1400</v>
      </c>
      <c r="O60" s="209">
        <v>1300</v>
      </c>
      <c r="P60" s="209">
        <v>1200</v>
      </c>
      <c r="Q60" s="209">
        <v>1200</v>
      </c>
      <c r="R60" s="209">
        <v>1300</v>
      </c>
      <c r="S60" s="209">
        <v>1400</v>
      </c>
      <c r="T60" s="209">
        <v>1300</v>
      </c>
      <c r="U60" s="209">
        <v>1400</v>
      </c>
      <c r="V60" s="209">
        <v>1600</v>
      </c>
      <c r="W60" s="209">
        <v>800</v>
      </c>
      <c r="X60" s="209">
        <v>1200</v>
      </c>
      <c r="Y60" s="209"/>
      <c r="Z60" s="209"/>
      <c r="AA60" s="209"/>
      <c r="AB60" s="209">
        <v>1500</v>
      </c>
      <c r="AC60" s="138">
        <f>SUM(E60:AB60)</f>
        <v>25500</v>
      </c>
    </row>
    <row r="61" spans="1:29" ht="20.100000000000001" customHeight="1" x14ac:dyDescent="0.2">
      <c r="A61" s="4">
        <v>16</v>
      </c>
      <c r="B61" s="3" t="s">
        <v>7</v>
      </c>
      <c r="C61" s="2" t="s">
        <v>6</v>
      </c>
      <c r="D61" s="5"/>
      <c r="E61" s="162">
        <f t="shared" ref="E61:G61" si="53">E60/E59</f>
        <v>0.59890675750613953</v>
      </c>
      <c r="F61" s="162">
        <f t="shared" si="53"/>
        <v>0.63128009574971466</v>
      </c>
      <c r="G61" s="162">
        <f t="shared" si="53"/>
        <v>0.65795390261237874</v>
      </c>
      <c r="H61" s="162"/>
      <c r="I61" s="162"/>
      <c r="J61" s="162">
        <f t="shared" ref="J61:O61" si="54">J60/J59</f>
        <v>0.60556127703398555</v>
      </c>
      <c r="K61" s="162">
        <f t="shared" si="54"/>
        <v>0.59538377657963271</v>
      </c>
      <c r="L61" s="162">
        <f t="shared" si="54"/>
        <v>0.65075241711114873</v>
      </c>
      <c r="M61" s="162">
        <f t="shared" si="54"/>
        <v>0.61342570920325812</v>
      </c>
      <c r="N61" s="162">
        <f t="shared" si="54"/>
        <v>0.66061230221889333</v>
      </c>
      <c r="O61" s="162">
        <f t="shared" si="54"/>
        <v>0.57837281153450049</v>
      </c>
      <c r="P61" s="162">
        <f t="shared" ref="P61:AB61" si="55">P60/P59</f>
        <v>0.53388259526261583</v>
      </c>
      <c r="Q61" s="162">
        <f t="shared" si="55"/>
        <v>0.61265215849808374</v>
      </c>
      <c r="R61" s="162">
        <f t="shared" si="55"/>
        <v>0.66370650503959072</v>
      </c>
      <c r="S61" s="162">
        <f t="shared" si="55"/>
        <v>0.7266735324407827</v>
      </c>
      <c r="T61" s="162">
        <f t="shared" si="55"/>
        <v>0.64263645726055607</v>
      </c>
      <c r="U61" s="162">
        <f t="shared" si="55"/>
        <v>0.72667353244078281</v>
      </c>
      <c r="V61" s="162">
        <f t="shared" si="55"/>
        <v>0.80369422942759394</v>
      </c>
      <c r="W61" s="162">
        <f t="shared" si="55"/>
        <v>0.38330032480392928</v>
      </c>
      <c r="X61" s="162">
        <f t="shared" si="55"/>
        <v>0.64434106324798457</v>
      </c>
      <c r="Y61" s="162"/>
      <c r="Z61" s="162"/>
      <c r="AA61" s="162"/>
      <c r="AB61" s="162">
        <f t="shared" si="55"/>
        <v>0.68698128066880704</v>
      </c>
      <c r="AC61" s="161">
        <f t="shared" ref="AC61:AC66" si="56">AVERAGE(E61:AB61)</f>
        <v>0.63246266992844102</v>
      </c>
    </row>
    <row r="62" spans="1:29" ht="20.100000000000001" customHeight="1" x14ac:dyDescent="0.2">
      <c r="A62" s="4">
        <v>17</v>
      </c>
      <c r="B62" s="3" t="s">
        <v>5</v>
      </c>
      <c r="C62" s="5"/>
      <c r="D62" s="5"/>
      <c r="E62" s="326">
        <f>AC61</f>
        <v>0.63246266992844102</v>
      </c>
      <c r="F62" s="327"/>
      <c r="G62" s="327"/>
      <c r="H62" s="327"/>
      <c r="I62" s="327"/>
      <c r="J62" s="327"/>
      <c r="K62" s="327"/>
      <c r="L62" s="327"/>
      <c r="M62" s="327"/>
      <c r="N62" s="327"/>
      <c r="O62" s="327"/>
      <c r="P62" s="327"/>
      <c r="Q62" s="327"/>
      <c r="R62" s="327"/>
      <c r="S62" s="327"/>
      <c r="T62" s="327"/>
      <c r="U62" s="327"/>
      <c r="V62" s="327"/>
      <c r="W62" s="327"/>
      <c r="X62" s="327"/>
      <c r="Y62" s="327"/>
      <c r="Z62" s="327"/>
      <c r="AA62" s="327"/>
      <c r="AB62" s="328"/>
      <c r="AC62" s="138">
        <f t="shared" si="56"/>
        <v>0.63246266992844102</v>
      </c>
    </row>
    <row r="63" spans="1:29" ht="20.100000000000001" customHeight="1" x14ac:dyDescent="0.2">
      <c r="A63" s="4">
        <v>18</v>
      </c>
      <c r="B63" s="3" t="s">
        <v>4</v>
      </c>
      <c r="C63" s="5"/>
      <c r="D63" s="5"/>
      <c r="E63" s="62">
        <f t="shared" ref="E63:G63" si="57">3.516/E61</f>
        <v>5.8706968253968261</v>
      </c>
      <c r="F63" s="62">
        <f t="shared" si="57"/>
        <v>5.5696354497354497</v>
      </c>
      <c r="G63" s="62">
        <f t="shared" si="57"/>
        <v>5.3438394179894173</v>
      </c>
      <c r="H63" s="62"/>
      <c r="I63" s="62"/>
      <c r="J63" s="62">
        <f t="shared" ref="J63:M63" si="58">3.516/J61</f>
        <v>5.8061836734693877</v>
      </c>
      <c r="K63" s="62">
        <f t="shared" si="58"/>
        <v>5.9054346764346786</v>
      </c>
      <c r="L63" s="62">
        <f t="shared" si="58"/>
        <v>5.4029764739229025</v>
      </c>
      <c r="M63" s="62">
        <f t="shared" si="58"/>
        <v>5.7317454212454217</v>
      </c>
      <c r="N63" s="62">
        <f>3.516/N61</f>
        <v>5.322335034013606</v>
      </c>
      <c r="O63" s="62">
        <f t="shared" ref="O63" si="59">3.516/O61</f>
        <v>6.0791239316239318</v>
      </c>
      <c r="P63" s="62">
        <f t="shared" ref="P63:AB63" si="60">3.516/P61</f>
        <v>6.5857175925925926</v>
      </c>
      <c r="Q63" s="62">
        <f t="shared" si="60"/>
        <v>5.7389824735449739</v>
      </c>
      <c r="R63" s="62">
        <f t="shared" si="60"/>
        <v>5.2975222832722837</v>
      </c>
      <c r="S63" s="62">
        <f t="shared" si="60"/>
        <v>4.8384863945578234</v>
      </c>
      <c r="T63" s="62">
        <f t="shared" si="60"/>
        <v>5.4712115384615387</v>
      </c>
      <c r="U63" s="62">
        <f t="shared" si="60"/>
        <v>4.8384863945578225</v>
      </c>
      <c r="V63" s="62">
        <f t="shared" si="60"/>
        <v>4.374798115079364</v>
      </c>
      <c r="W63" s="62">
        <f t="shared" si="60"/>
        <v>9.1729637896825409</v>
      </c>
      <c r="X63" s="62">
        <f t="shared" si="60"/>
        <v>5.4567374338624344</v>
      </c>
      <c r="Y63" s="62"/>
      <c r="Z63" s="62"/>
      <c r="AA63" s="62"/>
      <c r="AB63" s="62">
        <f t="shared" si="60"/>
        <v>5.1180433862433876</v>
      </c>
      <c r="AC63" s="138">
        <f t="shared" si="56"/>
        <v>5.6802589634571774</v>
      </c>
    </row>
    <row r="64" spans="1:29" ht="20.100000000000001" customHeight="1" x14ac:dyDescent="0.2">
      <c r="A64" s="4">
        <v>19</v>
      </c>
      <c r="B64" s="3" t="s">
        <v>3</v>
      </c>
      <c r="C64" s="5"/>
      <c r="D64" s="5"/>
      <c r="E64" s="62">
        <f t="shared" ref="E64:G64" si="61">3.413*E63</f>
        <v>20.036688265079366</v>
      </c>
      <c r="F64" s="62">
        <f t="shared" si="61"/>
        <v>19.00916578994709</v>
      </c>
      <c r="G64" s="62">
        <f t="shared" si="61"/>
        <v>18.238523933597879</v>
      </c>
      <c r="H64" s="62"/>
      <c r="I64" s="62"/>
      <c r="J64" s="62">
        <f t="shared" ref="J64:M64" si="62">3.413*J63</f>
        <v>19.816504877551019</v>
      </c>
      <c r="K64" s="62">
        <f t="shared" si="62"/>
        <v>20.155248550671558</v>
      </c>
      <c r="L64" s="62">
        <f t="shared" si="62"/>
        <v>18.440358705498866</v>
      </c>
      <c r="M64" s="62">
        <f t="shared" si="62"/>
        <v>19.562447122710623</v>
      </c>
      <c r="N64" s="62">
        <f>3.413*N63</f>
        <v>18.165129471088438</v>
      </c>
      <c r="O64" s="62">
        <f t="shared" ref="O64" si="63">3.413*O63</f>
        <v>20.74804997863248</v>
      </c>
      <c r="P64" s="62">
        <f t="shared" ref="P64:AB64" si="64">3.413*P63</f>
        <v>22.477054143518519</v>
      </c>
      <c r="Q64" s="62">
        <f t="shared" si="64"/>
        <v>19.587147182208994</v>
      </c>
      <c r="R64" s="62">
        <f t="shared" si="64"/>
        <v>18.080443552808305</v>
      </c>
      <c r="S64" s="62">
        <f t="shared" si="64"/>
        <v>16.51375406462585</v>
      </c>
      <c r="T64" s="62">
        <f t="shared" si="64"/>
        <v>18.67324498076923</v>
      </c>
      <c r="U64" s="62">
        <f t="shared" si="64"/>
        <v>16.513754064625846</v>
      </c>
      <c r="V64" s="62">
        <f t="shared" si="64"/>
        <v>14.931185966765868</v>
      </c>
      <c r="W64" s="62">
        <f t="shared" si="64"/>
        <v>31.307325414186511</v>
      </c>
      <c r="X64" s="62">
        <f t="shared" si="64"/>
        <v>18.623844861772486</v>
      </c>
      <c r="Y64" s="62"/>
      <c r="Z64" s="62"/>
      <c r="AA64" s="62"/>
      <c r="AB64" s="62">
        <f t="shared" si="64"/>
        <v>17.467882077248682</v>
      </c>
      <c r="AC64" s="138">
        <f t="shared" si="56"/>
        <v>19.386723842279352</v>
      </c>
    </row>
    <row r="65" spans="1:29" ht="20.100000000000001" customHeight="1" x14ac:dyDescent="0.2">
      <c r="A65" s="4">
        <v>20</v>
      </c>
      <c r="B65" s="3" t="s">
        <v>2</v>
      </c>
      <c r="C65" s="2" t="s">
        <v>0</v>
      </c>
      <c r="D65" s="5"/>
      <c r="E65" s="62">
        <f t="shared" ref="E65:G65" si="65">(E51-E50)/LN(1+(E51-E50)/E46)</f>
        <v>3.378466710687515</v>
      </c>
      <c r="F65" s="62">
        <f t="shared" si="65"/>
        <v>3.2586327882022124</v>
      </c>
      <c r="G65" s="62">
        <f t="shared" si="65"/>
        <v>3.1290959035451009</v>
      </c>
      <c r="H65" s="62"/>
      <c r="I65" s="62"/>
      <c r="J65" s="62">
        <f t="shared" ref="J65:M65" si="66">(J51-J50)/LN(1+(J51-J50)/J46)</f>
        <v>3.0256829165355681</v>
      </c>
      <c r="K65" s="62">
        <f t="shared" si="66"/>
        <v>2.8500189184554614</v>
      </c>
      <c r="L65" s="62">
        <f t="shared" si="66"/>
        <v>2.9795338337636426</v>
      </c>
      <c r="M65" s="62">
        <f t="shared" si="66"/>
        <v>2.9795338337636426</v>
      </c>
      <c r="N65" s="62">
        <f>(N51-N50)/LN(1+(N51-N50)/N46)</f>
        <v>3.106375869883093</v>
      </c>
      <c r="O65" s="62">
        <f t="shared" ref="O65" si="67">(O51-O50)/LN(1+(O51-O50)/O46)</f>
        <v>3.0755720952729746</v>
      </c>
      <c r="P65" s="62">
        <f t="shared" ref="P65:AB65" si="68">(P51-P50)/LN(1+(P51-P50)/P46)</f>
        <v>2.9795338337636426</v>
      </c>
      <c r="Q65" s="62">
        <f t="shared" si="68"/>
        <v>2.8883857776052304</v>
      </c>
      <c r="R65" s="62">
        <f t="shared" si="68"/>
        <v>2.9510920028415581</v>
      </c>
      <c r="S65" s="62">
        <f t="shared" si="68"/>
        <v>2.9510920028415573</v>
      </c>
      <c r="T65" s="62">
        <f t="shared" si="68"/>
        <v>3.1063758698830943</v>
      </c>
      <c r="U65" s="62">
        <f t="shared" si="68"/>
        <v>3.1996311497369803</v>
      </c>
      <c r="V65" s="62">
        <f t="shared" si="68"/>
        <v>2.6882854224461625</v>
      </c>
      <c r="W65" s="62">
        <f t="shared" si="68"/>
        <v>3.0545868995067704</v>
      </c>
      <c r="X65" s="62">
        <f t="shared" si="68"/>
        <v>1.6907793158797426</v>
      </c>
      <c r="Y65" s="62"/>
      <c r="Z65" s="62"/>
      <c r="AA65" s="62"/>
      <c r="AB65" s="62">
        <f t="shared" si="68"/>
        <v>3.378466710687515</v>
      </c>
      <c r="AC65" s="138">
        <f t="shared" si="56"/>
        <v>2.9826916765948139</v>
      </c>
    </row>
    <row r="66" spans="1:29" ht="20.100000000000001" customHeight="1" x14ac:dyDescent="0.25">
      <c r="A66" s="4">
        <v>21</v>
      </c>
      <c r="B66" s="3" t="s">
        <v>1</v>
      </c>
      <c r="C66" s="2" t="s">
        <v>0</v>
      </c>
      <c r="D66" s="1"/>
      <c r="E66" s="62">
        <f t="shared" ref="E66:G66" si="69">(E48-E49)/LN(1+(E48-E49)/E47)</f>
        <v>3.2843408564649375</v>
      </c>
      <c r="F66" s="62">
        <f t="shared" si="69"/>
        <v>3.3309086262158996</v>
      </c>
      <c r="G66" s="62">
        <f t="shared" si="69"/>
        <v>3.1004281370558266</v>
      </c>
      <c r="H66" s="62"/>
      <c r="I66" s="62"/>
      <c r="J66" s="62">
        <f t="shared" ref="J66:M66" si="70">(J48-J49)/LN(1+(J48-J49)/J47)</f>
        <v>3.2768612158566146</v>
      </c>
      <c r="K66" s="62">
        <f t="shared" si="70"/>
        <v>3.1678285108002027</v>
      </c>
      <c r="L66" s="62">
        <f t="shared" si="70"/>
        <v>2.8412043138320042</v>
      </c>
      <c r="M66" s="62">
        <f t="shared" si="70"/>
        <v>2.9667940876907539</v>
      </c>
      <c r="N66" s="62">
        <f>(N48-N49)/LN(1+(N48-N49)/N47)</f>
        <v>2.8150399832745259</v>
      </c>
      <c r="O66" s="62">
        <f t="shared" ref="O66" si="71">(O48-O49)/LN(1+(O48-O49)/O47)</f>
        <v>2.9192267399697243</v>
      </c>
      <c r="P66" s="62">
        <f t="shared" ref="P66:AB66" si="72">(P48-P49)/LN(1+(P48-P49)/P47)</f>
        <v>2.9192267399697243</v>
      </c>
      <c r="Q66" s="62">
        <f t="shared" si="72"/>
        <v>2.8310665950313592</v>
      </c>
      <c r="R66" s="62">
        <f t="shared" si="72"/>
        <v>2.6829726235314064</v>
      </c>
      <c r="S66" s="62">
        <f t="shared" si="72"/>
        <v>2.9456788435783787</v>
      </c>
      <c r="T66" s="62">
        <f t="shared" si="72"/>
        <v>3.1692143951901564</v>
      </c>
      <c r="U66" s="62">
        <f t="shared" si="72"/>
        <v>3.6035868007408243</v>
      </c>
      <c r="V66" s="62">
        <f t="shared" si="72"/>
        <v>3.5377249025216253</v>
      </c>
      <c r="W66" s="62">
        <f t="shared" si="72"/>
        <v>3.8829698373538677</v>
      </c>
      <c r="X66" s="62">
        <f t="shared" si="72"/>
        <v>3.9076322789153113</v>
      </c>
      <c r="Y66" s="62"/>
      <c r="Z66" s="62"/>
      <c r="AA66" s="62"/>
      <c r="AB66" s="62">
        <f t="shared" si="72"/>
        <v>4.7087697509720829</v>
      </c>
      <c r="AC66" s="138">
        <f t="shared" si="56"/>
        <v>3.2574460652086956</v>
      </c>
    </row>
    <row r="70" spans="1:29" ht="21" customHeight="1" x14ac:dyDescent="0.2"/>
    <row r="71" spans="1:29" ht="15.75" customHeight="1" x14ac:dyDescent="0.2"/>
    <row r="72" spans="1:29" ht="15.75" customHeight="1" x14ac:dyDescent="0.2"/>
    <row r="73" spans="1:29" ht="15.75" customHeight="1" x14ac:dyDescent="0.2"/>
    <row r="74" spans="1:29" ht="15.75" customHeight="1" x14ac:dyDescent="0.2"/>
    <row r="75" spans="1:29" ht="15.75" customHeight="1" x14ac:dyDescent="0.2"/>
    <row r="76" spans="1:29" ht="15.75" customHeight="1" x14ac:dyDescent="0.2"/>
    <row r="79" spans="1:29" ht="20.100000000000001" customHeight="1" x14ac:dyDescent="0.2"/>
    <row r="80" spans="1:29" ht="20.100000000000001" customHeight="1" x14ac:dyDescent="0.2"/>
    <row r="81" spans="34:35" ht="20.100000000000001" customHeight="1" x14ac:dyDescent="0.2"/>
    <row r="82" spans="34:35" ht="20.100000000000001" customHeight="1" x14ac:dyDescent="0.2"/>
    <row r="83" spans="34:35" ht="20.100000000000001" customHeight="1" x14ac:dyDescent="0.2"/>
    <row r="84" spans="34:35" ht="19.5" customHeight="1" x14ac:dyDescent="0.2"/>
    <row r="88" spans="34:35" x14ac:dyDescent="0.2">
      <c r="AH88" s="16" t="s">
        <v>139</v>
      </c>
    </row>
    <row r="89" spans="34:35" x14ac:dyDescent="0.2">
      <c r="AI89" s="16" t="s">
        <v>139</v>
      </c>
    </row>
  </sheetData>
  <mergeCells count="32">
    <mergeCell ref="E30:AB30"/>
    <mergeCell ref="A3:AC3"/>
    <mergeCell ref="A4:AC4"/>
    <mergeCell ref="A5:D5"/>
    <mergeCell ref="E5:AC11"/>
    <mergeCell ref="A6:D6"/>
    <mergeCell ref="A7:D7"/>
    <mergeCell ref="A8:D8"/>
    <mergeCell ref="A9:D9"/>
    <mergeCell ref="A10:D10"/>
    <mergeCell ref="A11:D11"/>
    <mergeCell ref="A12:A13"/>
    <mergeCell ref="B12:B13"/>
    <mergeCell ref="C12:C13"/>
    <mergeCell ref="D12:D13"/>
    <mergeCell ref="E12:AB12"/>
    <mergeCell ref="A35:AC35"/>
    <mergeCell ref="A36:AC36"/>
    <mergeCell ref="A37:D37"/>
    <mergeCell ref="E37:AC43"/>
    <mergeCell ref="A38:D38"/>
    <mergeCell ref="A39:D39"/>
    <mergeCell ref="A40:D40"/>
    <mergeCell ref="A41:D41"/>
    <mergeCell ref="A42:D42"/>
    <mergeCell ref="A43:D43"/>
    <mergeCell ref="E62:AB62"/>
    <mergeCell ref="A44:A45"/>
    <mergeCell ref="B44:B45"/>
    <mergeCell ref="C44:C45"/>
    <mergeCell ref="D44:D45"/>
    <mergeCell ref="E44:AB44"/>
  </mergeCells>
  <conditionalFormatting sqref="E28:AB28">
    <cfRule type="cellIs" dxfId="11" priority="2" operator="greaterThan">
      <formula>90</formula>
    </cfRule>
  </conditionalFormatting>
  <conditionalFormatting sqref="E60:AB60">
    <cfRule type="cellIs" dxfId="10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2:AI95"/>
  <sheetViews>
    <sheetView zoomScale="70" zoomScaleNormal="70" workbookViewId="0">
      <selection sqref="A1:XFD1048576"/>
    </sheetView>
  </sheetViews>
  <sheetFormatPr defaultColWidth="8.85546875" defaultRowHeight="12.75" x14ac:dyDescent="0.2"/>
  <cols>
    <col min="1" max="1" width="6.5703125" style="16" customWidth="1"/>
    <col min="2" max="2" width="45" style="16" customWidth="1"/>
    <col min="3" max="3" width="11.42578125" style="16" customWidth="1"/>
    <col min="4" max="4" width="17.42578125" style="16" customWidth="1"/>
    <col min="5" max="6" width="9.85546875" style="16" customWidth="1"/>
    <col min="7" max="8" width="9.42578125" style="16" customWidth="1"/>
    <col min="9" max="9" width="10.42578125" style="16" customWidth="1"/>
    <col min="10" max="10" width="9.7109375" style="16" customWidth="1"/>
    <col min="11" max="12" width="9.85546875" style="16" customWidth="1"/>
    <col min="13" max="13" width="11.42578125" style="16" customWidth="1"/>
    <col min="14" max="14" width="9.140625" style="16" customWidth="1"/>
    <col min="15" max="15" width="9.42578125" style="16" customWidth="1"/>
    <col min="16" max="16" width="9.7109375" style="16" customWidth="1"/>
    <col min="17" max="17" width="10.140625" style="16" customWidth="1"/>
    <col min="18" max="18" width="9.85546875" style="16" customWidth="1"/>
    <col min="19" max="19" width="10.85546875" style="16" customWidth="1"/>
    <col min="20" max="20" width="9.42578125" style="16" customWidth="1"/>
    <col min="21" max="21" width="13.42578125" style="16" customWidth="1"/>
    <col min="22" max="22" width="11.28515625" style="16" customWidth="1"/>
    <col min="23" max="23" width="11.140625" style="16" customWidth="1"/>
    <col min="24" max="24" width="10.140625" style="16" customWidth="1"/>
    <col min="25" max="25" width="9.85546875" style="16" customWidth="1"/>
    <col min="26" max="26" width="10.140625" style="16" customWidth="1"/>
    <col min="27" max="28" width="9.7109375" style="16" customWidth="1"/>
    <col min="29" max="29" width="13.5703125" style="16" customWidth="1"/>
    <col min="30" max="16384" width="8.85546875" style="16"/>
  </cols>
  <sheetData>
    <row r="2" spans="1:29" ht="23.25" x14ac:dyDescent="0.2">
      <c r="A2" s="317" t="s">
        <v>39</v>
      </c>
      <c r="B2" s="317"/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</row>
    <row r="3" spans="1:29" ht="18.75" x14ac:dyDescent="0.2">
      <c r="A3" s="323" t="s">
        <v>172</v>
      </c>
      <c r="B3" s="323"/>
      <c r="C3" s="323"/>
      <c r="D3" s="323"/>
      <c r="E3" s="323"/>
      <c r="F3" s="323"/>
      <c r="G3" s="323"/>
      <c r="H3" s="323"/>
      <c r="I3" s="323"/>
      <c r="J3" s="323"/>
      <c r="K3" s="323"/>
      <c r="L3" s="323"/>
      <c r="M3" s="323"/>
      <c r="N3" s="323"/>
      <c r="O3" s="323"/>
      <c r="P3" s="323"/>
      <c r="Q3" s="323"/>
      <c r="R3" s="323"/>
      <c r="S3" s="323"/>
      <c r="T3" s="323"/>
      <c r="U3" s="323"/>
      <c r="V3" s="323"/>
      <c r="W3" s="323"/>
      <c r="X3" s="323"/>
      <c r="Y3" s="323"/>
      <c r="Z3" s="323"/>
      <c r="AA3" s="323"/>
      <c r="AB3" s="323"/>
      <c r="AC3" s="323"/>
    </row>
    <row r="4" spans="1:29" ht="21" customHeight="1" x14ac:dyDescent="0.35">
      <c r="A4" s="319"/>
      <c r="B4" s="319"/>
      <c r="C4" s="319"/>
      <c r="D4" s="319"/>
      <c r="E4" s="320" t="s">
        <v>73</v>
      </c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</row>
    <row r="5" spans="1:29" ht="18" customHeight="1" x14ac:dyDescent="0.2">
      <c r="A5" s="324" t="s">
        <v>77</v>
      </c>
      <c r="B5" s="324"/>
      <c r="C5" s="324"/>
      <c r="D5" s="324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29" ht="18" customHeight="1" x14ac:dyDescent="0.2">
      <c r="A6" s="324" t="s">
        <v>78</v>
      </c>
      <c r="B6" s="324"/>
      <c r="C6" s="324"/>
      <c r="D6" s="324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29" ht="18" customHeight="1" x14ac:dyDescent="0.2">
      <c r="A7" s="324" t="s">
        <v>79</v>
      </c>
      <c r="B7" s="324"/>
      <c r="C7" s="324"/>
      <c r="D7" s="324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29" ht="18" customHeight="1" x14ac:dyDescent="0.2">
      <c r="A8" s="324" t="s">
        <v>80</v>
      </c>
      <c r="B8" s="324"/>
      <c r="C8" s="324"/>
      <c r="D8" s="324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29" ht="16.899999999999999" customHeight="1" x14ac:dyDescent="0.25">
      <c r="A9" s="325" t="s">
        <v>81</v>
      </c>
      <c r="B9" s="325"/>
      <c r="C9" s="325"/>
      <c r="D9" s="325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29" ht="15.6" customHeight="1" x14ac:dyDescent="0.25">
      <c r="A10" s="325" t="s">
        <v>82</v>
      </c>
      <c r="B10" s="325"/>
      <c r="C10" s="325"/>
      <c r="D10" s="325"/>
      <c r="E10" s="320"/>
      <c r="F10" s="320"/>
      <c r="G10" s="320"/>
      <c r="H10" s="320"/>
      <c r="I10" s="320"/>
      <c r="J10" s="320"/>
      <c r="K10" s="320"/>
      <c r="L10" s="320"/>
      <c r="M10" s="320"/>
      <c r="N10" s="320"/>
      <c r="O10" s="320"/>
      <c r="P10" s="320"/>
      <c r="Q10" s="320"/>
      <c r="R10" s="320"/>
      <c r="S10" s="320"/>
      <c r="T10" s="320"/>
      <c r="U10" s="320"/>
      <c r="V10" s="320"/>
      <c r="W10" s="320"/>
      <c r="X10" s="320"/>
      <c r="Y10" s="320"/>
      <c r="Z10" s="320"/>
      <c r="AA10" s="320"/>
      <c r="AB10" s="320"/>
      <c r="AC10" s="320"/>
    </row>
    <row r="11" spans="1:29" ht="34.5" customHeight="1" x14ac:dyDescent="0.2">
      <c r="A11" s="312" t="s">
        <v>32</v>
      </c>
      <c r="B11" s="312" t="s">
        <v>31</v>
      </c>
      <c r="C11" s="312" t="s">
        <v>30</v>
      </c>
      <c r="D11" s="312" t="s">
        <v>29</v>
      </c>
      <c r="E11" s="314" t="s">
        <v>28</v>
      </c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315"/>
      <c r="W11" s="315"/>
      <c r="X11" s="315"/>
      <c r="Y11" s="315"/>
      <c r="Z11" s="315"/>
      <c r="AA11" s="315"/>
      <c r="AB11" s="316"/>
      <c r="AC11" s="113" t="s">
        <v>67</v>
      </c>
    </row>
    <row r="12" spans="1:29" ht="15.75" x14ac:dyDescent="0.25">
      <c r="A12" s="313"/>
      <c r="B12" s="313"/>
      <c r="C12" s="313"/>
      <c r="D12" s="313"/>
      <c r="E12" s="8">
        <v>7</v>
      </c>
      <c r="F12" s="8">
        <v>8</v>
      </c>
      <c r="G12" s="8">
        <v>9</v>
      </c>
      <c r="H12" s="8">
        <v>10</v>
      </c>
      <c r="I12" s="9">
        <v>11</v>
      </c>
      <c r="J12" s="8">
        <v>12</v>
      </c>
      <c r="K12" s="8">
        <v>13</v>
      </c>
      <c r="L12" s="8">
        <v>14</v>
      </c>
      <c r="M12" s="8">
        <v>15</v>
      </c>
      <c r="N12" s="8">
        <v>16</v>
      </c>
      <c r="O12" s="8">
        <v>17</v>
      </c>
      <c r="P12" s="8">
        <v>18</v>
      </c>
      <c r="Q12" s="8">
        <v>19</v>
      </c>
      <c r="R12" s="8">
        <v>20</v>
      </c>
      <c r="S12" s="8">
        <v>21</v>
      </c>
      <c r="T12" s="8">
        <v>22</v>
      </c>
      <c r="U12" s="8">
        <v>23</v>
      </c>
      <c r="V12" s="8">
        <v>0</v>
      </c>
      <c r="W12" s="8">
        <v>1</v>
      </c>
      <c r="X12" s="8">
        <v>2</v>
      </c>
      <c r="Y12" s="8">
        <v>3</v>
      </c>
      <c r="Z12" s="8">
        <v>4</v>
      </c>
      <c r="AA12" s="8">
        <v>5</v>
      </c>
      <c r="AB12" s="8">
        <v>6</v>
      </c>
      <c r="AC12" s="1"/>
    </row>
    <row r="13" spans="1:29" ht="24" customHeight="1" x14ac:dyDescent="0.2">
      <c r="A13" s="4">
        <v>1</v>
      </c>
      <c r="B13" s="3" t="s">
        <v>27</v>
      </c>
      <c r="C13" s="2" t="s">
        <v>0</v>
      </c>
      <c r="D13" s="31"/>
      <c r="E13" s="7">
        <v>0.7</v>
      </c>
      <c r="F13" s="7">
        <v>0.5</v>
      </c>
      <c r="G13" s="7">
        <v>0.5</v>
      </c>
      <c r="H13" s="7">
        <v>0.7</v>
      </c>
      <c r="I13" s="7">
        <v>0.7</v>
      </c>
      <c r="J13" s="7">
        <v>0.6</v>
      </c>
      <c r="K13" s="7">
        <v>0.6</v>
      </c>
      <c r="L13" s="7">
        <v>0.6</v>
      </c>
      <c r="M13" s="7">
        <v>0.7</v>
      </c>
      <c r="N13" s="7">
        <v>0.7</v>
      </c>
      <c r="O13" s="7">
        <v>0.6</v>
      </c>
      <c r="P13" s="7">
        <v>0.5</v>
      </c>
      <c r="Q13" s="7">
        <v>0.6</v>
      </c>
      <c r="R13" s="7">
        <v>0.6</v>
      </c>
      <c r="S13" s="7">
        <v>0.5</v>
      </c>
      <c r="T13" s="7">
        <v>0.6</v>
      </c>
      <c r="U13" s="7">
        <v>0.6</v>
      </c>
      <c r="V13" s="7">
        <v>0.6</v>
      </c>
      <c r="W13" s="7">
        <v>0.6</v>
      </c>
      <c r="X13" s="7">
        <v>0.5</v>
      </c>
      <c r="Y13" s="7">
        <v>0.5</v>
      </c>
      <c r="Z13" s="7">
        <v>0.4</v>
      </c>
      <c r="AA13" s="7">
        <v>0.4</v>
      </c>
      <c r="AB13" s="7">
        <v>0.6</v>
      </c>
      <c r="AC13" s="139">
        <f>AVERAGE(E13:AB13)</f>
        <v>0.57916666666666661</v>
      </c>
    </row>
    <row r="14" spans="1:29" ht="24" customHeight="1" x14ac:dyDescent="0.2">
      <c r="A14" s="4">
        <v>2</v>
      </c>
      <c r="B14" s="3" t="s">
        <v>26</v>
      </c>
      <c r="C14" s="2" t="s">
        <v>0</v>
      </c>
      <c r="D14" s="31"/>
      <c r="E14" s="7">
        <v>1.6</v>
      </c>
      <c r="F14" s="7">
        <v>1.4</v>
      </c>
      <c r="G14" s="7">
        <v>1.3</v>
      </c>
      <c r="H14" s="7">
        <v>1.2</v>
      </c>
      <c r="I14" s="7">
        <v>1.2</v>
      </c>
      <c r="J14" s="7">
        <v>1.3</v>
      </c>
      <c r="K14" s="7">
        <v>1.6</v>
      </c>
      <c r="L14" s="7">
        <v>1.6</v>
      </c>
      <c r="M14" s="7">
        <v>1.5</v>
      </c>
      <c r="N14" s="7">
        <v>1.6</v>
      </c>
      <c r="O14" s="7">
        <v>1.5</v>
      </c>
      <c r="P14" s="7">
        <v>1.3</v>
      </c>
      <c r="Q14" s="7">
        <v>1.2</v>
      </c>
      <c r="R14" s="7">
        <v>1.3</v>
      </c>
      <c r="S14" s="7">
        <v>1.3</v>
      </c>
      <c r="T14" s="7">
        <v>1.3</v>
      </c>
      <c r="U14" s="7">
        <v>1.2</v>
      </c>
      <c r="V14" s="7">
        <v>1.2</v>
      </c>
      <c r="W14" s="7">
        <v>1.2</v>
      </c>
      <c r="X14" s="7">
        <v>1.1000000000000001</v>
      </c>
      <c r="Y14" s="7">
        <v>1.2</v>
      </c>
      <c r="Z14" s="7">
        <v>1.1000000000000001</v>
      </c>
      <c r="AA14" s="7">
        <v>1.1000000000000001</v>
      </c>
      <c r="AB14" s="7">
        <v>1.1000000000000001</v>
      </c>
      <c r="AC14" s="139">
        <f t="shared" ref="AC14:AC25" si="0">AVERAGE(E14:AB14)</f>
        <v>1.3083333333333333</v>
      </c>
    </row>
    <row r="15" spans="1:29" ht="24" customHeight="1" x14ac:dyDescent="0.2">
      <c r="A15" s="4">
        <v>3</v>
      </c>
      <c r="B15" s="3" t="s">
        <v>83</v>
      </c>
      <c r="C15" s="2" t="s">
        <v>0</v>
      </c>
      <c r="D15" s="2"/>
      <c r="E15" s="36">
        <v>13.1</v>
      </c>
      <c r="F15" s="36">
        <v>12.6</v>
      </c>
      <c r="G15" s="36">
        <v>12.2</v>
      </c>
      <c r="H15" s="36">
        <v>12</v>
      </c>
      <c r="I15" s="36">
        <v>13.6</v>
      </c>
      <c r="J15" s="36">
        <v>14.9</v>
      </c>
      <c r="K15" s="36">
        <v>15.3</v>
      </c>
      <c r="L15" s="36">
        <v>14.6</v>
      </c>
      <c r="M15" s="36">
        <v>14.1</v>
      </c>
      <c r="N15" s="36">
        <v>13.9</v>
      </c>
      <c r="O15" s="36">
        <v>13.8</v>
      </c>
      <c r="P15" s="36">
        <v>13.9</v>
      </c>
      <c r="Q15" s="36">
        <v>13.9</v>
      </c>
      <c r="R15" s="36">
        <v>13.7</v>
      </c>
      <c r="S15" s="36">
        <v>13.5</v>
      </c>
      <c r="T15" s="36">
        <v>13.4</v>
      </c>
      <c r="U15" s="36">
        <v>13.4</v>
      </c>
      <c r="V15" s="36">
        <v>13.4</v>
      </c>
      <c r="W15" s="36">
        <v>12.8</v>
      </c>
      <c r="X15" s="36">
        <v>12.4</v>
      </c>
      <c r="Y15" s="36">
        <v>12.1</v>
      </c>
      <c r="Z15" s="36">
        <v>11.9</v>
      </c>
      <c r="AA15" s="36">
        <v>11.9</v>
      </c>
      <c r="AB15" s="36">
        <v>11.9</v>
      </c>
      <c r="AC15" s="139">
        <f t="shared" si="0"/>
        <v>13.262499999999998</v>
      </c>
    </row>
    <row r="16" spans="1:29" ht="24" customHeight="1" x14ac:dyDescent="0.2">
      <c r="A16" s="4">
        <v>4</v>
      </c>
      <c r="B16" s="3" t="s">
        <v>84</v>
      </c>
      <c r="C16" s="2" t="s">
        <v>0</v>
      </c>
      <c r="D16" s="2"/>
      <c r="E16" s="36">
        <v>5.6</v>
      </c>
      <c r="F16" s="36">
        <v>5.4</v>
      </c>
      <c r="G16" s="36">
        <v>5.3</v>
      </c>
      <c r="H16" s="36">
        <v>5.4</v>
      </c>
      <c r="I16" s="36">
        <v>5.9</v>
      </c>
      <c r="J16" s="36">
        <v>6.8</v>
      </c>
      <c r="K16" s="36">
        <v>7.5</v>
      </c>
      <c r="L16" s="36">
        <v>6.9</v>
      </c>
      <c r="M16" s="36">
        <v>6.4</v>
      </c>
      <c r="N16" s="36">
        <v>6.9</v>
      </c>
      <c r="O16" s="36">
        <v>7</v>
      </c>
      <c r="P16" s="36">
        <v>7.1</v>
      </c>
      <c r="Q16" s="36">
        <v>7</v>
      </c>
      <c r="R16" s="36">
        <v>7</v>
      </c>
      <c r="S16" s="36">
        <v>6.9</v>
      </c>
      <c r="T16" s="36">
        <v>6.9</v>
      </c>
      <c r="U16" s="36">
        <v>7.1</v>
      </c>
      <c r="V16" s="36">
        <v>7</v>
      </c>
      <c r="W16" s="36">
        <v>6.8</v>
      </c>
      <c r="X16" s="36">
        <v>6.9</v>
      </c>
      <c r="Y16" s="36">
        <v>7</v>
      </c>
      <c r="Z16" s="36">
        <v>6.9</v>
      </c>
      <c r="AA16" s="36">
        <v>7.1</v>
      </c>
      <c r="AB16" s="36">
        <v>6.9</v>
      </c>
      <c r="AC16" s="139">
        <f t="shared" si="0"/>
        <v>6.6541666666666659</v>
      </c>
    </row>
    <row r="17" spans="1:29" ht="24" customHeight="1" x14ac:dyDescent="0.2">
      <c r="A17" s="4">
        <v>5</v>
      </c>
      <c r="B17" s="3" t="s">
        <v>85</v>
      </c>
      <c r="C17" s="2" t="s">
        <v>0</v>
      </c>
      <c r="D17" s="2"/>
      <c r="E17" s="36">
        <v>24.6</v>
      </c>
      <c r="F17" s="36">
        <v>24.6</v>
      </c>
      <c r="G17" s="36">
        <v>24.7</v>
      </c>
      <c r="H17" s="36">
        <v>24.6</v>
      </c>
      <c r="I17" s="36">
        <v>24.9</v>
      </c>
      <c r="J17" s="36">
        <v>25.8</v>
      </c>
      <c r="K17" s="36">
        <v>25.9</v>
      </c>
      <c r="L17" s="36">
        <v>25.9</v>
      </c>
      <c r="M17" s="36">
        <v>25.5</v>
      </c>
      <c r="N17" s="36">
        <v>25.6</v>
      </c>
      <c r="O17" s="36">
        <v>25.4</v>
      </c>
      <c r="P17" s="36">
        <v>24.8</v>
      </c>
      <c r="Q17" s="36">
        <v>24.7</v>
      </c>
      <c r="R17" s="36">
        <v>24.8</v>
      </c>
      <c r="S17" s="36">
        <v>24.6</v>
      </c>
      <c r="T17" s="36">
        <v>24.6</v>
      </c>
      <c r="U17" s="36">
        <v>24.5</v>
      </c>
      <c r="V17" s="36">
        <v>24.7</v>
      </c>
      <c r="W17" s="36">
        <v>24.5</v>
      </c>
      <c r="X17" s="36">
        <v>24.2</v>
      </c>
      <c r="Y17" s="36">
        <v>24.1</v>
      </c>
      <c r="Z17" s="36">
        <v>24.2</v>
      </c>
      <c r="AA17" s="36">
        <v>24.1</v>
      </c>
      <c r="AB17" s="36">
        <v>24.4</v>
      </c>
      <c r="AC17" s="139">
        <f t="shared" si="0"/>
        <v>24.820833333333336</v>
      </c>
    </row>
    <row r="18" spans="1:29" ht="24" customHeight="1" x14ac:dyDescent="0.2">
      <c r="A18" s="4">
        <v>6</v>
      </c>
      <c r="B18" s="3" t="s">
        <v>86</v>
      </c>
      <c r="C18" s="2" t="s">
        <v>0</v>
      </c>
      <c r="D18" s="2"/>
      <c r="E18" s="36">
        <v>29.3</v>
      </c>
      <c r="F18" s="36">
        <v>29.2</v>
      </c>
      <c r="G18" s="36">
        <v>29.2</v>
      </c>
      <c r="H18" s="36">
        <v>28.8</v>
      </c>
      <c r="I18" s="36">
        <v>29.9</v>
      </c>
      <c r="J18" s="36">
        <v>30.9</v>
      </c>
      <c r="K18" s="36">
        <v>31.1</v>
      </c>
      <c r="L18" s="36">
        <v>30.9</v>
      </c>
      <c r="M18" s="36">
        <v>30.4</v>
      </c>
      <c r="N18" s="36">
        <v>30.2</v>
      </c>
      <c r="O18" s="36">
        <v>29.7</v>
      </c>
      <c r="P18" s="36">
        <v>29.3</v>
      </c>
      <c r="Q18" s="36">
        <v>28.9</v>
      </c>
      <c r="R18" s="36">
        <v>29.2</v>
      </c>
      <c r="S18" s="36">
        <v>28.9</v>
      </c>
      <c r="T18" s="36">
        <v>28.7</v>
      </c>
      <c r="U18" s="36">
        <v>28.7</v>
      </c>
      <c r="V18" s="36">
        <v>28.8</v>
      </c>
      <c r="W18" s="36">
        <v>28.3</v>
      </c>
      <c r="X18" s="36">
        <v>27.7</v>
      </c>
      <c r="Y18" s="36">
        <v>27.2</v>
      </c>
      <c r="Z18" s="36">
        <v>27.3</v>
      </c>
      <c r="AA18" s="36">
        <v>27.2</v>
      </c>
      <c r="AB18" s="36">
        <v>27.3</v>
      </c>
      <c r="AC18" s="139">
        <f t="shared" si="0"/>
        <v>29.045833333333331</v>
      </c>
    </row>
    <row r="19" spans="1:29" ht="24" customHeight="1" x14ac:dyDescent="0.2">
      <c r="A19" s="4">
        <v>7</v>
      </c>
      <c r="B19" s="3" t="s">
        <v>21</v>
      </c>
      <c r="C19" s="2" t="s">
        <v>87</v>
      </c>
      <c r="D19" s="2"/>
      <c r="E19" s="58">
        <v>4.3</v>
      </c>
      <c r="F19" s="58">
        <v>4.3</v>
      </c>
      <c r="G19" s="58">
        <v>4.3</v>
      </c>
      <c r="H19" s="58">
        <v>4.3</v>
      </c>
      <c r="I19" s="58">
        <v>4.3</v>
      </c>
      <c r="J19" s="58">
        <v>4.3</v>
      </c>
      <c r="K19" s="58">
        <v>4.3</v>
      </c>
      <c r="L19" s="58">
        <v>4.3</v>
      </c>
      <c r="M19" s="58">
        <v>4.3</v>
      </c>
      <c r="N19" s="58">
        <v>4.3</v>
      </c>
      <c r="O19" s="58">
        <v>4.3</v>
      </c>
      <c r="P19" s="58">
        <v>4.3</v>
      </c>
      <c r="Q19" s="58">
        <v>4.3</v>
      </c>
      <c r="R19" s="58">
        <v>4.3</v>
      </c>
      <c r="S19" s="58">
        <v>4.3</v>
      </c>
      <c r="T19" s="58">
        <v>4.3</v>
      </c>
      <c r="U19" s="58">
        <v>4.3</v>
      </c>
      <c r="V19" s="58">
        <v>4.3</v>
      </c>
      <c r="W19" s="58">
        <v>4.3</v>
      </c>
      <c r="X19" s="58">
        <v>4.3</v>
      </c>
      <c r="Y19" s="58">
        <v>4.3</v>
      </c>
      <c r="Z19" s="58">
        <v>4.3</v>
      </c>
      <c r="AA19" s="58">
        <v>4.3</v>
      </c>
      <c r="AB19" s="58">
        <v>4.3</v>
      </c>
      <c r="AC19" s="139">
        <f t="shared" si="0"/>
        <v>4.299999999999998</v>
      </c>
    </row>
    <row r="20" spans="1:29" ht="24" customHeight="1" x14ac:dyDescent="0.2">
      <c r="A20" s="4">
        <v>8</v>
      </c>
      <c r="B20" s="3" t="s">
        <v>20</v>
      </c>
      <c r="C20" s="2" t="s">
        <v>87</v>
      </c>
      <c r="D20" s="2"/>
      <c r="E20" s="59">
        <v>3.8</v>
      </c>
      <c r="F20" s="59">
        <v>3.8</v>
      </c>
      <c r="G20" s="59">
        <v>3.8</v>
      </c>
      <c r="H20" s="59">
        <v>3.8</v>
      </c>
      <c r="I20" s="59">
        <v>3.8</v>
      </c>
      <c r="J20" s="59">
        <v>3.8</v>
      </c>
      <c r="K20" s="59">
        <v>3.8</v>
      </c>
      <c r="L20" s="59">
        <v>3.8</v>
      </c>
      <c r="M20" s="59">
        <v>3.8</v>
      </c>
      <c r="N20" s="59">
        <v>3.8</v>
      </c>
      <c r="O20" s="59">
        <v>3.8</v>
      </c>
      <c r="P20" s="59">
        <v>3.8</v>
      </c>
      <c r="Q20" s="59">
        <v>3.8</v>
      </c>
      <c r="R20" s="59">
        <v>3.8</v>
      </c>
      <c r="S20" s="59">
        <v>3.8</v>
      </c>
      <c r="T20" s="59">
        <v>3.8</v>
      </c>
      <c r="U20" s="59">
        <v>3.8</v>
      </c>
      <c r="V20" s="59">
        <v>3.8</v>
      </c>
      <c r="W20" s="59">
        <v>3.8</v>
      </c>
      <c r="X20" s="59">
        <v>3.8</v>
      </c>
      <c r="Y20" s="59">
        <v>3.8</v>
      </c>
      <c r="Z20" s="59">
        <v>3.8</v>
      </c>
      <c r="AA20" s="59">
        <v>3.8</v>
      </c>
      <c r="AB20" s="59">
        <v>3.8</v>
      </c>
      <c r="AC20" s="139">
        <f t="shared" si="0"/>
        <v>3.7999999999999985</v>
      </c>
    </row>
    <row r="21" spans="1:29" ht="24" customHeight="1" x14ac:dyDescent="0.2">
      <c r="A21" s="4">
        <v>9</v>
      </c>
      <c r="B21" s="3" t="s">
        <v>19</v>
      </c>
      <c r="C21" s="2" t="s">
        <v>87</v>
      </c>
      <c r="D21" s="2"/>
      <c r="E21" s="59">
        <v>3.8</v>
      </c>
      <c r="F21" s="59">
        <v>3.8</v>
      </c>
      <c r="G21" s="59">
        <v>3.8</v>
      </c>
      <c r="H21" s="59">
        <v>3.8</v>
      </c>
      <c r="I21" s="59">
        <v>3.8</v>
      </c>
      <c r="J21" s="59">
        <v>3.8</v>
      </c>
      <c r="K21" s="59">
        <v>3.8</v>
      </c>
      <c r="L21" s="59">
        <v>3.8</v>
      </c>
      <c r="M21" s="59">
        <v>3.8</v>
      </c>
      <c r="N21" s="59">
        <v>3.8</v>
      </c>
      <c r="O21" s="59">
        <v>3.8</v>
      </c>
      <c r="P21" s="59">
        <v>3.8</v>
      </c>
      <c r="Q21" s="59">
        <v>3.8</v>
      </c>
      <c r="R21" s="59">
        <v>3.8</v>
      </c>
      <c r="S21" s="59">
        <v>3.8</v>
      </c>
      <c r="T21" s="59">
        <v>3.8</v>
      </c>
      <c r="U21" s="59">
        <v>3.8</v>
      </c>
      <c r="V21" s="59">
        <v>3.8</v>
      </c>
      <c r="W21" s="59">
        <v>3.8</v>
      </c>
      <c r="X21" s="59">
        <v>3.8</v>
      </c>
      <c r="Y21" s="59">
        <v>3.8</v>
      </c>
      <c r="Z21" s="59">
        <v>3.8</v>
      </c>
      <c r="AA21" s="59">
        <v>3.8</v>
      </c>
      <c r="AB21" s="59">
        <v>3.8</v>
      </c>
      <c r="AC21" s="139">
        <f t="shared" si="0"/>
        <v>3.7999999999999985</v>
      </c>
    </row>
    <row r="22" spans="1:29" ht="24" customHeight="1" x14ac:dyDescent="0.2">
      <c r="A22" s="4">
        <v>10</v>
      </c>
      <c r="B22" s="3" t="s">
        <v>18</v>
      </c>
      <c r="C22" s="2" t="s">
        <v>87</v>
      </c>
      <c r="D22" s="2"/>
      <c r="E22" s="59">
        <v>3</v>
      </c>
      <c r="F22" s="59">
        <v>3</v>
      </c>
      <c r="G22" s="59">
        <v>3</v>
      </c>
      <c r="H22" s="59">
        <v>3</v>
      </c>
      <c r="I22" s="59">
        <v>3</v>
      </c>
      <c r="J22" s="59">
        <v>3</v>
      </c>
      <c r="K22" s="59">
        <v>3</v>
      </c>
      <c r="L22" s="59">
        <v>3</v>
      </c>
      <c r="M22" s="59">
        <v>3</v>
      </c>
      <c r="N22" s="59">
        <v>3</v>
      </c>
      <c r="O22" s="59">
        <v>3</v>
      </c>
      <c r="P22" s="59">
        <v>3</v>
      </c>
      <c r="Q22" s="59">
        <v>3</v>
      </c>
      <c r="R22" s="59">
        <v>3</v>
      </c>
      <c r="S22" s="59">
        <v>3</v>
      </c>
      <c r="T22" s="59">
        <v>3</v>
      </c>
      <c r="U22" s="59">
        <v>3</v>
      </c>
      <c r="V22" s="59">
        <v>3</v>
      </c>
      <c r="W22" s="59">
        <v>3</v>
      </c>
      <c r="X22" s="59">
        <v>3</v>
      </c>
      <c r="Y22" s="59">
        <v>3</v>
      </c>
      <c r="Z22" s="59">
        <v>3</v>
      </c>
      <c r="AA22" s="59">
        <v>3</v>
      </c>
      <c r="AB22" s="59">
        <v>3</v>
      </c>
      <c r="AC22" s="139">
        <f t="shared" si="0"/>
        <v>3</v>
      </c>
    </row>
    <row r="23" spans="1:29" ht="24" customHeight="1" x14ac:dyDescent="0.2">
      <c r="A23" s="4">
        <v>11</v>
      </c>
      <c r="B23" s="3" t="s">
        <v>88</v>
      </c>
      <c r="C23" s="2" t="s">
        <v>87</v>
      </c>
      <c r="D23" s="5"/>
      <c r="E23" s="58">
        <f t="shared" ref="E23:M23" si="1">E19-E20</f>
        <v>0.5</v>
      </c>
      <c r="F23" s="58">
        <f t="shared" si="1"/>
        <v>0.5</v>
      </c>
      <c r="G23" s="58">
        <f t="shared" si="1"/>
        <v>0.5</v>
      </c>
      <c r="H23" s="58">
        <f t="shared" si="1"/>
        <v>0.5</v>
      </c>
      <c r="I23" s="58">
        <f t="shared" si="1"/>
        <v>0.5</v>
      </c>
      <c r="J23" s="58">
        <f t="shared" si="1"/>
        <v>0.5</v>
      </c>
      <c r="K23" s="58">
        <f t="shared" si="1"/>
        <v>0.5</v>
      </c>
      <c r="L23" s="58">
        <f t="shared" si="1"/>
        <v>0.5</v>
      </c>
      <c r="M23" s="58">
        <f t="shared" si="1"/>
        <v>0.5</v>
      </c>
      <c r="N23" s="58">
        <f t="shared" ref="N23:Q23" si="2">N19-N20</f>
        <v>0.5</v>
      </c>
      <c r="O23" s="58">
        <f t="shared" si="2"/>
        <v>0.5</v>
      </c>
      <c r="P23" s="58">
        <f t="shared" si="2"/>
        <v>0.5</v>
      </c>
      <c r="Q23" s="58">
        <f t="shared" si="2"/>
        <v>0.5</v>
      </c>
      <c r="R23" s="58">
        <f t="shared" ref="R23:AB23" si="3">R19-R20</f>
        <v>0.5</v>
      </c>
      <c r="S23" s="58">
        <f t="shared" si="3"/>
        <v>0.5</v>
      </c>
      <c r="T23" s="58">
        <f t="shared" si="3"/>
        <v>0.5</v>
      </c>
      <c r="U23" s="58">
        <f t="shared" si="3"/>
        <v>0.5</v>
      </c>
      <c r="V23" s="58">
        <f t="shared" si="3"/>
        <v>0.5</v>
      </c>
      <c r="W23" s="58">
        <f t="shared" si="3"/>
        <v>0.5</v>
      </c>
      <c r="X23" s="58">
        <f t="shared" si="3"/>
        <v>0.5</v>
      </c>
      <c r="Y23" s="58">
        <f t="shared" si="3"/>
        <v>0.5</v>
      </c>
      <c r="Z23" s="58">
        <f t="shared" si="3"/>
        <v>0.5</v>
      </c>
      <c r="AA23" s="58">
        <f t="shared" si="3"/>
        <v>0.5</v>
      </c>
      <c r="AB23" s="58">
        <f t="shared" si="3"/>
        <v>0.5</v>
      </c>
      <c r="AC23" s="139">
        <f t="shared" si="0"/>
        <v>0.5</v>
      </c>
    </row>
    <row r="24" spans="1:29" ht="24" customHeight="1" x14ac:dyDescent="0.2">
      <c r="A24" s="4">
        <v>12</v>
      </c>
      <c r="B24" s="3" t="s">
        <v>89</v>
      </c>
      <c r="C24" s="2" t="s">
        <v>87</v>
      </c>
      <c r="D24" s="5"/>
      <c r="E24" s="58">
        <f t="shared" ref="E24:M24" si="4">E21-E22</f>
        <v>0.79999999999999982</v>
      </c>
      <c r="F24" s="58">
        <f t="shared" si="4"/>
        <v>0.79999999999999982</v>
      </c>
      <c r="G24" s="58">
        <f t="shared" si="4"/>
        <v>0.79999999999999982</v>
      </c>
      <c r="H24" s="58">
        <f t="shared" si="4"/>
        <v>0.79999999999999982</v>
      </c>
      <c r="I24" s="58">
        <f t="shared" si="4"/>
        <v>0.79999999999999982</v>
      </c>
      <c r="J24" s="58">
        <f t="shared" si="4"/>
        <v>0.79999999999999982</v>
      </c>
      <c r="K24" s="58">
        <f t="shared" si="4"/>
        <v>0.79999999999999982</v>
      </c>
      <c r="L24" s="58">
        <f t="shared" si="4"/>
        <v>0.79999999999999982</v>
      </c>
      <c r="M24" s="58">
        <f t="shared" si="4"/>
        <v>0.79999999999999982</v>
      </c>
      <c r="N24" s="58">
        <f t="shared" ref="N24:Q24" si="5">N21-N22</f>
        <v>0.79999999999999982</v>
      </c>
      <c r="O24" s="58">
        <f t="shared" si="5"/>
        <v>0.79999999999999982</v>
      </c>
      <c r="P24" s="58">
        <f t="shared" si="5"/>
        <v>0.79999999999999982</v>
      </c>
      <c r="Q24" s="58">
        <f t="shared" si="5"/>
        <v>0.79999999999999982</v>
      </c>
      <c r="R24" s="58">
        <f t="shared" ref="R24:AB24" si="6">R21-R22</f>
        <v>0.79999999999999982</v>
      </c>
      <c r="S24" s="58">
        <f t="shared" si="6"/>
        <v>0.79999999999999982</v>
      </c>
      <c r="T24" s="58">
        <f t="shared" si="6"/>
        <v>0.79999999999999982</v>
      </c>
      <c r="U24" s="58">
        <f t="shared" si="6"/>
        <v>0.79999999999999982</v>
      </c>
      <c r="V24" s="58">
        <f t="shared" si="6"/>
        <v>0.79999999999999982</v>
      </c>
      <c r="W24" s="58">
        <f t="shared" si="6"/>
        <v>0.79999999999999982</v>
      </c>
      <c r="X24" s="58">
        <f t="shared" si="6"/>
        <v>0.79999999999999982</v>
      </c>
      <c r="Y24" s="58">
        <f t="shared" si="6"/>
        <v>0.79999999999999982</v>
      </c>
      <c r="Z24" s="58">
        <f t="shared" si="6"/>
        <v>0.79999999999999982</v>
      </c>
      <c r="AA24" s="58">
        <f t="shared" si="6"/>
        <v>0.79999999999999982</v>
      </c>
      <c r="AB24" s="58">
        <f t="shared" si="6"/>
        <v>0.79999999999999982</v>
      </c>
      <c r="AC24" s="139">
        <f t="shared" si="0"/>
        <v>0.80000000000000027</v>
      </c>
    </row>
    <row r="25" spans="1:29" ht="24" customHeight="1" x14ac:dyDescent="0.2">
      <c r="A25" s="4">
        <v>13</v>
      </c>
      <c r="B25" s="3" t="s">
        <v>90</v>
      </c>
      <c r="C25" s="2" t="s">
        <v>91</v>
      </c>
      <c r="D25" s="5"/>
      <c r="E25" s="60">
        <f t="shared" ref="E25:M25" si="7">SQRT(E23/0.5)*971</f>
        <v>971</v>
      </c>
      <c r="F25" s="60">
        <f t="shared" si="7"/>
        <v>971</v>
      </c>
      <c r="G25" s="60">
        <f t="shared" si="7"/>
        <v>971</v>
      </c>
      <c r="H25" s="60">
        <f t="shared" si="7"/>
        <v>971</v>
      </c>
      <c r="I25" s="60">
        <f t="shared" si="7"/>
        <v>971</v>
      </c>
      <c r="J25" s="60">
        <f t="shared" si="7"/>
        <v>971</v>
      </c>
      <c r="K25" s="60">
        <f t="shared" si="7"/>
        <v>971</v>
      </c>
      <c r="L25" s="60">
        <f t="shared" si="7"/>
        <v>971</v>
      </c>
      <c r="M25" s="60">
        <f t="shared" si="7"/>
        <v>971</v>
      </c>
      <c r="N25" s="60">
        <f t="shared" ref="N25:Q25" si="8">SQRT(N23/0.5)*971</f>
        <v>971</v>
      </c>
      <c r="O25" s="60">
        <f t="shared" si="8"/>
        <v>971</v>
      </c>
      <c r="P25" s="60">
        <f t="shared" si="8"/>
        <v>971</v>
      </c>
      <c r="Q25" s="60">
        <f t="shared" si="8"/>
        <v>971</v>
      </c>
      <c r="R25" s="60">
        <f t="shared" ref="R25:AB25" si="9">SQRT(R23/0.5)*971</f>
        <v>971</v>
      </c>
      <c r="S25" s="60">
        <f t="shared" si="9"/>
        <v>971</v>
      </c>
      <c r="T25" s="60">
        <f t="shared" si="9"/>
        <v>971</v>
      </c>
      <c r="U25" s="60">
        <f t="shared" si="9"/>
        <v>971</v>
      </c>
      <c r="V25" s="60">
        <f t="shared" si="9"/>
        <v>971</v>
      </c>
      <c r="W25" s="60">
        <f t="shared" si="9"/>
        <v>971</v>
      </c>
      <c r="X25" s="60">
        <f t="shared" si="9"/>
        <v>971</v>
      </c>
      <c r="Y25" s="60">
        <f t="shared" si="9"/>
        <v>971</v>
      </c>
      <c r="Z25" s="60">
        <f t="shared" si="9"/>
        <v>971</v>
      </c>
      <c r="AA25" s="60">
        <f t="shared" si="9"/>
        <v>971</v>
      </c>
      <c r="AB25" s="60">
        <f t="shared" si="9"/>
        <v>971</v>
      </c>
      <c r="AC25" s="139">
        <f t="shared" si="0"/>
        <v>971</v>
      </c>
    </row>
    <row r="26" spans="1:29" ht="24" customHeight="1" x14ac:dyDescent="0.2">
      <c r="A26" s="4">
        <v>14</v>
      </c>
      <c r="B26" s="3" t="s">
        <v>11</v>
      </c>
      <c r="C26" s="2" t="s">
        <v>10</v>
      </c>
      <c r="D26" s="5"/>
      <c r="E26" s="56">
        <f t="shared" ref="E26:M26" si="10">E25*1000*1*(E15-E16)/3024</f>
        <v>2408.2341269841268</v>
      </c>
      <c r="F26" s="56">
        <f t="shared" si="10"/>
        <v>2311.9047619047615</v>
      </c>
      <c r="G26" s="56">
        <f t="shared" si="10"/>
        <v>2215.5753968253966</v>
      </c>
      <c r="H26" s="56">
        <f t="shared" si="10"/>
        <v>2119.2460317460318</v>
      </c>
      <c r="I26" s="56">
        <f t="shared" si="10"/>
        <v>2472.4537037037035</v>
      </c>
      <c r="J26" s="56">
        <f t="shared" si="10"/>
        <v>2600.8928571428573</v>
      </c>
      <c r="K26" s="56">
        <f t="shared" si="10"/>
        <v>2504.5634920634925</v>
      </c>
      <c r="L26" s="56">
        <f t="shared" si="10"/>
        <v>2472.4537037037035</v>
      </c>
      <c r="M26" s="56">
        <f t="shared" si="10"/>
        <v>2472.4537037037035</v>
      </c>
      <c r="N26" s="56">
        <f t="shared" ref="N26:Q26" si="11">N25*1000*1*(N15-N16)/3024</f>
        <v>2247.6851851851852</v>
      </c>
      <c r="O26" s="56">
        <f t="shared" si="11"/>
        <v>2183.465608465609</v>
      </c>
      <c r="P26" s="56">
        <f t="shared" si="11"/>
        <v>2183.465608465609</v>
      </c>
      <c r="Q26" s="56">
        <f t="shared" si="11"/>
        <v>2215.5753968253966</v>
      </c>
      <c r="R26" s="56">
        <f t="shared" ref="R26:AB26" si="12">R25*1000*1*(R15-R16)/3024</f>
        <v>2151.3558201058199</v>
      </c>
      <c r="S26" s="56">
        <f t="shared" si="12"/>
        <v>2119.2460317460318</v>
      </c>
      <c r="T26" s="56">
        <f t="shared" si="12"/>
        <v>2087.1362433862432</v>
      </c>
      <c r="U26" s="56">
        <f t="shared" si="12"/>
        <v>2022.916666666667</v>
      </c>
      <c r="V26" s="56">
        <f t="shared" si="12"/>
        <v>2055.0264550264551</v>
      </c>
      <c r="W26" s="56">
        <f t="shared" si="12"/>
        <v>1926.5873015873019</v>
      </c>
      <c r="X26" s="56">
        <f t="shared" si="12"/>
        <v>1766.0383597883597</v>
      </c>
      <c r="Y26" s="56">
        <f t="shared" si="12"/>
        <v>1637.5992063492063</v>
      </c>
      <c r="Z26" s="56">
        <f t="shared" si="12"/>
        <v>1605.4894179894179</v>
      </c>
      <c r="AA26" s="56">
        <f t="shared" si="12"/>
        <v>1541.2698412698417</v>
      </c>
      <c r="AB26" s="56">
        <f t="shared" si="12"/>
        <v>1605.4894179894179</v>
      </c>
      <c r="AC26" s="138">
        <f>SUM(E26:AB26)</f>
        <v>50926.124338624351</v>
      </c>
    </row>
    <row r="27" spans="1:29" ht="24" customHeight="1" x14ac:dyDescent="0.2">
      <c r="A27" s="4">
        <v>15</v>
      </c>
      <c r="B27" s="3" t="s">
        <v>9</v>
      </c>
      <c r="C27" s="2" t="s">
        <v>8</v>
      </c>
      <c r="D27" s="5"/>
      <c r="E27" s="209">
        <v>1500</v>
      </c>
      <c r="F27" s="209">
        <v>1400</v>
      </c>
      <c r="G27" s="209">
        <v>1200</v>
      </c>
      <c r="H27" s="209">
        <v>1600</v>
      </c>
      <c r="I27" s="209">
        <v>1600</v>
      </c>
      <c r="J27" s="209">
        <v>1600</v>
      </c>
      <c r="K27" s="209">
        <v>1500</v>
      </c>
      <c r="L27" s="209">
        <v>1500</v>
      </c>
      <c r="M27" s="209">
        <v>1500</v>
      </c>
      <c r="N27" s="209">
        <v>1300</v>
      </c>
      <c r="O27" s="209">
        <v>1200</v>
      </c>
      <c r="P27" s="209">
        <v>1300</v>
      </c>
      <c r="Q27" s="209">
        <v>1300</v>
      </c>
      <c r="R27" s="209">
        <v>1300</v>
      </c>
      <c r="S27" s="209">
        <v>1300</v>
      </c>
      <c r="T27" s="209">
        <v>1200</v>
      </c>
      <c r="U27" s="209">
        <v>1300</v>
      </c>
      <c r="V27" s="209">
        <v>1200</v>
      </c>
      <c r="W27" s="209">
        <v>1100</v>
      </c>
      <c r="X27" s="209">
        <v>1000</v>
      </c>
      <c r="Y27" s="209">
        <v>1000</v>
      </c>
      <c r="Z27" s="209">
        <v>1000</v>
      </c>
      <c r="AA27" s="209">
        <v>1000</v>
      </c>
      <c r="AB27" s="209">
        <v>1000</v>
      </c>
      <c r="AC27" s="138">
        <f>SUM(E27:AB27)</f>
        <v>30900</v>
      </c>
    </row>
    <row r="28" spans="1:29" ht="24" customHeight="1" x14ac:dyDescent="0.2">
      <c r="A28" s="4">
        <v>16</v>
      </c>
      <c r="B28" s="3" t="s">
        <v>7</v>
      </c>
      <c r="C28" s="2" t="s">
        <v>6</v>
      </c>
      <c r="D28" s="5"/>
      <c r="E28" s="162">
        <f t="shared" ref="E28:M28" si="13">E27/E26</f>
        <v>0.62286302780638525</v>
      </c>
      <c r="F28" s="162">
        <f t="shared" si="13"/>
        <v>0.60556127703398566</v>
      </c>
      <c r="G28" s="162">
        <f t="shared" si="13"/>
        <v>0.54162002417946542</v>
      </c>
      <c r="H28" s="162">
        <f t="shared" si="13"/>
        <v>0.75498548825016387</v>
      </c>
      <c r="I28" s="162">
        <f t="shared" si="13"/>
        <v>0.64713041850014053</v>
      </c>
      <c r="J28" s="162">
        <f t="shared" si="13"/>
        <v>0.6151733607964297</v>
      </c>
      <c r="K28" s="162">
        <f t="shared" si="13"/>
        <v>0.59890675750613953</v>
      </c>
      <c r="L28" s="162">
        <f t="shared" si="13"/>
        <v>0.60668476734388177</v>
      </c>
      <c r="M28" s="162">
        <f t="shared" si="13"/>
        <v>0.60668476734388177</v>
      </c>
      <c r="N28" s="162">
        <f t="shared" ref="N28:Q28" si="14">N27/N26</f>
        <v>0.57837281153450049</v>
      </c>
      <c r="O28" s="162">
        <f t="shared" si="14"/>
        <v>0.54958502453504565</v>
      </c>
      <c r="P28" s="162">
        <f t="shared" si="14"/>
        <v>0.59538377657963271</v>
      </c>
      <c r="Q28" s="162">
        <f t="shared" si="14"/>
        <v>0.58675502619442088</v>
      </c>
      <c r="R28" s="162">
        <f t="shared" ref="R28:AB28" si="15">R27/R26</f>
        <v>0.6042701016032096</v>
      </c>
      <c r="S28" s="162">
        <f t="shared" si="15"/>
        <v>0.61342570920325812</v>
      </c>
      <c r="T28" s="162">
        <f t="shared" si="15"/>
        <v>0.57495048720589403</v>
      </c>
      <c r="U28" s="162">
        <f t="shared" si="15"/>
        <v>0.64263645726055607</v>
      </c>
      <c r="V28" s="162">
        <f t="shared" si="15"/>
        <v>0.58393408856848605</v>
      </c>
      <c r="W28" s="162">
        <f t="shared" si="15"/>
        <v>0.57095777548918636</v>
      </c>
      <c r="X28" s="162">
        <f t="shared" si="15"/>
        <v>0.5662391161876229</v>
      </c>
      <c r="Y28" s="162">
        <f t="shared" si="15"/>
        <v>0.61065002726116191</v>
      </c>
      <c r="Z28" s="162">
        <f t="shared" si="15"/>
        <v>0.62286302780638525</v>
      </c>
      <c r="AA28" s="162">
        <f t="shared" si="15"/>
        <v>0.64881565396498442</v>
      </c>
      <c r="AB28" s="162">
        <f t="shared" si="15"/>
        <v>0.62286302780638525</v>
      </c>
      <c r="AC28" s="161">
        <f t="shared" ref="AC28:AC33" si="16">AVERAGE(E28:AB28)</f>
        <v>0.60713799999838347</v>
      </c>
    </row>
    <row r="29" spans="1:29" ht="24" customHeight="1" x14ac:dyDescent="0.2">
      <c r="A29" s="4">
        <v>17</v>
      </c>
      <c r="B29" s="3" t="s">
        <v>5</v>
      </c>
      <c r="C29" s="5"/>
      <c r="D29" s="5"/>
      <c r="E29" s="326">
        <f>AC28</f>
        <v>0.60713799999838347</v>
      </c>
      <c r="F29" s="327"/>
      <c r="G29" s="327"/>
      <c r="H29" s="327"/>
      <c r="I29" s="327"/>
      <c r="J29" s="327"/>
      <c r="K29" s="327"/>
      <c r="L29" s="327"/>
      <c r="M29" s="327"/>
      <c r="N29" s="327"/>
      <c r="O29" s="327"/>
      <c r="P29" s="327"/>
      <c r="Q29" s="327"/>
      <c r="R29" s="327"/>
      <c r="S29" s="327"/>
      <c r="T29" s="327"/>
      <c r="U29" s="327"/>
      <c r="V29" s="327"/>
      <c r="W29" s="327"/>
      <c r="X29" s="327"/>
      <c r="Y29" s="327"/>
      <c r="Z29" s="327"/>
      <c r="AA29" s="327"/>
      <c r="AB29" s="328"/>
      <c r="AC29" s="138">
        <f t="shared" si="16"/>
        <v>0.60713799999838347</v>
      </c>
    </row>
    <row r="30" spans="1:29" ht="24" customHeight="1" x14ac:dyDescent="0.2">
      <c r="A30" s="4">
        <v>18</v>
      </c>
      <c r="B30" s="3" t="s">
        <v>4</v>
      </c>
      <c r="C30" s="5"/>
      <c r="D30" s="5"/>
      <c r="E30" s="62">
        <f t="shared" ref="E30:M30" si="17">3.516/E28</f>
        <v>5.6449007936507929</v>
      </c>
      <c r="F30" s="62">
        <f t="shared" si="17"/>
        <v>5.8061836734693868</v>
      </c>
      <c r="G30" s="62">
        <f t="shared" si="17"/>
        <v>6.4916359126984124</v>
      </c>
      <c r="H30" s="62">
        <f t="shared" si="17"/>
        <v>4.6570431547619044</v>
      </c>
      <c r="I30" s="62">
        <f t="shared" si="17"/>
        <v>5.4332170138888882</v>
      </c>
      <c r="J30" s="62">
        <f t="shared" si="17"/>
        <v>5.7154620535714296</v>
      </c>
      <c r="K30" s="62">
        <f t="shared" si="17"/>
        <v>5.8706968253968261</v>
      </c>
      <c r="L30" s="62">
        <f t="shared" si="17"/>
        <v>5.7954314814814802</v>
      </c>
      <c r="M30" s="62">
        <f t="shared" si="17"/>
        <v>5.7954314814814802</v>
      </c>
      <c r="N30" s="62">
        <f t="shared" ref="N30:W30" si="18">3.516/N28</f>
        <v>6.0791239316239318</v>
      </c>
      <c r="O30" s="62">
        <f t="shared" si="18"/>
        <v>6.3975542328042341</v>
      </c>
      <c r="P30" s="62">
        <f t="shared" si="18"/>
        <v>5.9054346764346786</v>
      </c>
      <c r="Q30" s="62">
        <f t="shared" si="18"/>
        <v>5.992279304029303</v>
      </c>
      <c r="R30" s="62">
        <f t="shared" si="18"/>
        <v>5.8185900488400479</v>
      </c>
      <c r="S30" s="62">
        <f t="shared" si="18"/>
        <v>5.7317454212454217</v>
      </c>
      <c r="T30" s="62">
        <f t="shared" si="18"/>
        <v>6.1153091931216927</v>
      </c>
      <c r="U30" s="62">
        <f t="shared" si="18"/>
        <v>5.4712115384615387</v>
      </c>
      <c r="V30" s="62">
        <f t="shared" si="18"/>
        <v>6.0212275132275135</v>
      </c>
      <c r="W30" s="62">
        <f t="shared" si="18"/>
        <v>6.1580735930735937</v>
      </c>
      <c r="X30" s="62">
        <f t="shared" ref="X30:AB30" si="19">3.516/X28</f>
        <v>6.2093908730158729</v>
      </c>
      <c r="Y30" s="62">
        <f t="shared" si="19"/>
        <v>5.75779880952381</v>
      </c>
      <c r="Z30" s="62">
        <f t="shared" si="19"/>
        <v>5.6449007936507929</v>
      </c>
      <c r="AA30" s="62">
        <f t="shared" si="19"/>
        <v>5.4191047619047632</v>
      </c>
      <c r="AB30" s="62">
        <f t="shared" si="19"/>
        <v>5.6449007936507929</v>
      </c>
      <c r="AC30" s="138">
        <f t="shared" si="16"/>
        <v>5.8156936614586927</v>
      </c>
    </row>
    <row r="31" spans="1:29" ht="24" customHeight="1" x14ac:dyDescent="0.2">
      <c r="A31" s="4">
        <v>19</v>
      </c>
      <c r="B31" s="3" t="s">
        <v>3</v>
      </c>
      <c r="C31" s="5"/>
      <c r="D31" s="5"/>
      <c r="E31" s="62">
        <f t="shared" ref="E31:M31" si="20">3.413*E30</f>
        <v>19.266046408730155</v>
      </c>
      <c r="F31" s="62">
        <f t="shared" si="20"/>
        <v>19.816504877551015</v>
      </c>
      <c r="G31" s="62">
        <f t="shared" si="20"/>
        <v>22.155953370039679</v>
      </c>
      <c r="H31" s="62">
        <f t="shared" si="20"/>
        <v>15.894488287202378</v>
      </c>
      <c r="I31" s="62">
        <f t="shared" si="20"/>
        <v>18.543569668402775</v>
      </c>
      <c r="J31" s="62">
        <f t="shared" si="20"/>
        <v>19.506871988839286</v>
      </c>
      <c r="K31" s="62">
        <f t="shared" si="20"/>
        <v>20.036688265079366</v>
      </c>
      <c r="L31" s="62">
        <f t="shared" si="20"/>
        <v>19.779807646296291</v>
      </c>
      <c r="M31" s="62">
        <f t="shared" si="20"/>
        <v>19.779807646296291</v>
      </c>
      <c r="N31" s="62">
        <f t="shared" ref="N31:W31" si="21">3.413*N30</f>
        <v>20.74804997863248</v>
      </c>
      <c r="O31" s="62">
        <f t="shared" si="21"/>
        <v>21.83485259656085</v>
      </c>
      <c r="P31" s="62">
        <f t="shared" si="21"/>
        <v>20.155248550671558</v>
      </c>
      <c r="Q31" s="62">
        <f t="shared" si="21"/>
        <v>20.451649264652008</v>
      </c>
      <c r="R31" s="62">
        <f t="shared" si="21"/>
        <v>19.858847836691083</v>
      </c>
      <c r="S31" s="62">
        <f t="shared" si="21"/>
        <v>19.562447122710623</v>
      </c>
      <c r="T31" s="62">
        <f t="shared" si="21"/>
        <v>20.871550276124335</v>
      </c>
      <c r="U31" s="62">
        <f t="shared" si="21"/>
        <v>18.67324498076923</v>
      </c>
      <c r="V31" s="62">
        <f t="shared" si="21"/>
        <v>20.550449502645503</v>
      </c>
      <c r="W31" s="62">
        <f t="shared" si="21"/>
        <v>21.017505173160174</v>
      </c>
      <c r="X31" s="62">
        <f t="shared" ref="X31:AB31" si="22">3.413*X30</f>
        <v>21.192651049603175</v>
      </c>
      <c r="Y31" s="62">
        <f t="shared" si="22"/>
        <v>19.651367336904762</v>
      </c>
      <c r="Z31" s="62">
        <f t="shared" si="22"/>
        <v>19.266046408730155</v>
      </c>
      <c r="AA31" s="62">
        <f t="shared" si="22"/>
        <v>18.495404552380954</v>
      </c>
      <c r="AB31" s="62">
        <f t="shared" si="22"/>
        <v>19.266046408730155</v>
      </c>
      <c r="AC31" s="138">
        <f t="shared" si="16"/>
        <v>19.848962466558515</v>
      </c>
    </row>
    <row r="32" spans="1:29" ht="24" customHeight="1" x14ac:dyDescent="0.2">
      <c r="A32" s="4">
        <v>20</v>
      </c>
      <c r="B32" s="3" t="s">
        <v>2</v>
      </c>
      <c r="C32" s="2" t="s">
        <v>0</v>
      </c>
      <c r="D32" s="5"/>
      <c r="E32" s="62">
        <f t="shared" ref="E32:M32" si="23">(E18-E17)/LN(1+(E18-E17)/E13)</f>
        <v>2.3004552139452827</v>
      </c>
      <c r="F32" s="62">
        <f t="shared" si="23"/>
        <v>1.9807200838218106</v>
      </c>
      <c r="G32" s="62">
        <f t="shared" si="23"/>
        <v>1.954325168564633</v>
      </c>
      <c r="H32" s="62">
        <f t="shared" si="23"/>
        <v>2.1583730379529524</v>
      </c>
      <c r="I32" s="62">
        <f t="shared" si="23"/>
        <v>2.3841981615956018</v>
      </c>
      <c r="J32" s="62">
        <f t="shared" si="23"/>
        <v>2.2653660459105289</v>
      </c>
      <c r="K32" s="62">
        <f t="shared" si="23"/>
        <v>2.2920781613191443</v>
      </c>
      <c r="L32" s="62">
        <f t="shared" si="23"/>
        <v>2.2385464776673962</v>
      </c>
      <c r="M32" s="62">
        <f t="shared" si="23"/>
        <v>2.3564019001186396</v>
      </c>
      <c r="N32" s="62">
        <f t="shared" ref="N32:W32" si="24">(N18-N17)/LN(1+(N18-N17)/N13)</f>
        <v>2.2722986744268567</v>
      </c>
      <c r="O32" s="62">
        <f t="shared" si="24"/>
        <v>2.0475597377281693</v>
      </c>
      <c r="P32" s="62">
        <f t="shared" si="24"/>
        <v>1.954325168564633</v>
      </c>
      <c r="Q32" s="62">
        <f t="shared" si="24"/>
        <v>2.0197730572445485</v>
      </c>
      <c r="R32" s="62">
        <f t="shared" si="24"/>
        <v>2.0752137292733064</v>
      </c>
      <c r="S32" s="62">
        <f t="shared" si="24"/>
        <v>1.9011717022448482</v>
      </c>
      <c r="T32" s="62">
        <f t="shared" si="24"/>
        <v>1.991849804854938</v>
      </c>
      <c r="U32" s="62">
        <f t="shared" si="24"/>
        <v>2.0197730572445485</v>
      </c>
      <c r="V32" s="62">
        <f t="shared" si="24"/>
        <v>1.9918498048549389</v>
      </c>
      <c r="W32" s="62">
        <f t="shared" si="24"/>
        <v>1.9072186655991754</v>
      </c>
      <c r="X32" s="62">
        <f t="shared" ref="X32:AB32" si="25">(X18-X17)/LN(1+(X18-X17)/X13)</f>
        <v>1.6831442143704574</v>
      </c>
      <c r="Y32" s="62">
        <f t="shared" si="25"/>
        <v>1.5703509426088957</v>
      </c>
      <c r="Z32" s="62">
        <f t="shared" si="25"/>
        <v>1.4291946757573961</v>
      </c>
      <c r="AA32" s="62">
        <f t="shared" si="25"/>
        <v>1.4291946757573952</v>
      </c>
      <c r="AB32" s="62">
        <f t="shared" si="25"/>
        <v>1.6443744378508824</v>
      </c>
      <c r="AC32" s="138">
        <f t="shared" si="16"/>
        <v>1.9944898583032071</v>
      </c>
    </row>
    <row r="33" spans="1:29" ht="24" customHeight="1" x14ac:dyDescent="0.25">
      <c r="A33" s="4">
        <v>21</v>
      </c>
      <c r="B33" s="3" t="s">
        <v>1</v>
      </c>
      <c r="C33" s="2" t="s">
        <v>0</v>
      </c>
      <c r="D33" s="1"/>
      <c r="E33" s="62">
        <f t="shared" ref="E33:M33" si="26">(E15-E16)/LN(1+(E15-E16)/E14)</f>
        <v>4.3146327188138196</v>
      </c>
      <c r="F33" s="62">
        <f t="shared" si="26"/>
        <v>3.9663084864253069</v>
      </c>
      <c r="G33" s="62">
        <f t="shared" si="26"/>
        <v>3.7463963539653165</v>
      </c>
      <c r="H33" s="62">
        <f t="shared" si="26"/>
        <v>3.5260136361872552</v>
      </c>
      <c r="I33" s="62">
        <f t="shared" si="26"/>
        <v>3.8428336533405627</v>
      </c>
      <c r="J33" s="62">
        <f t="shared" si="26"/>
        <v>4.0943304937681448</v>
      </c>
      <c r="K33" s="62">
        <f t="shared" si="26"/>
        <v>4.4050224800534474</v>
      </c>
      <c r="L33" s="62">
        <f t="shared" si="26"/>
        <v>4.3749732258760972</v>
      </c>
      <c r="M33" s="62">
        <f t="shared" si="26"/>
        <v>4.245375243813954</v>
      </c>
      <c r="N33" s="62">
        <f t="shared" ref="N33:W33" si="27">(N15-N16)/LN(1+(N15-N16)/N14)</f>
        <v>4.1623096847329446</v>
      </c>
      <c r="O33" s="62">
        <f t="shared" si="27"/>
        <v>3.9747709441152708</v>
      </c>
      <c r="P33" s="62">
        <f t="shared" si="27"/>
        <v>3.7168629427380622</v>
      </c>
      <c r="Q33" s="62">
        <f t="shared" si="27"/>
        <v>3.6134309565513303</v>
      </c>
      <c r="R33" s="62">
        <f t="shared" si="27"/>
        <v>3.6872399891977921</v>
      </c>
      <c r="S33" s="62">
        <f t="shared" si="27"/>
        <v>3.6575259099786277</v>
      </c>
      <c r="T33" s="62">
        <f t="shared" si="27"/>
        <v>3.6277190725831074</v>
      </c>
      <c r="U33" s="62">
        <f t="shared" si="27"/>
        <v>3.4377735040024682</v>
      </c>
      <c r="V33" s="62">
        <f t="shared" si="27"/>
        <v>3.4672811011699842</v>
      </c>
      <c r="W33" s="62">
        <f t="shared" si="27"/>
        <v>3.3486637593074837</v>
      </c>
      <c r="X33" s="62">
        <f t="shared" ref="X33:AB33" si="28">(X15-X16)/LN(1+(X15-X16)/X14)</f>
        <v>3.06960844603186</v>
      </c>
      <c r="Y33" s="62">
        <f t="shared" si="28"/>
        <v>3.0755720952729737</v>
      </c>
      <c r="Z33" s="62">
        <f t="shared" si="28"/>
        <v>2.9188922880738959</v>
      </c>
      <c r="AA33" s="62">
        <f t="shared" si="28"/>
        <v>2.8577515393266606</v>
      </c>
      <c r="AB33" s="62">
        <f t="shared" si="28"/>
        <v>2.9188922880738959</v>
      </c>
      <c r="AC33" s="138">
        <f t="shared" si="16"/>
        <v>3.6687575338916774</v>
      </c>
    </row>
    <row r="36" spans="1:29" ht="23.25" x14ac:dyDescent="0.2">
      <c r="A36" s="317" t="s">
        <v>39</v>
      </c>
      <c r="B36" s="317"/>
      <c r="C36" s="317"/>
      <c r="D36" s="317"/>
      <c r="E36" s="317"/>
      <c r="F36" s="317"/>
      <c r="G36" s="317"/>
      <c r="H36" s="317"/>
      <c r="I36" s="317"/>
      <c r="J36" s="317"/>
      <c r="K36" s="317"/>
      <c r="L36" s="317"/>
      <c r="M36" s="317"/>
      <c r="N36" s="317"/>
      <c r="O36" s="317"/>
      <c r="P36" s="317"/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317"/>
      <c r="AC36" s="317"/>
    </row>
    <row r="37" spans="1:29" ht="21" customHeight="1" x14ac:dyDescent="0.2">
      <c r="A37" s="323" t="s">
        <v>172</v>
      </c>
      <c r="B37" s="323"/>
      <c r="C37" s="323"/>
      <c r="D37" s="323"/>
      <c r="E37" s="323"/>
      <c r="F37" s="323"/>
      <c r="G37" s="323"/>
      <c r="H37" s="323"/>
      <c r="I37" s="323"/>
      <c r="J37" s="323"/>
      <c r="K37" s="323"/>
      <c r="L37" s="323"/>
      <c r="M37" s="323"/>
      <c r="N37" s="323"/>
      <c r="O37" s="323"/>
      <c r="P37" s="323"/>
      <c r="Q37" s="323"/>
      <c r="R37" s="323"/>
      <c r="S37" s="323"/>
      <c r="T37" s="323"/>
      <c r="U37" s="323"/>
      <c r="V37" s="323"/>
      <c r="W37" s="323"/>
      <c r="X37" s="323"/>
      <c r="Y37" s="323"/>
      <c r="Z37" s="323"/>
      <c r="AA37" s="323"/>
      <c r="AB37" s="323"/>
      <c r="AC37" s="323"/>
    </row>
    <row r="38" spans="1:29" ht="18" customHeight="1" x14ac:dyDescent="0.35">
      <c r="A38" s="319"/>
      <c r="B38" s="319"/>
      <c r="C38" s="319"/>
      <c r="D38" s="319"/>
      <c r="E38" s="320" t="s">
        <v>75</v>
      </c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</row>
    <row r="39" spans="1:29" ht="18" customHeight="1" x14ac:dyDescent="0.2">
      <c r="A39" s="324" t="s">
        <v>77</v>
      </c>
      <c r="B39" s="324"/>
      <c r="C39" s="324"/>
      <c r="D39" s="324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29" ht="18" customHeight="1" x14ac:dyDescent="0.2">
      <c r="A40" s="324" t="s">
        <v>78</v>
      </c>
      <c r="B40" s="324"/>
      <c r="C40" s="324"/>
      <c r="D40" s="324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29" ht="18" customHeight="1" x14ac:dyDescent="0.2">
      <c r="A41" s="324" t="s">
        <v>79</v>
      </c>
      <c r="B41" s="324"/>
      <c r="C41" s="324"/>
      <c r="D41" s="324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29" ht="18.600000000000001" customHeight="1" x14ac:dyDescent="0.2">
      <c r="A42" s="324" t="s">
        <v>80</v>
      </c>
      <c r="B42" s="324"/>
      <c r="C42" s="324"/>
      <c r="D42" s="324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</row>
    <row r="43" spans="1:29" ht="18" customHeight="1" x14ac:dyDescent="0.25">
      <c r="A43" s="325" t="s">
        <v>81</v>
      </c>
      <c r="B43" s="325"/>
      <c r="C43" s="325"/>
      <c r="D43" s="325"/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</row>
    <row r="44" spans="1:29" ht="39.75" customHeight="1" x14ac:dyDescent="0.25">
      <c r="A44" s="325" t="s">
        <v>82</v>
      </c>
      <c r="B44" s="325"/>
      <c r="C44" s="325"/>
      <c r="D44" s="325"/>
      <c r="E44" s="320"/>
      <c r="F44" s="320"/>
      <c r="G44" s="320"/>
      <c r="H44" s="320"/>
      <c r="I44" s="320"/>
      <c r="J44" s="320"/>
      <c r="K44" s="320"/>
      <c r="L44" s="320"/>
      <c r="M44" s="320"/>
      <c r="N44" s="320"/>
      <c r="O44" s="320"/>
      <c r="P44" s="320"/>
      <c r="Q44" s="320"/>
      <c r="R44" s="320"/>
      <c r="S44" s="320"/>
      <c r="T44" s="320"/>
      <c r="U44" s="320"/>
      <c r="V44" s="320"/>
      <c r="W44" s="320"/>
      <c r="X44" s="320"/>
      <c r="Y44" s="320"/>
      <c r="Z44" s="320"/>
      <c r="AA44" s="320"/>
      <c r="AB44" s="320"/>
      <c r="AC44" s="320"/>
    </row>
    <row r="45" spans="1:29" ht="31.5" x14ac:dyDescent="0.2">
      <c r="A45" s="312" t="s">
        <v>32</v>
      </c>
      <c r="B45" s="312" t="s">
        <v>31</v>
      </c>
      <c r="C45" s="312" t="s">
        <v>30</v>
      </c>
      <c r="D45" s="312" t="s">
        <v>29</v>
      </c>
      <c r="E45" s="314" t="s">
        <v>28</v>
      </c>
      <c r="F45" s="315"/>
      <c r="G45" s="315"/>
      <c r="H45" s="315"/>
      <c r="I45" s="315"/>
      <c r="J45" s="315"/>
      <c r="K45" s="315"/>
      <c r="L45" s="315"/>
      <c r="M45" s="315"/>
      <c r="N45" s="315"/>
      <c r="O45" s="315"/>
      <c r="P45" s="315"/>
      <c r="Q45" s="315"/>
      <c r="R45" s="315"/>
      <c r="S45" s="315"/>
      <c r="T45" s="315"/>
      <c r="U45" s="315"/>
      <c r="V45" s="315"/>
      <c r="W45" s="315"/>
      <c r="X45" s="315"/>
      <c r="Y45" s="315"/>
      <c r="Z45" s="315"/>
      <c r="AA45" s="315"/>
      <c r="AB45" s="316"/>
      <c r="AC45" s="113" t="s">
        <v>67</v>
      </c>
    </row>
    <row r="46" spans="1:29" ht="27" customHeight="1" x14ac:dyDescent="0.25">
      <c r="A46" s="313"/>
      <c r="B46" s="313"/>
      <c r="C46" s="313"/>
      <c r="D46" s="313"/>
      <c r="E46" s="8">
        <v>7</v>
      </c>
      <c r="F46" s="8">
        <v>8</v>
      </c>
      <c r="G46" s="8">
        <v>9</v>
      </c>
      <c r="H46" s="8">
        <v>10</v>
      </c>
      <c r="I46" s="9">
        <v>11</v>
      </c>
      <c r="J46" s="8">
        <v>12</v>
      </c>
      <c r="K46" s="8">
        <v>13</v>
      </c>
      <c r="L46" s="8">
        <v>14</v>
      </c>
      <c r="M46" s="8">
        <v>15</v>
      </c>
      <c r="N46" s="8">
        <v>16</v>
      </c>
      <c r="O46" s="8">
        <v>17</v>
      </c>
      <c r="P46" s="8">
        <v>18</v>
      </c>
      <c r="Q46" s="8">
        <v>19</v>
      </c>
      <c r="R46" s="8">
        <v>20</v>
      </c>
      <c r="S46" s="8">
        <v>21</v>
      </c>
      <c r="T46" s="8">
        <v>22</v>
      </c>
      <c r="U46" s="8">
        <v>23</v>
      </c>
      <c r="V46" s="8">
        <v>0</v>
      </c>
      <c r="W46" s="8">
        <v>1</v>
      </c>
      <c r="X46" s="8">
        <v>2</v>
      </c>
      <c r="Y46" s="8">
        <v>3</v>
      </c>
      <c r="Z46" s="8">
        <v>4</v>
      </c>
      <c r="AA46" s="8">
        <v>5</v>
      </c>
      <c r="AB46" s="8">
        <v>6</v>
      </c>
      <c r="AC46" s="1"/>
    </row>
    <row r="47" spans="1:29" ht="23.25" customHeight="1" x14ac:dyDescent="0.2">
      <c r="A47" s="4">
        <v>1</v>
      </c>
      <c r="B47" s="3" t="s">
        <v>27</v>
      </c>
      <c r="C47" s="2" t="s">
        <v>0</v>
      </c>
      <c r="D47" s="31"/>
      <c r="E47" s="7">
        <v>1.2</v>
      </c>
      <c r="F47" s="7">
        <v>1.2</v>
      </c>
      <c r="G47" s="7">
        <v>1.3</v>
      </c>
      <c r="H47" s="7"/>
      <c r="I47" s="7"/>
      <c r="J47" s="7"/>
      <c r="K47" s="7">
        <v>1.1000000000000001</v>
      </c>
      <c r="L47" s="7">
        <v>1.2</v>
      </c>
      <c r="M47" s="7">
        <v>1.2</v>
      </c>
      <c r="N47" s="7">
        <v>1.3</v>
      </c>
      <c r="O47" s="7">
        <v>1</v>
      </c>
      <c r="P47" s="7">
        <v>0.9</v>
      </c>
      <c r="Q47" s="7">
        <v>1</v>
      </c>
      <c r="R47" s="7">
        <v>1.2</v>
      </c>
      <c r="S47" s="7">
        <v>1.1000000000000001</v>
      </c>
      <c r="T47" s="7">
        <v>1.1000000000000001</v>
      </c>
      <c r="U47" s="7">
        <v>1.1000000000000001</v>
      </c>
      <c r="V47" s="7">
        <v>1.1000000000000001</v>
      </c>
      <c r="W47" s="7">
        <v>1.1000000000000001</v>
      </c>
      <c r="X47" s="7">
        <v>1.1000000000000001</v>
      </c>
      <c r="Y47" s="7">
        <v>1.1000000000000001</v>
      </c>
      <c r="Z47" s="7">
        <v>1.1000000000000001</v>
      </c>
      <c r="AA47" s="7">
        <v>1.1000000000000001</v>
      </c>
      <c r="AB47" s="7">
        <v>1.4</v>
      </c>
      <c r="AC47" s="139">
        <f>AVERAGE(E47:AB47)</f>
        <v>1.1380952380952383</v>
      </c>
    </row>
    <row r="48" spans="1:29" ht="23.25" customHeight="1" x14ac:dyDescent="0.2">
      <c r="A48" s="4">
        <v>2</v>
      </c>
      <c r="B48" s="3" t="s">
        <v>26</v>
      </c>
      <c r="C48" s="2" t="s">
        <v>0</v>
      </c>
      <c r="D48" s="31"/>
      <c r="E48" s="7">
        <v>2.1</v>
      </c>
      <c r="F48" s="7">
        <v>2.2000000000000002</v>
      </c>
      <c r="G48" s="7">
        <v>2.4</v>
      </c>
      <c r="H48" s="7"/>
      <c r="I48" s="7"/>
      <c r="J48" s="7"/>
      <c r="K48" s="7">
        <v>0.8</v>
      </c>
      <c r="L48" s="7">
        <v>0.8</v>
      </c>
      <c r="M48" s="7">
        <v>0.7</v>
      </c>
      <c r="N48" s="7">
        <v>0.9</v>
      </c>
      <c r="O48" s="7">
        <v>0.8</v>
      </c>
      <c r="P48" s="7">
        <v>0.7</v>
      </c>
      <c r="Q48" s="7">
        <v>0.8</v>
      </c>
      <c r="R48" s="7">
        <v>0.8</v>
      </c>
      <c r="S48" s="7">
        <v>0.6</v>
      </c>
      <c r="T48" s="7">
        <v>0.7</v>
      </c>
      <c r="U48" s="7">
        <v>0.7</v>
      </c>
      <c r="V48" s="7">
        <v>0.7</v>
      </c>
      <c r="W48" s="7">
        <v>0.9</v>
      </c>
      <c r="X48" s="7">
        <v>1.2</v>
      </c>
      <c r="Y48" s="7">
        <v>1.6</v>
      </c>
      <c r="Z48" s="7">
        <v>2.2000000000000002</v>
      </c>
      <c r="AA48" s="7">
        <v>2.6</v>
      </c>
      <c r="AB48" s="7">
        <v>2.6</v>
      </c>
      <c r="AC48" s="139">
        <f t="shared" ref="AC48:AC59" si="29">AVERAGE(E48:AB48)</f>
        <v>1.2761904761904763</v>
      </c>
    </row>
    <row r="49" spans="1:29" ht="23.25" customHeight="1" x14ac:dyDescent="0.2">
      <c r="A49" s="4">
        <v>3</v>
      </c>
      <c r="B49" s="3" t="s">
        <v>83</v>
      </c>
      <c r="C49" s="2" t="s">
        <v>0</v>
      </c>
      <c r="D49" s="2"/>
      <c r="E49" s="36">
        <v>13</v>
      </c>
      <c r="F49" s="36">
        <v>12.8</v>
      </c>
      <c r="G49" s="36">
        <v>12.1</v>
      </c>
      <c r="H49" s="36"/>
      <c r="I49" s="36"/>
      <c r="J49" s="36"/>
      <c r="K49" s="36">
        <v>15.2</v>
      </c>
      <c r="L49" s="36">
        <v>14.4</v>
      </c>
      <c r="M49" s="36">
        <v>14</v>
      </c>
      <c r="N49" s="36">
        <v>13.7</v>
      </c>
      <c r="O49" s="36">
        <v>13.7</v>
      </c>
      <c r="P49" s="36">
        <v>13.8</v>
      </c>
      <c r="Q49" s="36">
        <v>13.7</v>
      </c>
      <c r="R49" s="36">
        <v>13.8</v>
      </c>
      <c r="S49" s="36">
        <v>13.4</v>
      </c>
      <c r="T49" s="36">
        <v>13.3</v>
      </c>
      <c r="U49" s="36">
        <v>13.4</v>
      </c>
      <c r="V49" s="36">
        <v>13.3</v>
      </c>
      <c r="W49" s="36">
        <v>12.8</v>
      </c>
      <c r="X49" s="36">
        <v>12.5</v>
      </c>
      <c r="Y49" s="36">
        <v>12.1</v>
      </c>
      <c r="Z49" s="36">
        <v>11.7</v>
      </c>
      <c r="AA49" s="36">
        <v>11.6</v>
      </c>
      <c r="AB49" s="36">
        <v>11.8</v>
      </c>
      <c r="AC49" s="139">
        <f t="shared" si="29"/>
        <v>13.147619047619051</v>
      </c>
    </row>
    <row r="50" spans="1:29" ht="23.25" customHeight="1" x14ac:dyDescent="0.2">
      <c r="A50" s="4">
        <v>4</v>
      </c>
      <c r="B50" s="3" t="s">
        <v>84</v>
      </c>
      <c r="C50" s="2" t="s">
        <v>0</v>
      </c>
      <c r="D50" s="2"/>
      <c r="E50" s="36">
        <v>7</v>
      </c>
      <c r="F50" s="36">
        <v>6.8</v>
      </c>
      <c r="G50" s="36">
        <v>6.1</v>
      </c>
      <c r="H50" s="36"/>
      <c r="I50" s="36"/>
      <c r="J50" s="36"/>
      <c r="K50" s="36">
        <v>7.7</v>
      </c>
      <c r="L50" s="36">
        <v>7.1</v>
      </c>
      <c r="M50" s="36">
        <v>6.5</v>
      </c>
      <c r="N50" s="36">
        <v>7</v>
      </c>
      <c r="O50" s="36">
        <v>7.1</v>
      </c>
      <c r="P50" s="36">
        <v>7.2</v>
      </c>
      <c r="Q50" s="36">
        <v>7.2</v>
      </c>
      <c r="R50" s="36">
        <v>7.1</v>
      </c>
      <c r="S50" s="36">
        <v>6.8</v>
      </c>
      <c r="T50" s="36">
        <v>7.1</v>
      </c>
      <c r="U50" s="36">
        <v>7.1</v>
      </c>
      <c r="V50" s="36">
        <v>7.2</v>
      </c>
      <c r="W50" s="36">
        <v>6.9</v>
      </c>
      <c r="X50" s="36">
        <v>7</v>
      </c>
      <c r="Y50" s="36">
        <v>7.1</v>
      </c>
      <c r="Z50" s="36">
        <v>6.9</v>
      </c>
      <c r="AA50" s="36">
        <v>7</v>
      </c>
      <c r="AB50" s="36">
        <v>7.1</v>
      </c>
      <c r="AC50" s="139">
        <f t="shared" si="29"/>
        <v>6.9999999999999982</v>
      </c>
    </row>
    <row r="51" spans="1:29" ht="23.25" customHeight="1" x14ac:dyDescent="0.2">
      <c r="A51" s="4">
        <v>5</v>
      </c>
      <c r="B51" s="3" t="s">
        <v>85</v>
      </c>
      <c r="C51" s="2" t="s">
        <v>0</v>
      </c>
      <c r="D51" s="2"/>
      <c r="E51" s="36">
        <v>24.4</v>
      </c>
      <c r="F51" s="36">
        <v>24.3</v>
      </c>
      <c r="G51" s="36">
        <v>24.5</v>
      </c>
      <c r="H51" s="36"/>
      <c r="I51" s="36"/>
      <c r="J51" s="36"/>
      <c r="K51" s="36">
        <v>25.8</v>
      </c>
      <c r="L51" s="36">
        <v>25.8</v>
      </c>
      <c r="M51" s="36">
        <v>25.6</v>
      </c>
      <c r="N51" s="36">
        <v>25.6</v>
      </c>
      <c r="O51" s="36">
        <v>25.2</v>
      </c>
      <c r="P51" s="36">
        <v>24.8</v>
      </c>
      <c r="Q51" s="36">
        <v>24.4</v>
      </c>
      <c r="R51" s="36">
        <v>24.4</v>
      </c>
      <c r="S51" s="36">
        <v>24.5</v>
      </c>
      <c r="T51" s="36">
        <v>24.5</v>
      </c>
      <c r="U51" s="36">
        <v>24.2</v>
      </c>
      <c r="V51" s="36">
        <v>24.7</v>
      </c>
      <c r="W51" s="36">
        <v>24.5</v>
      </c>
      <c r="X51" s="36">
        <v>23.9</v>
      </c>
      <c r="Y51" s="36">
        <v>23.7</v>
      </c>
      <c r="Z51" s="36">
        <v>24.1</v>
      </c>
      <c r="AA51" s="36">
        <v>23.7</v>
      </c>
      <c r="AB51" s="36">
        <v>23.7</v>
      </c>
      <c r="AC51" s="139">
        <f t="shared" si="29"/>
        <v>24.585714285714282</v>
      </c>
    </row>
    <row r="52" spans="1:29" ht="23.25" customHeight="1" x14ac:dyDescent="0.2">
      <c r="A52" s="4">
        <v>6</v>
      </c>
      <c r="B52" s="3" t="s">
        <v>86</v>
      </c>
      <c r="C52" s="2" t="s">
        <v>0</v>
      </c>
      <c r="D52" s="2"/>
      <c r="E52" s="36">
        <v>30</v>
      </c>
      <c r="F52" s="36">
        <v>29.9</v>
      </c>
      <c r="G52" s="36">
        <v>30</v>
      </c>
      <c r="H52" s="36"/>
      <c r="I52" s="36"/>
      <c r="J52" s="36"/>
      <c r="K52" s="36">
        <v>31.7</v>
      </c>
      <c r="L52" s="36">
        <v>31.4</v>
      </c>
      <c r="M52" s="36">
        <v>31.1</v>
      </c>
      <c r="N52" s="36">
        <v>30.8</v>
      </c>
      <c r="O52" s="36">
        <v>30.3</v>
      </c>
      <c r="P52" s="36">
        <v>30.1</v>
      </c>
      <c r="Q52" s="36">
        <v>29.7</v>
      </c>
      <c r="R52" s="36">
        <v>29.7</v>
      </c>
      <c r="S52" s="36">
        <v>29.4</v>
      </c>
      <c r="T52" s="36">
        <v>29.3</v>
      </c>
      <c r="U52" s="36">
        <v>29.3</v>
      </c>
      <c r="V52" s="36">
        <v>29.4</v>
      </c>
      <c r="W52" s="36">
        <v>28.9</v>
      </c>
      <c r="X52" s="36">
        <v>28.1</v>
      </c>
      <c r="Y52" s="36">
        <v>28</v>
      </c>
      <c r="Z52" s="36">
        <v>28.3</v>
      </c>
      <c r="AA52" s="36">
        <v>28.3</v>
      </c>
      <c r="AB52" s="36">
        <v>28.6</v>
      </c>
      <c r="AC52" s="139">
        <f t="shared" si="29"/>
        <v>29.633333333333326</v>
      </c>
    </row>
    <row r="53" spans="1:29" ht="23.25" customHeight="1" x14ac:dyDescent="0.2">
      <c r="A53" s="4">
        <v>7</v>
      </c>
      <c r="B53" s="3" t="s">
        <v>21</v>
      </c>
      <c r="C53" s="2" t="s">
        <v>87</v>
      </c>
      <c r="D53" s="2"/>
      <c r="E53" s="58">
        <v>4.3</v>
      </c>
      <c r="F53" s="58">
        <v>4.3</v>
      </c>
      <c r="G53" s="58">
        <v>4.3</v>
      </c>
      <c r="H53" s="58"/>
      <c r="I53" s="58"/>
      <c r="J53" s="58"/>
      <c r="K53" s="58">
        <v>4.3</v>
      </c>
      <c r="L53" s="58">
        <v>4.3</v>
      </c>
      <c r="M53" s="58">
        <v>4.3</v>
      </c>
      <c r="N53" s="58">
        <v>4.3</v>
      </c>
      <c r="O53" s="58">
        <v>4.3</v>
      </c>
      <c r="P53" s="58">
        <v>4.3</v>
      </c>
      <c r="Q53" s="58">
        <v>4.3</v>
      </c>
      <c r="R53" s="58">
        <v>4.3</v>
      </c>
      <c r="S53" s="58">
        <v>4.3</v>
      </c>
      <c r="T53" s="58">
        <v>4.3</v>
      </c>
      <c r="U53" s="58">
        <v>4.3</v>
      </c>
      <c r="V53" s="58">
        <v>4.3</v>
      </c>
      <c r="W53" s="58">
        <v>4.3</v>
      </c>
      <c r="X53" s="58">
        <v>4.3</v>
      </c>
      <c r="Y53" s="58">
        <v>4.3</v>
      </c>
      <c r="Z53" s="58">
        <v>4.3</v>
      </c>
      <c r="AA53" s="58">
        <v>4.3</v>
      </c>
      <c r="AB53" s="58">
        <v>4.3</v>
      </c>
      <c r="AC53" s="139">
        <f t="shared" si="29"/>
        <v>4.2999999999999989</v>
      </c>
    </row>
    <row r="54" spans="1:29" ht="23.25" customHeight="1" x14ac:dyDescent="0.2">
      <c r="A54" s="4">
        <v>8</v>
      </c>
      <c r="B54" s="3" t="s">
        <v>20</v>
      </c>
      <c r="C54" s="2" t="s">
        <v>87</v>
      </c>
      <c r="D54" s="2"/>
      <c r="E54" s="59">
        <v>3.8</v>
      </c>
      <c r="F54" s="59">
        <v>3.8</v>
      </c>
      <c r="G54" s="59">
        <v>3.8</v>
      </c>
      <c r="H54" s="59"/>
      <c r="I54" s="59"/>
      <c r="J54" s="59"/>
      <c r="K54" s="59">
        <v>3.8</v>
      </c>
      <c r="L54" s="59">
        <v>3.8</v>
      </c>
      <c r="M54" s="59">
        <v>3.8</v>
      </c>
      <c r="N54" s="59">
        <v>3.8</v>
      </c>
      <c r="O54" s="59">
        <v>3.8</v>
      </c>
      <c r="P54" s="59">
        <v>3.8</v>
      </c>
      <c r="Q54" s="59">
        <v>3.8</v>
      </c>
      <c r="R54" s="59">
        <v>3.8</v>
      </c>
      <c r="S54" s="59">
        <v>3.8</v>
      </c>
      <c r="T54" s="59">
        <v>3.8</v>
      </c>
      <c r="U54" s="59">
        <v>3.8</v>
      </c>
      <c r="V54" s="59">
        <v>3.8</v>
      </c>
      <c r="W54" s="59">
        <v>3.8</v>
      </c>
      <c r="X54" s="59">
        <v>3.8</v>
      </c>
      <c r="Y54" s="59">
        <v>3.8</v>
      </c>
      <c r="Z54" s="59">
        <v>3.8</v>
      </c>
      <c r="AA54" s="59">
        <v>3.8</v>
      </c>
      <c r="AB54" s="59">
        <v>3.8</v>
      </c>
      <c r="AC54" s="139">
        <f t="shared" si="29"/>
        <v>3.7999999999999985</v>
      </c>
    </row>
    <row r="55" spans="1:29" ht="23.25" customHeight="1" x14ac:dyDescent="0.2">
      <c r="A55" s="4">
        <v>9</v>
      </c>
      <c r="B55" s="3" t="s">
        <v>19</v>
      </c>
      <c r="C55" s="2" t="s">
        <v>87</v>
      </c>
      <c r="D55" s="2"/>
      <c r="E55" s="59">
        <v>3.8</v>
      </c>
      <c r="F55" s="59">
        <v>3.8</v>
      </c>
      <c r="G55" s="59">
        <v>3.8</v>
      </c>
      <c r="H55" s="59"/>
      <c r="I55" s="59"/>
      <c r="J55" s="59"/>
      <c r="K55" s="59">
        <v>3.8</v>
      </c>
      <c r="L55" s="59">
        <v>3.8</v>
      </c>
      <c r="M55" s="59">
        <v>3.8</v>
      </c>
      <c r="N55" s="59">
        <v>3.8</v>
      </c>
      <c r="O55" s="59">
        <v>3.8</v>
      </c>
      <c r="P55" s="59">
        <v>3.8</v>
      </c>
      <c r="Q55" s="59">
        <v>3.8</v>
      </c>
      <c r="R55" s="59">
        <v>3.8</v>
      </c>
      <c r="S55" s="59">
        <v>3.8</v>
      </c>
      <c r="T55" s="59">
        <v>3.8</v>
      </c>
      <c r="U55" s="59">
        <v>3.8</v>
      </c>
      <c r="V55" s="59">
        <v>3.8</v>
      </c>
      <c r="W55" s="59">
        <v>3.8</v>
      </c>
      <c r="X55" s="59">
        <v>3.8</v>
      </c>
      <c r="Y55" s="59">
        <v>3.8</v>
      </c>
      <c r="Z55" s="59">
        <v>3.8</v>
      </c>
      <c r="AA55" s="59">
        <v>3.8</v>
      </c>
      <c r="AB55" s="59">
        <v>3.8</v>
      </c>
      <c r="AC55" s="139">
        <f t="shared" si="29"/>
        <v>3.7999999999999985</v>
      </c>
    </row>
    <row r="56" spans="1:29" ht="23.25" customHeight="1" x14ac:dyDescent="0.2">
      <c r="A56" s="4">
        <v>10</v>
      </c>
      <c r="B56" s="3" t="s">
        <v>18</v>
      </c>
      <c r="C56" s="2" t="s">
        <v>87</v>
      </c>
      <c r="D56" s="2"/>
      <c r="E56" s="59">
        <v>3</v>
      </c>
      <c r="F56" s="59">
        <v>3</v>
      </c>
      <c r="G56" s="59">
        <v>3</v>
      </c>
      <c r="H56" s="59"/>
      <c r="I56" s="59"/>
      <c r="J56" s="59"/>
      <c r="K56" s="59">
        <v>3</v>
      </c>
      <c r="L56" s="59">
        <v>3</v>
      </c>
      <c r="M56" s="59">
        <v>3</v>
      </c>
      <c r="N56" s="59">
        <v>3</v>
      </c>
      <c r="O56" s="59">
        <v>3</v>
      </c>
      <c r="P56" s="59">
        <v>3</v>
      </c>
      <c r="Q56" s="59">
        <v>3</v>
      </c>
      <c r="R56" s="59">
        <v>3</v>
      </c>
      <c r="S56" s="59">
        <v>3</v>
      </c>
      <c r="T56" s="59">
        <v>3</v>
      </c>
      <c r="U56" s="59">
        <v>3</v>
      </c>
      <c r="V56" s="59">
        <v>3</v>
      </c>
      <c r="W56" s="59">
        <v>3</v>
      </c>
      <c r="X56" s="59">
        <v>3</v>
      </c>
      <c r="Y56" s="59">
        <v>3</v>
      </c>
      <c r="Z56" s="59">
        <v>3</v>
      </c>
      <c r="AA56" s="59">
        <v>3</v>
      </c>
      <c r="AB56" s="59">
        <v>3</v>
      </c>
      <c r="AC56" s="139">
        <f t="shared" si="29"/>
        <v>3</v>
      </c>
    </row>
    <row r="57" spans="1:29" ht="23.25" customHeight="1" x14ac:dyDescent="0.2">
      <c r="A57" s="4">
        <v>11</v>
      </c>
      <c r="B57" s="3" t="s">
        <v>88</v>
      </c>
      <c r="C57" s="2" t="s">
        <v>87</v>
      </c>
      <c r="D57" s="5"/>
      <c r="E57" s="58">
        <f t="shared" ref="E57:G57" si="30">E53-E54</f>
        <v>0.5</v>
      </c>
      <c r="F57" s="58">
        <f t="shared" si="30"/>
        <v>0.5</v>
      </c>
      <c r="G57" s="58">
        <f t="shared" si="30"/>
        <v>0.5</v>
      </c>
      <c r="H57" s="58"/>
      <c r="I57" s="58"/>
      <c r="J57" s="58"/>
      <c r="K57" s="58">
        <f t="shared" ref="K57:Q57" si="31">K53-K54</f>
        <v>0.5</v>
      </c>
      <c r="L57" s="58">
        <f t="shared" si="31"/>
        <v>0.5</v>
      </c>
      <c r="M57" s="58">
        <f t="shared" si="31"/>
        <v>0.5</v>
      </c>
      <c r="N57" s="58">
        <f t="shared" si="31"/>
        <v>0.5</v>
      </c>
      <c r="O57" s="58">
        <f t="shared" si="31"/>
        <v>0.5</v>
      </c>
      <c r="P57" s="58">
        <f t="shared" si="31"/>
        <v>0.5</v>
      </c>
      <c r="Q57" s="58">
        <f t="shared" si="31"/>
        <v>0.5</v>
      </c>
      <c r="R57" s="58">
        <f t="shared" ref="R57:AB57" si="32">R53-R54</f>
        <v>0.5</v>
      </c>
      <c r="S57" s="58">
        <f t="shared" si="32"/>
        <v>0.5</v>
      </c>
      <c r="T57" s="58">
        <f t="shared" si="32"/>
        <v>0.5</v>
      </c>
      <c r="U57" s="58">
        <f t="shared" si="32"/>
        <v>0.5</v>
      </c>
      <c r="V57" s="58">
        <f t="shared" si="32"/>
        <v>0.5</v>
      </c>
      <c r="W57" s="58">
        <f t="shared" si="32"/>
        <v>0.5</v>
      </c>
      <c r="X57" s="58">
        <f t="shared" si="32"/>
        <v>0.5</v>
      </c>
      <c r="Y57" s="58">
        <f t="shared" si="32"/>
        <v>0.5</v>
      </c>
      <c r="Z57" s="58">
        <f t="shared" si="32"/>
        <v>0.5</v>
      </c>
      <c r="AA57" s="58">
        <f t="shared" si="32"/>
        <v>0.5</v>
      </c>
      <c r="AB57" s="58">
        <f t="shared" si="32"/>
        <v>0.5</v>
      </c>
      <c r="AC57" s="139">
        <f t="shared" si="29"/>
        <v>0.5</v>
      </c>
    </row>
    <row r="58" spans="1:29" ht="23.25" customHeight="1" x14ac:dyDescent="0.2">
      <c r="A58" s="4">
        <v>12</v>
      </c>
      <c r="B58" s="3" t="s">
        <v>89</v>
      </c>
      <c r="C58" s="2" t="s">
        <v>87</v>
      </c>
      <c r="D58" s="5"/>
      <c r="E58" s="58">
        <f t="shared" ref="E58:G58" si="33">E55-E56</f>
        <v>0.79999999999999982</v>
      </c>
      <c r="F58" s="58">
        <f t="shared" si="33"/>
        <v>0.79999999999999982</v>
      </c>
      <c r="G58" s="58">
        <f t="shared" si="33"/>
        <v>0.79999999999999982</v>
      </c>
      <c r="H58" s="58"/>
      <c r="I58" s="58"/>
      <c r="J58" s="58"/>
      <c r="K58" s="58">
        <f t="shared" ref="K58:Q58" si="34">K55-K56</f>
        <v>0.79999999999999982</v>
      </c>
      <c r="L58" s="58">
        <f t="shared" si="34"/>
        <v>0.79999999999999982</v>
      </c>
      <c r="M58" s="58">
        <f t="shared" si="34"/>
        <v>0.79999999999999982</v>
      </c>
      <c r="N58" s="58">
        <f t="shared" si="34"/>
        <v>0.79999999999999982</v>
      </c>
      <c r="O58" s="58">
        <f t="shared" si="34"/>
        <v>0.79999999999999982</v>
      </c>
      <c r="P58" s="58">
        <f t="shared" si="34"/>
        <v>0.79999999999999982</v>
      </c>
      <c r="Q58" s="58">
        <f t="shared" si="34"/>
        <v>0.79999999999999982</v>
      </c>
      <c r="R58" s="58">
        <f t="shared" ref="R58:AB58" si="35">R55-R56</f>
        <v>0.79999999999999982</v>
      </c>
      <c r="S58" s="58">
        <f t="shared" si="35"/>
        <v>0.79999999999999982</v>
      </c>
      <c r="T58" s="58">
        <f t="shared" si="35"/>
        <v>0.79999999999999982</v>
      </c>
      <c r="U58" s="58">
        <f t="shared" si="35"/>
        <v>0.79999999999999982</v>
      </c>
      <c r="V58" s="58">
        <f t="shared" si="35"/>
        <v>0.79999999999999982</v>
      </c>
      <c r="W58" s="58">
        <f t="shared" si="35"/>
        <v>0.79999999999999982</v>
      </c>
      <c r="X58" s="58">
        <f t="shared" si="35"/>
        <v>0.79999999999999982</v>
      </c>
      <c r="Y58" s="58">
        <f t="shared" si="35"/>
        <v>0.79999999999999982</v>
      </c>
      <c r="Z58" s="58">
        <f t="shared" si="35"/>
        <v>0.79999999999999982</v>
      </c>
      <c r="AA58" s="58">
        <f t="shared" si="35"/>
        <v>0.79999999999999982</v>
      </c>
      <c r="AB58" s="58">
        <f t="shared" si="35"/>
        <v>0.79999999999999982</v>
      </c>
      <c r="AC58" s="139">
        <f t="shared" si="29"/>
        <v>0.80000000000000016</v>
      </c>
    </row>
    <row r="59" spans="1:29" ht="23.25" customHeight="1" x14ac:dyDescent="0.2">
      <c r="A59" s="4">
        <v>13</v>
      </c>
      <c r="B59" s="3" t="s">
        <v>90</v>
      </c>
      <c r="C59" s="2" t="s">
        <v>91</v>
      </c>
      <c r="D59" s="5"/>
      <c r="E59" s="60">
        <f t="shared" ref="E59:G59" si="36">SQRT(E57/0.5)*971</f>
        <v>971</v>
      </c>
      <c r="F59" s="60">
        <f t="shared" si="36"/>
        <v>971</v>
      </c>
      <c r="G59" s="60">
        <f t="shared" si="36"/>
        <v>971</v>
      </c>
      <c r="H59" s="60"/>
      <c r="I59" s="60"/>
      <c r="J59" s="60"/>
      <c r="K59" s="60">
        <f t="shared" ref="K59:Q59" si="37">SQRT(K57/0.5)*971</f>
        <v>971</v>
      </c>
      <c r="L59" s="60">
        <f t="shared" si="37"/>
        <v>971</v>
      </c>
      <c r="M59" s="60">
        <f t="shared" si="37"/>
        <v>971</v>
      </c>
      <c r="N59" s="60">
        <f t="shared" si="37"/>
        <v>971</v>
      </c>
      <c r="O59" s="60">
        <f t="shared" si="37"/>
        <v>971</v>
      </c>
      <c r="P59" s="60">
        <f t="shared" si="37"/>
        <v>971</v>
      </c>
      <c r="Q59" s="60">
        <f t="shared" si="37"/>
        <v>971</v>
      </c>
      <c r="R59" s="60">
        <f t="shared" ref="R59:AB59" si="38">SQRT(R57/0.5)*971</f>
        <v>971</v>
      </c>
      <c r="S59" s="60">
        <f t="shared" si="38"/>
        <v>971</v>
      </c>
      <c r="T59" s="60">
        <f t="shared" si="38"/>
        <v>971</v>
      </c>
      <c r="U59" s="60">
        <f t="shared" si="38"/>
        <v>971</v>
      </c>
      <c r="V59" s="60">
        <f t="shared" si="38"/>
        <v>971</v>
      </c>
      <c r="W59" s="60">
        <f t="shared" si="38"/>
        <v>971</v>
      </c>
      <c r="X59" s="60">
        <f t="shared" si="38"/>
        <v>971</v>
      </c>
      <c r="Y59" s="60">
        <f t="shared" si="38"/>
        <v>971</v>
      </c>
      <c r="Z59" s="60">
        <f t="shared" si="38"/>
        <v>971</v>
      </c>
      <c r="AA59" s="60">
        <f t="shared" si="38"/>
        <v>971</v>
      </c>
      <c r="AB59" s="60">
        <f t="shared" si="38"/>
        <v>971</v>
      </c>
      <c r="AC59" s="139">
        <f t="shared" si="29"/>
        <v>971</v>
      </c>
    </row>
    <row r="60" spans="1:29" ht="23.25" customHeight="1" x14ac:dyDescent="0.2">
      <c r="A60" s="4">
        <v>14</v>
      </c>
      <c r="B60" s="3" t="s">
        <v>11</v>
      </c>
      <c r="C60" s="2" t="s">
        <v>10</v>
      </c>
      <c r="D60" s="5"/>
      <c r="E60" s="56">
        <f t="shared" ref="E60:G60" si="39">E59*1000*1*(E49-E50)/3024</f>
        <v>1926.5873015873017</v>
      </c>
      <c r="F60" s="56">
        <f t="shared" si="39"/>
        <v>1926.5873015873019</v>
      </c>
      <c r="G60" s="56">
        <f t="shared" si="39"/>
        <v>1926.5873015873017</v>
      </c>
      <c r="H60" s="56"/>
      <c r="I60" s="56"/>
      <c r="J60" s="56"/>
      <c r="K60" s="56">
        <f t="shared" ref="K60:Q60" si="40">K59*1000*1*(K49-K50)/3024</f>
        <v>2408.2341269841268</v>
      </c>
      <c r="L60" s="56">
        <f t="shared" si="40"/>
        <v>2344.0145502645505</v>
      </c>
      <c r="M60" s="56">
        <f t="shared" si="40"/>
        <v>2408.2341269841268</v>
      </c>
      <c r="N60" s="56">
        <f t="shared" si="40"/>
        <v>2151.3558201058199</v>
      </c>
      <c r="O60" s="56">
        <f t="shared" si="40"/>
        <v>2119.2460317460318</v>
      </c>
      <c r="P60" s="56">
        <f t="shared" si="40"/>
        <v>2119.2460317460323</v>
      </c>
      <c r="Q60" s="56">
        <f t="shared" si="40"/>
        <v>2087.1362433862432</v>
      </c>
      <c r="R60" s="56">
        <f t="shared" ref="R60:AB60" si="41">R59*1000*1*(R49-R50)/3024</f>
        <v>2151.3558201058204</v>
      </c>
      <c r="S60" s="56">
        <f t="shared" si="41"/>
        <v>2119.2460317460323</v>
      </c>
      <c r="T60" s="56">
        <f t="shared" si="41"/>
        <v>1990.8068783068786</v>
      </c>
      <c r="U60" s="56">
        <f t="shared" si="41"/>
        <v>2022.916666666667</v>
      </c>
      <c r="V60" s="56">
        <f t="shared" si="41"/>
        <v>1958.6970899470903</v>
      </c>
      <c r="W60" s="56">
        <f t="shared" si="41"/>
        <v>1894.4775132275133</v>
      </c>
      <c r="X60" s="56">
        <f t="shared" si="41"/>
        <v>1766.0383597883597</v>
      </c>
      <c r="Y60" s="56">
        <f t="shared" si="41"/>
        <v>1605.4894179894179</v>
      </c>
      <c r="Z60" s="56">
        <f t="shared" si="41"/>
        <v>1541.269841269841</v>
      </c>
      <c r="AA60" s="56">
        <f t="shared" si="41"/>
        <v>1477.0502645502645</v>
      </c>
      <c r="AB60" s="56">
        <f t="shared" si="41"/>
        <v>1509.1600529100533</v>
      </c>
      <c r="AC60" s="138">
        <f>SUM(E60:AB60)</f>
        <v>41453.736772486773</v>
      </c>
    </row>
    <row r="61" spans="1:29" ht="23.25" customHeight="1" x14ac:dyDescent="0.2">
      <c r="A61" s="4">
        <v>15</v>
      </c>
      <c r="B61" s="3" t="s">
        <v>9</v>
      </c>
      <c r="C61" s="2" t="s">
        <v>8</v>
      </c>
      <c r="D61" s="5"/>
      <c r="E61" s="209">
        <v>1500</v>
      </c>
      <c r="F61" s="209">
        <v>1700</v>
      </c>
      <c r="G61" s="209">
        <v>1500</v>
      </c>
      <c r="H61" s="209"/>
      <c r="I61" s="209"/>
      <c r="J61" s="209"/>
      <c r="K61" s="209">
        <v>1500</v>
      </c>
      <c r="L61" s="209">
        <v>1500</v>
      </c>
      <c r="M61" s="209">
        <v>1500</v>
      </c>
      <c r="N61" s="209">
        <v>1300</v>
      </c>
      <c r="O61" s="209">
        <v>1400</v>
      </c>
      <c r="P61" s="209">
        <v>1400</v>
      </c>
      <c r="Q61" s="209">
        <v>1300</v>
      </c>
      <c r="R61" s="209">
        <v>1300</v>
      </c>
      <c r="S61" s="209">
        <v>1200</v>
      </c>
      <c r="T61" s="209">
        <v>1300</v>
      </c>
      <c r="U61" s="209">
        <v>1300</v>
      </c>
      <c r="V61" s="209">
        <v>1200</v>
      </c>
      <c r="W61" s="209">
        <v>1100</v>
      </c>
      <c r="X61" s="209">
        <v>1200</v>
      </c>
      <c r="Y61" s="209">
        <v>1200</v>
      </c>
      <c r="Z61" s="209">
        <v>1200</v>
      </c>
      <c r="AA61" s="209">
        <v>1200</v>
      </c>
      <c r="AB61" s="209">
        <v>1200</v>
      </c>
      <c r="AC61" s="138">
        <f>SUM(E61:AB61)</f>
        <v>28000</v>
      </c>
    </row>
    <row r="62" spans="1:29" ht="23.25" customHeight="1" x14ac:dyDescent="0.2">
      <c r="A62" s="4">
        <v>16</v>
      </c>
      <c r="B62" s="3" t="s">
        <v>7</v>
      </c>
      <c r="C62" s="2" t="s">
        <v>6</v>
      </c>
      <c r="D62" s="5"/>
      <c r="E62" s="162">
        <f t="shared" ref="E62:G62" si="42">E61/E60</f>
        <v>0.77857878475798148</v>
      </c>
      <c r="F62" s="162">
        <f t="shared" si="42"/>
        <v>0.88238928939237882</v>
      </c>
      <c r="G62" s="162">
        <f t="shared" si="42"/>
        <v>0.77857878475798148</v>
      </c>
      <c r="H62" s="162"/>
      <c r="I62" s="162"/>
      <c r="J62" s="162"/>
      <c r="K62" s="162">
        <f t="shared" ref="K62:Q62" si="43">K61/K60</f>
        <v>0.62286302780638525</v>
      </c>
      <c r="L62" s="162">
        <f t="shared" si="43"/>
        <v>0.63992776829423126</v>
      </c>
      <c r="M62" s="162">
        <f t="shared" si="43"/>
        <v>0.62286302780638525</v>
      </c>
      <c r="N62" s="162">
        <f t="shared" si="43"/>
        <v>0.6042701016032096</v>
      </c>
      <c r="O62" s="162">
        <f t="shared" si="43"/>
        <v>0.66061230221889333</v>
      </c>
      <c r="P62" s="162">
        <f t="shared" si="43"/>
        <v>0.66061230221889322</v>
      </c>
      <c r="Q62" s="162">
        <f t="shared" si="43"/>
        <v>0.62286302780638525</v>
      </c>
      <c r="R62" s="162">
        <f t="shared" ref="R62:AB62" si="44">R61/R60</f>
        <v>0.60427010160320938</v>
      </c>
      <c r="S62" s="162">
        <f t="shared" si="44"/>
        <v>0.56623911618762279</v>
      </c>
      <c r="T62" s="162">
        <f t="shared" si="44"/>
        <v>0.65300156140991983</v>
      </c>
      <c r="U62" s="162">
        <f t="shared" si="44"/>
        <v>0.64263645726055607</v>
      </c>
      <c r="V62" s="162">
        <f t="shared" si="44"/>
        <v>0.61265215849808363</v>
      </c>
      <c r="W62" s="162">
        <f t="shared" si="44"/>
        <v>0.58063502592120653</v>
      </c>
      <c r="X62" s="162">
        <f t="shared" si="44"/>
        <v>0.67948693942514748</v>
      </c>
      <c r="Y62" s="162">
        <f t="shared" si="44"/>
        <v>0.74743563336766228</v>
      </c>
      <c r="Z62" s="162">
        <f t="shared" si="44"/>
        <v>0.77857878475798159</v>
      </c>
      <c r="AA62" s="162">
        <f t="shared" si="44"/>
        <v>0.81243003626919807</v>
      </c>
      <c r="AB62" s="162">
        <f t="shared" si="44"/>
        <v>0.79514429081666171</v>
      </c>
      <c r="AC62" s="161">
        <f t="shared" ref="AC62:AC67" si="45">AVERAGE(E62:AB62)</f>
        <v>0.68314612010380826</v>
      </c>
    </row>
    <row r="63" spans="1:29" ht="23.25" customHeight="1" x14ac:dyDescent="0.2">
      <c r="A63" s="4">
        <v>17</v>
      </c>
      <c r="B63" s="3" t="s">
        <v>5</v>
      </c>
      <c r="C63" s="5"/>
      <c r="D63" s="5"/>
      <c r="E63" s="326">
        <f>AC62</f>
        <v>0.68314612010380826</v>
      </c>
      <c r="F63" s="327"/>
      <c r="G63" s="327"/>
      <c r="H63" s="327"/>
      <c r="I63" s="327"/>
      <c r="J63" s="327"/>
      <c r="K63" s="327"/>
      <c r="L63" s="327"/>
      <c r="M63" s="327"/>
      <c r="N63" s="327"/>
      <c r="O63" s="327"/>
      <c r="P63" s="327"/>
      <c r="Q63" s="327"/>
      <c r="R63" s="327"/>
      <c r="S63" s="327"/>
      <c r="T63" s="327"/>
      <c r="U63" s="327"/>
      <c r="V63" s="327"/>
      <c r="W63" s="327"/>
      <c r="X63" s="327"/>
      <c r="Y63" s="327"/>
      <c r="Z63" s="327"/>
      <c r="AA63" s="327"/>
      <c r="AB63" s="328"/>
      <c r="AC63" s="138">
        <f t="shared" si="45"/>
        <v>0.68314612010380826</v>
      </c>
    </row>
    <row r="64" spans="1:29" ht="23.25" customHeight="1" x14ac:dyDescent="0.2">
      <c r="A64" s="4">
        <v>18</v>
      </c>
      <c r="B64" s="3" t="s">
        <v>4</v>
      </c>
      <c r="C64" s="5"/>
      <c r="D64" s="5"/>
      <c r="E64" s="62">
        <f t="shared" ref="E64:G64" si="46">3.516/E62</f>
        <v>4.5159206349206347</v>
      </c>
      <c r="F64" s="62">
        <f t="shared" si="46"/>
        <v>3.9846358543417373</v>
      </c>
      <c r="G64" s="62">
        <f t="shared" si="46"/>
        <v>4.5159206349206347</v>
      </c>
      <c r="H64" s="62"/>
      <c r="I64" s="62"/>
      <c r="J64" s="62"/>
      <c r="K64" s="62">
        <f t="shared" ref="K64:Q64" si="47">3.516/K62</f>
        <v>5.6449007936507929</v>
      </c>
      <c r="L64" s="62">
        <f t="shared" si="47"/>
        <v>5.4943701058201064</v>
      </c>
      <c r="M64" s="62">
        <f t="shared" si="47"/>
        <v>5.6449007936507929</v>
      </c>
      <c r="N64" s="62">
        <f t="shared" si="47"/>
        <v>5.8185900488400479</v>
      </c>
      <c r="O64" s="62">
        <f t="shared" si="47"/>
        <v>5.322335034013606</v>
      </c>
      <c r="P64" s="62">
        <f t="shared" si="47"/>
        <v>5.3223350340136069</v>
      </c>
      <c r="Q64" s="62">
        <f t="shared" si="47"/>
        <v>5.6449007936507929</v>
      </c>
      <c r="R64" s="62">
        <f t="shared" ref="R64:AB64" si="48">3.516/R62</f>
        <v>5.8185900488400497</v>
      </c>
      <c r="S64" s="62">
        <f t="shared" si="48"/>
        <v>6.2093908730158738</v>
      </c>
      <c r="T64" s="62">
        <f t="shared" si="48"/>
        <v>5.3843669108669117</v>
      </c>
      <c r="U64" s="62">
        <f t="shared" si="48"/>
        <v>5.4712115384615387</v>
      </c>
      <c r="V64" s="62">
        <f t="shared" si="48"/>
        <v>5.7389824735449748</v>
      </c>
      <c r="W64" s="62">
        <f t="shared" si="48"/>
        <v>6.0554390331890326</v>
      </c>
      <c r="X64" s="62">
        <f t="shared" si="48"/>
        <v>5.1744923941798939</v>
      </c>
      <c r="Y64" s="62">
        <f t="shared" si="48"/>
        <v>4.7040839947089941</v>
      </c>
      <c r="Z64" s="62">
        <f t="shared" si="48"/>
        <v>4.5159206349206338</v>
      </c>
      <c r="AA64" s="62">
        <f t="shared" si="48"/>
        <v>4.3277572751322753</v>
      </c>
      <c r="AB64" s="62">
        <f t="shared" si="48"/>
        <v>4.4218389550264563</v>
      </c>
      <c r="AC64" s="138">
        <f t="shared" si="45"/>
        <v>5.225280183795685</v>
      </c>
    </row>
    <row r="65" spans="1:29" ht="23.25" customHeight="1" x14ac:dyDescent="0.2">
      <c r="A65" s="4">
        <v>19</v>
      </c>
      <c r="B65" s="3" t="s">
        <v>3</v>
      </c>
      <c r="C65" s="5"/>
      <c r="D65" s="5"/>
      <c r="E65" s="62">
        <f t="shared" ref="E65:G65" si="49">3.413*E64</f>
        <v>15.412837126984126</v>
      </c>
      <c r="F65" s="62">
        <f t="shared" si="49"/>
        <v>13.599562170868349</v>
      </c>
      <c r="G65" s="62">
        <f t="shared" si="49"/>
        <v>15.412837126984126</v>
      </c>
      <c r="H65" s="62"/>
      <c r="I65" s="62"/>
      <c r="J65" s="62"/>
      <c r="K65" s="62">
        <f t="shared" ref="K65:Q65" si="50">3.413*K64</f>
        <v>19.266046408730155</v>
      </c>
      <c r="L65" s="62">
        <f t="shared" si="50"/>
        <v>18.752285171164022</v>
      </c>
      <c r="M65" s="62">
        <f t="shared" si="50"/>
        <v>19.266046408730155</v>
      </c>
      <c r="N65" s="62">
        <f t="shared" si="50"/>
        <v>19.858847836691083</v>
      </c>
      <c r="O65" s="62">
        <f t="shared" si="50"/>
        <v>18.165129471088438</v>
      </c>
      <c r="P65" s="62">
        <f t="shared" si="50"/>
        <v>18.165129471088438</v>
      </c>
      <c r="Q65" s="62">
        <f t="shared" si="50"/>
        <v>19.266046408730155</v>
      </c>
      <c r="R65" s="62">
        <f t="shared" ref="R65:AB65" si="51">3.413*R64</f>
        <v>19.858847836691087</v>
      </c>
      <c r="S65" s="62">
        <f t="shared" si="51"/>
        <v>21.192651049603175</v>
      </c>
      <c r="T65" s="62">
        <f t="shared" si="51"/>
        <v>18.376844266788769</v>
      </c>
      <c r="U65" s="62">
        <f t="shared" si="51"/>
        <v>18.67324498076923</v>
      </c>
      <c r="V65" s="62">
        <f t="shared" si="51"/>
        <v>19.587147182208998</v>
      </c>
      <c r="W65" s="62">
        <f t="shared" si="51"/>
        <v>20.667213420274166</v>
      </c>
      <c r="X65" s="62">
        <f t="shared" si="51"/>
        <v>17.660542541335978</v>
      </c>
      <c r="Y65" s="62">
        <f t="shared" si="51"/>
        <v>16.055038673941795</v>
      </c>
      <c r="Z65" s="62">
        <f t="shared" si="51"/>
        <v>15.412837126984122</v>
      </c>
      <c r="AA65" s="62">
        <f t="shared" si="51"/>
        <v>14.770635580026454</v>
      </c>
      <c r="AB65" s="62">
        <f t="shared" si="51"/>
        <v>15.091736353505295</v>
      </c>
      <c r="AC65" s="138">
        <f t="shared" si="45"/>
        <v>17.833881267294672</v>
      </c>
    </row>
    <row r="66" spans="1:29" ht="23.25" customHeight="1" x14ac:dyDescent="0.2">
      <c r="A66" s="4">
        <v>20</v>
      </c>
      <c r="B66" s="3" t="s">
        <v>2</v>
      </c>
      <c r="C66" s="2" t="s">
        <v>0</v>
      </c>
      <c r="D66" s="5"/>
      <c r="E66" s="62">
        <f t="shared" ref="E66:G66" si="52">(E52-E51)/LN(1+(E52-E51)/E47)</f>
        <v>3.228408043800616</v>
      </c>
      <c r="F66" s="62">
        <f t="shared" si="52"/>
        <v>3.2284080438006151</v>
      </c>
      <c r="G66" s="62">
        <f t="shared" si="52"/>
        <v>3.3241499204891216</v>
      </c>
      <c r="H66" s="62"/>
      <c r="I66" s="62"/>
      <c r="J66" s="62"/>
      <c r="K66" s="62">
        <f t="shared" ref="K66:Q66" si="53">(K52-K51)/LN(1+(K52-K51)/K47)</f>
        <v>3.1881552458838334</v>
      </c>
      <c r="L66" s="62">
        <f t="shared" si="53"/>
        <v>3.2284080438006151</v>
      </c>
      <c r="M66" s="62">
        <f t="shared" si="53"/>
        <v>3.1980723748256557</v>
      </c>
      <c r="N66" s="62">
        <f t="shared" si="53"/>
        <v>3.2309416597099814</v>
      </c>
      <c r="O66" s="62">
        <f t="shared" si="53"/>
        <v>2.8203459985398589</v>
      </c>
      <c r="P66" s="62">
        <f t="shared" si="53"/>
        <v>2.7462423263665325</v>
      </c>
      <c r="Q66" s="62">
        <f t="shared" si="53"/>
        <v>2.8795746139247997</v>
      </c>
      <c r="R66" s="62">
        <f t="shared" ref="R66:AB66" si="54">(R52-R51)/LN(1+(R52-R51)/R47)</f>
        <v>3.1370587723358061</v>
      </c>
      <c r="S66" s="62">
        <f t="shared" si="54"/>
        <v>2.8883857776052291</v>
      </c>
      <c r="T66" s="62">
        <f t="shared" si="54"/>
        <v>2.8577515393266606</v>
      </c>
      <c r="U66" s="62">
        <f t="shared" si="54"/>
        <v>2.9492740268717408</v>
      </c>
      <c r="V66" s="62">
        <f t="shared" si="54"/>
        <v>2.8269864938532443</v>
      </c>
      <c r="W66" s="62">
        <f t="shared" si="54"/>
        <v>2.7338737120622918</v>
      </c>
      <c r="X66" s="62">
        <f t="shared" si="54"/>
        <v>2.6710817685203589</v>
      </c>
      <c r="Y66" s="62">
        <f t="shared" si="54"/>
        <v>2.7025519071588002</v>
      </c>
      <c r="Z66" s="62">
        <f t="shared" si="54"/>
        <v>2.6710817685203585</v>
      </c>
      <c r="AA66" s="62">
        <f t="shared" si="54"/>
        <v>2.7960874311489468</v>
      </c>
      <c r="AB66" s="62">
        <f t="shared" si="54"/>
        <v>3.2578110744183051</v>
      </c>
      <c r="AC66" s="138">
        <f t="shared" si="45"/>
        <v>2.9792690734744465</v>
      </c>
    </row>
    <row r="67" spans="1:29" ht="23.25" customHeight="1" x14ac:dyDescent="0.25">
      <c r="A67" s="4">
        <v>21</v>
      </c>
      <c r="B67" s="3" t="s">
        <v>1</v>
      </c>
      <c r="C67" s="2" t="s">
        <v>0</v>
      </c>
      <c r="D67" s="1"/>
      <c r="E67" s="62">
        <f t="shared" ref="E67:G67" si="55">(E49-E50)/LN(1+(E49-E50)/E48)</f>
        <v>4.4446857186149078</v>
      </c>
      <c r="F67" s="62">
        <f t="shared" si="55"/>
        <v>4.5603905364838138</v>
      </c>
      <c r="G67" s="62">
        <f t="shared" si="55"/>
        <v>4.7894136008875687</v>
      </c>
      <c r="H67" s="62"/>
      <c r="I67" s="62"/>
      <c r="J67" s="62"/>
      <c r="K67" s="62">
        <f t="shared" ref="K67:Q67" si="56">(K49-K50)/LN(1+(K49-K50)/K48)</f>
        <v>3.2059515234608833</v>
      </c>
      <c r="L67" s="62">
        <f t="shared" si="56"/>
        <v>3.1533373622747245</v>
      </c>
      <c r="M67" s="62">
        <f t="shared" si="56"/>
        <v>3.0477780683835873</v>
      </c>
      <c r="N67" s="62">
        <f t="shared" si="56"/>
        <v>3.1403667593732156</v>
      </c>
      <c r="O67" s="62">
        <f t="shared" si="56"/>
        <v>2.9667940876907539</v>
      </c>
      <c r="P67" s="62">
        <f t="shared" si="56"/>
        <v>2.8150399832745263</v>
      </c>
      <c r="Q67" s="62">
        <f t="shared" si="56"/>
        <v>2.9398224236729846</v>
      </c>
      <c r="R67" s="62">
        <f t="shared" ref="R67:AB67" si="57">(R49-R50)/LN(1+(R49-R50)/R48)</f>
        <v>2.9936821173664439</v>
      </c>
      <c r="S67" s="62">
        <f t="shared" si="57"/>
        <v>2.6560353889201749</v>
      </c>
      <c r="T67" s="62">
        <f t="shared" si="57"/>
        <v>2.7095576762823601</v>
      </c>
      <c r="U67" s="62">
        <f t="shared" si="57"/>
        <v>2.7360552359904866</v>
      </c>
      <c r="V67" s="62">
        <f t="shared" si="57"/>
        <v>2.6829726235314069</v>
      </c>
      <c r="W67" s="62">
        <f t="shared" si="57"/>
        <v>2.9174945480072898</v>
      </c>
      <c r="X67" s="62">
        <f t="shared" si="57"/>
        <v>3.1980723748256557</v>
      </c>
      <c r="Y67" s="62">
        <f t="shared" si="57"/>
        <v>3.5284171169052576</v>
      </c>
      <c r="Z67" s="62">
        <f t="shared" si="57"/>
        <v>4.147037397031367</v>
      </c>
      <c r="AA67" s="62">
        <f t="shared" si="57"/>
        <v>4.5161372240356625</v>
      </c>
      <c r="AB67" s="62">
        <f t="shared" si="57"/>
        <v>4.5526626206387677</v>
      </c>
      <c r="AC67" s="138">
        <f t="shared" si="45"/>
        <v>3.414366875602469</v>
      </c>
    </row>
    <row r="79" spans="1:29" ht="20.100000000000001" customHeight="1" x14ac:dyDescent="0.2"/>
    <row r="80" spans="1:29" ht="20.100000000000001" customHeight="1" x14ac:dyDescent="0.2"/>
    <row r="81" spans="34:35" ht="20.100000000000001" customHeight="1" x14ac:dyDescent="0.2"/>
    <row r="82" spans="34:35" ht="20.100000000000001" customHeight="1" x14ac:dyDescent="0.2"/>
    <row r="83" spans="34:35" ht="20.100000000000001" customHeight="1" x14ac:dyDescent="0.2"/>
    <row r="84" spans="34:35" ht="19.5" customHeight="1" x14ac:dyDescent="0.2"/>
    <row r="88" spans="34:35" x14ac:dyDescent="0.2">
      <c r="AH88" s="16" t="s">
        <v>139</v>
      </c>
    </row>
    <row r="89" spans="34:35" x14ac:dyDescent="0.2">
      <c r="AI89" s="16" t="s">
        <v>139</v>
      </c>
    </row>
    <row r="95" spans="34:35" ht="23.25" customHeight="1" x14ac:dyDescent="0.2"/>
  </sheetData>
  <mergeCells count="32">
    <mergeCell ref="E63:AB63"/>
    <mergeCell ref="A45:A46"/>
    <mergeCell ref="B45:B46"/>
    <mergeCell ref="C45:C46"/>
    <mergeCell ref="D45:D46"/>
    <mergeCell ref="E45:AB45"/>
    <mergeCell ref="A36:AC36"/>
    <mergeCell ref="A37:AC37"/>
    <mergeCell ref="A38:D38"/>
    <mergeCell ref="E38:AC44"/>
    <mergeCell ref="A39:D39"/>
    <mergeCell ref="A40:D40"/>
    <mergeCell ref="A41:D41"/>
    <mergeCell ref="A42:D42"/>
    <mergeCell ref="A43:D43"/>
    <mergeCell ref="A44:D44"/>
    <mergeCell ref="E29:AB29"/>
    <mergeCell ref="A2:AC2"/>
    <mergeCell ref="A3:AC3"/>
    <mergeCell ref="A4:D4"/>
    <mergeCell ref="E4:AC10"/>
    <mergeCell ref="A5:D5"/>
    <mergeCell ref="A6:D6"/>
    <mergeCell ref="A7:D7"/>
    <mergeCell ref="A8:D8"/>
    <mergeCell ref="A9:D9"/>
    <mergeCell ref="A10:D10"/>
    <mergeCell ref="A11:A12"/>
    <mergeCell ref="B11:B12"/>
    <mergeCell ref="C11:C12"/>
    <mergeCell ref="D11:D12"/>
    <mergeCell ref="E11:AB11"/>
  </mergeCells>
  <conditionalFormatting sqref="E61:AB61">
    <cfRule type="cellIs" dxfId="9" priority="2" operator="greaterThan">
      <formula>90</formula>
    </cfRule>
  </conditionalFormatting>
  <conditionalFormatting sqref="E27:AB27">
    <cfRule type="cellIs" dxfId="8" priority="1" operator="greaterThan">
      <formula>90</formula>
    </cfRule>
  </conditionalFormatting>
  <pageMargins left="0.7" right="0.7" top="0.75" bottom="0.75" header="0.3" footer="0.3"/>
  <pageSetup paperSize="9" orientation="portrait" r:id="rId1"/>
  <headerFooter>
    <oddFooter>&amp;LUnrestricted</oddFooter>
  </headerFooter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D0F34-B516-4ABA-8A14-ABADE28B8C06}">
  <dimension ref="A2:AI95"/>
  <sheetViews>
    <sheetView zoomScale="60" zoomScaleNormal="60" workbookViewId="0">
      <selection sqref="A1:XFD1048576"/>
    </sheetView>
  </sheetViews>
  <sheetFormatPr defaultColWidth="8.85546875" defaultRowHeight="12.75" x14ac:dyDescent="0.2"/>
  <cols>
    <col min="1" max="1" width="6.5703125" style="16" customWidth="1"/>
    <col min="2" max="2" width="45" style="16" customWidth="1"/>
    <col min="3" max="3" width="11.42578125" style="16" customWidth="1"/>
    <col min="4" max="4" width="17.42578125" style="16" customWidth="1"/>
    <col min="5" max="28" width="10.7109375" style="16" customWidth="1"/>
    <col min="29" max="29" width="13.5703125" style="16" customWidth="1"/>
    <col min="30" max="16384" width="8.85546875" style="16"/>
  </cols>
  <sheetData>
    <row r="2" spans="1:29" ht="23.25" x14ac:dyDescent="0.2">
      <c r="A2" s="317" t="s">
        <v>39</v>
      </c>
      <c r="B2" s="317"/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</row>
    <row r="3" spans="1:29" ht="18.75" x14ac:dyDescent="0.2">
      <c r="A3" s="323" t="s">
        <v>173</v>
      </c>
      <c r="B3" s="323"/>
      <c r="C3" s="323"/>
      <c r="D3" s="323"/>
      <c r="E3" s="323"/>
      <c r="F3" s="323"/>
      <c r="G3" s="323"/>
      <c r="H3" s="323"/>
      <c r="I3" s="323"/>
      <c r="J3" s="323"/>
      <c r="K3" s="323"/>
      <c r="L3" s="323"/>
      <c r="M3" s="323"/>
      <c r="N3" s="323"/>
      <c r="O3" s="323"/>
      <c r="P3" s="323"/>
      <c r="Q3" s="323"/>
      <c r="R3" s="323"/>
      <c r="S3" s="323"/>
      <c r="T3" s="323"/>
      <c r="U3" s="323"/>
      <c r="V3" s="323"/>
      <c r="W3" s="323"/>
      <c r="X3" s="323"/>
      <c r="Y3" s="323"/>
      <c r="Z3" s="323"/>
      <c r="AA3" s="323"/>
      <c r="AB3" s="323"/>
      <c r="AC3" s="323"/>
    </row>
    <row r="4" spans="1:29" ht="21" customHeight="1" x14ac:dyDescent="0.35">
      <c r="A4" s="319"/>
      <c r="B4" s="319"/>
      <c r="C4" s="319"/>
      <c r="D4" s="319"/>
      <c r="E4" s="320" t="s">
        <v>73</v>
      </c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</row>
    <row r="5" spans="1:29" ht="18" customHeight="1" x14ac:dyDescent="0.2">
      <c r="A5" s="324" t="s">
        <v>77</v>
      </c>
      <c r="B5" s="324"/>
      <c r="C5" s="324"/>
      <c r="D5" s="324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29" ht="18" customHeight="1" x14ac:dyDescent="0.2">
      <c r="A6" s="324" t="s">
        <v>78</v>
      </c>
      <c r="B6" s="324"/>
      <c r="C6" s="324"/>
      <c r="D6" s="324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29" ht="18" customHeight="1" x14ac:dyDescent="0.2">
      <c r="A7" s="324" t="s">
        <v>79</v>
      </c>
      <c r="B7" s="324"/>
      <c r="C7" s="324"/>
      <c r="D7" s="324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29" ht="18" customHeight="1" x14ac:dyDescent="0.2">
      <c r="A8" s="324" t="s">
        <v>80</v>
      </c>
      <c r="B8" s="324"/>
      <c r="C8" s="324"/>
      <c r="D8" s="324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29" ht="16.899999999999999" customHeight="1" x14ac:dyDescent="0.25">
      <c r="A9" s="325" t="s">
        <v>81</v>
      </c>
      <c r="B9" s="325"/>
      <c r="C9" s="325"/>
      <c r="D9" s="325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29" ht="15.6" customHeight="1" x14ac:dyDescent="0.25">
      <c r="A10" s="325" t="s">
        <v>82</v>
      </c>
      <c r="B10" s="325"/>
      <c r="C10" s="325"/>
      <c r="D10" s="325"/>
      <c r="E10" s="320"/>
      <c r="F10" s="320"/>
      <c r="G10" s="320"/>
      <c r="H10" s="320"/>
      <c r="I10" s="320"/>
      <c r="J10" s="320"/>
      <c r="K10" s="320"/>
      <c r="L10" s="320"/>
      <c r="M10" s="320"/>
      <c r="N10" s="320"/>
      <c r="O10" s="320"/>
      <c r="P10" s="320"/>
      <c r="Q10" s="320"/>
      <c r="R10" s="320"/>
      <c r="S10" s="320"/>
      <c r="T10" s="320"/>
      <c r="U10" s="320"/>
      <c r="V10" s="320"/>
      <c r="W10" s="320"/>
      <c r="X10" s="320"/>
      <c r="Y10" s="320"/>
      <c r="Z10" s="320"/>
      <c r="AA10" s="320"/>
      <c r="AB10" s="320"/>
      <c r="AC10" s="320"/>
    </row>
    <row r="11" spans="1:29" ht="34.5" customHeight="1" x14ac:dyDescent="0.2">
      <c r="A11" s="312" t="s">
        <v>32</v>
      </c>
      <c r="B11" s="312" t="s">
        <v>31</v>
      </c>
      <c r="C11" s="312" t="s">
        <v>30</v>
      </c>
      <c r="D11" s="312" t="s">
        <v>29</v>
      </c>
      <c r="E11" s="314" t="s">
        <v>28</v>
      </c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315"/>
      <c r="W11" s="315"/>
      <c r="X11" s="315"/>
      <c r="Y11" s="315"/>
      <c r="Z11" s="315"/>
      <c r="AA11" s="315"/>
      <c r="AB11" s="316"/>
      <c r="AC11" s="113" t="s">
        <v>67</v>
      </c>
    </row>
    <row r="12" spans="1:29" ht="15.75" x14ac:dyDescent="0.25">
      <c r="A12" s="313"/>
      <c r="B12" s="313"/>
      <c r="C12" s="313"/>
      <c r="D12" s="313"/>
      <c r="E12" s="8">
        <v>7</v>
      </c>
      <c r="F12" s="8">
        <v>8</v>
      </c>
      <c r="G12" s="8">
        <v>9</v>
      </c>
      <c r="H12" s="8">
        <v>10</v>
      </c>
      <c r="I12" s="9">
        <v>11</v>
      </c>
      <c r="J12" s="8">
        <v>12</v>
      </c>
      <c r="K12" s="8">
        <v>13</v>
      </c>
      <c r="L12" s="8">
        <v>14</v>
      </c>
      <c r="M12" s="8">
        <v>15</v>
      </c>
      <c r="N12" s="8">
        <v>16</v>
      </c>
      <c r="O12" s="8">
        <v>17</v>
      </c>
      <c r="P12" s="8">
        <v>18</v>
      </c>
      <c r="Q12" s="8">
        <v>19</v>
      </c>
      <c r="R12" s="8">
        <v>20</v>
      </c>
      <c r="S12" s="8">
        <v>21</v>
      </c>
      <c r="T12" s="8">
        <v>22</v>
      </c>
      <c r="U12" s="8">
        <v>23</v>
      </c>
      <c r="V12" s="8">
        <v>0</v>
      </c>
      <c r="W12" s="8">
        <v>1</v>
      </c>
      <c r="X12" s="8">
        <v>2</v>
      </c>
      <c r="Y12" s="8">
        <v>3</v>
      </c>
      <c r="Z12" s="8">
        <v>4</v>
      </c>
      <c r="AA12" s="8">
        <v>5</v>
      </c>
      <c r="AB12" s="8">
        <v>6</v>
      </c>
      <c r="AC12" s="1"/>
    </row>
    <row r="13" spans="1:29" ht="24" customHeight="1" x14ac:dyDescent="0.2">
      <c r="A13" s="4">
        <v>1</v>
      </c>
      <c r="B13" s="3" t="s">
        <v>27</v>
      </c>
      <c r="C13" s="2" t="s">
        <v>0</v>
      </c>
      <c r="D13" s="31"/>
      <c r="E13" s="100">
        <v>0.4</v>
      </c>
      <c r="F13" s="100">
        <v>0.4</v>
      </c>
      <c r="G13" s="100">
        <v>0.4</v>
      </c>
      <c r="H13" s="100">
        <v>0.6</v>
      </c>
      <c r="I13" s="100">
        <v>0.6</v>
      </c>
      <c r="J13" s="100">
        <v>0.5</v>
      </c>
      <c r="K13" s="100">
        <v>0.5</v>
      </c>
      <c r="L13" s="100">
        <v>0.5</v>
      </c>
      <c r="M13" s="100">
        <v>0.4</v>
      </c>
      <c r="N13" s="100">
        <v>0.6</v>
      </c>
      <c r="O13" s="100">
        <v>0.6</v>
      </c>
      <c r="P13" s="100">
        <v>0.6</v>
      </c>
      <c r="Q13" s="100">
        <v>0.7</v>
      </c>
      <c r="R13" s="100">
        <v>0.6</v>
      </c>
      <c r="S13" s="100">
        <v>0.6</v>
      </c>
      <c r="T13" s="100">
        <v>0.6</v>
      </c>
      <c r="U13" s="100">
        <v>0.5</v>
      </c>
      <c r="V13" s="100">
        <v>0.5</v>
      </c>
      <c r="W13" s="100">
        <v>0.6</v>
      </c>
      <c r="X13" s="100">
        <v>0.7</v>
      </c>
      <c r="Y13" s="100">
        <v>0.6</v>
      </c>
      <c r="Z13" s="100">
        <v>0.6</v>
      </c>
      <c r="AA13" s="100">
        <v>0.5</v>
      </c>
      <c r="AB13" s="100">
        <v>0.6</v>
      </c>
      <c r="AC13" s="139">
        <f>AVERAGE(E13:AB13)</f>
        <v>0.54999999999999993</v>
      </c>
    </row>
    <row r="14" spans="1:29" ht="24" customHeight="1" x14ac:dyDescent="0.2">
      <c r="A14" s="4">
        <v>2</v>
      </c>
      <c r="B14" s="3" t="s">
        <v>26</v>
      </c>
      <c r="C14" s="2" t="s">
        <v>0</v>
      </c>
      <c r="D14" s="31"/>
      <c r="E14" s="100">
        <v>1.1000000000000001</v>
      </c>
      <c r="F14" s="100">
        <v>1.1000000000000001</v>
      </c>
      <c r="G14" s="100">
        <v>1.1000000000000001</v>
      </c>
      <c r="H14" s="100">
        <v>1.1000000000000001</v>
      </c>
      <c r="I14" s="100">
        <v>1.2</v>
      </c>
      <c r="J14" s="100">
        <v>1.2</v>
      </c>
      <c r="K14" s="100">
        <v>1.2</v>
      </c>
      <c r="L14" s="100">
        <v>1.2</v>
      </c>
      <c r="M14" s="100">
        <v>1.2</v>
      </c>
      <c r="N14" s="100">
        <v>1.3</v>
      </c>
      <c r="O14" s="100">
        <v>1.2</v>
      </c>
      <c r="P14" s="100">
        <v>1.3</v>
      </c>
      <c r="Q14" s="100">
        <v>1.3</v>
      </c>
      <c r="R14" s="100">
        <v>1.2</v>
      </c>
      <c r="S14" s="100">
        <v>1.3</v>
      </c>
      <c r="T14" s="100">
        <v>1.2</v>
      </c>
      <c r="U14" s="100">
        <v>1.1000000000000001</v>
      </c>
      <c r="V14" s="100">
        <v>1.1000000000000001</v>
      </c>
      <c r="W14" s="100">
        <v>1.1000000000000001</v>
      </c>
      <c r="X14" s="100">
        <v>1.1000000000000001</v>
      </c>
      <c r="Y14" s="100">
        <v>1.1000000000000001</v>
      </c>
      <c r="Z14" s="100">
        <v>1.1000000000000001</v>
      </c>
      <c r="AA14" s="100">
        <v>1.1000000000000001</v>
      </c>
      <c r="AB14" s="100">
        <v>1</v>
      </c>
      <c r="AC14" s="139">
        <f t="shared" ref="AC14:AC25" si="0">AVERAGE(E14:AB14)</f>
        <v>1.1625000000000003</v>
      </c>
    </row>
    <row r="15" spans="1:29" ht="24" customHeight="1" x14ac:dyDescent="0.2">
      <c r="A15" s="4">
        <v>3</v>
      </c>
      <c r="B15" s="3" t="s">
        <v>83</v>
      </c>
      <c r="C15" s="2" t="s">
        <v>0</v>
      </c>
      <c r="D15" s="2"/>
      <c r="E15" s="247">
        <v>11.9</v>
      </c>
      <c r="F15" s="247">
        <v>11.9</v>
      </c>
      <c r="G15" s="247">
        <v>12.1</v>
      </c>
      <c r="H15" s="247">
        <v>12.7</v>
      </c>
      <c r="I15" s="247">
        <v>12.9</v>
      </c>
      <c r="J15" s="247">
        <v>12.9</v>
      </c>
      <c r="K15" s="247">
        <v>13.2</v>
      </c>
      <c r="L15" s="247">
        <v>13.4</v>
      </c>
      <c r="M15" s="247">
        <v>13.6</v>
      </c>
      <c r="N15" s="247">
        <v>13.6</v>
      </c>
      <c r="O15" s="247">
        <v>13.6</v>
      </c>
      <c r="P15" s="247">
        <v>13.7</v>
      </c>
      <c r="Q15" s="247">
        <v>13.2</v>
      </c>
      <c r="R15" s="247">
        <v>13.3</v>
      </c>
      <c r="S15" s="247">
        <v>13.2</v>
      </c>
      <c r="T15" s="247">
        <v>13.2</v>
      </c>
      <c r="U15" s="247">
        <v>13.1</v>
      </c>
      <c r="V15" s="247">
        <v>12.3</v>
      </c>
      <c r="W15" s="247">
        <v>11.9</v>
      </c>
      <c r="X15" s="247">
        <v>11.7</v>
      </c>
      <c r="Y15" s="247">
        <v>11.6</v>
      </c>
      <c r="Z15" s="247">
        <v>11.4</v>
      </c>
      <c r="AA15" s="247">
        <v>11.5</v>
      </c>
      <c r="AB15" s="247">
        <v>11.3</v>
      </c>
      <c r="AC15" s="139">
        <f t="shared" si="0"/>
        <v>12.633333333333333</v>
      </c>
    </row>
    <row r="16" spans="1:29" ht="24" customHeight="1" x14ac:dyDescent="0.2">
      <c r="A16" s="4">
        <v>4</v>
      </c>
      <c r="B16" s="3" t="s">
        <v>84</v>
      </c>
      <c r="C16" s="2" t="s">
        <v>0</v>
      </c>
      <c r="D16" s="2"/>
      <c r="E16" s="247">
        <v>6.9</v>
      </c>
      <c r="F16" s="247">
        <v>6.9</v>
      </c>
      <c r="G16" s="247">
        <v>7.2</v>
      </c>
      <c r="H16" s="247">
        <v>7.2</v>
      </c>
      <c r="I16" s="247">
        <v>7.3</v>
      </c>
      <c r="J16" s="247">
        <v>7.1</v>
      </c>
      <c r="K16" s="247">
        <v>7.1</v>
      </c>
      <c r="L16" s="247">
        <v>7.1</v>
      </c>
      <c r="M16" s="247">
        <v>6.9</v>
      </c>
      <c r="N16" s="247">
        <v>6.9</v>
      </c>
      <c r="O16" s="247">
        <v>6.9</v>
      </c>
      <c r="P16" s="247">
        <v>6.9</v>
      </c>
      <c r="Q16" s="247">
        <v>6.9</v>
      </c>
      <c r="R16" s="247">
        <v>7.1</v>
      </c>
      <c r="S16" s="247">
        <v>7.2</v>
      </c>
      <c r="T16" s="247">
        <v>7.1</v>
      </c>
      <c r="U16" s="247">
        <v>7</v>
      </c>
      <c r="V16" s="247">
        <v>6.9</v>
      </c>
      <c r="W16" s="247">
        <v>7</v>
      </c>
      <c r="X16" s="247">
        <v>7</v>
      </c>
      <c r="Y16" s="247">
        <v>7</v>
      </c>
      <c r="Z16" s="247">
        <v>7</v>
      </c>
      <c r="AA16" s="247">
        <v>7</v>
      </c>
      <c r="AB16" s="247">
        <v>7</v>
      </c>
      <c r="AC16" s="139">
        <f t="shared" si="0"/>
        <v>7.0250000000000012</v>
      </c>
    </row>
    <row r="17" spans="1:29" ht="24" customHeight="1" x14ac:dyDescent="0.2">
      <c r="A17" s="4">
        <v>5</v>
      </c>
      <c r="B17" s="3" t="s">
        <v>85</v>
      </c>
      <c r="C17" s="2" t="s">
        <v>0</v>
      </c>
      <c r="D17" s="2"/>
      <c r="E17" s="247">
        <v>24.3</v>
      </c>
      <c r="F17" s="247">
        <v>24.6</v>
      </c>
      <c r="G17" s="247">
        <v>24.7</v>
      </c>
      <c r="H17" s="247">
        <v>24.6</v>
      </c>
      <c r="I17" s="247">
        <v>25.9</v>
      </c>
      <c r="J17" s="247">
        <v>25.8</v>
      </c>
      <c r="K17" s="247">
        <v>25.6</v>
      </c>
      <c r="L17" s="247">
        <v>25.7</v>
      </c>
      <c r="M17" s="247">
        <v>25.5</v>
      </c>
      <c r="N17" s="247">
        <v>25.3</v>
      </c>
      <c r="O17" s="247">
        <v>25.1</v>
      </c>
      <c r="P17" s="247">
        <v>25</v>
      </c>
      <c r="Q17" s="247">
        <v>25</v>
      </c>
      <c r="R17" s="247">
        <v>25.1</v>
      </c>
      <c r="S17" s="247">
        <v>24.8</v>
      </c>
      <c r="T17" s="247">
        <v>24.8</v>
      </c>
      <c r="U17" s="247">
        <v>24.5</v>
      </c>
      <c r="V17" s="247">
        <v>24.6</v>
      </c>
      <c r="W17" s="247">
        <v>24.4</v>
      </c>
      <c r="X17" s="247">
        <v>24.1</v>
      </c>
      <c r="Y17" s="247">
        <v>24</v>
      </c>
      <c r="Z17" s="247">
        <v>23.8</v>
      </c>
      <c r="AA17" s="247">
        <v>23.6</v>
      </c>
      <c r="AB17" s="247">
        <v>24.1</v>
      </c>
      <c r="AC17" s="139">
        <f t="shared" si="0"/>
        <v>24.787500000000005</v>
      </c>
    </row>
    <row r="18" spans="1:29" ht="24" customHeight="1" x14ac:dyDescent="0.2">
      <c r="A18" s="4">
        <v>6</v>
      </c>
      <c r="B18" s="3" t="s">
        <v>86</v>
      </c>
      <c r="C18" s="2" t="s">
        <v>0</v>
      </c>
      <c r="D18" s="2"/>
      <c r="E18" s="247">
        <v>27.5</v>
      </c>
      <c r="F18" s="247">
        <v>27.6</v>
      </c>
      <c r="G18" s="247">
        <v>27.9</v>
      </c>
      <c r="H18" s="247">
        <v>28.1</v>
      </c>
      <c r="I18" s="247">
        <v>29.6</v>
      </c>
      <c r="J18" s="247">
        <v>29.6</v>
      </c>
      <c r="K18" s="247">
        <v>29.6</v>
      </c>
      <c r="L18" s="247">
        <v>29.8</v>
      </c>
      <c r="M18" s="247">
        <v>29.8</v>
      </c>
      <c r="N18" s="247">
        <v>29.6</v>
      </c>
      <c r="O18" s="247">
        <v>29.3</v>
      </c>
      <c r="P18" s="247">
        <v>29.3</v>
      </c>
      <c r="Q18" s="247">
        <v>29</v>
      </c>
      <c r="R18" s="247">
        <v>29.1</v>
      </c>
      <c r="S18" s="247">
        <v>29</v>
      </c>
      <c r="T18" s="247">
        <v>28.7</v>
      </c>
      <c r="U18" s="247">
        <v>28.4</v>
      </c>
      <c r="V18" s="247">
        <v>28.1</v>
      </c>
      <c r="W18" s="247">
        <v>27.4</v>
      </c>
      <c r="X18" s="247">
        <v>27.2</v>
      </c>
      <c r="Y18" s="247">
        <v>26.9</v>
      </c>
      <c r="Z18" s="247">
        <v>26.6</v>
      </c>
      <c r="AA18" s="247">
        <v>26.4</v>
      </c>
      <c r="AB18" s="247">
        <v>26.9</v>
      </c>
      <c r="AC18" s="139">
        <f t="shared" si="0"/>
        <v>28.391666666666666</v>
      </c>
    </row>
    <row r="19" spans="1:29" ht="24" customHeight="1" x14ac:dyDescent="0.2">
      <c r="A19" s="4">
        <v>7</v>
      </c>
      <c r="B19" s="3" t="s">
        <v>21</v>
      </c>
      <c r="C19" s="2" t="s">
        <v>87</v>
      </c>
      <c r="D19" s="2"/>
      <c r="E19" s="212">
        <v>4.3</v>
      </c>
      <c r="F19" s="212">
        <v>4.3</v>
      </c>
      <c r="G19" s="212">
        <v>4.3</v>
      </c>
      <c r="H19" s="212">
        <v>4.3</v>
      </c>
      <c r="I19" s="212">
        <v>4.3</v>
      </c>
      <c r="J19" s="212">
        <v>4.3</v>
      </c>
      <c r="K19" s="212">
        <v>4.3</v>
      </c>
      <c r="L19" s="212">
        <v>4.3</v>
      </c>
      <c r="M19" s="212">
        <v>4.3</v>
      </c>
      <c r="N19" s="212">
        <v>4.3</v>
      </c>
      <c r="O19" s="212">
        <v>4.3</v>
      </c>
      <c r="P19" s="212">
        <v>4.3</v>
      </c>
      <c r="Q19" s="212">
        <v>4.3</v>
      </c>
      <c r="R19" s="212">
        <v>4.3</v>
      </c>
      <c r="S19" s="212">
        <v>4.3</v>
      </c>
      <c r="T19" s="212">
        <v>4.3</v>
      </c>
      <c r="U19" s="212">
        <v>4.3</v>
      </c>
      <c r="V19" s="212">
        <v>4.3</v>
      </c>
      <c r="W19" s="212">
        <v>4.3</v>
      </c>
      <c r="X19" s="212">
        <v>4.3</v>
      </c>
      <c r="Y19" s="212">
        <v>4.3</v>
      </c>
      <c r="Z19" s="212">
        <v>4.3</v>
      </c>
      <c r="AA19" s="212">
        <v>4.3</v>
      </c>
      <c r="AB19" s="212">
        <v>4.3</v>
      </c>
      <c r="AC19" s="139">
        <f t="shared" si="0"/>
        <v>4.299999999999998</v>
      </c>
    </row>
    <row r="20" spans="1:29" ht="24" customHeight="1" x14ac:dyDescent="0.2">
      <c r="A20" s="4">
        <v>8</v>
      </c>
      <c r="B20" s="3" t="s">
        <v>20</v>
      </c>
      <c r="C20" s="2" t="s">
        <v>87</v>
      </c>
      <c r="D20" s="2"/>
      <c r="E20" s="213">
        <v>3.8</v>
      </c>
      <c r="F20" s="213">
        <v>3.8</v>
      </c>
      <c r="G20" s="213">
        <v>3.8</v>
      </c>
      <c r="H20" s="213">
        <v>3.8</v>
      </c>
      <c r="I20" s="213">
        <v>3.8</v>
      </c>
      <c r="J20" s="213">
        <v>3.8</v>
      </c>
      <c r="K20" s="213">
        <v>3.8</v>
      </c>
      <c r="L20" s="213">
        <v>3.8</v>
      </c>
      <c r="M20" s="213">
        <v>3.8</v>
      </c>
      <c r="N20" s="213">
        <v>3.8</v>
      </c>
      <c r="O20" s="213">
        <v>3.8</v>
      </c>
      <c r="P20" s="213">
        <v>3.8</v>
      </c>
      <c r="Q20" s="213">
        <v>3.8</v>
      </c>
      <c r="R20" s="213">
        <v>3.8</v>
      </c>
      <c r="S20" s="213">
        <v>3.8</v>
      </c>
      <c r="T20" s="213">
        <v>3.8</v>
      </c>
      <c r="U20" s="213">
        <v>3.8</v>
      </c>
      <c r="V20" s="213">
        <v>3.8</v>
      </c>
      <c r="W20" s="213">
        <v>3.8</v>
      </c>
      <c r="X20" s="213">
        <v>3.8</v>
      </c>
      <c r="Y20" s="213">
        <v>3.8</v>
      </c>
      <c r="Z20" s="213">
        <v>3.8</v>
      </c>
      <c r="AA20" s="213">
        <v>3.8</v>
      </c>
      <c r="AB20" s="213">
        <v>3.8</v>
      </c>
      <c r="AC20" s="139">
        <f t="shared" si="0"/>
        <v>3.7999999999999985</v>
      </c>
    </row>
    <row r="21" spans="1:29" ht="24" customHeight="1" x14ac:dyDescent="0.2">
      <c r="A21" s="4">
        <v>9</v>
      </c>
      <c r="B21" s="3" t="s">
        <v>19</v>
      </c>
      <c r="C21" s="2" t="s">
        <v>87</v>
      </c>
      <c r="D21" s="2"/>
      <c r="E21" s="213">
        <v>3.8</v>
      </c>
      <c r="F21" s="213">
        <v>3.8</v>
      </c>
      <c r="G21" s="213">
        <v>3.8</v>
      </c>
      <c r="H21" s="213">
        <v>3.8</v>
      </c>
      <c r="I21" s="213">
        <v>3.8</v>
      </c>
      <c r="J21" s="213">
        <v>3.8</v>
      </c>
      <c r="K21" s="213">
        <v>3.8</v>
      </c>
      <c r="L21" s="213">
        <v>3.8</v>
      </c>
      <c r="M21" s="213">
        <v>3.8</v>
      </c>
      <c r="N21" s="213">
        <v>3.8</v>
      </c>
      <c r="O21" s="213">
        <v>3.8</v>
      </c>
      <c r="P21" s="213">
        <v>3.8</v>
      </c>
      <c r="Q21" s="213">
        <v>3.8</v>
      </c>
      <c r="R21" s="213">
        <v>3.8</v>
      </c>
      <c r="S21" s="213">
        <v>3.8</v>
      </c>
      <c r="T21" s="213">
        <v>3.8</v>
      </c>
      <c r="U21" s="213">
        <v>3.8</v>
      </c>
      <c r="V21" s="213">
        <v>3.8</v>
      </c>
      <c r="W21" s="213">
        <v>3.8</v>
      </c>
      <c r="X21" s="213">
        <v>3.8</v>
      </c>
      <c r="Y21" s="213">
        <v>3.8</v>
      </c>
      <c r="Z21" s="213">
        <v>3.8</v>
      </c>
      <c r="AA21" s="213">
        <v>3.8</v>
      </c>
      <c r="AB21" s="213">
        <v>3.8</v>
      </c>
      <c r="AC21" s="139">
        <f t="shared" si="0"/>
        <v>3.7999999999999985</v>
      </c>
    </row>
    <row r="22" spans="1:29" ht="24" customHeight="1" x14ac:dyDescent="0.2">
      <c r="A22" s="4">
        <v>10</v>
      </c>
      <c r="B22" s="3" t="s">
        <v>18</v>
      </c>
      <c r="C22" s="2" t="s">
        <v>87</v>
      </c>
      <c r="D22" s="2"/>
      <c r="E22" s="213">
        <v>3</v>
      </c>
      <c r="F22" s="213">
        <v>3</v>
      </c>
      <c r="G22" s="213">
        <v>3</v>
      </c>
      <c r="H22" s="213">
        <v>3</v>
      </c>
      <c r="I22" s="213">
        <v>3</v>
      </c>
      <c r="J22" s="213">
        <v>3</v>
      </c>
      <c r="K22" s="213">
        <v>3</v>
      </c>
      <c r="L22" s="213">
        <v>3</v>
      </c>
      <c r="M22" s="213">
        <v>3</v>
      </c>
      <c r="N22" s="213">
        <v>3</v>
      </c>
      <c r="O22" s="213">
        <v>3</v>
      </c>
      <c r="P22" s="213">
        <v>3</v>
      </c>
      <c r="Q22" s="213">
        <v>3</v>
      </c>
      <c r="R22" s="213">
        <v>3</v>
      </c>
      <c r="S22" s="213">
        <v>3</v>
      </c>
      <c r="T22" s="213">
        <v>3</v>
      </c>
      <c r="U22" s="213">
        <v>3</v>
      </c>
      <c r="V22" s="213">
        <v>3</v>
      </c>
      <c r="W22" s="213">
        <v>3</v>
      </c>
      <c r="X22" s="213">
        <v>3</v>
      </c>
      <c r="Y22" s="213">
        <v>3</v>
      </c>
      <c r="Z22" s="213">
        <v>3</v>
      </c>
      <c r="AA22" s="213">
        <v>3</v>
      </c>
      <c r="AB22" s="213">
        <v>3</v>
      </c>
      <c r="AC22" s="139">
        <f t="shared" si="0"/>
        <v>3</v>
      </c>
    </row>
    <row r="23" spans="1:29" ht="24" customHeight="1" x14ac:dyDescent="0.2">
      <c r="A23" s="4">
        <v>11</v>
      </c>
      <c r="B23" s="3" t="s">
        <v>88</v>
      </c>
      <c r="C23" s="2" t="s">
        <v>87</v>
      </c>
      <c r="D23" s="5"/>
      <c r="E23" s="212">
        <f t="shared" ref="E23:AB23" si="1">E19-E20</f>
        <v>0.5</v>
      </c>
      <c r="F23" s="212">
        <f t="shared" si="1"/>
        <v>0.5</v>
      </c>
      <c r="G23" s="212">
        <f t="shared" si="1"/>
        <v>0.5</v>
      </c>
      <c r="H23" s="212">
        <f t="shared" si="1"/>
        <v>0.5</v>
      </c>
      <c r="I23" s="212">
        <f t="shared" si="1"/>
        <v>0.5</v>
      </c>
      <c r="J23" s="212">
        <f t="shared" si="1"/>
        <v>0.5</v>
      </c>
      <c r="K23" s="212">
        <f t="shared" si="1"/>
        <v>0.5</v>
      </c>
      <c r="L23" s="212">
        <f t="shared" si="1"/>
        <v>0.5</v>
      </c>
      <c r="M23" s="212">
        <f t="shared" si="1"/>
        <v>0.5</v>
      </c>
      <c r="N23" s="212">
        <f t="shared" si="1"/>
        <v>0.5</v>
      </c>
      <c r="O23" s="212">
        <f t="shared" si="1"/>
        <v>0.5</v>
      </c>
      <c r="P23" s="212">
        <f t="shared" si="1"/>
        <v>0.5</v>
      </c>
      <c r="Q23" s="212">
        <f t="shared" si="1"/>
        <v>0.5</v>
      </c>
      <c r="R23" s="212">
        <f t="shared" si="1"/>
        <v>0.5</v>
      </c>
      <c r="S23" s="212">
        <f t="shared" si="1"/>
        <v>0.5</v>
      </c>
      <c r="T23" s="212">
        <f t="shared" si="1"/>
        <v>0.5</v>
      </c>
      <c r="U23" s="212">
        <f t="shared" si="1"/>
        <v>0.5</v>
      </c>
      <c r="V23" s="212">
        <f t="shared" si="1"/>
        <v>0.5</v>
      </c>
      <c r="W23" s="212">
        <f t="shared" si="1"/>
        <v>0.5</v>
      </c>
      <c r="X23" s="212">
        <f t="shared" si="1"/>
        <v>0.5</v>
      </c>
      <c r="Y23" s="212">
        <f t="shared" si="1"/>
        <v>0.5</v>
      </c>
      <c r="Z23" s="212">
        <f t="shared" si="1"/>
        <v>0.5</v>
      </c>
      <c r="AA23" s="212">
        <f t="shared" si="1"/>
        <v>0.5</v>
      </c>
      <c r="AB23" s="212">
        <f t="shared" si="1"/>
        <v>0.5</v>
      </c>
      <c r="AC23" s="139">
        <f t="shared" si="0"/>
        <v>0.5</v>
      </c>
    </row>
    <row r="24" spans="1:29" ht="24" customHeight="1" x14ac:dyDescent="0.2">
      <c r="A24" s="4">
        <v>12</v>
      </c>
      <c r="B24" s="3" t="s">
        <v>89</v>
      </c>
      <c r="C24" s="2" t="s">
        <v>87</v>
      </c>
      <c r="D24" s="5"/>
      <c r="E24" s="212">
        <f t="shared" ref="E24:AB24" si="2">E21-E22</f>
        <v>0.79999999999999982</v>
      </c>
      <c r="F24" s="212">
        <f t="shared" si="2"/>
        <v>0.79999999999999982</v>
      </c>
      <c r="G24" s="212">
        <f t="shared" si="2"/>
        <v>0.79999999999999982</v>
      </c>
      <c r="H24" s="212">
        <f t="shared" si="2"/>
        <v>0.79999999999999982</v>
      </c>
      <c r="I24" s="212">
        <f t="shared" si="2"/>
        <v>0.79999999999999982</v>
      </c>
      <c r="J24" s="212">
        <f t="shared" si="2"/>
        <v>0.79999999999999982</v>
      </c>
      <c r="K24" s="212">
        <f t="shared" si="2"/>
        <v>0.79999999999999982</v>
      </c>
      <c r="L24" s="212">
        <f t="shared" si="2"/>
        <v>0.79999999999999982</v>
      </c>
      <c r="M24" s="212">
        <f t="shared" si="2"/>
        <v>0.79999999999999982</v>
      </c>
      <c r="N24" s="212">
        <f t="shared" si="2"/>
        <v>0.79999999999999982</v>
      </c>
      <c r="O24" s="212">
        <f t="shared" si="2"/>
        <v>0.79999999999999982</v>
      </c>
      <c r="P24" s="212">
        <f t="shared" si="2"/>
        <v>0.79999999999999982</v>
      </c>
      <c r="Q24" s="212">
        <f t="shared" si="2"/>
        <v>0.79999999999999982</v>
      </c>
      <c r="R24" s="212">
        <f t="shared" si="2"/>
        <v>0.79999999999999982</v>
      </c>
      <c r="S24" s="212">
        <f t="shared" si="2"/>
        <v>0.79999999999999982</v>
      </c>
      <c r="T24" s="212">
        <f t="shared" si="2"/>
        <v>0.79999999999999982</v>
      </c>
      <c r="U24" s="212">
        <f t="shared" si="2"/>
        <v>0.79999999999999982</v>
      </c>
      <c r="V24" s="212">
        <f t="shared" si="2"/>
        <v>0.79999999999999982</v>
      </c>
      <c r="W24" s="212">
        <f t="shared" si="2"/>
        <v>0.79999999999999982</v>
      </c>
      <c r="X24" s="212">
        <f t="shared" si="2"/>
        <v>0.79999999999999982</v>
      </c>
      <c r="Y24" s="212">
        <f t="shared" si="2"/>
        <v>0.79999999999999982</v>
      </c>
      <c r="Z24" s="212">
        <f t="shared" si="2"/>
        <v>0.79999999999999982</v>
      </c>
      <c r="AA24" s="212">
        <f t="shared" si="2"/>
        <v>0.79999999999999982</v>
      </c>
      <c r="AB24" s="212">
        <f t="shared" si="2"/>
        <v>0.79999999999999982</v>
      </c>
      <c r="AC24" s="139">
        <f t="shared" si="0"/>
        <v>0.80000000000000027</v>
      </c>
    </row>
    <row r="25" spans="1:29" ht="24" customHeight="1" x14ac:dyDescent="0.2">
      <c r="A25" s="4">
        <v>13</v>
      </c>
      <c r="B25" s="3" t="s">
        <v>90</v>
      </c>
      <c r="C25" s="2" t="s">
        <v>91</v>
      </c>
      <c r="D25" s="5"/>
      <c r="E25" s="214">
        <f t="shared" ref="E25:AB25" si="3">SQRT(E23/0.5)*971</f>
        <v>971</v>
      </c>
      <c r="F25" s="214">
        <f t="shared" si="3"/>
        <v>971</v>
      </c>
      <c r="G25" s="214">
        <f t="shared" si="3"/>
        <v>971</v>
      </c>
      <c r="H25" s="214">
        <f t="shared" si="3"/>
        <v>971</v>
      </c>
      <c r="I25" s="214">
        <f t="shared" si="3"/>
        <v>971</v>
      </c>
      <c r="J25" s="214">
        <f t="shared" si="3"/>
        <v>971</v>
      </c>
      <c r="K25" s="214">
        <f t="shared" si="3"/>
        <v>971</v>
      </c>
      <c r="L25" s="214">
        <f t="shared" si="3"/>
        <v>971</v>
      </c>
      <c r="M25" s="214">
        <f t="shared" si="3"/>
        <v>971</v>
      </c>
      <c r="N25" s="214">
        <f t="shared" si="3"/>
        <v>971</v>
      </c>
      <c r="O25" s="214">
        <f t="shared" si="3"/>
        <v>971</v>
      </c>
      <c r="P25" s="214">
        <f t="shared" si="3"/>
        <v>971</v>
      </c>
      <c r="Q25" s="214">
        <f t="shared" si="3"/>
        <v>971</v>
      </c>
      <c r="R25" s="214">
        <f t="shared" si="3"/>
        <v>971</v>
      </c>
      <c r="S25" s="214">
        <f t="shared" si="3"/>
        <v>971</v>
      </c>
      <c r="T25" s="214">
        <f t="shared" si="3"/>
        <v>971</v>
      </c>
      <c r="U25" s="214">
        <f t="shared" si="3"/>
        <v>971</v>
      </c>
      <c r="V25" s="214">
        <f t="shared" si="3"/>
        <v>971</v>
      </c>
      <c r="W25" s="214">
        <f t="shared" si="3"/>
        <v>971</v>
      </c>
      <c r="X25" s="214">
        <f t="shared" si="3"/>
        <v>971</v>
      </c>
      <c r="Y25" s="214">
        <f t="shared" si="3"/>
        <v>971</v>
      </c>
      <c r="Z25" s="214">
        <f t="shared" si="3"/>
        <v>971</v>
      </c>
      <c r="AA25" s="214">
        <f t="shared" si="3"/>
        <v>971</v>
      </c>
      <c r="AB25" s="214">
        <f t="shared" si="3"/>
        <v>971</v>
      </c>
      <c r="AC25" s="139">
        <f t="shared" si="0"/>
        <v>971</v>
      </c>
    </row>
    <row r="26" spans="1:29" ht="24" customHeight="1" x14ac:dyDescent="0.2">
      <c r="A26" s="4">
        <v>14</v>
      </c>
      <c r="B26" s="3" t="s">
        <v>11</v>
      </c>
      <c r="C26" s="2" t="s">
        <v>10</v>
      </c>
      <c r="D26" s="5"/>
      <c r="E26" s="214">
        <f t="shared" ref="E26:AB26" si="4">E25*1000*1*(E15-E16)/3024</f>
        <v>1605.4894179894179</v>
      </c>
      <c r="F26" s="214">
        <f t="shared" si="4"/>
        <v>1605.4894179894179</v>
      </c>
      <c r="G26" s="214">
        <f t="shared" si="4"/>
        <v>1573.3796296296293</v>
      </c>
      <c r="H26" s="214">
        <f t="shared" si="4"/>
        <v>1766.0383597883595</v>
      </c>
      <c r="I26" s="214">
        <f t="shared" si="4"/>
        <v>1798.1481481481485</v>
      </c>
      <c r="J26" s="214">
        <f t="shared" si="4"/>
        <v>1862.3677248677252</v>
      </c>
      <c r="K26" s="214">
        <f t="shared" si="4"/>
        <v>1958.69708994709</v>
      </c>
      <c r="L26" s="214">
        <f t="shared" si="4"/>
        <v>2022.916666666667</v>
      </c>
      <c r="M26" s="214">
        <f t="shared" si="4"/>
        <v>2151.3558201058199</v>
      </c>
      <c r="N26" s="214">
        <f t="shared" si="4"/>
        <v>2151.3558201058199</v>
      </c>
      <c r="O26" s="214">
        <f t="shared" si="4"/>
        <v>2151.3558201058199</v>
      </c>
      <c r="P26" s="214">
        <f t="shared" si="4"/>
        <v>2183.4656084656081</v>
      </c>
      <c r="Q26" s="214">
        <f t="shared" si="4"/>
        <v>2022.9166666666663</v>
      </c>
      <c r="R26" s="214">
        <f t="shared" si="4"/>
        <v>1990.8068783068786</v>
      </c>
      <c r="S26" s="214">
        <f t="shared" si="4"/>
        <v>1926.5873015873012</v>
      </c>
      <c r="T26" s="214">
        <f t="shared" si="4"/>
        <v>1958.69708994709</v>
      </c>
      <c r="U26" s="214">
        <f t="shared" si="4"/>
        <v>1958.69708994709</v>
      </c>
      <c r="V26" s="214">
        <f t="shared" si="4"/>
        <v>1733.9285714285713</v>
      </c>
      <c r="W26" s="214">
        <f t="shared" si="4"/>
        <v>1573.3796296296296</v>
      </c>
      <c r="X26" s="214">
        <f t="shared" si="4"/>
        <v>1509.1600529100526</v>
      </c>
      <c r="Y26" s="214">
        <f t="shared" si="4"/>
        <v>1477.0502645502645</v>
      </c>
      <c r="Z26" s="214">
        <f t="shared" si="4"/>
        <v>1412.8306878306878</v>
      </c>
      <c r="AA26" s="214">
        <f t="shared" si="4"/>
        <v>1444.9404761904761</v>
      </c>
      <c r="AB26" s="214">
        <f t="shared" si="4"/>
        <v>1380.7208994708997</v>
      </c>
      <c r="AC26" s="138">
        <f>SUM(E26:AB26)</f>
        <v>43219.775132275128</v>
      </c>
    </row>
    <row r="27" spans="1:29" ht="24" customHeight="1" x14ac:dyDescent="0.2">
      <c r="A27" s="4">
        <v>15</v>
      </c>
      <c r="B27" s="3" t="s">
        <v>9</v>
      </c>
      <c r="C27" s="2" t="s">
        <v>8</v>
      </c>
      <c r="D27" s="5"/>
      <c r="E27" s="283">
        <v>1000</v>
      </c>
      <c r="F27" s="283">
        <v>1000</v>
      </c>
      <c r="G27" s="283">
        <v>1100</v>
      </c>
      <c r="H27" s="283">
        <v>1200</v>
      </c>
      <c r="I27" s="283">
        <v>1200</v>
      </c>
      <c r="J27" s="283">
        <v>1200</v>
      </c>
      <c r="K27" s="283">
        <v>1300</v>
      </c>
      <c r="L27" s="283">
        <v>1300</v>
      </c>
      <c r="M27" s="283">
        <v>1200</v>
      </c>
      <c r="N27" s="283">
        <v>1300</v>
      </c>
      <c r="O27" s="283">
        <v>1300</v>
      </c>
      <c r="P27" s="283">
        <v>1300</v>
      </c>
      <c r="Q27" s="283">
        <v>1200</v>
      </c>
      <c r="R27" s="283">
        <v>1300</v>
      </c>
      <c r="S27" s="283">
        <v>1200</v>
      </c>
      <c r="T27" s="283">
        <v>1100</v>
      </c>
      <c r="U27" s="283">
        <v>1100</v>
      </c>
      <c r="V27" s="283">
        <v>1000</v>
      </c>
      <c r="W27" s="283">
        <v>1000</v>
      </c>
      <c r="X27" s="283">
        <v>900</v>
      </c>
      <c r="Y27" s="283">
        <v>1000</v>
      </c>
      <c r="Z27" s="283">
        <v>900</v>
      </c>
      <c r="AA27" s="283">
        <v>900</v>
      </c>
      <c r="AB27" s="283">
        <v>1000</v>
      </c>
      <c r="AC27" s="138">
        <f>SUM(E27:AB27)</f>
        <v>27000</v>
      </c>
    </row>
    <row r="28" spans="1:29" ht="24" customHeight="1" x14ac:dyDescent="0.2">
      <c r="A28" s="4">
        <v>16</v>
      </c>
      <c r="B28" s="3" t="s">
        <v>7</v>
      </c>
      <c r="C28" s="2" t="s">
        <v>6</v>
      </c>
      <c r="D28" s="5"/>
      <c r="E28" s="215">
        <f t="shared" ref="E28:AB28" si="5">E27/E26</f>
        <v>0.62286302780638525</v>
      </c>
      <c r="F28" s="215">
        <f t="shared" si="5"/>
        <v>0.62286302780638525</v>
      </c>
      <c r="G28" s="215">
        <f t="shared" si="5"/>
        <v>0.69913196998675897</v>
      </c>
      <c r="H28" s="215">
        <f t="shared" si="5"/>
        <v>0.6794869394251476</v>
      </c>
      <c r="I28" s="215">
        <f t="shared" si="5"/>
        <v>0.66735324407826968</v>
      </c>
      <c r="J28" s="215">
        <f t="shared" si="5"/>
        <v>0.64434106324798457</v>
      </c>
      <c r="K28" s="215">
        <f t="shared" si="5"/>
        <v>0.66370650503959072</v>
      </c>
      <c r="L28" s="215">
        <f t="shared" si="5"/>
        <v>0.64263645726055607</v>
      </c>
      <c r="M28" s="215">
        <f t="shared" si="5"/>
        <v>0.55778778609527035</v>
      </c>
      <c r="N28" s="215">
        <f t="shared" si="5"/>
        <v>0.6042701016032096</v>
      </c>
      <c r="O28" s="215">
        <f t="shared" si="5"/>
        <v>0.6042701016032096</v>
      </c>
      <c r="P28" s="215">
        <f t="shared" si="5"/>
        <v>0.59538377657963304</v>
      </c>
      <c r="Q28" s="215">
        <f t="shared" si="5"/>
        <v>0.59320288362512885</v>
      </c>
      <c r="R28" s="215">
        <f t="shared" si="5"/>
        <v>0.65300156140991983</v>
      </c>
      <c r="S28" s="215">
        <f t="shared" si="5"/>
        <v>0.62286302780638525</v>
      </c>
      <c r="T28" s="215">
        <f t="shared" si="5"/>
        <v>0.56159781195657676</v>
      </c>
      <c r="U28" s="215">
        <f t="shared" si="5"/>
        <v>0.56159781195657676</v>
      </c>
      <c r="V28" s="215">
        <f t="shared" si="5"/>
        <v>0.57672502574665296</v>
      </c>
      <c r="W28" s="215">
        <f t="shared" si="5"/>
        <v>0.63557451816978083</v>
      </c>
      <c r="X28" s="215">
        <f t="shared" si="5"/>
        <v>0.59635821811249656</v>
      </c>
      <c r="Y28" s="215">
        <f t="shared" si="5"/>
        <v>0.67702503022433169</v>
      </c>
      <c r="Z28" s="215">
        <f t="shared" si="5"/>
        <v>0.63701900571107573</v>
      </c>
      <c r="AA28" s="215">
        <f t="shared" si="5"/>
        <v>0.62286302780638514</v>
      </c>
      <c r="AB28" s="215">
        <f t="shared" si="5"/>
        <v>0.72425933465858727</v>
      </c>
      <c r="AC28" s="161">
        <f t="shared" ref="AC28:AC33" si="6">AVERAGE(E28:AB28)</f>
        <v>0.62775755240484588</v>
      </c>
    </row>
    <row r="29" spans="1:29" ht="24" customHeight="1" x14ac:dyDescent="0.2">
      <c r="A29" s="4">
        <v>17</v>
      </c>
      <c r="B29" s="3" t="s">
        <v>5</v>
      </c>
      <c r="C29" s="5"/>
      <c r="D29" s="5"/>
      <c r="E29" s="329">
        <f>AC28</f>
        <v>0.62775755240484588</v>
      </c>
      <c r="F29" s="330"/>
      <c r="G29" s="330"/>
      <c r="H29" s="330"/>
      <c r="I29" s="330"/>
      <c r="J29" s="330"/>
      <c r="K29" s="330"/>
      <c r="L29" s="330"/>
      <c r="M29" s="330"/>
      <c r="N29" s="330"/>
      <c r="O29" s="330"/>
      <c r="P29" s="330"/>
      <c r="Q29" s="330"/>
      <c r="R29" s="330"/>
      <c r="S29" s="330"/>
      <c r="T29" s="330"/>
      <c r="U29" s="330"/>
      <c r="V29" s="330"/>
      <c r="W29" s="330"/>
      <c r="X29" s="330"/>
      <c r="Y29" s="330"/>
      <c r="Z29" s="330"/>
      <c r="AA29" s="330"/>
      <c r="AB29" s="331"/>
      <c r="AC29" s="138">
        <f t="shared" si="6"/>
        <v>0.62775755240484588</v>
      </c>
    </row>
    <row r="30" spans="1:29" ht="24" customHeight="1" x14ac:dyDescent="0.2">
      <c r="A30" s="4">
        <v>18</v>
      </c>
      <c r="B30" s="3" t="s">
        <v>4</v>
      </c>
      <c r="C30" s="5"/>
      <c r="D30" s="5"/>
      <c r="E30" s="208">
        <f t="shared" ref="E30:AB30" si="7">3.516/E28</f>
        <v>5.6449007936507929</v>
      </c>
      <c r="F30" s="208">
        <f t="shared" si="7"/>
        <v>5.6449007936507929</v>
      </c>
      <c r="G30" s="208">
        <f t="shared" si="7"/>
        <v>5.0290934343434337</v>
      </c>
      <c r="H30" s="208">
        <f t="shared" si="7"/>
        <v>5.174492394179893</v>
      </c>
      <c r="I30" s="208">
        <f t="shared" si="7"/>
        <v>5.268574074074075</v>
      </c>
      <c r="J30" s="208">
        <f t="shared" si="7"/>
        <v>5.4567374338624344</v>
      </c>
      <c r="K30" s="208">
        <f t="shared" si="7"/>
        <v>5.2975222832722837</v>
      </c>
      <c r="L30" s="208">
        <f t="shared" si="7"/>
        <v>5.4712115384615387</v>
      </c>
      <c r="M30" s="208">
        <f t="shared" si="7"/>
        <v>6.3034725529100522</v>
      </c>
      <c r="N30" s="208">
        <f t="shared" si="7"/>
        <v>5.8185900488400479</v>
      </c>
      <c r="O30" s="208">
        <f t="shared" si="7"/>
        <v>5.8185900488400479</v>
      </c>
      <c r="P30" s="208">
        <f t="shared" si="7"/>
        <v>5.905434676434675</v>
      </c>
      <c r="Q30" s="208">
        <f t="shared" si="7"/>
        <v>5.9271458333333324</v>
      </c>
      <c r="R30" s="208">
        <f t="shared" si="7"/>
        <v>5.3843669108669117</v>
      </c>
      <c r="S30" s="208">
        <f t="shared" si="7"/>
        <v>5.6449007936507929</v>
      </c>
      <c r="T30" s="208">
        <f t="shared" si="7"/>
        <v>6.260708152958153</v>
      </c>
      <c r="U30" s="208">
        <f t="shared" si="7"/>
        <v>6.260708152958153</v>
      </c>
      <c r="V30" s="208">
        <f t="shared" si="7"/>
        <v>6.0964928571428567</v>
      </c>
      <c r="W30" s="208">
        <f t="shared" si="7"/>
        <v>5.5320027777777776</v>
      </c>
      <c r="X30" s="208">
        <f t="shared" si="7"/>
        <v>5.8957852733686051</v>
      </c>
      <c r="Y30" s="208">
        <f t="shared" si="7"/>
        <v>5.19330873015873</v>
      </c>
      <c r="Z30" s="208">
        <f t="shared" si="7"/>
        <v>5.5194585537918872</v>
      </c>
      <c r="AA30" s="208">
        <f t="shared" si="7"/>
        <v>5.6449007936507938</v>
      </c>
      <c r="AB30" s="208">
        <f t="shared" si="7"/>
        <v>4.8546146825396832</v>
      </c>
      <c r="AC30" s="138">
        <f t="shared" si="6"/>
        <v>5.6269963993632404</v>
      </c>
    </row>
    <row r="31" spans="1:29" ht="24" customHeight="1" x14ac:dyDescent="0.2">
      <c r="A31" s="4">
        <v>19</v>
      </c>
      <c r="B31" s="3" t="s">
        <v>3</v>
      </c>
      <c r="C31" s="5"/>
      <c r="D31" s="5"/>
      <c r="E31" s="208">
        <f t="shared" ref="E31:AB31" si="8">3.413*E30</f>
        <v>19.266046408730155</v>
      </c>
      <c r="F31" s="208">
        <f t="shared" si="8"/>
        <v>19.266046408730155</v>
      </c>
      <c r="G31" s="208">
        <f t="shared" si="8"/>
        <v>17.164295891414138</v>
      </c>
      <c r="H31" s="208">
        <f t="shared" si="8"/>
        <v>17.660542541335975</v>
      </c>
      <c r="I31" s="208">
        <f t="shared" si="8"/>
        <v>17.981643314814818</v>
      </c>
      <c r="J31" s="208">
        <f t="shared" si="8"/>
        <v>18.623844861772486</v>
      </c>
      <c r="K31" s="208">
        <f t="shared" si="8"/>
        <v>18.080443552808305</v>
      </c>
      <c r="L31" s="208">
        <f t="shared" si="8"/>
        <v>18.67324498076923</v>
      </c>
      <c r="M31" s="208">
        <f t="shared" si="8"/>
        <v>21.513751823082007</v>
      </c>
      <c r="N31" s="208">
        <f t="shared" si="8"/>
        <v>19.858847836691083</v>
      </c>
      <c r="O31" s="208">
        <f t="shared" si="8"/>
        <v>19.858847836691083</v>
      </c>
      <c r="P31" s="208">
        <f t="shared" si="8"/>
        <v>20.155248550671544</v>
      </c>
      <c r="Q31" s="208">
        <f t="shared" si="8"/>
        <v>20.229348729166663</v>
      </c>
      <c r="R31" s="208">
        <f t="shared" si="8"/>
        <v>18.376844266788769</v>
      </c>
      <c r="S31" s="208">
        <f t="shared" si="8"/>
        <v>19.266046408730155</v>
      </c>
      <c r="T31" s="208">
        <f t="shared" si="8"/>
        <v>21.367796926046175</v>
      </c>
      <c r="U31" s="208">
        <f t="shared" si="8"/>
        <v>21.367796926046175</v>
      </c>
      <c r="V31" s="208">
        <f t="shared" si="8"/>
        <v>20.807330121428567</v>
      </c>
      <c r="W31" s="208">
        <f t="shared" si="8"/>
        <v>18.880725480555554</v>
      </c>
      <c r="X31" s="208">
        <f t="shared" si="8"/>
        <v>20.12231513800705</v>
      </c>
      <c r="Y31" s="208">
        <f t="shared" si="8"/>
        <v>17.724762696031743</v>
      </c>
      <c r="Z31" s="208">
        <f t="shared" si="8"/>
        <v>18.837912044091709</v>
      </c>
      <c r="AA31" s="208">
        <f t="shared" si="8"/>
        <v>19.266046408730158</v>
      </c>
      <c r="AB31" s="208">
        <f t="shared" si="8"/>
        <v>16.568799911507938</v>
      </c>
      <c r="AC31" s="138">
        <f t="shared" si="6"/>
        <v>19.204938711026738</v>
      </c>
    </row>
    <row r="32" spans="1:29" ht="24" customHeight="1" x14ac:dyDescent="0.2">
      <c r="A32" s="4">
        <v>20</v>
      </c>
      <c r="B32" s="3" t="s">
        <v>2</v>
      </c>
      <c r="C32" s="2" t="s">
        <v>0</v>
      </c>
      <c r="D32" s="5"/>
      <c r="E32" s="208">
        <f t="shared" ref="E32:AB32" si="9">(E18-E17)/LN(1+(E18-E17)/E13)</f>
        <v>1.4563827626029398</v>
      </c>
      <c r="F32" s="208">
        <f t="shared" si="9"/>
        <v>1.4018258178984697</v>
      </c>
      <c r="G32" s="208">
        <f t="shared" si="9"/>
        <v>1.4563827626029398</v>
      </c>
      <c r="H32" s="208">
        <f t="shared" si="9"/>
        <v>1.8211973449420831</v>
      </c>
      <c r="I32" s="208">
        <f t="shared" si="9"/>
        <v>1.8787060207375501</v>
      </c>
      <c r="J32" s="208">
        <f t="shared" si="9"/>
        <v>1.7659943994944276</v>
      </c>
      <c r="K32" s="208">
        <f t="shared" si="9"/>
        <v>1.8204784532536746</v>
      </c>
      <c r="L32" s="208">
        <f t="shared" si="9"/>
        <v>1.84750971664318</v>
      </c>
      <c r="M32" s="208">
        <f t="shared" si="9"/>
        <v>1.7452338187846039</v>
      </c>
      <c r="N32" s="208">
        <f t="shared" si="9"/>
        <v>2.0475597377281693</v>
      </c>
      <c r="O32" s="208">
        <f t="shared" si="9"/>
        <v>2.0197730572445485</v>
      </c>
      <c r="P32" s="208">
        <f t="shared" si="9"/>
        <v>2.0475597377281693</v>
      </c>
      <c r="Q32" s="208">
        <f t="shared" si="9"/>
        <v>2.1005783676943754</v>
      </c>
      <c r="R32" s="208">
        <f t="shared" si="9"/>
        <v>1.9637858957189191</v>
      </c>
      <c r="S32" s="208">
        <f t="shared" si="9"/>
        <v>2.0197730572445485</v>
      </c>
      <c r="T32" s="208">
        <f t="shared" si="9"/>
        <v>1.935577027896064</v>
      </c>
      <c r="U32" s="208">
        <f t="shared" si="9"/>
        <v>1.7933081562701059</v>
      </c>
      <c r="V32" s="208">
        <f t="shared" si="9"/>
        <v>1.6831442143704574</v>
      </c>
      <c r="W32" s="208">
        <f t="shared" si="9"/>
        <v>1.6743318796537419</v>
      </c>
      <c r="X32" s="208">
        <f t="shared" si="9"/>
        <v>1.8325021933545402</v>
      </c>
      <c r="Y32" s="208">
        <f t="shared" si="9"/>
        <v>1.6443744378508816</v>
      </c>
      <c r="Z32" s="208">
        <f t="shared" si="9"/>
        <v>1.614204021900308</v>
      </c>
      <c r="AA32" s="208">
        <f t="shared" si="9"/>
        <v>1.4837820116685867</v>
      </c>
      <c r="AB32" s="208">
        <f t="shared" si="9"/>
        <v>1.6142040219003069</v>
      </c>
      <c r="AC32" s="138">
        <f t="shared" si="6"/>
        <v>1.7778403714659827</v>
      </c>
    </row>
    <row r="33" spans="1:29" ht="24" customHeight="1" x14ac:dyDescent="0.25">
      <c r="A33" s="4">
        <v>21</v>
      </c>
      <c r="B33" s="3" t="s">
        <v>1</v>
      </c>
      <c r="C33" s="2" t="s">
        <v>0</v>
      </c>
      <c r="D33" s="1"/>
      <c r="E33" s="208">
        <f t="shared" ref="E33:AB33" si="10">(E15-E16)/LN(1+(E15-E16)/E14)</f>
        <v>2.9188922880738959</v>
      </c>
      <c r="F33" s="208">
        <f t="shared" si="10"/>
        <v>2.9188922880738959</v>
      </c>
      <c r="G33" s="208">
        <f t="shared" si="10"/>
        <v>2.8883857776052295</v>
      </c>
      <c r="H33" s="208">
        <f t="shared" si="10"/>
        <v>3.0696084460318596</v>
      </c>
      <c r="I33" s="208">
        <f t="shared" si="10"/>
        <v>3.228408043800616</v>
      </c>
      <c r="J33" s="208">
        <f t="shared" si="10"/>
        <v>3.288748875701764</v>
      </c>
      <c r="K33" s="208">
        <f t="shared" si="10"/>
        <v>3.3784667106875146</v>
      </c>
      <c r="L33" s="208">
        <f t="shared" si="10"/>
        <v>3.4377735040024682</v>
      </c>
      <c r="M33" s="208">
        <f t="shared" si="10"/>
        <v>3.5552419816958265</v>
      </c>
      <c r="N33" s="208">
        <f t="shared" si="10"/>
        <v>3.6872399891977921</v>
      </c>
      <c r="O33" s="208">
        <f t="shared" si="10"/>
        <v>3.5552419816958265</v>
      </c>
      <c r="P33" s="208">
        <f t="shared" si="10"/>
        <v>3.7168629427380608</v>
      </c>
      <c r="Q33" s="208">
        <f t="shared" si="10"/>
        <v>3.5678203343546255</v>
      </c>
      <c r="R33" s="208">
        <f t="shared" si="10"/>
        <v>3.4081693227100751</v>
      </c>
      <c r="S33" s="208">
        <f t="shared" si="10"/>
        <v>3.4772326494783208</v>
      </c>
      <c r="T33" s="208">
        <f t="shared" si="10"/>
        <v>3.3784667106875146</v>
      </c>
      <c r="U33" s="208">
        <f t="shared" si="10"/>
        <v>3.2468036281702131</v>
      </c>
      <c r="V33" s="208">
        <f t="shared" si="10"/>
        <v>3.0396984668793525</v>
      </c>
      <c r="W33" s="208">
        <f t="shared" si="10"/>
        <v>2.88838577760523</v>
      </c>
      <c r="X33" s="208">
        <f t="shared" si="10"/>
        <v>2.8269864938532443</v>
      </c>
      <c r="Y33" s="208">
        <f t="shared" si="10"/>
        <v>2.7960874311489463</v>
      </c>
      <c r="Z33" s="208">
        <f t="shared" si="10"/>
        <v>2.7338737120622922</v>
      </c>
      <c r="AA33" s="208">
        <f t="shared" si="10"/>
        <v>2.7650510025361612</v>
      </c>
      <c r="AB33" s="208">
        <f t="shared" si="10"/>
        <v>2.5783908460367524</v>
      </c>
      <c r="AC33" s="138">
        <f t="shared" si="6"/>
        <v>3.1812803835344785</v>
      </c>
    </row>
    <row r="36" spans="1:29" ht="23.25" x14ac:dyDescent="0.2">
      <c r="A36" s="317" t="s">
        <v>39</v>
      </c>
      <c r="B36" s="317"/>
      <c r="C36" s="317"/>
      <c r="D36" s="317"/>
      <c r="E36" s="317"/>
      <c r="F36" s="317"/>
      <c r="G36" s="317"/>
      <c r="H36" s="317"/>
      <c r="I36" s="317"/>
      <c r="J36" s="317"/>
      <c r="K36" s="317"/>
      <c r="L36" s="317"/>
      <c r="M36" s="317"/>
      <c r="N36" s="317"/>
      <c r="O36" s="317"/>
      <c r="P36" s="317"/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317"/>
      <c r="AC36" s="317"/>
    </row>
    <row r="37" spans="1:29" ht="21" customHeight="1" x14ac:dyDescent="0.2">
      <c r="A37" s="323" t="s">
        <v>173</v>
      </c>
      <c r="B37" s="323"/>
      <c r="C37" s="323"/>
      <c r="D37" s="323"/>
      <c r="E37" s="323"/>
      <c r="F37" s="323"/>
      <c r="G37" s="323"/>
      <c r="H37" s="323"/>
      <c r="I37" s="323"/>
      <c r="J37" s="323"/>
      <c r="K37" s="323"/>
      <c r="L37" s="323"/>
      <c r="M37" s="323"/>
      <c r="N37" s="323"/>
      <c r="O37" s="323"/>
      <c r="P37" s="323"/>
      <c r="Q37" s="323"/>
      <c r="R37" s="323"/>
      <c r="S37" s="323"/>
      <c r="T37" s="323"/>
      <c r="U37" s="323"/>
      <c r="V37" s="323"/>
      <c r="W37" s="323"/>
      <c r="X37" s="323"/>
      <c r="Y37" s="323"/>
      <c r="Z37" s="323"/>
      <c r="AA37" s="323"/>
      <c r="AB37" s="323"/>
      <c r="AC37" s="323"/>
    </row>
    <row r="38" spans="1:29" ht="18" customHeight="1" x14ac:dyDescent="0.35">
      <c r="A38" s="319"/>
      <c r="B38" s="319"/>
      <c r="C38" s="319"/>
      <c r="D38" s="319"/>
      <c r="E38" s="320" t="s">
        <v>75</v>
      </c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</row>
    <row r="39" spans="1:29" ht="18" customHeight="1" x14ac:dyDescent="0.2">
      <c r="A39" s="324" t="s">
        <v>77</v>
      </c>
      <c r="B39" s="324"/>
      <c r="C39" s="324"/>
      <c r="D39" s="324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29" ht="18" customHeight="1" x14ac:dyDescent="0.2">
      <c r="A40" s="324" t="s">
        <v>78</v>
      </c>
      <c r="B40" s="324"/>
      <c r="C40" s="324"/>
      <c r="D40" s="324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29" ht="18" customHeight="1" x14ac:dyDescent="0.2">
      <c r="A41" s="324" t="s">
        <v>79</v>
      </c>
      <c r="B41" s="324"/>
      <c r="C41" s="324"/>
      <c r="D41" s="324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29" ht="18.600000000000001" customHeight="1" x14ac:dyDescent="0.2">
      <c r="A42" s="324" t="s">
        <v>80</v>
      </c>
      <c r="B42" s="324"/>
      <c r="C42" s="324"/>
      <c r="D42" s="324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</row>
    <row r="43" spans="1:29" ht="18" customHeight="1" x14ac:dyDescent="0.25">
      <c r="A43" s="325" t="s">
        <v>81</v>
      </c>
      <c r="B43" s="325"/>
      <c r="C43" s="325"/>
      <c r="D43" s="325"/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</row>
    <row r="44" spans="1:29" ht="39.75" customHeight="1" x14ac:dyDescent="0.25">
      <c r="A44" s="325" t="s">
        <v>82</v>
      </c>
      <c r="B44" s="325"/>
      <c r="C44" s="325"/>
      <c r="D44" s="325"/>
      <c r="E44" s="320"/>
      <c r="F44" s="320"/>
      <c r="G44" s="320"/>
      <c r="H44" s="320"/>
      <c r="I44" s="320"/>
      <c r="J44" s="320"/>
      <c r="K44" s="320"/>
      <c r="L44" s="320"/>
      <c r="M44" s="320"/>
      <c r="N44" s="320"/>
      <c r="O44" s="320"/>
      <c r="P44" s="320"/>
      <c r="Q44" s="320"/>
      <c r="R44" s="320"/>
      <c r="S44" s="320"/>
      <c r="T44" s="320"/>
      <c r="U44" s="320"/>
      <c r="V44" s="320"/>
      <c r="W44" s="320"/>
      <c r="X44" s="320"/>
      <c r="Y44" s="320"/>
      <c r="Z44" s="320"/>
      <c r="AA44" s="320"/>
      <c r="AB44" s="320"/>
      <c r="AC44" s="320"/>
    </row>
    <row r="45" spans="1:29" ht="31.5" x14ac:dyDescent="0.2">
      <c r="A45" s="312" t="s">
        <v>32</v>
      </c>
      <c r="B45" s="312" t="s">
        <v>31</v>
      </c>
      <c r="C45" s="312" t="s">
        <v>30</v>
      </c>
      <c r="D45" s="312" t="s">
        <v>29</v>
      </c>
      <c r="E45" s="314" t="s">
        <v>28</v>
      </c>
      <c r="F45" s="315"/>
      <c r="G45" s="315"/>
      <c r="H45" s="315"/>
      <c r="I45" s="315"/>
      <c r="J45" s="315"/>
      <c r="K45" s="315"/>
      <c r="L45" s="315"/>
      <c r="M45" s="315"/>
      <c r="N45" s="315"/>
      <c r="O45" s="315"/>
      <c r="P45" s="315"/>
      <c r="Q45" s="315"/>
      <c r="R45" s="315"/>
      <c r="S45" s="315"/>
      <c r="T45" s="315"/>
      <c r="U45" s="315"/>
      <c r="V45" s="315"/>
      <c r="W45" s="315"/>
      <c r="X45" s="315"/>
      <c r="Y45" s="315"/>
      <c r="Z45" s="315"/>
      <c r="AA45" s="315"/>
      <c r="AB45" s="316"/>
      <c r="AC45" s="113" t="s">
        <v>67</v>
      </c>
    </row>
    <row r="46" spans="1:29" ht="27" customHeight="1" x14ac:dyDescent="0.25">
      <c r="A46" s="313"/>
      <c r="B46" s="313"/>
      <c r="C46" s="313"/>
      <c r="D46" s="313"/>
      <c r="E46" s="8">
        <v>7</v>
      </c>
      <c r="F46" s="8">
        <v>8</v>
      </c>
      <c r="G46" s="8">
        <v>9</v>
      </c>
      <c r="H46" s="8">
        <v>10</v>
      </c>
      <c r="I46" s="9">
        <v>11</v>
      </c>
      <c r="J46" s="8">
        <v>12</v>
      </c>
      <c r="K46" s="8">
        <v>13</v>
      </c>
      <c r="L46" s="8">
        <v>14</v>
      </c>
      <c r="M46" s="8">
        <v>15</v>
      </c>
      <c r="N46" s="8">
        <v>16</v>
      </c>
      <c r="O46" s="8">
        <v>17</v>
      </c>
      <c r="P46" s="8">
        <v>18</v>
      </c>
      <c r="Q46" s="8">
        <v>19</v>
      </c>
      <c r="R46" s="8">
        <v>20</v>
      </c>
      <c r="S46" s="8">
        <v>21</v>
      </c>
      <c r="T46" s="8">
        <v>22</v>
      </c>
      <c r="U46" s="8">
        <v>23</v>
      </c>
      <c r="V46" s="8">
        <v>0</v>
      </c>
      <c r="W46" s="8">
        <v>1</v>
      </c>
      <c r="X46" s="8">
        <v>2</v>
      </c>
      <c r="Y46" s="8">
        <v>3</v>
      </c>
      <c r="Z46" s="8">
        <v>4</v>
      </c>
      <c r="AA46" s="8">
        <v>5</v>
      </c>
      <c r="AB46" s="8">
        <v>6</v>
      </c>
      <c r="AC46" s="1"/>
    </row>
    <row r="47" spans="1:29" ht="23.25" customHeight="1" x14ac:dyDescent="0.2">
      <c r="A47" s="4">
        <v>1</v>
      </c>
      <c r="B47" s="3" t="s">
        <v>27</v>
      </c>
      <c r="C47" s="2" t="s">
        <v>0</v>
      </c>
      <c r="D47" s="31"/>
      <c r="E47" s="100">
        <v>1</v>
      </c>
      <c r="F47" s="100">
        <v>1</v>
      </c>
      <c r="G47" s="100">
        <v>1</v>
      </c>
      <c r="H47" s="100">
        <v>1.2</v>
      </c>
      <c r="I47" s="100">
        <v>1.3</v>
      </c>
      <c r="J47" s="100">
        <v>1.2</v>
      </c>
      <c r="K47" s="100">
        <v>1.1000000000000001</v>
      </c>
      <c r="L47" s="100">
        <v>1.1000000000000001</v>
      </c>
      <c r="M47" s="100">
        <v>1.1000000000000001</v>
      </c>
      <c r="N47" s="100">
        <v>1</v>
      </c>
      <c r="O47" s="100">
        <v>1.1000000000000001</v>
      </c>
      <c r="P47" s="100">
        <v>1.2</v>
      </c>
      <c r="Q47" s="100">
        <v>1.2</v>
      </c>
      <c r="R47" s="100">
        <v>1.2</v>
      </c>
      <c r="S47" s="100">
        <v>1.3</v>
      </c>
      <c r="T47" s="100">
        <v>1.4</v>
      </c>
      <c r="U47" s="100">
        <v>1.2</v>
      </c>
      <c r="V47" s="100">
        <v>1.1000000000000001</v>
      </c>
      <c r="W47" s="100">
        <v>1.2</v>
      </c>
      <c r="X47" s="100">
        <v>1.2</v>
      </c>
      <c r="Y47" s="100">
        <v>1.3</v>
      </c>
      <c r="Z47" s="100">
        <v>1.3</v>
      </c>
      <c r="AA47" s="100">
        <v>1.5</v>
      </c>
      <c r="AB47" s="100">
        <v>1.3</v>
      </c>
      <c r="AC47" s="139">
        <f>AVERAGE(E47:AB47)</f>
        <v>1.1874999999999998</v>
      </c>
    </row>
    <row r="48" spans="1:29" ht="23.25" customHeight="1" x14ac:dyDescent="0.2">
      <c r="A48" s="4">
        <v>2</v>
      </c>
      <c r="B48" s="3" t="s">
        <v>26</v>
      </c>
      <c r="C48" s="2" t="s">
        <v>0</v>
      </c>
      <c r="D48" s="31"/>
      <c r="E48" s="100">
        <v>2.2999999999999998</v>
      </c>
      <c r="F48" s="100">
        <v>2.4</v>
      </c>
      <c r="G48" s="100">
        <v>2.4</v>
      </c>
      <c r="H48" s="100">
        <v>2.4</v>
      </c>
      <c r="I48" s="100">
        <v>2.6</v>
      </c>
      <c r="J48" s="100">
        <v>2.2000000000000002</v>
      </c>
      <c r="K48" s="100">
        <v>2.2000000000000002</v>
      </c>
      <c r="L48" s="100">
        <v>2.5</v>
      </c>
      <c r="M48" s="100">
        <v>2.1</v>
      </c>
      <c r="N48" s="100">
        <v>3.1</v>
      </c>
      <c r="O48" s="100">
        <v>3</v>
      </c>
      <c r="P48" s="100">
        <v>2.6</v>
      </c>
      <c r="Q48" s="100">
        <v>2.5</v>
      </c>
      <c r="R48" s="100">
        <v>2.4</v>
      </c>
      <c r="S48" s="100">
        <v>2.6</v>
      </c>
      <c r="T48" s="100">
        <v>2.8</v>
      </c>
      <c r="U48" s="100">
        <v>2.9</v>
      </c>
      <c r="V48" s="100">
        <v>2.9</v>
      </c>
      <c r="W48" s="100">
        <v>2.7</v>
      </c>
      <c r="X48" s="100">
        <v>2.9</v>
      </c>
      <c r="Y48" s="100">
        <v>3.1</v>
      </c>
      <c r="Z48" s="100">
        <v>3.2</v>
      </c>
      <c r="AA48" s="100">
        <v>3.2</v>
      </c>
      <c r="AB48" s="100">
        <v>3.2</v>
      </c>
      <c r="AC48" s="139">
        <f t="shared" ref="AC48:AC59" si="11">AVERAGE(E48:AB48)</f>
        <v>2.6750000000000003</v>
      </c>
    </row>
    <row r="49" spans="1:29" ht="23.25" customHeight="1" x14ac:dyDescent="0.2">
      <c r="A49" s="4">
        <v>3</v>
      </c>
      <c r="B49" s="3" t="s">
        <v>83</v>
      </c>
      <c r="C49" s="2" t="s">
        <v>0</v>
      </c>
      <c r="D49" s="2"/>
      <c r="E49" s="247">
        <v>11.8</v>
      </c>
      <c r="F49" s="247">
        <v>11.8</v>
      </c>
      <c r="G49" s="247">
        <v>12</v>
      </c>
      <c r="H49" s="247">
        <v>12.7</v>
      </c>
      <c r="I49" s="247">
        <v>12.9</v>
      </c>
      <c r="J49" s="247">
        <v>12.7</v>
      </c>
      <c r="K49" s="247">
        <v>13.1</v>
      </c>
      <c r="L49" s="247">
        <v>13.4</v>
      </c>
      <c r="M49" s="247">
        <v>13.5</v>
      </c>
      <c r="N49" s="247">
        <v>13.4</v>
      </c>
      <c r="O49" s="247">
        <v>13.5</v>
      </c>
      <c r="P49" s="247">
        <v>13.6</v>
      </c>
      <c r="Q49" s="247">
        <v>13.2</v>
      </c>
      <c r="R49" s="247">
        <v>13.5</v>
      </c>
      <c r="S49" s="247">
        <v>13.4</v>
      </c>
      <c r="T49" s="247">
        <v>13.2</v>
      </c>
      <c r="U49" s="247">
        <v>12.9</v>
      </c>
      <c r="V49" s="247">
        <v>12.4</v>
      </c>
      <c r="W49" s="247">
        <v>11.9</v>
      </c>
      <c r="X49" s="247">
        <v>11.6</v>
      </c>
      <c r="Y49" s="247">
        <v>11.5</v>
      </c>
      <c r="Z49" s="247">
        <v>11.5</v>
      </c>
      <c r="AA49" s="247">
        <v>11.4</v>
      </c>
      <c r="AB49" s="247">
        <v>11.2</v>
      </c>
      <c r="AC49" s="139">
        <f t="shared" si="11"/>
        <v>12.587499999999999</v>
      </c>
    </row>
    <row r="50" spans="1:29" ht="23.25" customHeight="1" x14ac:dyDescent="0.2">
      <c r="A50" s="4">
        <v>4</v>
      </c>
      <c r="B50" s="3" t="s">
        <v>84</v>
      </c>
      <c r="C50" s="2" t="s">
        <v>0</v>
      </c>
      <c r="D50" s="2"/>
      <c r="E50" s="247">
        <v>6.8</v>
      </c>
      <c r="F50" s="247">
        <v>7.2</v>
      </c>
      <c r="G50" s="247">
        <v>6.4</v>
      </c>
      <c r="H50" s="247">
        <v>6.9</v>
      </c>
      <c r="I50" s="247">
        <v>7.2</v>
      </c>
      <c r="J50" s="247">
        <v>7.6</v>
      </c>
      <c r="K50" s="247">
        <v>7.8</v>
      </c>
      <c r="L50" s="247">
        <v>8</v>
      </c>
      <c r="M50" s="247">
        <v>8.6</v>
      </c>
      <c r="N50" s="247">
        <v>8</v>
      </c>
      <c r="O50" s="247">
        <v>8.4</v>
      </c>
      <c r="P50" s="247">
        <v>8.1</v>
      </c>
      <c r="Q50" s="247">
        <v>7.9</v>
      </c>
      <c r="R50" s="247">
        <v>7.8</v>
      </c>
      <c r="S50" s="247">
        <v>8.8000000000000007</v>
      </c>
      <c r="T50" s="247">
        <v>8.1999999999999993</v>
      </c>
      <c r="U50" s="247">
        <v>7.7</v>
      </c>
      <c r="V50" s="247">
        <v>7.1</v>
      </c>
      <c r="W50" s="247">
        <v>6.7</v>
      </c>
      <c r="X50" s="247">
        <v>7</v>
      </c>
      <c r="Y50" s="247">
        <v>7.1</v>
      </c>
      <c r="Z50" s="247">
        <v>7.1</v>
      </c>
      <c r="AA50" s="247">
        <v>7</v>
      </c>
      <c r="AB50" s="247">
        <v>7.6</v>
      </c>
      <c r="AC50" s="139">
        <f t="shared" si="11"/>
        <v>7.5416666666666652</v>
      </c>
    </row>
    <row r="51" spans="1:29" ht="23.25" customHeight="1" x14ac:dyDescent="0.2">
      <c r="A51" s="4">
        <v>5</v>
      </c>
      <c r="B51" s="3" t="s">
        <v>85</v>
      </c>
      <c r="C51" s="2" t="s">
        <v>0</v>
      </c>
      <c r="D51" s="2"/>
      <c r="E51" s="247">
        <v>24.2</v>
      </c>
      <c r="F51" s="247">
        <v>24.2</v>
      </c>
      <c r="G51" s="247">
        <v>24.5</v>
      </c>
      <c r="H51" s="247">
        <v>24.3</v>
      </c>
      <c r="I51" s="247">
        <v>25.4</v>
      </c>
      <c r="J51" s="247">
        <v>25.6</v>
      </c>
      <c r="K51" s="247">
        <v>25.4</v>
      </c>
      <c r="L51" s="247">
        <v>25.6</v>
      </c>
      <c r="M51" s="247">
        <v>25.3</v>
      </c>
      <c r="N51" s="247">
        <v>25.2</v>
      </c>
      <c r="O51" s="247">
        <v>25.1</v>
      </c>
      <c r="P51" s="247">
        <v>24.8</v>
      </c>
      <c r="Q51" s="247">
        <v>24.9</v>
      </c>
      <c r="R51" s="247">
        <v>25.1</v>
      </c>
      <c r="S51" s="247">
        <v>24.6</v>
      </c>
      <c r="T51" s="247">
        <v>24.6</v>
      </c>
      <c r="U51" s="247">
        <v>24.3</v>
      </c>
      <c r="V51" s="247">
        <v>24.5</v>
      </c>
      <c r="W51" s="247">
        <v>24.1</v>
      </c>
      <c r="X51" s="247">
        <v>24</v>
      </c>
      <c r="Y51" s="247">
        <v>23.8</v>
      </c>
      <c r="Z51" s="247">
        <v>23.5</v>
      </c>
      <c r="AA51" s="247">
        <v>23.4</v>
      </c>
      <c r="AB51" s="247">
        <v>23.9</v>
      </c>
      <c r="AC51" s="139">
        <f t="shared" si="11"/>
        <v>24.595833333333335</v>
      </c>
    </row>
    <row r="52" spans="1:29" ht="23.25" customHeight="1" x14ac:dyDescent="0.2">
      <c r="A52" s="4">
        <v>6</v>
      </c>
      <c r="B52" s="3" t="s">
        <v>86</v>
      </c>
      <c r="C52" s="2" t="s">
        <v>0</v>
      </c>
      <c r="D52" s="2"/>
      <c r="E52" s="247">
        <v>28.9</v>
      </c>
      <c r="F52" s="247">
        <v>28.8</v>
      </c>
      <c r="G52" s="247">
        <v>29.6</v>
      </c>
      <c r="H52" s="247">
        <v>29.7</v>
      </c>
      <c r="I52" s="247">
        <v>31.2</v>
      </c>
      <c r="J52" s="247">
        <v>30.8</v>
      </c>
      <c r="K52" s="247">
        <v>30.9</v>
      </c>
      <c r="L52" s="247">
        <v>30.9</v>
      </c>
      <c r="M52" s="247">
        <v>30.7</v>
      </c>
      <c r="N52" s="247">
        <v>30.6</v>
      </c>
      <c r="O52" s="247">
        <v>30.4</v>
      </c>
      <c r="P52" s="247">
        <v>30.4</v>
      </c>
      <c r="Q52" s="247">
        <v>30.4</v>
      </c>
      <c r="R52" s="247">
        <v>30.3</v>
      </c>
      <c r="S52" s="247">
        <v>30.4</v>
      </c>
      <c r="T52" s="247">
        <v>30</v>
      </c>
      <c r="U52" s="247">
        <v>30.1</v>
      </c>
      <c r="V52" s="247">
        <v>29.9</v>
      </c>
      <c r="W52" s="247">
        <v>29.3</v>
      </c>
      <c r="X52" s="247">
        <v>29.3</v>
      </c>
      <c r="Y52" s="247">
        <v>28.8</v>
      </c>
      <c r="Z52" s="247">
        <v>28.4</v>
      </c>
      <c r="AA52" s="247">
        <v>28.3</v>
      </c>
      <c r="AB52" s="247">
        <v>28.6</v>
      </c>
      <c r="AC52" s="139">
        <f t="shared" si="11"/>
        <v>29.862499999999994</v>
      </c>
    </row>
    <row r="53" spans="1:29" ht="23.25" customHeight="1" x14ac:dyDescent="0.2">
      <c r="A53" s="4">
        <v>7</v>
      </c>
      <c r="B53" s="3" t="s">
        <v>21</v>
      </c>
      <c r="C53" s="2" t="s">
        <v>87</v>
      </c>
      <c r="D53" s="2"/>
      <c r="E53" s="212">
        <v>4.3</v>
      </c>
      <c r="F53" s="212">
        <v>4.3</v>
      </c>
      <c r="G53" s="212">
        <v>4.3</v>
      </c>
      <c r="H53" s="212">
        <v>4.3</v>
      </c>
      <c r="I53" s="212">
        <v>4.3</v>
      </c>
      <c r="J53" s="212">
        <v>4.3</v>
      </c>
      <c r="K53" s="212">
        <v>4.3</v>
      </c>
      <c r="L53" s="212">
        <v>4.3</v>
      </c>
      <c r="M53" s="212">
        <v>4.3</v>
      </c>
      <c r="N53" s="212">
        <v>4.3</v>
      </c>
      <c r="O53" s="212">
        <v>4.3</v>
      </c>
      <c r="P53" s="212">
        <v>4.3</v>
      </c>
      <c r="Q53" s="212">
        <v>4.3</v>
      </c>
      <c r="R53" s="212">
        <v>4.3</v>
      </c>
      <c r="S53" s="212">
        <v>4.3</v>
      </c>
      <c r="T53" s="212">
        <v>4.3</v>
      </c>
      <c r="U53" s="212">
        <v>4.3</v>
      </c>
      <c r="V53" s="212">
        <v>4.3</v>
      </c>
      <c r="W53" s="212">
        <v>4.3</v>
      </c>
      <c r="X53" s="212">
        <v>4.3</v>
      </c>
      <c r="Y53" s="212">
        <v>4.3</v>
      </c>
      <c r="Z53" s="212">
        <v>4.3</v>
      </c>
      <c r="AA53" s="212">
        <v>4.3</v>
      </c>
      <c r="AB53" s="212">
        <v>4.3</v>
      </c>
      <c r="AC53" s="139">
        <f t="shared" si="11"/>
        <v>4.299999999999998</v>
      </c>
    </row>
    <row r="54" spans="1:29" ht="23.25" customHeight="1" x14ac:dyDescent="0.2">
      <c r="A54" s="4">
        <v>8</v>
      </c>
      <c r="B54" s="3" t="s">
        <v>20</v>
      </c>
      <c r="C54" s="2" t="s">
        <v>87</v>
      </c>
      <c r="D54" s="2"/>
      <c r="E54" s="213">
        <v>3.8</v>
      </c>
      <c r="F54" s="213">
        <v>3.8</v>
      </c>
      <c r="G54" s="213">
        <v>3.8</v>
      </c>
      <c r="H54" s="213">
        <v>3.8</v>
      </c>
      <c r="I54" s="213">
        <v>3.8</v>
      </c>
      <c r="J54" s="213">
        <v>3.8</v>
      </c>
      <c r="K54" s="213">
        <v>3.8</v>
      </c>
      <c r="L54" s="213">
        <v>3.8</v>
      </c>
      <c r="M54" s="213">
        <v>3.8</v>
      </c>
      <c r="N54" s="213">
        <v>3.8</v>
      </c>
      <c r="O54" s="213">
        <v>3.8</v>
      </c>
      <c r="P54" s="213">
        <v>3.8</v>
      </c>
      <c r="Q54" s="213">
        <v>3.8</v>
      </c>
      <c r="R54" s="213">
        <v>3.8</v>
      </c>
      <c r="S54" s="213">
        <v>3.8</v>
      </c>
      <c r="T54" s="213">
        <v>3.8</v>
      </c>
      <c r="U54" s="213">
        <v>3.8</v>
      </c>
      <c r="V54" s="213">
        <v>3.8</v>
      </c>
      <c r="W54" s="213">
        <v>3.8</v>
      </c>
      <c r="X54" s="213">
        <v>3.8</v>
      </c>
      <c r="Y54" s="213">
        <v>3.8</v>
      </c>
      <c r="Z54" s="213">
        <v>3.8</v>
      </c>
      <c r="AA54" s="213">
        <v>3.8</v>
      </c>
      <c r="AB54" s="213">
        <v>3.8</v>
      </c>
      <c r="AC54" s="139">
        <f t="shared" si="11"/>
        <v>3.7999999999999985</v>
      </c>
    </row>
    <row r="55" spans="1:29" ht="23.25" customHeight="1" x14ac:dyDescent="0.2">
      <c r="A55" s="4">
        <v>9</v>
      </c>
      <c r="B55" s="3" t="s">
        <v>19</v>
      </c>
      <c r="C55" s="2" t="s">
        <v>87</v>
      </c>
      <c r="D55" s="2"/>
      <c r="E55" s="213">
        <v>3.8</v>
      </c>
      <c r="F55" s="213">
        <v>3.8</v>
      </c>
      <c r="G55" s="213">
        <v>3.8</v>
      </c>
      <c r="H55" s="213">
        <v>3.8</v>
      </c>
      <c r="I55" s="213">
        <v>3.8</v>
      </c>
      <c r="J55" s="213">
        <v>3.8</v>
      </c>
      <c r="K55" s="213">
        <v>3.8</v>
      </c>
      <c r="L55" s="213">
        <v>3.8</v>
      </c>
      <c r="M55" s="213">
        <v>3.8</v>
      </c>
      <c r="N55" s="213">
        <v>3.8</v>
      </c>
      <c r="O55" s="213">
        <v>3.8</v>
      </c>
      <c r="P55" s="213">
        <v>3.8</v>
      </c>
      <c r="Q55" s="213">
        <v>3.8</v>
      </c>
      <c r="R55" s="213">
        <v>3.8</v>
      </c>
      <c r="S55" s="213">
        <v>3.8</v>
      </c>
      <c r="T55" s="213">
        <v>3.8</v>
      </c>
      <c r="U55" s="213">
        <v>3.8</v>
      </c>
      <c r="V55" s="213">
        <v>3.8</v>
      </c>
      <c r="W55" s="213">
        <v>3.8</v>
      </c>
      <c r="X55" s="213">
        <v>3.8</v>
      </c>
      <c r="Y55" s="213">
        <v>3.8</v>
      </c>
      <c r="Z55" s="213">
        <v>3.8</v>
      </c>
      <c r="AA55" s="213">
        <v>3.8</v>
      </c>
      <c r="AB55" s="213">
        <v>3.8</v>
      </c>
      <c r="AC55" s="139">
        <f t="shared" si="11"/>
        <v>3.7999999999999985</v>
      </c>
    </row>
    <row r="56" spans="1:29" ht="23.25" customHeight="1" x14ac:dyDescent="0.2">
      <c r="A56" s="4">
        <v>10</v>
      </c>
      <c r="B56" s="3" t="s">
        <v>18</v>
      </c>
      <c r="C56" s="2" t="s">
        <v>87</v>
      </c>
      <c r="D56" s="2"/>
      <c r="E56" s="213">
        <v>3</v>
      </c>
      <c r="F56" s="213">
        <v>3</v>
      </c>
      <c r="G56" s="213">
        <v>3</v>
      </c>
      <c r="H56" s="213">
        <v>3</v>
      </c>
      <c r="I56" s="213">
        <v>3</v>
      </c>
      <c r="J56" s="213">
        <v>3</v>
      </c>
      <c r="K56" s="213">
        <v>3</v>
      </c>
      <c r="L56" s="213">
        <v>3</v>
      </c>
      <c r="M56" s="213">
        <v>3</v>
      </c>
      <c r="N56" s="213">
        <v>3</v>
      </c>
      <c r="O56" s="213">
        <v>3</v>
      </c>
      <c r="P56" s="213">
        <v>3</v>
      </c>
      <c r="Q56" s="213">
        <v>3</v>
      </c>
      <c r="R56" s="213">
        <v>3</v>
      </c>
      <c r="S56" s="213">
        <v>3</v>
      </c>
      <c r="T56" s="213">
        <v>3</v>
      </c>
      <c r="U56" s="213">
        <v>3</v>
      </c>
      <c r="V56" s="213">
        <v>3</v>
      </c>
      <c r="W56" s="213">
        <v>3</v>
      </c>
      <c r="X56" s="213">
        <v>3</v>
      </c>
      <c r="Y56" s="213">
        <v>3</v>
      </c>
      <c r="Z56" s="213">
        <v>3</v>
      </c>
      <c r="AA56" s="213">
        <v>3</v>
      </c>
      <c r="AB56" s="213">
        <v>3</v>
      </c>
      <c r="AC56" s="139">
        <f t="shared" si="11"/>
        <v>3</v>
      </c>
    </row>
    <row r="57" spans="1:29" ht="23.25" customHeight="1" x14ac:dyDescent="0.2">
      <c r="A57" s="4">
        <v>11</v>
      </c>
      <c r="B57" s="3" t="s">
        <v>88</v>
      </c>
      <c r="C57" s="2" t="s">
        <v>87</v>
      </c>
      <c r="D57" s="5"/>
      <c r="E57" s="212">
        <f t="shared" ref="E57:G57" si="12">E53-E54</f>
        <v>0.5</v>
      </c>
      <c r="F57" s="212">
        <f t="shared" si="12"/>
        <v>0.5</v>
      </c>
      <c r="G57" s="212">
        <f t="shared" si="12"/>
        <v>0.5</v>
      </c>
      <c r="H57" s="212">
        <f t="shared" ref="H57:K57" si="13">H53-H54</f>
        <v>0.5</v>
      </c>
      <c r="I57" s="212">
        <f t="shared" si="13"/>
        <v>0.5</v>
      </c>
      <c r="J57" s="212">
        <f t="shared" si="13"/>
        <v>0.5</v>
      </c>
      <c r="K57" s="212">
        <f t="shared" si="13"/>
        <v>0.5</v>
      </c>
      <c r="L57" s="212">
        <f t="shared" ref="L57:AB57" si="14">L53-L54</f>
        <v>0.5</v>
      </c>
      <c r="M57" s="212">
        <f t="shared" si="14"/>
        <v>0.5</v>
      </c>
      <c r="N57" s="212">
        <f t="shared" si="14"/>
        <v>0.5</v>
      </c>
      <c r="O57" s="212">
        <f t="shared" si="14"/>
        <v>0.5</v>
      </c>
      <c r="P57" s="212">
        <f t="shared" si="14"/>
        <v>0.5</v>
      </c>
      <c r="Q57" s="212">
        <f t="shared" si="14"/>
        <v>0.5</v>
      </c>
      <c r="R57" s="212">
        <f t="shared" si="14"/>
        <v>0.5</v>
      </c>
      <c r="S57" s="212">
        <f t="shared" si="14"/>
        <v>0.5</v>
      </c>
      <c r="T57" s="212">
        <f t="shared" si="14"/>
        <v>0.5</v>
      </c>
      <c r="U57" s="212">
        <f t="shared" si="14"/>
        <v>0.5</v>
      </c>
      <c r="V57" s="212">
        <f t="shared" si="14"/>
        <v>0.5</v>
      </c>
      <c r="W57" s="212">
        <f t="shared" si="14"/>
        <v>0.5</v>
      </c>
      <c r="X57" s="212">
        <f t="shared" si="14"/>
        <v>0.5</v>
      </c>
      <c r="Y57" s="212">
        <f t="shared" si="14"/>
        <v>0.5</v>
      </c>
      <c r="Z57" s="212">
        <f t="shared" si="14"/>
        <v>0.5</v>
      </c>
      <c r="AA57" s="212">
        <f t="shared" si="14"/>
        <v>0.5</v>
      </c>
      <c r="AB57" s="212">
        <f t="shared" si="14"/>
        <v>0.5</v>
      </c>
      <c r="AC57" s="139">
        <f t="shared" si="11"/>
        <v>0.5</v>
      </c>
    </row>
    <row r="58" spans="1:29" ht="23.25" customHeight="1" x14ac:dyDescent="0.2">
      <c r="A58" s="4">
        <v>12</v>
      </c>
      <c r="B58" s="3" t="s">
        <v>89</v>
      </c>
      <c r="C58" s="2" t="s">
        <v>87</v>
      </c>
      <c r="D58" s="5"/>
      <c r="E58" s="212">
        <f t="shared" ref="E58:G58" si="15">E55-E56</f>
        <v>0.79999999999999982</v>
      </c>
      <c r="F58" s="212">
        <f t="shared" si="15"/>
        <v>0.79999999999999982</v>
      </c>
      <c r="G58" s="212">
        <f t="shared" si="15"/>
        <v>0.79999999999999982</v>
      </c>
      <c r="H58" s="212">
        <f t="shared" ref="H58:K58" si="16">H55-H56</f>
        <v>0.79999999999999982</v>
      </c>
      <c r="I58" s="212">
        <f t="shared" si="16"/>
        <v>0.79999999999999982</v>
      </c>
      <c r="J58" s="212">
        <f t="shared" si="16"/>
        <v>0.79999999999999982</v>
      </c>
      <c r="K58" s="212">
        <f t="shared" si="16"/>
        <v>0.79999999999999982</v>
      </c>
      <c r="L58" s="212">
        <f t="shared" ref="L58:AB58" si="17">L55-L56</f>
        <v>0.79999999999999982</v>
      </c>
      <c r="M58" s="212">
        <f t="shared" si="17"/>
        <v>0.79999999999999982</v>
      </c>
      <c r="N58" s="212">
        <f t="shared" si="17"/>
        <v>0.79999999999999982</v>
      </c>
      <c r="O58" s="212">
        <f t="shared" si="17"/>
        <v>0.79999999999999982</v>
      </c>
      <c r="P58" s="212">
        <f t="shared" si="17"/>
        <v>0.79999999999999982</v>
      </c>
      <c r="Q58" s="212">
        <f t="shared" si="17"/>
        <v>0.79999999999999982</v>
      </c>
      <c r="R58" s="212">
        <f t="shared" si="17"/>
        <v>0.79999999999999982</v>
      </c>
      <c r="S58" s="212">
        <f t="shared" si="17"/>
        <v>0.79999999999999982</v>
      </c>
      <c r="T58" s="212">
        <f t="shared" si="17"/>
        <v>0.79999999999999982</v>
      </c>
      <c r="U58" s="212">
        <f t="shared" si="17"/>
        <v>0.79999999999999982</v>
      </c>
      <c r="V58" s="212">
        <f t="shared" si="17"/>
        <v>0.79999999999999982</v>
      </c>
      <c r="W58" s="212">
        <f t="shared" si="17"/>
        <v>0.79999999999999982</v>
      </c>
      <c r="X58" s="212">
        <f t="shared" si="17"/>
        <v>0.79999999999999982</v>
      </c>
      <c r="Y58" s="212">
        <f t="shared" si="17"/>
        <v>0.79999999999999982</v>
      </c>
      <c r="Z58" s="212">
        <f t="shared" si="17"/>
        <v>0.79999999999999982</v>
      </c>
      <c r="AA58" s="212">
        <f t="shared" si="17"/>
        <v>0.79999999999999982</v>
      </c>
      <c r="AB58" s="212">
        <f t="shared" si="17"/>
        <v>0.79999999999999982</v>
      </c>
      <c r="AC58" s="139">
        <f t="shared" si="11"/>
        <v>0.80000000000000027</v>
      </c>
    </row>
    <row r="59" spans="1:29" ht="23.25" customHeight="1" x14ac:dyDescent="0.2">
      <c r="A59" s="4">
        <v>13</v>
      </c>
      <c r="B59" s="3" t="s">
        <v>90</v>
      </c>
      <c r="C59" s="2" t="s">
        <v>91</v>
      </c>
      <c r="D59" s="5"/>
      <c r="E59" s="214">
        <f t="shared" ref="E59:G59" si="18">SQRT(E57/0.5)*971</f>
        <v>971</v>
      </c>
      <c r="F59" s="214">
        <f t="shared" si="18"/>
        <v>971</v>
      </c>
      <c r="G59" s="214">
        <f t="shared" si="18"/>
        <v>971</v>
      </c>
      <c r="H59" s="214">
        <f t="shared" ref="H59:K59" si="19">SQRT(H57/0.5)*971</f>
        <v>971</v>
      </c>
      <c r="I59" s="214">
        <f t="shared" si="19"/>
        <v>971</v>
      </c>
      <c r="J59" s="214">
        <f t="shared" si="19"/>
        <v>971</v>
      </c>
      <c r="K59" s="214">
        <f t="shared" si="19"/>
        <v>971</v>
      </c>
      <c r="L59" s="214">
        <f t="shared" ref="L59:AB59" si="20">SQRT(L57/0.5)*971</f>
        <v>971</v>
      </c>
      <c r="M59" s="214">
        <f t="shared" si="20"/>
        <v>971</v>
      </c>
      <c r="N59" s="214">
        <f t="shared" si="20"/>
        <v>971</v>
      </c>
      <c r="O59" s="214">
        <f t="shared" si="20"/>
        <v>971</v>
      </c>
      <c r="P59" s="214">
        <f t="shared" si="20"/>
        <v>971</v>
      </c>
      <c r="Q59" s="214">
        <f t="shared" si="20"/>
        <v>971</v>
      </c>
      <c r="R59" s="214">
        <f t="shared" si="20"/>
        <v>971</v>
      </c>
      <c r="S59" s="214">
        <f t="shared" si="20"/>
        <v>971</v>
      </c>
      <c r="T59" s="214">
        <f t="shared" si="20"/>
        <v>971</v>
      </c>
      <c r="U59" s="214">
        <f t="shared" si="20"/>
        <v>971</v>
      </c>
      <c r="V59" s="214">
        <f t="shared" si="20"/>
        <v>971</v>
      </c>
      <c r="W59" s="214">
        <f t="shared" si="20"/>
        <v>971</v>
      </c>
      <c r="X59" s="214">
        <f t="shared" si="20"/>
        <v>971</v>
      </c>
      <c r="Y59" s="214">
        <f t="shared" si="20"/>
        <v>971</v>
      </c>
      <c r="Z59" s="214">
        <f t="shared" si="20"/>
        <v>971</v>
      </c>
      <c r="AA59" s="214">
        <f t="shared" si="20"/>
        <v>971</v>
      </c>
      <c r="AB59" s="214">
        <f t="shared" si="20"/>
        <v>971</v>
      </c>
      <c r="AC59" s="139">
        <f t="shared" si="11"/>
        <v>971</v>
      </c>
    </row>
    <row r="60" spans="1:29" ht="23.25" customHeight="1" x14ac:dyDescent="0.2">
      <c r="A60" s="4">
        <v>14</v>
      </c>
      <c r="B60" s="3" t="s">
        <v>11</v>
      </c>
      <c r="C60" s="2" t="s">
        <v>10</v>
      </c>
      <c r="D60" s="5"/>
      <c r="E60" s="214">
        <f t="shared" ref="E60:G60" si="21">E59*1000*1*(E49-E50)/3024</f>
        <v>1605.4894179894184</v>
      </c>
      <c r="F60" s="214">
        <f t="shared" si="21"/>
        <v>1477.050264550265</v>
      </c>
      <c r="G60" s="214">
        <f t="shared" si="21"/>
        <v>1798.148148148148</v>
      </c>
      <c r="H60" s="214">
        <f t="shared" ref="H60:K60" si="22">H59*1000*1*(H49-H50)/3024</f>
        <v>1862.3677248677245</v>
      </c>
      <c r="I60" s="214">
        <f t="shared" si="22"/>
        <v>1830.2579365079366</v>
      </c>
      <c r="J60" s="214">
        <f t="shared" si="22"/>
        <v>1637.5992063492063</v>
      </c>
      <c r="K60" s="214">
        <f t="shared" si="22"/>
        <v>1701.818783068783</v>
      </c>
      <c r="L60" s="214">
        <f t="shared" ref="L60:AB60" si="23">L59*1000*1*(L49-L50)/3024</f>
        <v>1733.9285714285713</v>
      </c>
      <c r="M60" s="214">
        <f t="shared" si="23"/>
        <v>1573.3796296296296</v>
      </c>
      <c r="N60" s="214">
        <f t="shared" si="23"/>
        <v>1733.9285714285713</v>
      </c>
      <c r="O60" s="214">
        <f t="shared" si="23"/>
        <v>1637.5992063492063</v>
      </c>
      <c r="P60" s="214">
        <f t="shared" si="23"/>
        <v>1766.0383597883597</v>
      </c>
      <c r="Q60" s="214">
        <f t="shared" si="23"/>
        <v>1701.8187830687827</v>
      </c>
      <c r="R60" s="214">
        <f t="shared" si="23"/>
        <v>1830.2579365079366</v>
      </c>
      <c r="S60" s="214">
        <f t="shared" si="23"/>
        <v>1477.0502645502645</v>
      </c>
      <c r="T60" s="214">
        <f t="shared" si="23"/>
        <v>1605.4894179894179</v>
      </c>
      <c r="U60" s="214">
        <f t="shared" si="23"/>
        <v>1669.7089947089946</v>
      </c>
      <c r="V60" s="214">
        <f t="shared" si="23"/>
        <v>1701.8187830687834</v>
      </c>
      <c r="W60" s="214">
        <f t="shared" si="23"/>
        <v>1669.7089947089946</v>
      </c>
      <c r="X60" s="214">
        <f t="shared" si="23"/>
        <v>1477.0502645502645</v>
      </c>
      <c r="Y60" s="214">
        <f t="shared" si="23"/>
        <v>1412.8306878306878</v>
      </c>
      <c r="Z60" s="214">
        <f t="shared" si="23"/>
        <v>1412.8306878306878</v>
      </c>
      <c r="AA60" s="214">
        <f t="shared" si="23"/>
        <v>1412.8306878306878</v>
      </c>
      <c r="AB60" s="214">
        <f t="shared" si="23"/>
        <v>1155.9523809523807</v>
      </c>
      <c r="AC60" s="138">
        <f>SUM(E60:AB60)</f>
        <v>38884.953703703708</v>
      </c>
    </row>
    <row r="61" spans="1:29" ht="23.25" customHeight="1" x14ac:dyDescent="0.2">
      <c r="A61" s="4">
        <v>15</v>
      </c>
      <c r="B61" s="3" t="s">
        <v>9</v>
      </c>
      <c r="C61" s="2" t="s">
        <v>8</v>
      </c>
      <c r="D61" s="5"/>
      <c r="E61" s="283">
        <v>1300</v>
      </c>
      <c r="F61" s="283">
        <v>1300</v>
      </c>
      <c r="G61" s="283">
        <v>1500</v>
      </c>
      <c r="H61" s="283">
        <v>1600</v>
      </c>
      <c r="I61" s="283">
        <v>1300</v>
      </c>
      <c r="J61" s="283">
        <v>1400</v>
      </c>
      <c r="K61" s="283">
        <v>1500</v>
      </c>
      <c r="L61" s="283">
        <v>1400</v>
      </c>
      <c r="M61" s="283">
        <v>1500</v>
      </c>
      <c r="N61" s="283">
        <v>1400</v>
      </c>
      <c r="O61" s="283">
        <v>1500</v>
      </c>
      <c r="P61" s="283">
        <v>1500</v>
      </c>
      <c r="Q61" s="283">
        <v>1500</v>
      </c>
      <c r="R61" s="283">
        <v>1500</v>
      </c>
      <c r="S61" s="283">
        <v>1500</v>
      </c>
      <c r="T61" s="283">
        <v>1500</v>
      </c>
      <c r="U61" s="283">
        <v>1500</v>
      </c>
      <c r="V61" s="283">
        <v>1500</v>
      </c>
      <c r="W61" s="283">
        <v>1400</v>
      </c>
      <c r="X61" s="283">
        <v>1300</v>
      </c>
      <c r="Y61" s="283">
        <v>1200</v>
      </c>
      <c r="Z61" s="283">
        <v>1400</v>
      </c>
      <c r="AA61" s="283">
        <v>1300</v>
      </c>
      <c r="AB61" s="283">
        <v>1300</v>
      </c>
      <c r="AC61" s="138">
        <f>SUM(E61:AB61)</f>
        <v>34100</v>
      </c>
    </row>
    <row r="62" spans="1:29" ht="23.25" customHeight="1" x14ac:dyDescent="0.2">
      <c r="A62" s="4">
        <v>16</v>
      </c>
      <c r="B62" s="3" t="s">
        <v>7</v>
      </c>
      <c r="C62" s="2" t="s">
        <v>6</v>
      </c>
      <c r="D62" s="5"/>
      <c r="E62" s="215">
        <f t="shared" ref="E62:G62" si="24">E61/E60</f>
        <v>0.80972193614830057</v>
      </c>
      <c r="F62" s="215">
        <f t="shared" si="24"/>
        <v>0.88013253929163093</v>
      </c>
      <c r="G62" s="215">
        <f t="shared" si="24"/>
        <v>0.83419155509783738</v>
      </c>
      <c r="H62" s="215">
        <f t="shared" ref="H62:K62" si="25">H61/H60</f>
        <v>0.85912141766397976</v>
      </c>
      <c r="I62" s="215">
        <f t="shared" si="25"/>
        <v>0.71028240013008825</v>
      </c>
      <c r="J62" s="215">
        <f t="shared" si="25"/>
        <v>0.85491003816562672</v>
      </c>
      <c r="K62" s="215">
        <f t="shared" si="25"/>
        <v>0.88140994500903569</v>
      </c>
      <c r="L62" s="215">
        <f t="shared" ref="L62:AB62" si="26">L61/L60</f>
        <v>0.80741503604531417</v>
      </c>
      <c r="M62" s="215">
        <f t="shared" si="26"/>
        <v>0.95336177725467119</v>
      </c>
      <c r="N62" s="215">
        <f t="shared" si="26"/>
        <v>0.80741503604531417</v>
      </c>
      <c r="O62" s="215">
        <f t="shared" si="26"/>
        <v>0.91597504089174298</v>
      </c>
      <c r="P62" s="215">
        <f t="shared" si="26"/>
        <v>0.84935867428143441</v>
      </c>
      <c r="Q62" s="215">
        <f t="shared" si="26"/>
        <v>0.8814099450090358</v>
      </c>
      <c r="R62" s="215">
        <f t="shared" si="26"/>
        <v>0.81955661553471726</v>
      </c>
      <c r="S62" s="215">
        <f t="shared" si="26"/>
        <v>1.0155375453364976</v>
      </c>
      <c r="T62" s="215">
        <f t="shared" si="26"/>
        <v>0.93429454170957782</v>
      </c>
      <c r="U62" s="215">
        <f t="shared" si="26"/>
        <v>0.89836013625920941</v>
      </c>
      <c r="V62" s="215">
        <f t="shared" si="26"/>
        <v>0.88140994500903547</v>
      </c>
      <c r="W62" s="215">
        <f t="shared" si="26"/>
        <v>0.8384694605085955</v>
      </c>
      <c r="X62" s="215">
        <f t="shared" si="26"/>
        <v>0.88013253929163127</v>
      </c>
      <c r="Y62" s="215">
        <f t="shared" si="26"/>
        <v>0.8493586742814343</v>
      </c>
      <c r="Z62" s="215">
        <f t="shared" si="26"/>
        <v>0.99091845332834005</v>
      </c>
      <c r="AA62" s="215">
        <f t="shared" si="26"/>
        <v>0.92013856380488723</v>
      </c>
      <c r="AB62" s="215">
        <f t="shared" si="26"/>
        <v>1.1246138002059733</v>
      </c>
      <c r="AC62" s="161">
        <f t="shared" ref="AC62:AC67" si="27">AVERAGE(E62:AB62)</f>
        <v>0.88322898401266292</v>
      </c>
    </row>
    <row r="63" spans="1:29" ht="23.25" customHeight="1" x14ac:dyDescent="0.2">
      <c r="A63" s="4">
        <v>17</v>
      </c>
      <c r="B63" s="3" t="s">
        <v>5</v>
      </c>
      <c r="C63" s="5"/>
      <c r="D63" s="5"/>
      <c r="E63" s="329">
        <f>AC62</f>
        <v>0.88322898401266292</v>
      </c>
      <c r="F63" s="330"/>
      <c r="G63" s="330"/>
      <c r="H63" s="330"/>
      <c r="I63" s="330"/>
      <c r="J63" s="330"/>
      <c r="K63" s="330"/>
      <c r="L63" s="330"/>
      <c r="M63" s="330"/>
      <c r="N63" s="330"/>
      <c r="O63" s="330"/>
      <c r="P63" s="330"/>
      <c r="Q63" s="330"/>
      <c r="R63" s="330"/>
      <c r="S63" s="330"/>
      <c r="T63" s="330"/>
      <c r="U63" s="330"/>
      <c r="V63" s="330"/>
      <c r="W63" s="330"/>
      <c r="X63" s="330"/>
      <c r="Y63" s="330"/>
      <c r="Z63" s="330"/>
      <c r="AA63" s="330"/>
      <c r="AB63" s="331"/>
      <c r="AC63" s="138">
        <f t="shared" si="27"/>
        <v>0.88322898401266292</v>
      </c>
    </row>
    <row r="64" spans="1:29" ht="23.25" customHeight="1" x14ac:dyDescent="0.2">
      <c r="A64" s="4">
        <v>18</v>
      </c>
      <c r="B64" s="3" t="s">
        <v>4</v>
      </c>
      <c r="C64" s="5"/>
      <c r="D64" s="5"/>
      <c r="E64" s="208">
        <f t="shared" ref="E64:G64" si="28">3.516/E62</f>
        <v>4.3422313797313805</v>
      </c>
      <c r="F64" s="208">
        <f t="shared" si="28"/>
        <v>3.9948528693528709</v>
      </c>
      <c r="G64" s="208">
        <f t="shared" si="28"/>
        <v>4.2148592592592591</v>
      </c>
      <c r="H64" s="208">
        <f t="shared" ref="H64:K64" si="29">3.516/H62</f>
        <v>4.0925530753968244</v>
      </c>
      <c r="I64" s="208">
        <f t="shared" si="29"/>
        <v>4.9501437728937736</v>
      </c>
      <c r="J64" s="208">
        <f t="shared" si="29"/>
        <v>4.1127134353741495</v>
      </c>
      <c r="K64" s="208">
        <f t="shared" si="29"/>
        <v>3.9890632275132272</v>
      </c>
      <c r="L64" s="208">
        <f t="shared" ref="L64:AB64" si="30">3.516/L62</f>
        <v>4.3546377551020408</v>
      </c>
      <c r="M64" s="208">
        <f t="shared" si="30"/>
        <v>3.6880018518518516</v>
      </c>
      <c r="N64" s="208">
        <f t="shared" si="30"/>
        <v>4.3546377551020408</v>
      </c>
      <c r="O64" s="208">
        <f t="shared" si="30"/>
        <v>3.8385325396825394</v>
      </c>
      <c r="P64" s="208">
        <f t="shared" si="30"/>
        <v>4.139593915343915</v>
      </c>
      <c r="Q64" s="208">
        <f t="shared" si="30"/>
        <v>3.9890632275132267</v>
      </c>
      <c r="R64" s="208">
        <f t="shared" si="30"/>
        <v>4.2901246031746032</v>
      </c>
      <c r="S64" s="208">
        <f t="shared" si="30"/>
        <v>3.4622058201058197</v>
      </c>
      <c r="T64" s="208">
        <f t="shared" si="30"/>
        <v>3.7632671957671957</v>
      </c>
      <c r="U64" s="208">
        <f t="shared" si="30"/>
        <v>3.9137978835978835</v>
      </c>
      <c r="V64" s="208">
        <f t="shared" si="30"/>
        <v>3.9890632275132281</v>
      </c>
      <c r="W64" s="208">
        <f t="shared" si="30"/>
        <v>4.193354875283446</v>
      </c>
      <c r="X64" s="208">
        <f t="shared" si="30"/>
        <v>3.9948528693528691</v>
      </c>
      <c r="Y64" s="208">
        <f t="shared" si="30"/>
        <v>4.1395939153439159</v>
      </c>
      <c r="Z64" s="208">
        <f t="shared" si="30"/>
        <v>3.5482233560090704</v>
      </c>
      <c r="AA64" s="208">
        <f t="shared" si="30"/>
        <v>3.8211636141636141</v>
      </c>
      <c r="AB64" s="208">
        <f t="shared" si="30"/>
        <v>3.126406593406593</v>
      </c>
      <c r="AC64" s="138">
        <f t="shared" si="27"/>
        <v>4.0126224174098066</v>
      </c>
    </row>
    <row r="65" spans="1:29" ht="23.25" customHeight="1" x14ac:dyDescent="0.2">
      <c r="A65" s="4">
        <v>19</v>
      </c>
      <c r="B65" s="3" t="s">
        <v>3</v>
      </c>
      <c r="C65" s="5"/>
      <c r="D65" s="5"/>
      <c r="E65" s="208">
        <f t="shared" ref="E65:G65" si="31">3.413*E64</f>
        <v>14.820035699023201</v>
      </c>
      <c r="F65" s="208">
        <f t="shared" si="31"/>
        <v>13.634432843101347</v>
      </c>
      <c r="G65" s="208">
        <f t="shared" si="31"/>
        <v>14.38531465185185</v>
      </c>
      <c r="H65" s="208">
        <f t="shared" ref="H65:K65" si="32">3.413*H64</f>
        <v>13.96788364632936</v>
      </c>
      <c r="I65" s="208">
        <f t="shared" si="32"/>
        <v>16.894840696886448</v>
      </c>
      <c r="J65" s="208">
        <f t="shared" si="32"/>
        <v>14.036690954931972</v>
      </c>
      <c r="K65" s="208">
        <f t="shared" si="32"/>
        <v>13.614672795502644</v>
      </c>
      <c r="L65" s="208">
        <f t="shared" ref="L65:AB65" si="33">3.413*L64</f>
        <v>14.862378658163264</v>
      </c>
      <c r="M65" s="208">
        <f t="shared" si="33"/>
        <v>12.58715032037037</v>
      </c>
      <c r="N65" s="208">
        <f t="shared" si="33"/>
        <v>14.862378658163264</v>
      </c>
      <c r="O65" s="208">
        <f t="shared" si="33"/>
        <v>13.100911557936506</v>
      </c>
      <c r="P65" s="208">
        <f t="shared" si="33"/>
        <v>14.128434033068782</v>
      </c>
      <c r="Q65" s="208">
        <f t="shared" si="33"/>
        <v>13.614672795502642</v>
      </c>
      <c r="R65" s="208">
        <f t="shared" si="33"/>
        <v>14.64219527063492</v>
      </c>
      <c r="S65" s="208">
        <f t="shared" si="33"/>
        <v>11.816508464021162</v>
      </c>
      <c r="T65" s="208">
        <f t="shared" si="33"/>
        <v>12.844030939153438</v>
      </c>
      <c r="U65" s="208">
        <f t="shared" si="33"/>
        <v>13.357792176719576</v>
      </c>
      <c r="V65" s="208">
        <f t="shared" si="33"/>
        <v>13.614672795502647</v>
      </c>
      <c r="W65" s="208">
        <f t="shared" si="33"/>
        <v>14.3119201893424</v>
      </c>
      <c r="X65" s="208">
        <f t="shared" si="33"/>
        <v>13.634432843101342</v>
      </c>
      <c r="Y65" s="208">
        <f t="shared" si="33"/>
        <v>14.128434033068784</v>
      </c>
      <c r="Z65" s="208">
        <f t="shared" si="33"/>
        <v>12.110086314058956</v>
      </c>
      <c r="AA65" s="208">
        <f t="shared" si="33"/>
        <v>13.041631415140413</v>
      </c>
      <c r="AB65" s="208">
        <f t="shared" si="33"/>
        <v>10.670425703296701</v>
      </c>
      <c r="AC65" s="138">
        <f t="shared" si="27"/>
        <v>13.695080310619666</v>
      </c>
    </row>
    <row r="66" spans="1:29" ht="23.25" customHeight="1" x14ac:dyDescent="0.2">
      <c r="A66" s="4">
        <v>20</v>
      </c>
      <c r="B66" s="3" t="s">
        <v>2</v>
      </c>
      <c r="C66" s="2" t="s">
        <v>0</v>
      </c>
      <c r="D66" s="5"/>
      <c r="E66" s="208">
        <f t="shared" ref="E66:G66" si="34">(E52-E51)/LN(1+(E52-E51)/E47)</f>
        <v>2.7004259364194225</v>
      </c>
      <c r="F66" s="208">
        <f t="shared" si="34"/>
        <v>2.6701237451617263</v>
      </c>
      <c r="G66" s="208">
        <f t="shared" si="34"/>
        <v>2.8203459985398589</v>
      </c>
      <c r="H66" s="208">
        <f t="shared" ref="H66:K66" si="35">(H52-H51)/LN(1+(H52-H51)/H47)</f>
        <v>3.1676234304562327</v>
      </c>
      <c r="I66" s="208">
        <f t="shared" si="35"/>
        <v>3.4163254610252358</v>
      </c>
      <c r="J66" s="208">
        <f t="shared" si="35"/>
        <v>3.106375869883093</v>
      </c>
      <c r="K66" s="208">
        <f t="shared" si="35"/>
        <v>3.06960844603186</v>
      </c>
      <c r="L66" s="208">
        <f t="shared" ref="L66:AB66" si="36">(L52-L51)/LN(1+(L52-L51)/L47)</f>
        <v>3.0096744385247418</v>
      </c>
      <c r="M66" s="208">
        <f t="shared" si="36"/>
        <v>3.0396984668793521</v>
      </c>
      <c r="N66" s="208">
        <f t="shared" si="36"/>
        <v>2.9090157011571125</v>
      </c>
      <c r="O66" s="208">
        <f t="shared" si="36"/>
        <v>3.0096744385247418</v>
      </c>
      <c r="P66" s="208">
        <f t="shared" si="36"/>
        <v>3.2284080438006151</v>
      </c>
      <c r="Q66" s="208">
        <f t="shared" si="36"/>
        <v>3.1980723748256557</v>
      </c>
      <c r="R66" s="208">
        <f t="shared" si="36"/>
        <v>3.106375869883093</v>
      </c>
      <c r="S66" s="208">
        <f t="shared" si="36"/>
        <v>3.4163254610252345</v>
      </c>
      <c r="T66" s="208">
        <f t="shared" si="36"/>
        <v>3.4167475825261029</v>
      </c>
      <c r="U66" s="208">
        <f t="shared" si="36"/>
        <v>3.288748875701764</v>
      </c>
      <c r="V66" s="208">
        <f t="shared" si="36"/>
        <v>3.0396984668793521</v>
      </c>
      <c r="W66" s="208">
        <f t="shared" si="36"/>
        <v>3.106375869883093</v>
      </c>
      <c r="X66" s="208">
        <f t="shared" si="36"/>
        <v>3.1370587723358061</v>
      </c>
      <c r="Y66" s="208">
        <f t="shared" si="36"/>
        <v>3.1681956368598083</v>
      </c>
      <c r="Z66" s="208">
        <f t="shared" si="36"/>
        <v>3.1366322896971424</v>
      </c>
      <c r="AA66" s="208">
        <f t="shared" si="36"/>
        <v>3.3773703780243229</v>
      </c>
      <c r="AB66" s="208">
        <f t="shared" si="36"/>
        <v>3.0731101976586981</v>
      </c>
      <c r="AC66" s="138">
        <f t="shared" si="27"/>
        <v>3.1088338229876693</v>
      </c>
    </row>
    <row r="67" spans="1:29" ht="23.25" customHeight="1" x14ac:dyDescent="0.25">
      <c r="A67" s="4">
        <v>21</v>
      </c>
      <c r="B67" s="3" t="s">
        <v>1</v>
      </c>
      <c r="C67" s="2" t="s">
        <v>0</v>
      </c>
      <c r="D67" s="1"/>
      <c r="E67" s="208">
        <f t="shared" ref="E67:G67" si="37">(E49-E50)/LN(1+(E49-E50)/E48)</f>
        <v>4.3291346707437652</v>
      </c>
      <c r="F67" s="208">
        <f t="shared" si="37"/>
        <v>4.2972926399479716</v>
      </c>
      <c r="G67" s="208">
        <f t="shared" si="37"/>
        <v>4.6512678524622082</v>
      </c>
      <c r="H67" s="208">
        <f t="shared" ref="H67:K67" si="38">(H49-H50)/LN(1+(H49-H50)/H48)</f>
        <v>4.7205690989144813</v>
      </c>
      <c r="I67" s="208">
        <f t="shared" si="38"/>
        <v>4.9106432231045778</v>
      </c>
      <c r="J67" s="208">
        <f t="shared" si="38"/>
        <v>4.2520658385844161</v>
      </c>
      <c r="K67" s="208">
        <f t="shared" si="38"/>
        <v>4.3214307588897247</v>
      </c>
      <c r="L67" s="208">
        <f t="shared" ref="L67:AB67" si="39">(L49-L50)/LN(1+(L49-L50)/L48)</f>
        <v>4.6933176458926242</v>
      </c>
      <c r="M67" s="208">
        <f t="shared" si="39"/>
        <v>4.0698593709044326</v>
      </c>
      <c r="N67" s="208">
        <f t="shared" si="39"/>
        <v>5.3536159926241922</v>
      </c>
      <c r="O67" s="208">
        <f t="shared" si="39"/>
        <v>5.134649782243276</v>
      </c>
      <c r="P67" s="208">
        <f t="shared" si="39"/>
        <v>4.8400469356153959</v>
      </c>
      <c r="Q67" s="208">
        <f t="shared" si="39"/>
        <v>4.6579770418998239</v>
      </c>
      <c r="R67" s="208">
        <f t="shared" si="39"/>
        <v>4.6859765785152208</v>
      </c>
      <c r="S67" s="208">
        <f t="shared" si="39"/>
        <v>4.5161372240356625</v>
      </c>
      <c r="T67" s="208">
        <f t="shared" si="39"/>
        <v>4.8804089152217669</v>
      </c>
      <c r="U67" s="208">
        <f t="shared" si="39"/>
        <v>5.0625353343326953</v>
      </c>
      <c r="V67" s="208">
        <f t="shared" si="39"/>
        <v>5.098980754042036</v>
      </c>
      <c r="W67" s="208">
        <f t="shared" si="39"/>
        <v>4.8434675739793187</v>
      </c>
      <c r="X67" s="208">
        <f t="shared" si="39"/>
        <v>4.8411254012869858</v>
      </c>
      <c r="Y67" s="208">
        <f t="shared" si="39"/>
        <v>4.9801872923089352</v>
      </c>
      <c r="Z67" s="208">
        <f t="shared" si="39"/>
        <v>5.0867202714321795</v>
      </c>
      <c r="AA67" s="208">
        <f t="shared" si="39"/>
        <v>5.0867202714321795</v>
      </c>
      <c r="AB67" s="208">
        <f t="shared" si="39"/>
        <v>4.7759812567284321</v>
      </c>
      <c r="AC67" s="138">
        <f t="shared" si="27"/>
        <v>4.7537546552142631</v>
      </c>
    </row>
    <row r="79" spans="1:29" ht="20.100000000000001" customHeight="1" x14ac:dyDescent="0.2"/>
    <row r="80" spans="1:29" ht="20.100000000000001" customHeight="1" x14ac:dyDescent="0.2"/>
    <row r="81" spans="34:35" ht="20.100000000000001" customHeight="1" x14ac:dyDescent="0.2"/>
    <row r="82" spans="34:35" ht="20.100000000000001" customHeight="1" x14ac:dyDescent="0.2"/>
    <row r="83" spans="34:35" ht="20.100000000000001" customHeight="1" x14ac:dyDescent="0.2"/>
    <row r="84" spans="34:35" ht="19.5" customHeight="1" x14ac:dyDescent="0.2"/>
    <row r="88" spans="34:35" x14ac:dyDescent="0.2">
      <c r="AH88" s="16" t="s">
        <v>139</v>
      </c>
    </row>
    <row r="89" spans="34:35" x14ac:dyDescent="0.2">
      <c r="AI89" s="16" t="s">
        <v>139</v>
      </c>
    </row>
    <row r="95" spans="34:35" ht="23.25" customHeight="1" x14ac:dyDescent="0.2"/>
  </sheetData>
  <mergeCells count="32">
    <mergeCell ref="E29:AB29"/>
    <mergeCell ref="A2:AC2"/>
    <mergeCell ref="A3:AC3"/>
    <mergeCell ref="A4:D4"/>
    <mergeCell ref="E4:AC10"/>
    <mergeCell ref="A5:D5"/>
    <mergeCell ref="A6:D6"/>
    <mergeCell ref="A7:D7"/>
    <mergeCell ref="A8:D8"/>
    <mergeCell ref="A9:D9"/>
    <mergeCell ref="A10:D10"/>
    <mergeCell ref="A11:A12"/>
    <mergeCell ref="B11:B12"/>
    <mergeCell ref="C11:C12"/>
    <mergeCell ref="D11:D12"/>
    <mergeCell ref="E11:AB11"/>
    <mergeCell ref="E63:AB63"/>
    <mergeCell ref="A36:AC36"/>
    <mergeCell ref="A37:AC37"/>
    <mergeCell ref="A38:D38"/>
    <mergeCell ref="E38:AC44"/>
    <mergeCell ref="A39:D39"/>
    <mergeCell ref="A40:D40"/>
    <mergeCell ref="A41:D41"/>
    <mergeCell ref="A42:D42"/>
    <mergeCell ref="A43:D43"/>
    <mergeCell ref="A44:D44"/>
    <mergeCell ref="A45:A46"/>
    <mergeCell ref="B45:B46"/>
    <mergeCell ref="C45:C46"/>
    <mergeCell ref="D45:D46"/>
    <mergeCell ref="E45:AB45"/>
  </mergeCells>
  <conditionalFormatting sqref="E61:AB61">
    <cfRule type="cellIs" dxfId="7" priority="2" operator="greaterThan">
      <formula>90</formula>
    </cfRule>
  </conditionalFormatting>
  <conditionalFormatting sqref="E27:AB27">
    <cfRule type="cellIs" dxfId="6" priority="1" operator="greaterThan">
      <formula>90</formula>
    </cfRule>
  </conditionalFormatting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6F8AD-1151-4BAD-A598-0122BCCD027A}">
  <dimension ref="A2:AI100"/>
  <sheetViews>
    <sheetView zoomScale="60" zoomScaleNormal="60" workbookViewId="0">
      <selection activeCell="A2" sqref="A2:AC100"/>
    </sheetView>
  </sheetViews>
  <sheetFormatPr defaultColWidth="8.85546875" defaultRowHeight="12.75" x14ac:dyDescent="0.2"/>
  <cols>
    <col min="1" max="1" width="6.5703125" style="16" customWidth="1"/>
    <col min="2" max="2" width="45" style="16" customWidth="1"/>
    <col min="3" max="3" width="11.42578125" style="16" customWidth="1"/>
    <col min="4" max="4" width="17.42578125" style="16" customWidth="1"/>
    <col min="5" max="28" width="10.7109375" style="16" customWidth="1"/>
    <col min="29" max="29" width="13.5703125" style="16" customWidth="1"/>
    <col min="30" max="16384" width="8.85546875" style="16"/>
  </cols>
  <sheetData>
    <row r="2" spans="1:29" ht="23.25" x14ac:dyDescent="0.2">
      <c r="A2" s="317" t="s">
        <v>39</v>
      </c>
      <c r="B2" s="317"/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</row>
    <row r="3" spans="1:29" ht="18.75" x14ac:dyDescent="0.2">
      <c r="A3" s="323" t="s">
        <v>174</v>
      </c>
      <c r="B3" s="323"/>
      <c r="C3" s="323"/>
      <c r="D3" s="323"/>
      <c r="E3" s="323"/>
      <c r="F3" s="323"/>
      <c r="G3" s="323"/>
      <c r="H3" s="323"/>
      <c r="I3" s="323"/>
      <c r="J3" s="323"/>
      <c r="K3" s="323"/>
      <c r="L3" s="323"/>
      <c r="M3" s="323"/>
      <c r="N3" s="323"/>
      <c r="O3" s="323"/>
      <c r="P3" s="323"/>
      <c r="Q3" s="323"/>
      <c r="R3" s="323"/>
      <c r="S3" s="323"/>
      <c r="T3" s="323"/>
      <c r="U3" s="323"/>
      <c r="V3" s="323"/>
      <c r="W3" s="323"/>
      <c r="X3" s="323"/>
      <c r="Y3" s="323"/>
      <c r="Z3" s="323"/>
      <c r="AA3" s="323"/>
      <c r="AB3" s="323"/>
      <c r="AC3" s="323"/>
    </row>
    <row r="4" spans="1:29" ht="21" customHeight="1" x14ac:dyDescent="0.35">
      <c r="A4" s="319"/>
      <c r="B4" s="319"/>
      <c r="C4" s="319"/>
      <c r="D4" s="319"/>
      <c r="E4" s="320" t="s">
        <v>73</v>
      </c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</row>
    <row r="5" spans="1:29" ht="18" customHeight="1" x14ac:dyDescent="0.2">
      <c r="A5" s="324" t="s">
        <v>77</v>
      </c>
      <c r="B5" s="324"/>
      <c r="C5" s="324"/>
      <c r="D5" s="324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29" ht="18" customHeight="1" x14ac:dyDescent="0.2">
      <c r="A6" s="324" t="s">
        <v>78</v>
      </c>
      <c r="B6" s="324"/>
      <c r="C6" s="324"/>
      <c r="D6" s="324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29" ht="18" customHeight="1" x14ac:dyDescent="0.2">
      <c r="A7" s="324" t="s">
        <v>79</v>
      </c>
      <c r="B7" s="324"/>
      <c r="C7" s="324"/>
      <c r="D7" s="324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29" ht="18" customHeight="1" x14ac:dyDescent="0.2">
      <c r="A8" s="324" t="s">
        <v>80</v>
      </c>
      <c r="B8" s="324"/>
      <c r="C8" s="324"/>
      <c r="D8" s="324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29" ht="16.899999999999999" customHeight="1" x14ac:dyDescent="0.25">
      <c r="A9" s="325" t="s">
        <v>81</v>
      </c>
      <c r="B9" s="325"/>
      <c r="C9" s="325"/>
      <c r="D9" s="325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29" ht="15.6" customHeight="1" x14ac:dyDescent="0.25">
      <c r="A10" s="325" t="s">
        <v>82</v>
      </c>
      <c r="B10" s="325"/>
      <c r="C10" s="325"/>
      <c r="D10" s="325"/>
      <c r="E10" s="320"/>
      <c r="F10" s="320"/>
      <c r="G10" s="320"/>
      <c r="H10" s="320"/>
      <c r="I10" s="320"/>
      <c r="J10" s="320"/>
      <c r="K10" s="320"/>
      <c r="L10" s="320"/>
      <c r="M10" s="320"/>
      <c r="N10" s="320"/>
      <c r="O10" s="320"/>
      <c r="P10" s="320"/>
      <c r="Q10" s="320"/>
      <c r="R10" s="320"/>
      <c r="S10" s="320"/>
      <c r="T10" s="320"/>
      <c r="U10" s="320"/>
      <c r="V10" s="320"/>
      <c r="W10" s="320"/>
      <c r="X10" s="320"/>
      <c r="Y10" s="320"/>
      <c r="Z10" s="320"/>
      <c r="AA10" s="320"/>
      <c r="AB10" s="320"/>
      <c r="AC10" s="320"/>
    </row>
    <row r="11" spans="1:29" ht="34.5" customHeight="1" x14ac:dyDescent="0.2">
      <c r="A11" s="312" t="s">
        <v>32</v>
      </c>
      <c r="B11" s="312" t="s">
        <v>31</v>
      </c>
      <c r="C11" s="312" t="s">
        <v>30</v>
      </c>
      <c r="D11" s="312" t="s">
        <v>29</v>
      </c>
      <c r="E11" s="314" t="s">
        <v>28</v>
      </c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315"/>
      <c r="W11" s="315"/>
      <c r="X11" s="315"/>
      <c r="Y11" s="315"/>
      <c r="Z11" s="315"/>
      <c r="AA11" s="315"/>
      <c r="AB11" s="316"/>
      <c r="AC11" s="113" t="s">
        <v>67</v>
      </c>
    </row>
    <row r="12" spans="1:29" ht="15.75" x14ac:dyDescent="0.25">
      <c r="A12" s="313"/>
      <c r="B12" s="313"/>
      <c r="C12" s="313"/>
      <c r="D12" s="313"/>
      <c r="E12" s="8">
        <v>7</v>
      </c>
      <c r="F12" s="8">
        <v>8</v>
      </c>
      <c r="G12" s="8">
        <v>9</v>
      </c>
      <c r="H12" s="8">
        <v>10</v>
      </c>
      <c r="I12" s="9">
        <v>11</v>
      </c>
      <c r="J12" s="8">
        <v>12</v>
      </c>
      <c r="K12" s="8">
        <v>13</v>
      </c>
      <c r="L12" s="8">
        <v>14</v>
      </c>
      <c r="M12" s="8">
        <v>15</v>
      </c>
      <c r="N12" s="8">
        <v>16</v>
      </c>
      <c r="O12" s="8">
        <v>17</v>
      </c>
      <c r="P12" s="8">
        <v>18</v>
      </c>
      <c r="Q12" s="8">
        <v>19</v>
      </c>
      <c r="R12" s="8">
        <v>20</v>
      </c>
      <c r="S12" s="8">
        <v>21</v>
      </c>
      <c r="T12" s="8">
        <v>22</v>
      </c>
      <c r="U12" s="8">
        <v>23</v>
      </c>
      <c r="V12" s="8">
        <v>0</v>
      </c>
      <c r="W12" s="8">
        <v>1</v>
      </c>
      <c r="X12" s="8">
        <v>2</v>
      </c>
      <c r="Y12" s="8">
        <v>3</v>
      </c>
      <c r="Z12" s="8">
        <v>4</v>
      </c>
      <c r="AA12" s="8">
        <v>5</v>
      </c>
      <c r="AB12" s="8">
        <v>6</v>
      </c>
      <c r="AC12" s="1"/>
    </row>
    <row r="13" spans="1:29" ht="24" customHeight="1" x14ac:dyDescent="0.2">
      <c r="A13" s="4">
        <v>1</v>
      </c>
      <c r="B13" s="3" t="s">
        <v>27</v>
      </c>
      <c r="C13" s="2" t="s">
        <v>0</v>
      </c>
      <c r="D13" s="31"/>
      <c r="E13" s="100">
        <v>0.5</v>
      </c>
      <c r="F13" s="100">
        <v>0.4</v>
      </c>
      <c r="G13" s="100">
        <v>0.4</v>
      </c>
      <c r="H13" s="100">
        <v>0.5</v>
      </c>
      <c r="I13" s="100">
        <v>0.6</v>
      </c>
      <c r="J13" s="100">
        <v>0.5</v>
      </c>
      <c r="K13" s="100">
        <v>0.5</v>
      </c>
      <c r="L13" s="100">
        <v>0.6</v>
      </c>
      <c r="M13" s="100">
        <v>0.5</v>
      </c>
      <c r="N13" s="100">
        <v>0.5</v>
      </c>
      <c r="O13" s="100">
        <v>0.6</v>
      </c>
      <c r="P13" s="100">
        <v>0.6</v>
      </c>
      <c r="Q13" s="100">
        <v>0.6</v>
      </c>
      <c r="R13" s="100">
        <v>0.6</v>
      </c>
      <c r="S13" s="100">
        <v>0.6</v>
      </c>
      <c r="T13" s="100">
        <v>0.6</v>
      </c>
      <c r="U13" s="100">
        <v>0.6</v>
      </c>
      <c r="V13" s="100">
        <v>0.6</v>
      </c>
      <c r="W13" s="100">
        <v>0.4</v>
      </c>
      <c r="X13" s="100">
        <v>0.6</v>
      </c>
      <c r="Y13" s="100">
        <v>0.5</v>
      </c>
      <c r="Z13" s="100">
        <v>0.6</v>
      </c>
      <c r="AA13" s="100">
        <v>0.6</v>
      </c>
      <c r="AB13" s="100">
        <v>0.7</v>
      </c>
      <c r="AC13" s="139">
        <f>AVERAGE(E13:AB13)</f>
        <v>0.54999999999999982</v>
      </c>
    </row>
    <row r="14" spans="1:29" ht="24" customHeight="1" x14ac:dyDescent="0.2">
      <c r="A14" s="4">
        <v>2</v>
      </c>
      <c r="B14" s="3" t="s">
        <v>26</v>
      </c>
      <c r="C14" s="2" t="s">
        <v>0</v>
      </c>
      <c r="D14" s="31"/>
      <c r="E14" s="100">
        <v>1</v>
      </c>
      <c r="F14" s="100">
        <v>0.9</v>
      </c>
      <c r="G14" s="100">
        <v>1</v>
      </c>
      <c r="H14" s="100">
        <v>1.1000000000000001</v>
      </c>
      <c r="I14" s="100">
        <v>1.1000000000000001</v>
      </c>
      <c r="J14" s="100">
        <v>1.1000000000000001</v>
      </c>
      <c r="K14" s="100">
        <v>1.1000000000000001</v>
      </c>
      <c r="L14" s="100">
        <v>1.2</v>
      </c>
      <c r="M14" s="100">
        <v>1.2</v>
      </c>
      <c r="N14" s="100">
        <v>1.2</v>
      </c>
      <c r="O14" s="100">
        <v>1.2</v>
      </c>
      <c r="P14" s="100">
        <v>1.2</v>
      </c>
      <c r="Q14" s="100">
        <v>1.2</v>
      </c>
      <c r="R14" s="100">
        <v>1.2</v>
      </c>
      <c r="S14" s="100">
        <v>1.2</v>
      </c>
      <c r="T14" s="100">
        <v>1.2</v>
      </c>
      <c r="U14" s="100">
        <v>1.2</v>
      </c>
      <c r="V14" s="100">
        <v>1.2</v>
      </c>
      <c r="W14" s="100">
        <v>1.1000000000000001</v>
      </c>
      <c r="X14" s="100">
        <v>1.2</v>
      </c>
      <c r="Y14" s="100">
        <v>1.1000000000000001</v>
      </c>
      <c r="Z14" s="100">
        <v>1.1000000000000001</v>
      </c>
      <c r="AA14" s="100">
        <v>1.7</v>
      </c>
      <c r="AB14" s="100">
        <v>1.2</v>
      </c>
      <c r="AC14" s="139">
        <f t="shared" ref="AC14:AC25" si="0">AVERAGE(E14:AB14)</f>
        <v>1.1624999999999999</v>
      </c>
    </row>
    <row r="15" spans="1:29" ht="24" customHeight="1" x14ac:dyDescent="0.2">
      <c r="A15" s="4">
        <v>3</v>
      </c>
      <c r="B15" s="3" t="s">
        <v>83</v>
      </c>
      <c r="C15" s="2" t="s">
        <v>0</v>
      </c>
      <c r="D15" s="2"/>
      <c r="E15" s="247">
        <v>11.2</v>
      </c>
      <c r="F15" s="247">
        <v>11.3</v>
      </c>
      <c r="G15" s="247">
        <v>11.6</v>
      </c>
      <c r="H15" s="247">
        <v>12.1</v>
      </c>
      <c r="I15" s="247">
        <v>12.2</v>
      </c>
      <c r="J15" s="247">
        <v>12.4</v>
      </c>
      <c r="K15" s="247">
        <v>12.7</v>
      </c>
      <c r="L15" s="247">
        <v>12.8</v>
      </c>
      <c r="M15" s="247">
        <v>12.9</v>
      </c>
      <c r="N15" s="247">
        <v>13.1</v>
      </c>
      <c r="O15" s="247">
        <v>13.2</v>
      </c>
      <c r="P15" s="247">
        <v>13.4</v>
      </c>
      <c r="Q15" s="247">
        <v>13.3</v>
      </c>
      <c r="R15" s="247">
        <v>13.2</v>
      </c>
      <c r="S15" s="247">
        <v>13.1</v>
      </c>
      <c r="T15" s="247">
        <v>12.8</v>
      </c>
      <c r="U15" s="247">
        <v>12.6</v>
      </c>
      <c r="V15" s="247">
        <v>12.4</v>
      </c>
      <c r="W15" s="247">
        <v>12.3</v>
      </c>
      <c r="X15" s="247">
        <v>11.9</v>
      </c>
      <c r="Y15" s="247">
        <v>12.5</v>
      </c>
      <c r="Z15" s="247">
        <v>13.6</v>
      </c>
      <c r="AA15" s="247">
        <v>14.4</v>
      </c>
      <c r="AB15" s="247">
        <v>15.4</v>
      </c>
      <c r="AC15" s="139">
        <f t="shared" si="0"/>
        <v>12.766666666666666</v>
      </c>
    </row>
    <row r="16" spans="1:29" ht="24" customHeight="1" x14ac:dyDescent="0.2">
      <c r="A16" s="4">
        <v>4</v>
      </c>
      <c r="B16" s="3" t="s">
        <v>84</v>
      </c>
      <c r="C16" s="2" t="s">
        <v>0</v>
      </c>
      <c r="D16" s="2"/>
      <c r="E16" s="247">
        <v>7</v>
      </c>
      <c r="F16" s="247">
        <v>7</v>
      </c>
      <c r="G16" s="247">
        <v>7.1</v>
      </c>
      <c r="H16" s="247">
        <v>7</v>
      </c>
      <c r="I16" s="247">
        <v>7</v>
      </c>
      <c r="J16" s="247">
        <v>7</v>
      </c>
      <c r="K16" s="247">
        <v>7</v>
      </c>
      <c r="L16" s="247">
        <v>7.1</v>
      </c>
      <c r="M16" s="247">
        <v>7</v>
      </c>
      <c r="N16" s="247">
        <v>7</v>
      </c>
      <c r="O16" s="247">
        <v>7.1</v>
      </c>
      <c r="P16" s="247">
        <v>7.1</v>
      </c>
      <c r="Q16" s="247">
        <v>7.1</v>
      </c>
      <c r="R16" s="247">
        <v>7</v>
      </c>
      <c r="S16" s="247">
        <v>7</v>
      </c>
      <c r="T16" s="247">
        <v>7</v>
      </c>
      <c r="U16" s="247">
        <v>6.9</v>
      </c>
      <c r="V16" s="247">
        <v>7</v>
      </c>
      <c r="W16" s="247">
        <v>7</v>
      </c>
      <c r="X16" s="247">
        <v>5.6</v>
      </c>
      <c r="Y16" s="247">
        <v>5.8</v>
      </c>
      <c r="Z16" s="247">
        <v>5.8</v>
      </c>
      <c r="AA16" s="247">
        <v>6.1</v>
      </c>
      <c r="AB16" s="247">
        <v>7.4</v>
      </c>
      <c r="AC16" s="139">
        <f t="shared" si="0"/>
        <v>6.8374999999999995</v>
      </c>
    </row>
    <row r="17" spans="1:29" ht="24" customHeight="1" x14ac:dyDescent="0.2">
      <c r="A17" s="4">
        <v>5</v>
      </c>
      <c r="B17" s="3" t="s">
        <v>85</v>
      </c>
      <c r="C17" s="2" t="s">
        <v>0</v>
      </c>
      <c r="D17" s="2"/>
      <c r="E17" s="247">
        <v>24.2</v>
      </c>
      <c r="F17" s="247">
        <v>24.2</v>
      </c>
      <c r="G17" s="247">
        <v>24.1</v>
      </c>
      <c r="H17" s="247">
        <v>24.1</v>
      </c>
      <c r="I17" s="247">
        <v>25.1</v>
      </c>
      <c r="J17" s="247">
        <v>24.9</v>
      </c>
      <c r="K17" s="247">
        <v>25</v>
      </c>
      <c r="L17" s="247">
        <v>25</v>
      </c>
      <c r="M17" s="247">
        <v>24.9</v>
      </c>
      <c r="N17" s="247">
        <v>24.9</v>
      </c>
      <c r="O17" s="247">
        <v>25.2</v>
      </c>
      <c r="P17" s="247">
        <v>25.2</v>
      </c>
      <c r="Q17" s="247">
        <v>24.9</v>
      </c>
      <c r="R17" s="247">
        <v>24.9</v>
      </c>
      <c r="S17" s="247">
        <v>24.8</v>
      </c>
      <c r="T17" s="247">
        <v>24.8</v>
      </c>
      <c r="U17" s="247">
        <v>24.6</v>
      </c>
      <c r="V17" s="247">
        <v>24.6</v>
      </c>
      <c r="W17" s="247">
        <v>24.4</v>
      </c>
      <c r="X17" s="247">
        <v>24.9</v>
      </c>
      <c r="Y17" s="247">
        <v>24.7</v>
      </c>
      <c r="Z17" s="247">
        <v>24.9</v>
      </c>
      <c r="AA17" s="247">
        <v>25.2</v>
      </c>
      <c r="AB17" s="247">
        <v>25.1</v>
      </c>
      <c r="AC17" s="139">
        <f t="shared" si="0"/>
        <v>24.775000000000002</v>
      </c>
    </row>
    <row r="18" spans="1:29" ht="24" customHeight="1" x14ac:dyDescent="0.2">
      <c r="A18" s="4">
        <v>6</v>
      </c>
      <c r="B18" s="3" t="s">
        <v>86</v>
      </c>
      <c r="C18" s="2" t="s">
        <v>0</v>
      </c>
      <c r="D18" s="2"/>
      <c r="E18" s="247">
        <v>26.9</v>
      </c>
      <c r="F18" s="247">
        <v>26.9</v>
      </c>
      <c r="G18" s="247">
        <v>27</v>
      </c>
      <c r="H18" s="247">
        <v>27.3</v>
      </c>
      <c r="I18" s="247">
        <v>28.4</v>
      </c>
      <c r="J18" s="247">
        <v>28.4</v>
      </c>
      <c r="K18" s="247">
        <v>28.7</v>
      </c>
      <c r="L18" s="247">
        <v>28.7</v>
      </c>
      <c r="M18" s="247">
        <v>28.7</v>
      </c>
      <c r="N18" s="247">
        <v>28.8</v>
      </c>
      <c r="O18" s="247">
        <v>29.2</v>
      </c>
      <c r="P18" s="247">
        <v>29.2</v>
      </c>
      <c r="Q18" s="247">
        <v>29</v>
      </c>
      <c r="R18" s="247">
        <v>28.8</v>
      </c>
      <c r="S18" s="247">
        <v>28.8</v>
      </c>
      <c r="T18" s="247">
        <v>28.6</v>
      </c>
      <c r="U18" s="247">
        <v>28.4</v>
      </c>
      <c r="V18" s="247">
        <v>28.1</v>
      </c>
      <c r="W18" s="247">
        <v>27.9</v>
      </c>
      <c r="X18" s="247">
        <v>29.1</v>
      </c>
      <c r="Y18" s="247">
        <v>29.1</v>
      </c>
      <c r="Z18" s="247">
        <v>30.1</v>
      </c>
      <c r="AA18" s="247">
        <v>30.8</v>
      </c>
      <c r="AB18" s="247">
        <v>30.4</v>
      </c>
      <c r="AC18" s="139">
        <f t="shared" si="0"/>
        <v>28.637499999999999</v>
      </c>
    </row>
    <row r="19" spans="1:29" ht="24" customHeight="1" x14ac:dyDescent="0.2">
      <c r="A19" s="4">
        <v>7</v>
      </c>
      <c r="B19" s="3" t="s">
        <v>21</v>
      </c>
      <c r="C19" s="2" t="s">
        <v>87</v>
      </c>
      <c r="D19" s="2"/>
      <c r="E19" s="212">
        <v>4.3</v>
      </c>
      <c r="F19" s="212">
        <v>4.3</v>
      </c>
      <c r="G19" s="212">
        <v>4.3</v>
      </c>
      <c r="H19" s="212">
        <v>4.3</v>
      </c>
      <c r="I19" s="212">
        <v>4.3</v>
      </c>
      <c r="J19" s="212">
        <v>4.3</v>
      </c>
      <c r="K19" s="212">
        <v>4.3</v>
      </c>
      <c r="L19" s="212">
        <v>4.3</v>
      </c>
      <c r="M19" s="212">
        <v>4.3</v>
      </c>
      <c r="N19" s="212">
        <v>4.3</v>
      </c>
      <c r="O19" s="212">
        <v>4.3</v>
      </c>
      <c r="P19" s="212">
        <v>4.3</v>
      </c>
      <c r="Q19" s="212">
        <v>4.3</v>
      </c>
      <c r="R19" s="212">
        <v>4.3</v>
      </c>
      <c r="S19" s="212">
        <v>4.3</v>
      </c>
      <c r="T19" s="212">
        <v>4.3</v>
      </c>
      <c r="U19" s="212">
        <v>4.3</v>
      </c>
      <c r="V19" s="212">
        <v>4.3</v>
      </c>
      <c r="W19" s="212">
        <v>4.3</v>
      </c>
      <c r="X19" s="212">
        <v>4.3</v>
      </c>
      <c r="Y19" s="212">
        <v>4.3</v>
      </c>
      <c r="Z19" s="212">
        <v>4.3</v>
      </c>
      <c r="AA19" s="212">
        <v>4.3</v>
      </c>
      <c r="AB19" s="212">
        <v>4.3</v>
      </c>
      <c r="AC19" s="139">
        <f t="shared" si="0"/>
        <v>4.299999999999998</v>
      </c>
    </row>
    <row r="20" spans="1:29" ht="24" customHeight="1" x14ac:dyDescent="0.2">
      <c r="A20" s="4">
        <v>8</v>
      </c>
      <c r="B20" s="3" t="s">
        <v>20</v>
      </c>
      <c r="C20" s="2" t="s">
        <v>87</v>
      </c>
      <c r="D20" s="2"/>
      <c r="E20" s="213">
        <v>3.8</v>
      </c>
      <c r="F20" s="213">
        <v>3.8</v>
      </c>
      <c r="G20" s="213">
        <v>3.8</v>
      </c>
      <c r="H20" s="213">
        <v>3.8</v>
      </c>
      <c r="I20" s="213">
        <v>3.8</v>
      </c>
      <c r="J20" s="213">
        <v>3.8</v>
      </c>
      <c r="K20" s="213">
        <v>3.8</v>
      </c>
      <c r="L20" s="213">
        <v>3.8</v>
      </c>
      <c r="M20" s="213">
        <v>3.8</v>
      </c>
      <c r="N20" s="213">
        <v>3.8</v>
      </c>
      <c r="O20" s="213">
        <v>3.8</v>
      </c>
      <c r="P20" s="213">
        <v>3.8</v>
      </c>
      <c r="Q20" s="213">
        <v>3.8</v>
      </c>
      <c r="R20" s="213">
        <v>3.8</v>
      </c>
      <c r="S20" s="213">
        <v>3.8</v>
      </c>
      <c r="T20" s="213">
        <v>3.8</v>
      </c>
      <c r="U20" s="213">
        <v>3.8</v>
      </c>
      <c r="V20" s="213">
        <v>3.8</v>
      </c>
      <c r="W20" s="213">
        <v>3.8</v>
      </c>
      <c r="X20" s="213">
        <v>3.8</v>
      </c>
      <c r="Y20" s="213">
        <v>3.8</v>
      </c>
      <c r="Z20" s="213">
        <v>3.8</v>
      </c>
      <c r="AA20" s="213">
        <v>3.8</v>
      </c>
      <c r="AB20" s="213">
        <v>3.8</v>
      </c>
      <c r="AC20" s="139">
        <f t="shared" si="0"/>
        <v>3.7999999999999985</v>
      </c>
    </row>
    <row r="21" spans="1:29" ht="24" customHeight="1" x14ac:dyDescent="0.2">
      <c r="A21" s="4">
        <v>9</v>
      </c>
      <c r="B21" s="3" t="s">
        <v>19</v>
      </c>
      <c r="C21" s="2" t="s">
        <v>87</v>
      </c>
      <c r="D21" s="2"/>
      <c r="E21" s="213">
        <v>3.8</v>
      </c>
      <c r="F21" s="213">
        <v>3.8</v>
      </c>
      <c r="G21" s="213">
        <v>3.8</v>
      </c>
      <c r="H21" s="213">
        <v>3.8</v>
      </c>
      <c r="I21" s="213">
        <v>3.8</v>
      </c>
      <c r="J21" s="213">
        <v>3.8</v>
      </c>
      <c r="K21" s="213">
        <v>3.8</v>
      </c>
      <c r="L21" s="213">
        <v>3.8</v>
      </c>
      <c r="M21" s="213">
        <v>3.8</v>
      </c>
      <c r="N21" s="213">
        <v>3.8</v>
      </c>
      <c r="O21" s="213">
        <v>3.8</v>
      </c>
      <c r="P21" s="213">
        <v>3.8</v>
      </c>
      <c r="Q21" s="213">
        <v>3.8</v>
      </c>
      <c r="R21" s="213">
        <v>3.8</v>
      </c>
      <c r="S21" s="213">
        <v>3.8</v>
      </c>
      <c r="T21" s="213">
        <v>3.8</v>
      </c>
      <c r="U21" s="213">
        <v>3.8</v>
      </c>
      <c r="V21" s="213">
        <v>3.8</v>
      </c>
      <c r="W21" s="213">
        <v>3.8</v>
      </c>
      <c r="X21" s="213">
        <v>3.8</v>
      </c>
      <c r="Y21" s="213">
        <v>3.8</v>
      </c>
      <c r="Z21" s="213">
        <v>3.8</v>
      </c>
      <c r="AA21" s="213">
        <v>3.8</v>
      </c>
      <c r="AB21" s="213">
        <v>3.8</v>
      </c>
      <c r="AC21" s="139">
        <f t="shared" si="0"/>
        <v>3.7999999999999985</v>
      </c>
    </row>
    <row r="22" spans="1:29" ht="24" customHeight="1" x14ac:dyDescent="0.2">
      <c r="A22" s="4">
        <v>10</v>
      </c>
      <c r="B22" s="3" t="s">
        <v>18</v>
      </c>
      <c r="C22" s="2" t="s">
        <v>87</v>
      </c>
      <c r="D22" s="2"/>
      <c r="E22" s="213">
        <v>3</v>
      </c>
      <c r="F22" s="213">
        <v>3</v>
      </c>
      <c r="G22" s="213">
        <v>3</v>
      </c>
      <c r="H22" s="213">
        <v>3</v>
      </c>
      <c r="I22" s="213">
        <v>3</v>
      </c>
      <c r="J22" s="213">
        <v>3</v>
      </c>
      <c r="K22" s="213">
        <v>3</v>
      </c>
      <c r="L22" s="213">
        <v>3</v>
      </c>
      <c r="M22" s="213">
        <v>3</v>
      </c>
      <c r="N22" s="213">
        <v>3</v>
      </c>
      <c r="O22" s="213">
        <v>3</v>
      </c>
      <c r="P22" s="213">
        <v>3</v>
      </c>
      <c r="Q22" s="213">
        <v>3</v>
      </c>
      <c r="R22" s="213">
        <v>3</v>
      </c>
      <c r="S22" s="213">
        <v>3</v>
      </c>
      <c r="T22" s="213">
        <v>3</v>
      </c>
      <c r="U22" s="213">
        <v>3</v>
      </c>
      <c r="V22" s="213">
        <v>3</v>
      </c>
      <c r="W22" s="213">
        <v>3</v>
      </c>
      <c r="X22" s="213">
        <v>3</v>
      </c>
      <c r="Y22" s="213">
        <v>3</v>
      </c>
      <c r="Z22" s="213">
        <v>3</v>
      </c>
      <c r="AA22" s="213">
        <v>3</v>
      </c>
      <c r="AB22" s="213">
        <v>3</v>
      </c>
      <c r="AC22" s="139">
        <f t="shared" si="0"/>
        <v>3</v>
      </c>
    </row>
    <row r="23" spans="1:29" ht="24" customHeight="1" x14ac:dyDescent="0.2">
      <c r="A23" s="4">
        <v>11</v>
      </c>
      <c r="B23" s="3" t="s">
        <v>88</v>
      </c>
      <c r="C23" s="2" t="s">
        <v>87</v>
      </c>
      <c r="D23" s="5"/>
      <c r="E23" s="212">
        <f t="shared" ref="E23:AB23" si="1">E19-E20</f>
        <v>0.5</v>
      </c>
      <c r="F23" s="212">
        <f t="shared" si="1"/>
        <v>0.5</v>
      </c>
      <c r="G23" s="212">
        <f t="shared" si="1"/>
        <v>0.5</v>
      </c>
      <c r="H23" s="212">
        <f t="shared" si="1"/>
        <v>0.5</v>
      </c>
      <c r="I23" s="212">
        <f t="shared" si="1"/>
        <v>0.5</v>
      </c>
      <c r="J23" s="212">
        <f t="shared" si="1"/>
        <v>0.5</v>
      </c>
      <c r="K23" s="212">
        <f t="shared" si="1"/>
        <v>0.5</v>
      </c>
      <c r="L23" s="212">
        <f t="shared" si="1"/>
        <v>0.5</v>
      </c>
      <c r="M23" s="212">
        <f t="shared" si="1"/>
        <v>0.5</v>
      </c>
      <c r="N23" s="212">
        <f t="shared" si="1"/>
        <v>0.5</v>
      </c>
      <c r="O23" s="212">
        <f t="shared" si="1"/>
        <v>0.5</v>
      </c>
      <c r="P23" s="212">
        <f t="shared" si="1"/>
        <v>0.5</v>
      </c>
      <c r="Q23" s="212">
        <f t="shared" si="1"/>
        <v>0.5</v>
      </c>
      <c r="R23" s="212">
        <f t="shared" si="1"/>
        <v>0.5</v>
      </c>
      <c r="S23" s="212">
        <f t="shared" si="1"/>
        <v>0.5</v>
      </c>
      <c r="T23" s="212">
        <f t="shared" si="1"/>
        <v>0.5</v>
      </c>
      <c r="U23" s="212">
        <f t="shared" si="1"/>
        <v>0.5</v>
      </c>
      <c r="V23" s="212">
        <f t="shared" si="1"/>
        <v>0.5</v>
      </c>
      <c r="W23" s="212">
        <f t="shared" si="1"/>
        <v>0.5</v>
      </c>
      <c r="X23" s="212">
        <f t="shared" si="1"/>
        <v>0.5</v>
      </c>
      <c r="Y23" s="212">
        <f t="shared" si="1"/>
        <v>0.5</v>
      </c>
      <c r="Z23" s="212">
        <f t="shared" si="1"/>
        <v>0.5</v>
      </c>
      <c r="AA23" s="212">
        <f t="shared" si="1"/>
        <v>0.5</v>
      </c>
      <c r="AB23" s="212">
        <f t="shared" si="1"/>
        <v>0.5</v>
      </c>
      <c r="AC23" s="139">
        <f t="shared" si="0"/>
        <v>0.5</v>
      </c>
    </row>
    <row r="24" spans="1:29" ht="24" customHeight="1" x14ac:dyDescent="0.2">
      <c r="A24" s="4">
        <v>12</v>
      </c>
      <c r="B24" s="3" t="s">
        <v>89</v>
      </c>
      <c r="C24" s="2" t="s">
        <v>87</v>
      </c>
      <c r="D24" s="5"/>
      <c r="E24" s="212">
        <f t="shared" ref="E24:AB24" si="2">E21-E22</f>
        <v>0.79999999999999982</v>
      </c>
      <c r="F24" s="212">
        <f t="shared" si="2"/>
        <v>0.79999999999999982</v>
      </c>
      <c r="G24" s="212">
        <f t="shared" si="2"/>
        <v>0.79999999999999982</v>
      </c>
      <c r="H24" s="212">
        <f t="shared" si="2"/>
        <v>0.79999999999999982</v>
      </c>
      <c r="I24" s="212">
        <f t="shared" si="2"/>
        <v>0.79999999999999982</v>
      </c>
      <c r="J24" s="212">
        <f t="shared" si="2"/>
        <v>0.79999999999999982</v>
      </c>
      <c r="K24" s="212">
        <f t="shared" si="2"/>
        <v>0.79999999999999982</v>
      </c>
      <c r="L24" s="212">
        <f t="shared" si="2"/>
        <v>0.79999999999999982</v>
      </c>
      <c r="M24" s="212">
        <f t="shared" si="2"/>
        <v>0.79999999999999982</v>
      </c>
      <c r="N24" s="212">
        <f t="shared" si="2"/>
        <v>0.79999999999999982</v>
      </c>
      <c r="O24" s="212">
        <f t="shared" si="2"/>
        <v>0.79999999999999982</v>
      </c>
      <c r="P24" s="212">
        <f t="shared" si="2"/>
        <v>0.79999999999999982</v>
      </c>
      <c r="Q24" s="212">
        <f t="shared" si="2"/>
        <v>0.79999999999999982</v>
      </c>
      <c r="R24" s="212">
        <f t="shared" si="2"/>
        <v>0.79999999999999982</v>
      </c>
      <c r="S24" s="212">
        <f t="shared" si="2"/>
        <v>0.79999999999999982</v>
      </c>
      <c r="T24" s="212">
        <f t="shared" si="2"/>
        <v>0.79999999999999982</v>
      </c>
      <c r="U24" s="212">
        <f t="shared" si="2"/>
        <v>0.79999999999999982</v>
      </c>
      <c r="V24" s="212">
        <f t="shared" si="2"/>
        <v>0.79999999999999982</v>
      </c>
      <c r="W24" s="212">
        <f t="shared" si="2"/>
        <v>0.79999999999999982</v>
      </c>
      <c r="X24" s="212">
        <f t="shared" si="2"/>
        <v>0.79999999999999982</v>
      </c>
      <c r="Y24" s="212">
        <f t="shared" si="2"/>
        <v>0.79999999999999982</v>
      </c>
      <c r="Z24" s="212">
        <f t="shared" si="2"/>
        <v>0.79999999999999982</v>
      </c>
      <c r="AA24" s="212">
        <f t="shared" si="2"/>
        <v>0.79999999999999982</v>
      </c>
      <c r="AB24" s="212">
        <f t="shared" si="2"/>
        <v>0.79999999999999982</v>
      </c>
      <c r="AC24" s="139">
        <f t="shared" si="0"/>
        <v>0.80000000000000027</v>
      </c>
    </row>
    <row r="25" spans="1:29" ht="24" customHeight="1" x14ac:dyDescent="0.2">
      <c r="A25" s="4">
        <v>13</v>
      </c>
      <c r="B25" s="3" t="s">
        <v>90</v>
      </c>
      <c r="C25" s="2" t="s">
        <v>91</v>
      </c>
      <c r="D25" s="5"/>
      <c r="E25" s="214">
        <f t="shared" ref="E25:AB25" si="3">SQRT(E23/0.5)*971</f>
        <v>971</v>
      </c>
      <c r="F25" s="214">
        <f t="shared" si="3"/>
        <v>971</v>
      </c>
      <c r="G25" s="214">
        <f t="shared" si="3"/>
        <v>971</v>
      </c>
      <c r="H25" s="214">
        <f t="shared" si="3"/>
        <v>971</v>
      </c>
      <c r="I25" s="214">
        <f t="shared" si="3"/>
        <v>971</v>
      </c>
      <c r="J25" s="214">
        <f t="shared" si="3"/>
        <v>971</v>
      </c>
      <c r="K25" s="214">
        <f t="shared" si="3"/>
        <v>971</v>
      </c>
      <c r="L25" s="214">
        <f t="shared" si="3"/>
        <v>971</v>
      </c>
      <c r="M25" s="214">
        <f t="shared" si="3"/>
        <v>971</v>
      </c>
      <c r="N25" s="214">
        <f t="shared" si="3"/>
        <v>971</v>
      </c>
      <c r="O25" s="214">
        <f t="shared" si="3"/>
        <v>971</v>
      </c>
      <c r="P25" s="214">
        <f t="shared" si="3"/>
        <v>971</v>
      </c>
      <c r="Q25" s="214">
        <f t="shared" si="3"/>
        <v>971</v>
      </c>
      <c r="R25" s="214">
        <f t="shared" si="3"/>
        <v>971</v>
      </c>
      <c r="S25" s="214">
        <f t="shared" si="3"/>
        <v>971</v>
      </c>
      <c r="T25" s="214">
        <f t="shared" si="3"/>
        <v>971</v>
      </c>
      <c r="U25" s="214">
        <f t="shared" si="3"/>
        <v>971</v>
      </c>
      <c r="V25" s="214">
        <f t="shared" si="3"/>
        <v>971</v>
      </c>
      <c r="W25" s="214">
        <f t="shared" si="3"/>
        <v>971</v>
      </c>
      <c r="X25" s="214">
        <f t="shared" si="3"/>
        <v>971</v>
      </c>
      <c r="Y25" s="214">
        <f t="shared" si="3"/>
        <v>971</v>
      </c>
      <c r="Z25" s="214">
        <f t="shared" si="3"/>
        <v>971</v>
      </c>
      <c r="AA25" s="214">
        <f t="shared" si="3"/>
        <v>971</v>
      </c>
      <c r="AB25" s="214">
        <f t="shared" si="3"/>
        <v>971</v>
      </c>
      <c r="AC25" s="139">
        <f t="shared" si="0"/>
        <v>971</v>
      </c>
    </row>
    <row r="26" spans="1:29" ht="24" customHeight="1" x14ac:dyDescent="0.2">
      <c r="A26" s="4">
        <v>14</v>
      </c>
      <c r="B26" s="3" t="s">
        <v>11</v>
      </c>
      <c r="C26" s="2" t="s">
        <v>10</v>
      </c>
      <c r="D26" s="5"/>
      <c r="E26" s="214">
        <f t="shared" ref="E26:AB26" si="4">E25*1000*1*(E15-E16)/3024</f>
        <v>1348.6111111111109</v>
      </c>
      <c r="F26" s="214">
        <f t="shared" si="4"/>
        <v>1380.7208994708997</v>
      </c>
      <c r="G26" s="214">
        <f t="shared" si="4"/>
        <v>1444.9404761904761</v>
      </c>
      <c r="H26" s="214">
        <f t="shared" si="4"/>
        <v>1637.5992063492063</v>
      </c>
      <c r="I26" s="214">
        <f t="shared" si="4"/>
        <v>1669.7089947089944</v>
      </c>
      <c r="J26" s="214">
        <f t="shared" si="4"/>
        <v>1733.9285714285713</v>
      </c>
      <c r="K26" s="214">
        <f t="shared" si="4"/>
        <v>1830.2579365079362</v>
      </c>
      <c r="L26" s="214">
        <f t="shared" si="4"/>
        <v>1830.2579365079368</v>
      </c>
      <c r="M26" s="214">
        <f t="shared" si="4"/>
        <v>1894.4775132275133</v>
      </c>
      <c r="N26" s="214">
        <f t="shared" si="4"/>
        <v>1958.69708994709</v>
      </c>
      <c r="O26" s="214">
        <f t="shared" si="4"/>
        <v>1958.69708994709</v>
      </c>
      <c r="P26" s="214">
        <f t="shared" si="4"/>
        <v>2022.916666666667</v>
      </c>
      <c r="Q26" s="214">
        <f t="shared" si="4"/>
        <v>1990.8068783068786</v>
      </c>
      <c r="R26" s="214">
        <f t="shared" si="4"/>
        <v>1990.8068783068779</v>
      </c>
      <c r="S26" s="214">
        <f t="shared" si="4"/>
        <v>1958.69708994709</v>
      </c>
      <c r="T26" s="214">
        <f t="shared" si="4"/>
        <v>1862.3677248677252</v>
      </c>
      <c r="U26" s="214">
        <f t="shared" si="4"/>
        <v>1830.2579365079362</v>
      </c>
      <c r="V26" s="214">
        <f t="shared" si="4"/>
        <v>1733.9285714285713</v>
      </c>
      <c r="W26" s="214">
        <f t="shared" si="4"/>
        <v>1701.8187830687834</v>
      </c>
      <c r="X26" s="214">
        <f t="shared" si="4"/>
        <v>2022.916666666667</v>
      </c>
      <c r="Y26" s="214">
        <f t="shared" si="4"/>
        <v>2151.3558201058199</v>
      </c>
      <c r="Z26" s="214">
        <f t="shared" si="4"/>
        <v>2504.563492063492</v>
      </c>
      <c r="AA26" s="214">
        <f t="shared" si="4"/>
        <v>2665.112433862434</v>
      </c>
      <c r="AB26" s="214">
        <f t="shared" si="4"/>
        <v>2568.7830687830688</v>
      </c>
      <c r="AC26" s="138">
        <f>SUM(E26:AB26)</f>
        <v>45692.228835978844</v>
      </c>
    </row>
    <row r="27" spans="1:29" ht="24" customHeight="1" x14ac:dyDescent="0.2">
      <c r="A27" s="4">
        <v>15</v>
      </c>
      <c r="B27" s="3" t="s">
        <v>9</v>
      </c>
      <c r="C27" s="2" t="s">
        <v>8</v>
      </c>
      <c r="D27" s="5"/>
      <c r="E27" s="283">
        <v>900</v>
      </c>
      <c r="F27" s="283">
        <v>1000</v>
      </c>
      <c r="G27" s="283">
        <v>1000</v>
      </c>
      <c r="H27" s="283">
        <v>1100</v>
      </c>
      <c r="I27" s="283">
        <v>1100</v>
      </c>
      <c r="J27" s="283">
        <v>1100</v>
      </c>
      <c r="K27" s="283">
        <v>1200</v>
      </c>
      <c r="L27" s="283">
        <v>1200</v>
      </c>
      <c r="M27" s="283">
        <v>1100</v>
      </c>
      <c r="N27" s="283">
        <v>1300</v>
      </c>
      <c r="O27" s="283">
        <v>1200</v>
      </c>
      <c r="P27" s="283">
        <v>1200</v>
      </c>
      <c r="Q27" s="283">
        <v>1200</v>
      </c>
      <c r="R27" s="283">
        <v>1200</v>
      </c>
      <c r="S27" s="283">
        <v>1200</v>
      </c>
      <c r="T27" s="283">
        <v>1100</v>
      </c>
      <c r="U27" s="283">
        <v>1100</v>
      </c>
      <c r="V27" s="283">
        <v>1100</v>
      </c>
      <c r="W27" s="283">
        <v>1300</v>
      </c>
      <c r="X27" s="283">
        <v>1300</v>
      </c>
      <c r="Y27" s="283">
        <v>1600</v>
      </c>
      <c r="Z27" s="283">
        <v>1400</v>
      </c>
      <c r="AA27" s="283">
        <v>1600</v>
      </c>
      <c r="AB27" s="283">
        <v>1500</v>
      </c>
      <c r="AC27" s="138">
        <f>SUM(E27:AB27)</f>
        <v>29000</v>
      </c>
    </row>
    <row r="28" spans="1:29" ht="24" customHeight="1" x14ac:dyDescent="0.2">
      <c r="A28" s="4">
        <v>16</v>
      </c>
      <c r="B28" s="3" t="s">
        <v>7</v>
      </c>
      <c r="C28" s="2" t="s">
        <v>6</v>
      </c>
      <c r="D28" s="5"/>
      <c r="E28" s="215">
        <f t="shared" ref="E28:AB28" si="5">E27/E26</f>
        <v>0.6673532440782699</v>
      </c>
      <c r="F28" s="215">
        <f t="shared" si="5"/>
        <v>0.72425933465858727</v>
      </c>
      <c r="G28" s="215">
        <f t="shared" si="5"/>
        <v>0.69207003089598351</v>
      </c>
      <c r="H28" s="215">
        <f t="shared" si="5"/>
        <v>0.67171502998727817</v>
      </c>
      <c r="I28" s="215">
        <f t="shared" si="5"/>
        <v>0.65879743325675366</v>
      </c>
      <c r="J28" s="215">
        <f t="shared" si="5"/>
        <v>0.63439752832131824</v>
      </c>
      <c r="K28" s="215">
        <f t="shared" si="5"/>
        <v>0.65564529242777403</v>
      </c>
      <c r="L28" s="215">
        <f t="shared" si="5"/>
        <v>0.6556452924277737</v>
      </c>
      <c r="M28" s="215">
        <f t="shared" si="5"/>
        <v>0.58063502592120653</v>
      </c>
      <c r="N28" s="215">
        <f t="shared" si="5"/>
        <v>0.66370650503959072</v>
      </c>
      <c r="O28" s="215">
        <f t="shared" si="5"/>
        <v>0.61265215849808374</v>
      </c>
      <c r="P28" s="215">
        <f t="shared" si="5"/>
        <v>0.59320288362512863</v>
      </c>
      <c r="Q28" s="215">
        <f t="shared" si="5"/>
        <v>0.60277067207069523</v>
      </c>
      <c r="R28" s="215">
        <f t="shared" si="5"/>
        <v>0.60277067207069546</v>
      </c>
      <c r="S28" s="215">
        <f t="shared" si="5"/>
        <v>0.61265215849808374</v>
      </c>
      <c r="T28" s="215">
        <f t="shared" si="5"/>
        <v>0.59064597464398583</v>
      </c>
      <c r="U28" s="215">
        <f t="shared" si="5"/>
        <v>0.60100818472545947</v>
      </c>
      <c r="V28" s="215">
        <f t="shared" si="5"/>
        <v>0.63439752832131824</v>
      </c>
      <c r="W28" s="215">
        <f t="shared" si="5"/>
        <v>0.76388861900783067</v>
      </c>
      <c r="X28" s="215">
        <f t="shared" si="5"/>
        <v>0.64263645726055607</v>
      </c>
      <c r="Y28" s="215">
        <f t="shared" si="5"/>
        <v>0.7437170481270271</v>
      </c>
      <c r="Z28" s="215">
        <f t="shared" si="5"/>
        <v>0.55897964033906367</v>
      </c>
      <c r="AA28" s="215">
        <f t="shared" si="5"/>
        <v>0.60034990631940732</v>
      </c>
      <c r="AB28" s="215">
        <f t="shared" si="5"/>
        <v>0.58393408856848605</v>
      </c>
      <c r="AC28" s="161">
        <f t="shared" ref="AC28:AC33" si="6">AVERAGE(E28:AB28)</f>
        <v>0.63949294621209829</v>
      </c>
    </row>
    <row r="29" spans="1:29" ht="24" customHeight="1" x14ac:dyDescent="0.2">
      <c r="A29" s="4">
        <v>17</v>
      </c>
      <c r="B29" s="3" t="s">
        <v>5</v>
      </c>
      <c r="C29" s="5"/>
      <c r="D29" s="5"/>
      <c r="E29" s="329">
        <f>AC28</f>
        <v>0.63949294621209829</v>
      </c>
      <c r="F29" s="330"/>
      <c r="G29" s="330"/>
      <c r="H29" s="330"/>
      <c r="I29" s="330"/>
      <c r="J29" s="330"/>
      <c r="K29" s="330"/>
      <c r="L29" s="330"/>
      <c r="M29" s="330"/>
      <c r="N29" s="330"/>
      <c r="O29" s="330"/>
      <c r="P29" s="330"/>
      <c r="Q29" s="330"/>
      <c r="R29" s="330"/>
      <c r="S29" s="330"/>
      <c r="T29" s="330"/>
      <c r="U29" s="330"/>
      <c r="V29" s="330"/>
      <c r="W29" s="330"/>
      <c r="X29" s="330"/>
      <c r="Y29" s="330"/>
      <c r="Z29" s="330"/>
      <c r="AA29" s="330"/>
      <c r="AB29" s="331"/>
      <c r="AC29" s="138">
        <f t="shared" si="6"/>
        <v>0.63949294621209829</v>
      </c>
    </row>
    <row r="30" spans="1:29" ht="24" customHeight="1" x14ac:dyDescent="0.2">
      <c r="A30" s="4">
        <v>18</v>
      </c>
      <c r="B30" s="3" t="s">
        <v>4</v>
      </c>
      <c r="C30" s="5"/>
      <c r="D30" s="5"/>
      <c r="E30" s="208">
        <f t="shared" ref="E30:AB30" si="7">3.516/E28</f>
        <v>5.2685740740740732</v>
      </c>
      <c r="F30" s="208">
        <f t="shared" si="7"/>
        <v>4.8546146825396832</v>
      </c>
      <c r="G30" s="208">
        <f t="shared" si="7"/>
        <v>5.0804107142857147</v>
      </c>
      <c r="H30" s="208">
        <f t="shared" si="7"/>
        <v>5.234362554112554</v>
      </c>
      <c r="I30" s="208">
        <f t="shared" si="7"/>
        <v>5.3369971139971133</v>
      </c>
      <c r="J30" s="208">
        <f t="shared" si="7"/>
        <v>5.5422662337662336</v>
      </c>
      <c r="K30" s="208">
        <f t="shared" si="7"/>
        <v>5.3626557539682524</v>
      </c>
      <c r="L30" s="208">
        <f t="shared" si="7"/>
        <v>5.3626557539682551</v>
      </c>
      <c r="M30" s="208">
        <f t="shared" si="7"/>
        <v>6.0554390331890326</v>
      </c>
      <c r="N30" s="208">
        <f t="shared" si="7"/>
        <v>5.2975222832722837</v>
      </c>
      <c r="O30" s="208">
        <f t="shared" si="7"/>
        <v>5.7389824735449739</v>
      </c>
      <c r="P30" s="208">
        <f t="shared" si="7"/>
        <v>5.9271458333333342</v>
      </c>
      <c r="Q30" s="208">
        <f t="shared" si="7"/>
        <v>5.8330641534391541</v>
      </c>
      <c r="R30" s="208">
        <f t="shared" si="7"/>
        <v>5.8330641534391523</v>
      </c>
      <c r="S30" s="208">
        <f t="shared" si="7"/>
        <v>5.7389824735449739</v>
      </c>
      <c r="T30" s="208">
        <f t="shared" si="7"/>
        <v>5.9528044733044743</v>
      </c>
      <c r="U30" s="208">
        <f t="shared" si="7"/>
        <v>5.8501699134199123</v>
      </c>
      <c r="V30" s="208">
        <f t="shared" si="7"/>
        <v>5.5422662337662336</v>
      </c>
      <c r="W30" s="208">
        <f t="shared" si="7"/>
        <v>4.6027652625152635</v>
      </c>
      <c r="X30" s="208">
        <f t="shared" si="7"/>
        <v>5.4712115384615387</v>
      </c>
      <c r="Y30" s="208">
        <f t="shared" si="7"/>
        <v>4.7276044146825393</v>
      </c>
      <c r="Z30" s="208">
        <f t="shared" si="7"/>
        <v>6.2900323129251694</v>
      </c>
      <c r="AA30" s="208">
        <f t="shared" si="7"/>
        <v>5.8565845734126993</v>
      </c>
      <c r="AB30" s="208">
        <f t="shared" si="7"/>
        <v>6.0212275132275135</v>
      </c>
      <c r="AC30" s="138">
        <f t="shared" si="6"/>
        <v>5.5325584800079213</v>
      </c>
    </row>
    <row r="31" spans="1:29" ht="24" customHeight="1" x14ac:dyDescent="0.2">
      <c r="A31" s="4">
        <v>19</v>
      </c>
      <c r="B31" s="3" t="s">
        <v>3</v>
      </c>
      <c r="C31" s="5"/>
      <c r="D31" s="5"/>
      <c r="E31" s="208">
        <f t="shared" ref="E31:AB31" si="8">3.413*E30</f>
        <v>17.981643314814811</v>
      </c>
      <c r="F31" s="208">
        <f t="shared" si="8"/>
        <v>16.568799911507938</v>
      </c>
      <c r="G31" s="208">
        <f t="shared" si="8"/>
        <v>17.339441767857142</v>
      </c>
      <c r="H31" s="208">
        <f t="shared" si="8"/>
        <v>17.864879397186147</v>
      </c>
      <c r="I31" s="208">
        <f t="shared" si="8"/>
        <v>18.215171150072148</v>
      </c>
      <c r="J31" s="208">
        <f t="shared" si="8"/>
        <v>18.915754655844154</v>
      </c>
      <c r="K31" s="208">
        <f t="shared" si="8"/>
        <v>18.302744088293643</v>
      </c>
      <c r="L31" s="208">
        <f t="shared" si="8"/>
        <v>18.302744088293654</v>
      </c>
      <c r="M31" s="208">
        <f t="shared" si="8"/>
        <v>20.667213420274166</v>
      </c>
      <c r="N31" s="208">
        <f t="shared" si="8"/>
        <v>18.080443552808305</v>
      </c>
      <c r="O31" s="208">
        <f t="shared" si="8"/>
        <v>19.587147182208994</v>
      </c>
      <c r="P31" s="208">
        <f t="shared" si="8"/>
        <v>20.22934872916667</v>
      </c>
      <c r="Q31" s="208">
        <f t="shared" si="8"/>
        <v>19.90824795568783</v>
      </c>
      <c r="R31" s="208">
        <f t="shared" si="8"/>
        <v>19.908247955687827</v>
      </c>
      <c r="S31" s="208">
        <f t="shared" si="8"/>
        <v>19.587147182208994</v>
      </c>
      <c r="T31" s="208">
        <f t="shared" si="8"/>
        <v>20.316921667388169</v>
      </c>
      <c r="U31" s="208">
        <f t="shared" si="8"/>
        <v>19.96662991450216</v>
      </c>
      <c r="V31" s="208">
        <f t="shared" si="8"/>
        <v>18.915754655844154</v>
      </c>
      <c r="W31" s="208">
        <f t="shared" si="8"/>
        <v>15.709237840964594</v>
      </c>
      <c r="X31" s="208">
        <f t="shared" si="8"/>
        <v>18.67324498076923</v>
      </c>
      <c r="Y31" s="208">
        <f t="shared" si="8"/>
        <v>16.135313867311506</v>
      </c>
      <c r="Z31" s="208">
        <f t="shared" si="8"/>
        <v>21.467880284013603</v>
      </c>
      <c r="AA31" s="208">
        <f t="shared" si="8"/>
        <v>19.988523149057542</v>
      </c>
      <c r="AB31" s="208">
        <f t="shared" si="8"/>
        <v>20.550449502645503</v>
      </c>
      <c r="AC31" s="138">
        <f t="shared" si="6"/>
        <v>18.882622092267038</v>
      </c>
    </row>
    <row r="32" spans="1:29" ht="24" customHeight="1" x14ac:dyDescent="0.2">
      <c r="A32" s="4">
        <v>20</v>
      </c>
      <c r="B32" s="3" t="s">
        <v>2</v>
      </c>
      <c r="C32" s="2" t="s">
        <v>0</v>
      </c>
      <c r="D32" s="5"/>
      <c r="E32" s="208">
        <f t="shared" ref="E32:AB32" si="9">(E18-E17)/LN(1+(E18-E17)/E13)</f>
        <v>1.4545078505785558</v>
      </c>
      <c r="F32" s="208">
        <f t="shared" si="9"/>
        <v>1.3185571306498867</v>
      </c>
      <c r="G32" s="208">
        <f t="shared" si="9"/>
        <v>1.3742687229535349</v>
      </c>
      <c r="H32" s="208">
        <f t="shared" si="9"/>
        <v>1.5988168753442702</v>
      </c>
      <c r="I32" s="208">
        <f t="shared" si="9"/>
        <v>1.7630068180936267</v>
      </c>
      <c r="J32" s="208">
        <f t="shared" si="9"/>
        <v>1.6831442143704574</v>
      </c>
      <c r="K32" s="208">
        <f t="shared" si="9"/>
        <v>1.7385325055682879</v>
      </c>
      <c r="L32" s="208">
        <f t="shared" si="9"/>
        <v>1.878706020737549</v>
      </c>
      <c r="M32" s="208">
        <f t="shared" si="9"/>
        <v>1.7659943994944276</v>
      </c>
      <c r="N32" s="208">
        <f t="shared" si="9"/>
        <v>1.7933081562701068</v>
      </c>
      <c r="O32" s="208">
        <f t="shared" si="9"/>
        <v>1.9637858957189191</v>
      </c>
      <c r="P32" s="208">
        <f t="shared" si="9"/>
        <v>1.9637858957189191</v>
      </c>
      <c r="Q32" s="208">
        <f t="shared" si="9"/>
        <v>1.9918498048549389</v>
      </c>
      <c r="R32" s="208">
        <f t="shared" si="9"/>
        <v>1.9355770278960653</v>
      </c>
      <c r="S32" s="208">
        <f t="shared" si="9"/>
        <v>1.9637858957189191</v>
      </c>
      <c r="T32" s="208">
        <f t="shared" si="9"/>
        <v>1.9072186655991754</v>
      </c>
      <c r="U32" s="208">
        <f t="shared" si="9"/>
        <v>1.9072186655991743</v>
      </c>
      <c r="V32" s="208">
        <f t="shared" si="9"/>
        <v>1.8211973449420831</v>
      </c>
      <c r="W32" s="208">
        <f t="shared" si="9"/>
        <v>1.5369298206841828</v>
      </c>
      <c r="X32" s="208">
        <f t="shared" si="9"/>
        <v>2.0197730572445494</v>
      </c>
      <c r="Y32" s="208">
        <f t="shared" si="9"/>
        <v>1.9278101809814778</v>
      </c>
      <c r="Z32" s="208">
        <f t="shared" si="9"/>
        <v>2.2920781613191443</v>
      </c>
      <c r="AA32" s="208">
        <f t="shared" si="9"/>
        <v>2.397901922330457</v>
      </c>
      <c r="AB32" s="208">
        <f t="shared" si="9"/>
        <v>2.4669126353211825</v>
      </c>
      <c r="AC32" s="138">
        <f t="shared" si="6"/>
        <v>1.8526944861662453</v>
      </c>
    </row>
    <row r="33" spans="1:29" ht="24" customHeight="1" x14ac:dyDescent="0.25">
      <c r="A33" s="4">
        <v>21</v>
      </c>
      <c r="B33" s="3" t="s">
        <v>1</v>
      </c>
      <c r="C33" s="2" t="s">
        <v>0</v>
      </c>
      <c r="D33" s="1"/>
      <c r="E33" s="208">
        <f t="shared" ref="E33:AB33" si="10">(E15-E16)/LN(1+(E15-E16)/E14)</f>
        <v>2.5475255670370389</v>
      </c>
      <c r="F33" s="208">
        <f t="shared" si="10"/>
        <v>2.4515125855168018</v>
      </c>
      <c r="G33" s="208">
        <f t="shared" si="10"/>
        <v>2.6396861920468613</v>
      </c>
      <c r="H33" s="208">
        <f t="shared" si="10"/>
        <v>2.9492740268717399</v>
      </c>
      <c r="I33" s="208">
        <f t="shared" si="10"/>
        <v>2.9795338337636426</v>
      </c>
      <c r="J33" s="208">
        <f t="shared" si="10"/>
        <v>3.0396984668793525</v>
      </c>
      <c r="K33" s="208">
        <f t="shared" si="10"/>
        <v>3.1290959035451</v>
      </c>
      <c r="L33" s="208">
        <f t="shared" si="10"/>
        <v>3.2586327882022119</v>
      </c>
      <c r="M33" s="208">
        <f t="shared" si="10"/>
        <v>3.3187584949265911</v>
      </c>
      <c r="N33" s="208">
        <f t="shared" si="10"/>
        <v>3.3784667106875146</v>
      </c>
      <c r="O33" s="208">
        <f t="shared" si="10"/>
        <v>3.3784667106875146</v>
      </c>
      <c r="P33" s="208">
        <f t="shared" si="10"/>
        <v>3.4377735040024682</v>
      </c>
      <c r="Q33" s="208">
        <f t="shared" si="10"/>
        <v>3.4081693227100751</v>
      </c>
      <c r="R33" s="208">
        <f t="shared" si="10"/>
        <v>3.4081693227100742</v>
      </c>
      <c r="S33" s="208">
        <f t="shared" si="10"/>
        <v>3.3784667106875146</v>
      </c>
      <c r="T33" s="208">
        <f t="shared" si="10"/>
        <v>3.288748875701764</v>
      </c>
      <c r="U33" s="208">
        <f t="shared" si="10"/>
        <v>3.2586327882022115</v>
      </c>
      <c r="V33" s="208">
        <f t="shared" si="10"/>
        <v>3.1676234304562332</v>
      </c>
      <c r="W33" s="208">
        <f t="shared" si="10"/>
        <v>3.0096744385247427</v>
      </c>
      <c r="X33" s="208">
        <f t="shared" si="10"/>
        <v>3.4377735040024682</v>
      </c>
      <c r="Y33" s="208">
        <f t="shared" si="10"/>
        <v>3.4204378393698165</v>
      </c>
      <c r="Z33" s="208">
        <f t="shared" si="10"/>
        <v>3.730734528268131</v>
      </c>
      <c r="AA33" s="208">
        <f t="shared" si="10"/>
        <v>4.6840869955675268</v>
      </c>
      <c r="AB33" s="208">
        <f t="shared" si="10"/>
        <v>3.9275717914378383</v>
      </c>
      <c r="AC33" s="138">
        <f t="shared" si="6"/>
        <v>3.2761880971585509</v>
      </c>
    </row>
    <row r="36" spans="1:29" ht="23.25" x14ac:dyDescent="0.2">
      <c r="A36" s="317" t="s">
        <v>39</v>
      </c>
      <c r="B36" s="317"/>
      <c r="C36" s="317"/>
      <c r="D36" s="317"/>
      <c r="E36" s="317"/>
      <c r="F36" s="317"/>
      <c r="G36" s="317"/>
      <c r="H36" s="317"/>
      <c r="I36" s="317"/>
      <c r="J36" s="317"/>
      <c r="K36" s="317"/>
      <c r="L36" s="317"/>
      <c r="M36" s="317"/>
      <c r="N36" s="317"/>
      <c r="O36" s="317"/>
      <c r="P36" s="317"/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317"/>
      <c r="AC36" s="317"/>
    </row>
    <row r="37" spans="1:29" ht="21" customHeight="1" x14ac:dyDescent="0.2">
      <c r="A37" s="323" t="s">
        <v>174</v>
      </c>
      <c r="B37" s="323"/>
      <c r="C37" s="323"/>
      <c r="D37" s="323"/>
      <c r="E37" s="323"/>
      <c r="F37" s="323"/>
      <c r="G37" s="323"/>
      <c r="H37" s="323"/>
      <c r="I37" s="323"/>
      <c r="J37" s="323"/>
      <c r="K37" s="323"/>
      <c r="L37" s="323"/>
      <c r="M37" s="323"/>
      <c r="N37" s="323"/>
      <c r="O37" s="323"/>
      <c r="P37" s="323"/>
      <c r="Q37" s="323"/>
      <c r="R37" s="323"/>
      <c r="S37" s="323"/>
      <c r="T37" s="323"/>
      <c r="U37" s="323"/>
      <c r="V37" s="323"/>
      <c r="W37" s="323"/>
      <c r="X37" s="323"/>
      <c r="Y37" s="323"/>
      <c r="Z37" s="323"/>
      <c r="AA37" s="323"/>
      <c r="AB37" s="323"/>
      <c r="AC37" s="323"/>
    </row>
    <row r="38" spans="1:29" ht="18" customHeight="1" x14ac:dyDescent="0.35">
      <c r="A38" s="319"/>
      <c r="B38" s="319"/>
      <c r="C38" s="319"/>
      <c r="D38" s="319"/>
      <c r="E38" s="320" t="s">
        <v>116</v>
      </c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</row>
    <row r="39" spans="1:29" ht="18" customHeight="1" x14ac:dyDescent="0.2">
      <c r="A39" s="324" t="s">
        <v>77</v>
      </c>
      <c r="B39" s="324"/>
      <c r="C39" s="324"/>
      <c r="D39" s="324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29" ht="18" customHeight="1" x14ac:dyDescent="0.2">
      <c r="A40" s="324" t="s">
        <v>78</v>
      </c>
      <c r="B40" s="324"/>
      <c r="C40" s="324"/>
      <c r="D40" s="324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29" ht="18" customHeight="1" x14ac:dyDescent="0.2">
      <c r="A41" s="324" t="s">
        <v>79</v>
      </c>
      <c r="B41" s="324"/>
      <c r="C41" s="324"/>
      <c r="D41" s="324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29" ht="18.600000000000001" customHeight="1" x14ac:dyDescent="0.2">
      <c r="A42" s="324" t="s">
        <v>80</v>
      </c>
      <c r="B42" s="324"/>
      <c r="C42" s="324"/>
      <c r="D42" s="324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</row>
    <row r="43" spans="1:29" ht="18" customHeight="1" x14ac:dyDescent="0.25">
      <c r="A43" s="325" t="s">
        <v>81</v>
      </c>
      <c r="B43" s="325"/>
      <c r="C43" s="325"/>
      <c r="D43" s="325"/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</row>
    <row r="44" spans="1:29" ht="39.75" customHeight="1" x14ac:dyDescent="0.25">
      <c r="A44" s="325" t="s">
        <v>82</v>
      </c>
      <c r="B44" s="325"/>
      <c r="C44" s="325"/>
      <c r="D44" s="325"/>
      <c r="E44" s="320"/>
      <c r="F44" s="320"/>
      <c r="G44" s="320"/>
      <c r="H44" s="320"/>
      <c r="I44" s="320"/>
      <c r="J44" s="320"/>
      <c r="K44" s="320"/>
      <c r="L44" s="320"/>
      <c r="M44" s="320"/>
      <c r="N44" s="320"/>
      <c r="O44" s="320"/>
      <c r="P44" s="320"/>
      <c r="Q44" s="320"/>
      <c r="R44" s="320"/>
      <c r="S44" s="320"/>
      <c r="T44" s="320"/>
      <c r="U44" s="320"/>
      <c r="V44" s="320"/>
      <c r="W44" s="320"/>
      <c r="X44" s="320"/>
      <c r="Y44" s="320"/>
      <c r="Z44" s="320"/>
      <c r="AA44" s="320"/>
      <c r="AB44" s="320"/>
      <c r="AC44" s="320"/>
    </row>
    <row r="45" spans="1:29" ht="31.5" x14ac:dyDescent="0.2">
      <c r="A45" s="312" t="s">
        <v>32</v>
      </c>
      <c r="B45" s="312" t="s">
        <v>31</v>
      </c>
      <c r="C45" s="312" t="s">
        <v>30</v>
      </c>
      <c r="D45" s="312" t="s">
        <v>29</v>
      </c>
      <c r="E45" s="314" t="s">
        <v>28</v>
      </c>
      <c r="F45" s="315"/>
      <c r="G45" s="315"/>
      <c r="H45" s="315"/>
      <c r="I45" s="315"/>
      <c r="J45" s="315"/>
      <c r="K45" s="315"/>
      <c r="L45" s="315"/>
      <c r="M45" s="315"/>
      <c r="N45" s="315"/>
      <c r="O45" s="315"/>
      <c r="P45" s="315"/>
      <c r="Q45" s="315"/>
      <c r="R45" s="315"/>
      <c r="S45" s="315"/>
      <c r="T45" s="315"/>
      <c r="U45" s="315"/>
      <c r="V45" s="315"/>
      <c r="W45" s="315"/>
      <c r="X45" s="315"/>
      <c r="Y45" s="315"/>
      <c r="Z45" s="315"/>
      <c r="AA45" s="315"/>
      <c r="AB45" s="316"/>
      <c r="AC45" s="113" t="s">
        <v>67</v>
      </c>
    </row>
    <row r="46" spans="1:29" ht="27" customHeight="1" x14ac:dyDescent="0.25">
      <c r="A46" s="313"/>
      <c r="B46" s="313"/>
      <c r="C46" s="313"/>
      <c r="D46" s="313"/>
      <c r="E46" s="8">
        <v>7</v>
      </c>
      <c r="F46" s="8">
        <v>8</v>
      </c>
      <c r="G46" s="8">
        <v>9</v>
      </c>
      <c r="H46" s="8">
        <v>10</v>
      </c>
      <c r="I46" s="9">
        <v>11</v>
      </c>
      <c r="J46" s="8">
        <v>12</v>
      </c>
      <c r="K46" s="8">
        <v>13</v>
      </c>
      <c r="L46" s="8">
        <v>14</v>
      </c>
      <c r="M46" s="8">
        <v>15</v>
      </c>
      <c r="N46" s="8">
        <v>16</v>
      </c>
      <c r="O46" s="8">
        <v>17</v>
      </c>
      <c r="P46" s="8">
        <v>18</v>
      </c>
      <c r="Q46" s="8">
        <v>19</v>
      </c>
      <c r="R46" s="8">
        <v>20</v>
      </c>
      <c r="S46" s="8">
        <v>21</v>
      </c>
      <c r="T46" s="8">
        <v>22</v>
      </c>
      <c r="U46" s="8">
        <v>23</v>
      </c>
      <c r="V46" s="8">
        <v>0</v>
      </c>
      <c r="W46" s="8">
        <v>1</v>
      </c>
      <c r="X46" s="8">
        <v>2</v>
      </c>
      <c r="Y46" s="8">
        <v>3</v>
      </c>
      <c r="Z46" s="8">
        <v>4</v>
      </c>
      <c r="AA46" s="8">
        <v>5</v>
      </c>
      <c r="AB46" s="8">
        <v>6</v>
      </c>
      <c r="AC46" s="1"/>
    </row>
    <row r="47" spans="1:29" ht="23.25" customHeight="1" x14ac:dyDescent="0.2">
      <c r="A47" s="4">
        <v>1</v>
      </c>
      <c r="B47" s="3" t="s">
        <v>27</v>
      </c>
      <c r="C47" s="2" t="s">
        <v>0</v>
      </c>
      <c r="D47" s="31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>
        <v>1</v>
      </c>
      <c r="AB47" s="100">
        <v>1</v>
      </c>
      <c r="AC47" s="139">
        <f>AVERAGE(E47:AB47)</f>
        <v>1</v>
      </c>
    </row>
    <row r="48" spans="1:29" ht="23.25" customHeight="1" x14ac:dyDescent="0.2">
      <c r="A48" s="4">
        <v>2</v>
      </c>
      <c r="B48" s="3" t="s">
        <v>26</v>
      </c>
      <c r="C48" s="2" t="s">
        <v>0</v>
      </c>
      <c r="D48" s="31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>
        <v>1.1000000000000001</v>
      </c>
      <c r="AB48" s="100">
        <v>1.1000000000000001</v>
      </c>
      <c r="AC48" s="139">
        <f t="shared" ref="AC48:AC59" si="11">AVERAGE(E48:AB48)</f>
        <v>1.1000000000000001</v>
      </c>
    </row>
    <row r="49" spans="1:29" ht="23.25" customHeight="1" x14ac:dyDescent="0.2">
      <c r="A49" s="4">
        <v>3</v>
      </c>
      <c r="B49" s="3" t="s">
        <v>83</v>
      </c>
      <c r="C49" s="2" t="s">
        <v>0</v>
      </c>
      <c r="D49" s="2"/>
      <c r="E49" s="247"/>
      <c r="F49" s="247"/>
      <c r="G49" s="247"/>
      <c r="H49" s="247"/>
      <c r="I49" s="247"/>
      <c r="J49" s="247"/>
      <c r="K49" s="247"/>
      <c r="L49" s="247"/>
      <c r="M49" s="247"/>
      <c r="N49" s="247"/>
      <c r="O49" s="247"/>
      <c r="P49" s="247"/>
      <c r="Q49" s="247"/>
      <c r="R49" s="247"/>
      <c r="S49" s="247"/>
      <c r="T49" s="247"/>
      <c r="U49" s="247"/>
      <c r="V49" s="247"/>
      <c r="W49" s="247"/>
      <c r="X49" s="247"/>
      <c r="Y49" s="247"/>
      <c r="Z49" s="247"/>
      <c r="AA49" s="247">
        <v>14.7</v>
      </c>
      <c r="AB49" s="247">
        <v>14.7</v>
      </c>
      <c r="AC49" s="139">
        <f t="shared" si="11"/>
        <v>14.7</v>
      </c>
    </row>
    <row r="50" spans="1:29" ht="23.25" customHeight="1" x14ac:dyDescent="0.2">
      <c r="A50" s="4">
        <v>4</v>
      </c>
      <c r="B50" s="3" t="s">
        <v>84</v>
      </c>
      <c r="C50" s="2" t="s">
        <v>0</v>
      </c>
      <c r="D50" s="2"/>
      <c r="E50" s="247"/>
      <c r="F50" s="247"/>
      <c r="G50" s="247"/>
      <c r="H50" s="247"/>
      <c r="I50" s="247"/>
      <c r="J50" s="247"/>
      <c r="K50" s="247"/>
      <c r="L50" s="247"/>
      <c r="M50" s="247"/>
      <c r="N50" s="247"/>
      <c r="O50" s="247"/>
      <c r="P50" s="247"/>
      <c r="Q50" s="247"/>
      <c r="R50" s="247"/>
      <c r="S50" s="247"/>
      <c r="T50" s="247"/>
      <c r="U50" s="247"/>
      <c r="V50" s="247"/>
      <c r="W50" s="247"/>
      <c r="X50" s="247"/>
      <c r="Y50" s="247"/>
      <c r="Z50" s="247"/>
      <c r="AA50" s="247">
        <v>7</v>
      </c>
      <c r="AB50" s="247">
        <v>7</v>
      </c>
      <c r="AC50" s="139">
        <f t="shared" si="11"/>
        <v>7</v>
      </c>
    </row>
    <row r="51" spans="1:29" ht="23.25" customHeight="1" x14ac:dyDescent="0.2">
      <c r="A51" s="4">
        <v>5</v>
      </c>
      <c r="B51" s="3" t="s">
        <v>85</v>
      </c>
      <c r="C51" s="2" t="s">
        <v>0</v>
      </c>
      <c r="D51" s="2"/>
      <c r="E51" s="247"/>
      <c r="F51" s="247"/>
      <c r="G51" s="247"/>
      <c r="H51" s="247"/>
      <c r="I51" s="247"/>
      <c r="J51" s="247"/>
      <c r="K51" s="247"/>
      <c r="L51" s="247"/>
      <c r="M51" s="247"/>
      <c r="N51" s="247"/>
      <c r="O51" s="247"/>
      <c r="P51" s="247"/>
      <c r="Q51" s="247"/>
      <c r="R51" s="247"/>
      <c r="S51" s="247"/>
      <c r="T51" s="247"/>
      <c r="U51" s="247"/>
      <c r="V51" s="247"/>
      <c r="W51" s="247"/>
      <c r="X51" s="247"/>
      <c r="Y51" s="247"/>
      <c r="Z51" s="247"/>
      <c r="AA51" s="247">
        <v>24.9</v>
      </c>
      <c r="AB51" s="247">
        <v>24.9</v>
      </c>
      <c r="AC51" s="139">
        <f t="shared" si="11"/>
        <v>24.9</v>
      </c>
    </row>
    <row r="52" spans="1:29" ht="23.25" customHeight="1" x14ac:dyDescent="0.2">
      <c r="A52" s="4">
        <v>6</v>
      </c>
      <c r="B52" s="3" t="s">
        <v>86</v>
      </c>
      <c r="C52" s="2" t="s">
        <v>0</v>
      </c>
      <c r="D52" s="2"/>
      <c r="E52" s="247"/>
      <c r="F52" s="247"/>
      <c r="G52" s="247"/>
      <c r="H52" s="247"/>
      <c r="I52" s="247"/>
      <c r="J52" s="247"/>
      <c r="K52" s="247"/>
      <c r="L52" s="247"/>
      <c r="M52" s="247"/>
      <c r="N52" s="247"/>
      <c r="O52" s="247"/>
      <c r="P52" s="247"/>
      <c r="Q52" s="247"/>
      <c r="R52" s="247"/>
      <c r="S52" s="247"/>
      <c r="T52" s="247"/>
      <c r="U52" s="247"/>
      <c r="V52" s="247"/>
      <c r="W52" s="247"/>
      <c r="X52" s="247"/>
      <c r="Y52" s="247"/>
      <c r="Z52" s="247"/>
      <c r="AA52" s="247">
        <v>31.4</v>
      </c>
      <c r="AB52" s="247">
        <v>31.4</v>
      </c>
      <c r="AC52" s="139">
        <f t="shared" si="11"/>
        <v>31.4</v>
      </c>
    </row>
    <row r="53" spans="1:29" ht="23.25" customHeight="1" x14ac:dyDescent="0.2">
      <c r="A53" s="4">
        <v>7</v>
      </c>
      <c r="B53" s="3" t="s">
        <v>21</v>
      </c>
      <c r="C53" s="2" t="s">
        <v>87</v>
      </c>
      <c r="D53" s="2"/>
      <c r="E53" s="212"/>
      <c r="F53" s="212"/>
      <c r="G53" s="212"/>
      <c r="H53" s="212"/>
      <c r="I53" s="212"/>
      <c r="J53" s="212"/>
      <c r="K53" s="212"/>
      <c r="L53" s="212"/>
      <c r="M53" s="212"/>
      <c r="N53" s="212"/>
      <c r="O53" s="212"/>
      <c r="P53" s="212"/>
      <c r="Q53" s="212"/>
      <c r="R53" s="212"/>
      <c r="S53" s="212"/>
      <c r="T53" s="212"/>
      <c r="U53" s="212"/>
      <c r="V53" s="212"/>
      <c r="W53" s="212"/>
      <c r="X53" s="212"/>
      <c r="Y53" s="212"/>
      <c r="Z53" s="212"/>
      <c r="AA53" s="212">
        <v>4.3</v>
      </c>
      <c r="AB53" s="212">
        <v>4.3</v>
      </c>
      <c r="AC53" s="139">
        <f t="shared" si="11"/>
        <v>4.3</v>
      </c>
    </row>
    <row r="54" spans="1:29" ht="23.25" customHeight="1" x14ac:dyDescent="0.2">
      <c r="A54" s="4">
        <v>8</v>
      </c>
      <c r="B54" s="3" t="s">
        <v>20</v>
      </c>
      <c r="C54" s="2" t="s">
        <v>87</v>
      </c>
      <c r="D54" s="2"/>
      <c r="E54" s="213"/>
      <c r="F54" s="213"/>
      <c r="G54" s="213"/>
      <c r="H54" s="213"/>
      <c r="I54" s="213"/>
      <c r="J54" s="213"/>
      <c r="K54" s="213"/>
      <c r="L54" s="213"/>
      <c r="M54" s="213"/>
      <c r="N54" s="213"/>
      <c r="O54" s="213"/>
      <c r="P54" s="213"/>
      <c r="Q54" s="213"/>
      <c r="R54" s="213"/>
      <c r="S54" s="213"/>
      <c r="T54" s="213"/>
      <c r="U54" s="213"/>
      <c r="V54" s="213"/>
      <c r="W54" s="213"/>
      <c r="X54" s="213"/>
      <c r="Y54" s="213"/>
      <c r="Z54" s="213"/>
      <c r="AA54" s="213">
        <v>3.8</v>
      </c>
      <c r="AB54" s="213">
        <v>3.8</v>
      </c>
      <c r="AC54" s="139">
        <f t="shared" si="11"/>
        <v>3.8</v>
      </c>
    </row>
    <row r="55" spans="1:29" ht="23.25" customHeight="1" x14ac:dyDescent="0.2">
      <c r="A55" s="4">
        <v>9</v>
      </c>
      <c r="B55" s="3" t="s">
        <v>19</v>
      </c>
      <c r="C55" s="2" t="s">
        <v>87</v>
      </c>
      <c r="D55" s="2"/>
      <c r="E55" s="213"/>
      <c r="F55" s="213"/>
      <c r="G55" s="213"/>
      <c r="H55" s="213"/>
      <c r="I55" s="213"/>
      <c r="J55" s="213"/>
      <c r="K55" s="213"/>
      <c r="L55" s="213"/>
      <c r="M55" s="213"/>
      <c r="N55" s="213"/>
      <c r="O55" s="213"/>
      <c r="P55" s="213"/>
      <c r="Q55" s="213"/>
      <c r="R55" s="213"/>
      <c r="S55" s="213"/>
      <c r="T55" s="213"/>
      <c r="U55" s="213"/>
      <c r="V55" s="213"/>
      <c r="W55" s="213"/>
      <c r="X55" s="213"/>
      <c r="Y55" s="213"/>
      <c r="Z55" s="213"/>
      <c r="AA55" s="213">
        <v>3.8</v>
      </c>
      <c r="AB55" s="213">
        <v>3.8</v>
      </c>
      <c r="AC55" s="139">
        <f t="shared" si="11"/>
        <v>3.8</v>
      </c>
    </row>
    <row r="56" spans="1:29" ht="23.25" customHeight="1" x14ac:dyDescent="0.2">
      <c r="A56" s="4">
        <v>10</v>
      </c>
      <c r="B56" s="3" t="s">
        <v>18</v>
      </c>
      <c r="C56" s="2" t="s">
        <v>87</v>
      </c>
      <c r="D56" s="2"/>
      <c r="E56" s="213"/>
      <c r="F56" s="213"/>
      <c r="G56" s="213"/>
      <c r="H56" s="213"/>
      <c r="I56" s="213"/>
      <c r="J56" s="213"/>
      <c r="K56" s="213"/>
      <c r="L56" s="213"/>
      <c r="M56" s="213"/>
      <c r="N56" s="213"/>
      <c r="O56" s="213"/>
      <c r="P56" s="213"/>
      <c r="Q56" s="213"/>
      <c r="R56" s="213"/>
      <c r="S56" s="213"/>
      <c r="T56" s="213"/>
      <c r="U56" s="213"/>
      <c r="V56" s="213"/>
      <c r="W56" s="213"/>
      <c r="X56" s="213"/>
      <c r="Y56" s="213"/>
      <c r="Z56" s="213"/>
      <c r="AA56" s="213">
        <v>3</v>
      </c>
      <c r="AB56" s="213">
        <v>3</v>
      </c>
      <c r="AC56" s="139">
        <f t="shared" si="11"/>
        <v>3</v>
      </c>
    </row>
    <row r="57" spans="1:29" ht="23.25" customHeight="1" x14ac:dyDescent="0.2">
      <c r="A57" s="4">
        <v>11</v>
      </c>
      <c r="B57" s="3" t="s">
        <v>88</v>
      </c>
      <c r="C57" s="2" t="s">
        <v>87</v>
      </c>
      <c r="D57" s="5"/>
      <c r="E57" s="212"/>
      <c r="F57" s="212"/>
      <c r="G57" s="212"/>
      <c r="H57" s="212"/>
      <c r="I57" s="212"/>
      <c r="J57" s="212"/>
      <c r="K57" s="212"/>
      <c r="L57" s="212"/>
      <c r="M57" s="212"/>
      <c r="N57" s="212"/>
      <c r="O57" s="212"/>
      <c r="P57" s="212"/>
      <c r="Q57" s="212"/>
      <c r="R57" s="212"/>
      <c r="S57" s="212"/>
      <c r="T57" s="212"/>
      <c r="U57" s="212"/>
      <c r="V57" s="212"/>
      <c r="W57" s="212"/>
      <c r="X57" s="212"/>
      <c r="Y57" s="212"/>
      <c r="Z57" s="212"/>
      <c r="AA57" s="212">
        <f t="shared" ref="AA57:AB57" si="12">AA53-AA54</f>
        <v>0.5</v>
      </c>
      <c r="AB57" s="212">
        <f t="shared" si="12"/>
        <v>0.5</v>
      </c>
      <c r="AC57" s="139">
        <f t="shared" si="11"/>
        <v>0.5</v>
      </c>
    </row>
    <row r="58" spans="1:29" ht="23.25" customHeight="1" x14ac:dyDescent="0.2">
      <c r="A58" s="4">
        <v>12</v>
      </c>
      <c r="B58" s="3" t="s">
        <v>89</v>
      </c>
      <c r="C58" s="2" t="s">
        <v>87</v>
      </c>
      <c r="D58" s="5"/>
      <c r="E58" s="212"/>
      <c r="F58" s="212"/>
      <c r="G58" s="212"/>
      <c r="H58" s="212"/>
      <c r="I58" s="212"/>
      <c r="J58" s="212"/>
      <c r="K58" s="212"/>
      <c r="L58" s="212"/>
      <c r="M58" s="212"/>
      <c r="N58" s="212"/>
      <c r="O58" s="212"/>
      <c r="P58" s="212"/>
      <c r="Q58" s="212"/>
      <c r="R58" s="212"/>
      <c r="S58" s="212"/>
      <c r="T58" s="212"/>
      <c r="U58" s="212"/>
      <c r="V58" s="212"/>
      <c r="W58" s="212"/>
      <c r="X58" s="212"/>
      <c r="Y58" s="212"/>
      <c r="Z58" s="212"/>
      <c r="AA58" s="212">
        <f t="shared" ref="AA58:AB58" si="13">AA55-AA56</f>
        <v>0.79999999999999982</v>
      </c>
      <c r="AB58" s="212">
        <f t="shared" si="13"/>
        <v>0.79999999999999982</v>
      </c>
      <c r="AC58" s="139">
        <f t="shared" si="11"/>
        <v>0.79999999999999982</v>
      </c>
    </row>
    <row r="59" spans="1:29" ht="23.25" customHeight="1" x14ac:dyDescent="0.2">
      <c r="A59" s="4">
        <v>13</v>
      </c>
      <c r="B59" s="3" t="s">
        <v>90</v>
      </c>
      <c r="C59" s="2" t="s">
        <v>91</v>
      </c>
      <c r="D59" s="5"/>
      <c r="E59" s="214"/>
      <c r="F59" s="214"/>
      <c r="G59" s="214"/>
      <c r="H59" s="214"/>
      <c r="I59" s="214"/>
      <c r="J59" s="214"/>
      <c r="K59" s="214"/>
      <c r="L59" s="214"/>
      <c r="M59" s="214"/>
      <c r="N59" s="214"/>
      <c r="O59" s="214"/>
      <c r="P59" s="214"/>
      <c r="Q59" s="214"/>
      <c r="R59" s="214"/>
      <c r="S59" s="214"/>
      <c r="T59" s="214"/>
      <c r="U59" s="214"/>
      <c r="V59" s="214"/>
      <c r="W59" s="214"/>
      <c r="X59" s="214"/>
      <c r="Y59" s="214"/>
      <c r="Z59" s="214"/>
      <c r="AA59" s="214">
        <f t="shared" ref="AA59:AB59" si="14">SQRT(AA57/0.5)*971</f>
        <v>971</v>
      </c>
      <c r="AB59" s="214">
        <f t="shared" si="14"/>
        <v>971</v>
      </c>
      <c r="AC59" s="139">
        <f t="shared" si="11"/>
        <v>971</v>
      </c>
    </row>
    <row r="60" spans="1:29" ht="23.25" customHeight="1" x14ac:dyDescent="0.2">
      <c r="A60" s="4">
        <v>14</v>
      </c>
      <c r="B60" s="3" t="s">
        <v>11</v>
      </c>
      <c r="C60" s="2" t="s">
        <v>10</v>
      </c>
      <c r="D60" s="5"/>
      <c r="E60" s="214"/>
      <c r="F60" s="214"/>
      <c r="G60" s="214"/>
      <c r="H60" s="214"/>
      <c r="I60" s="214"/>
      <c r="J60" s="214"/>
      <c r="K60" s="214"/>
      <c r="L60" s="214"/>
      <c r="M60" s="214"/>
      <c r="N60" s="214"/>
      <c r="O60" s="214"/>
      <c r="P60" s="214"/>
      <c r="Q60" s="214"/>
      <c r="R60" s="214"/>
      <c r="S60" s="214"/>
      <c r="T60" s="214"/>
      <c r="U60" s="214"/>
      <c r="V60" s="214"/>
      <c r="W60" s="214"/>
      <c r="X60" s="214"/>
      <c r="Y60" s="214"/>
      <c r="Z60" s="214"/>
      <c r="AA60" s="214">
        <f t="shared" ref="AA60:AB60" si="15">AA59*1000*1*(AA49-AA50)/3024</f>
        <v>2472.4537037037035</v>
      </c>
      <c r="AB60" s="214">
        <f t="shared" si="15"/>
        <v>2472.4537037037035</v>
      </c>
      <c r="AC60" s="138">
        <f>SUM(E60:AB60)</f>
        <v>4944.9074074074069</v>
      </c>
    </row>
    <row r="61" spans="1:29" ht="23.25" customHeight="1" x14ac:dyDescent="0.2">
      <c r="A61" s="4">
        <v>15</v>
      </c>
      <c r="B61" s="3" t="s">
        <v>9</v>
      </c>
      <c r="C61" s="2" t="s">
        <v>8</v>
      </c>
      <c r="D61" s="5"/>
      <c r="E61" s="283">
        <v>0</v>
      </c>
      <c r="F61" s="283">
        <v>0</v>
      </c>
      <c r="G61" s="283">
        <v>0</v>
      </c>
      <c r="H61" s="283">
        <v>0</v>
      </c>
      <c r="I61" s="283">
        <v>0</v>
      </c>
      <c r="J61" s="283">
        <v>0</v>
      </c>
      <c r="K61" s="283">
        <v>0</v>
      </c>
      <c r="L61" s="283">
        <v>0</v>
      </c>
      <c r="M61" s="283">
        <v>0</v>
      </c>
      <c r="N61" s="283">
        <v>0</v>
      </c>
      <c r="O61" s="283">
        <v>0</v>
      </c>
      <c r="P61" s="283">
        <v>0</v>
      </c>
      <c r="Q61" s="283">
        <v>0</v>
      </c>
      <c r="R61" s="283">
        <v>0</v>
      </c>
      <c r="S61" s="283">
        <v>0</v>
      </c>
      <c r="T61" s="283">
        <v>0</v>
      </c>
      <c r="U61" s="283">
        <v>0</v>
      </c>
      <c r="V61" s="283">
        <v>0</v>
      </c>
      <c r="W61" s="283">
        <v>0</v>
      </c>
      <c r="X61" s="283">
        <v>0</v>
      </c>
      <c r="Y61" s="283">
        <v>0</v>
      </c>
      <c r="Z61" s="283">
        <v>200</v>
      </c>
      <c r="AA61" s="283">
        <v>1400</v>
      </c>
      <c r="AB61" s="283">
        <v>1400</v>
      </c>
      <c r="AC61" s="138">
        <f>SUM(E61:AB61)</f>
        <v>3000</v>
      </c>
    </row>
    <row r="62" spans="1:29" ht="23.25" customHeight="1" x14ac:dyDescent="0.2">
      <c r="A62" s="4">
        <v>16</v>
      </c>
      <c r="B62" s="3" t="s">
        <v>7</v>
      </c>
      <c r="C62" s="2" t="s">
        <v>6</v>
      </c>
      <c r="D62" s="5"/>
      <c r="E62" s="215"/>
      <c r="F62" s="215"/>
      <c r="G62" s="215"/>
      <c r="H62" s="215"/>
      <c r="I62" s="215"/>
      <c r="J62" s="215"/>
      <c r="K62" s="215"/>
      <c r="L62" s="215"/>
      <c r="M62" s="215"/>
      <c r="N62" s="215"/>
      <c r="O62" s="215"/>
      <c r="P62" s="215"/>
      <c r="Q62" s="215"/>
      <c r="R62" s="215"/>
      <c r="S62" s="215"/>
      <c r="T62" s="215"/>
      <c r="U62" s="215"/>
      <c r="V62" s="215"/>
      <c r="W62" s="215"/>
      <c r="X62" s="215"/>
      <c r="Y62" s="215"/>
      <c r="Z62" s="215"/>
      <c r="AA62" s="215">
        <f t="shared" ref="AA62:AB62" si="16">AA61/AA60</f>
        <v>0.5662391161876229</v>
      </c>
      <c r="AB62" s="215">
        <f t="shared" si="16"/>
        <v>0.5662391161876229</v>
      </c>
      <c r="AC62" s="161">
        <f t="shared" ref="AC62:AC67" si="17">AVERAGE(E62:AB62)</f>
        <v>0.5662391161876229</v>
      </c>
    </row>
    <row r="63" spans="1:29" ht="23.25" customHeight="1" x14ac:dyDescent="0.2">
      <c r="A63" s="4">
        <v>17</v>
      </c>
      <c r="B63" s="3" t="s">
        <v>5</v>
      </c>
      <c r="C63" s="5"/>
      <c r="D63" s="5"/>
      <c r="E63" s="329">
        <f>AC62</f>
        <v>0.5662391161876229</v>
      </c>
      <c r="F63" s="330"/>
      <c r="G63" s="330"/>
      <c r="H63" s="330"/>
      <c r="I63" s="330"/>
      <c r="J63" s="330"/>
      <c r="K63" s="330"/>
      <c r="L63" s="330"/>
      <c r="M63" s="330"/>
      <c r="N63" s="330"/>
      <c r="O63" s="330"/>
      <c r="P63" s="330"/>
      <c r="Q63" s="330"/>
      <c r="R63" s="330"/>
      <c r="S63" s="330"/>
      <c r="T63" s="330"/>
      <c r="U63" s="330"/>
      <c r="V63" s="330"/>
      <c r="W63" s="330"/>
      <c r="X63" s="330"/>
      <c r="Y63" s="330"/>
      <c r="Z63" s="330"/>
      <c r="AA63" s="330"/>
      <c r="AB63" s="331"/>
      <c r="AC63" s="138">
        <f t="shared" si="17"/>
        <v>0.5662391161876229</v>
      </c>
    </row>
    <row r="64" spans="1:29" ht="23.25" customHeight="1" x14ac:dyDescent="0.2">
      <c r="A64" s="4">
        <v>18</v>
      </c>
      <c r="B64" s="3" t="s">
        <v>4</v>
      </c>
      <c r="C64" s="5"/>
      <c r="D64" s="5"/>
      <c r="E64" s="208"/>
      <c r="F64" s="208"/>
      <c r="G64" s="208"/>
      <c r="H64" s="208"/>
      <c r="I64" s="208"/>
      <c r="J64" s="208"/>
      <c r="K64" s="208"/>
      <c r="L64" s="208"/>
      <c r="M64" s="208"/>
      <c r="N64" s="208"/>
      <c r="O64" s="208"/>
      <c r="P64" s="208"/>
      <c r="Q64" s="208"/>
      <c r="R64" s="208"/>
      <c r="S64" s="208"/>
      <c r="T64" s="208"/>
      <c r="U64" s="208"/>
      <c r="V64" s="208"/>
      <c r="W64" s="208"/>
      <c r="X64" s="208"/>
      <c r="Y64" s="208"/>
      <c r="Z64" s="208"/>
      <c r="AA64" s="208">
        <f t="shared" ref="AA64:AB64" si="18">3.516/AA62</f>
        <v>6.2093908730158729</v>
      </c>
      <c r="AB64" s="208">
        <f t="shared" si="18"/>
        <v>6.2093908730158729</v>
      </c>
      <c r="AC64" s="138">
        <f t="shared" si="17"/>
        <v>6.2093908730158729</v>
      </c>
    </row>
    <row r="65" spans="1:29" ht="23.25" customHeight="1" x14ac:dyDescent="0.2">
      <c r="A65" s="4">
        <v>19</v>
      </c>
      <c r="B65" s="3" t="s">
        <v>3</v>
      </c>
      <c r="C65" s="5"/>
      <c r="D65" s="5"/>
      <c r="E65" s="208"/>
      <c r="F65" s="208"/>
      <c r="G65" s="208"/>
      <c r="H65" s="208"/>
      <c r="I65" s="208"/>
      <c r="J65" s="208"/>
      <c r="K65" s="208"/>
      <c r="L65" s="208"/>
      <c r="M65" s="208"/>
      <c r="N65" s="208"/>
      <c r="O65" s="208"/>
      <c r="P65" s="208"/>
      <c r="Q65" s="208"/>
      <c r="R65" s="208"/>
      <c r="S65" s="208"/>
      <c r="T65" s="208"/>
      <c r="U65" s="208"/>
      <c r="V65" s="208"/>
      <c r="W65" s="208"/>
      <c r="X65" s="208"/>
      <c r="Y65" s="208"/>
      <c r="Z65" s="208"/>
      <c r="AA65" s="208">
        <f>3.413*AA64</f>
        <v>21.192651049603175</v>
      </c>
      <c r="AB65" s="208">
        <f t="shared" ref="AB65" si="19">3.413*AB64</f>
        <v>21.192651049603175</v>
      </c>
      <c r="AC65" s="138">
        <f t="shared" si="17"/>
        <v>21.192651049603175</v>
      </c>
    </row>
    <row r="66" spans="1:29" ht="23.25" customHeight="1" x14ac:dyDescent="0.2">
      <c r="A66" s="4">
        <v>20</v>
      </c>
      <c r="B66" s="3" t="s">
        <v>2</v>
      </c>
      <c r="C66" s="2" t="s">
        <v>0</v>
      </c>
      <c r="D66" s="5"/>
      <c r="E66" s="208"/>
      <c r="F66" s="208"/>
      <c r="G66" s="208"/>
      <c r="H66" s="208"/>
      <c r="I66" s="208"/>
      <c r="J66" s="208"/>
      <c r="K66" s="208"/>
      <c r="L66" s="208"/>
      <c r="M66" s="208"/>
      <c r="N66" s="208"/>
      <c r="O66" s="208"/>
      <c r="P66" s="208"/>
      <c r="Q66" s="208"/>
      <c r="R66" s="208"/>
      <c r="S66" s="208"/>
      <c r="T66" s="208"/>
      <c r="U66" s="208"/>
      <c r="V66" s="208"/>
      <c r="W66" s="208"/>
      <c r="X66" s="208"/>
      <c r="Y66" s="208"/>
      <c r="Z66" s="208"/>
      <c r="AA66" s="208">
        <f>(AA52-AA51)/LN(1+(AA52-AA51)/AA47)</f>
        <v>3.2259617131601077</v>
      </c>
      <c r="AB66" s="208">
        <f t="shared" ref="AB66" si="20">(AB52-AB51)/LN(1+(AB52-AB51)/AB47)</f>
        <v>3.2259617131601077</v>
      </c>
      <c r="AC66" s="138">
        <f t="shared" si="17"/>
        <v>3.2259617131601077</v>
      </c>
    </row>
    <row r="67" spans="1:29" ht="23.25" customHeight="1" x14ac:dyDescent="0.25">
      <c r="A67" s="4">
        <v>21</v>
      </c>
      <c r="B67" s="3" t="s">
        <v>1</v>
      </c>
      <c r="C67" s="2" t="s">
        <v>0</v>
      </c>
      <c r="D67" s="1"/>
      <c r="E67" s="208"/>
      <c r="F67" s="208"/>
      <c r="G67" s="208"/>
      <c r="H67" s="208"/>
      <c r="I67" s="208"/>
      <c r="J67" s="208"/>
      <c r="K67" s="208"/>
      <c r="L67" s="208"/>
      <c r="M67" s="208"/>
      <c r="N67" s="208"/>
      <c r="O67" s="208"/>
      <c r="P67" s="208"/>
      <c r="Q67" s="208"/>
      <c r="R67" s="208"/>
      <c r="S67" s="208"/>
      <c r="T67" s="208"/>
      <c r="U67" s="208"/>
      <c r="V67" s="208"/>
      <c r="W67" s="208"/>
      <c r="X67" s="208"/>
      <c r="Y67" s="208"/>
      <c r="Z67" s="208"/>
      <c r="AA67" s="208">
        <f>(AA49-AA50)/LN(1+(AA49-AA50)/AA48)</f>
        <v>3.7029172716150063</v>
      </c>
      <c r="AB67" s="208">
        <f t="shared" ref="AB67" si="21">(AB49-AB50)/LN(1+(AB49-AB50)/AB48)</f>
        <v>3.7029172716150063</v>
      </c>
      <c r="AC67" s="138">
        <f t="shared" si="17"/>
        <v>3.7029172716150063</v>
      </c>
    </row>
    <row r="69" spans="1:29" ht="23.25" x14ac:dyDescent="0.2">
      <c r="A69" s="317" t="s">
        <v>39</v>
      </c>
      <c r="B69" s="317"/>
      <c r="C69" s="317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</row>
    <row r="70" spans="1:29" ht="18.75" x14ac:dyDescent="0.2">
      <c r="A70" s="323" t="s">
        <v>174</v>
      </c>
      <c r="B70" s="323"/>
      <c r="C70" s="323"/>
      <c r="D70" s="323"/>
      <c r="E70" s="323"/>
      <c r="F70" s="323"/>
      <c r="G70" s="323"/>
      <c r="H70" s="323"/>
      <c r="I70" s="323"/>
      <c r="J70" s="323"/>
      <c r="K70" s="323"/>
      <c r="L70" s="323"/>
      <c r="M70" s="323"/>
      <c r="N70" s="323"/>
      <c r="O70" s="323"/>
      <c r="P70" s="323"/>
      <c r="Q70" s="323"/>
      <c r="R70" s="323"/>
      <c r="S70" s="323"/>
      <c r="T70" s="323"/>
      <c r="U70" s="323"/>
      <c r="V70" s="323"/>
      <c r="W70" s="323"/>
      <c r="X70" s="323"/>
      <c r="Y70" s="323"/>
      <c r="Z70" s="323"/>
      <c r="AA70" s="323"/>
      <c r="AB70" s="323"/>
      <c r="AC70" s="323"/>
    </row>
    <row r="71" spans="1:29" ht="21" x14ac:dyDescent="0.35">
      <c r="A71" s="319"/>
      <c r="B71" s="319"/>
      <c r="C71" s="319"/>
      <c r="D71" s="319"/>
      <c r="E71" s="320" t="s">
        <v>75</v>
      </c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0"/>
      <c r="T71" s="320"/>
      <c r="U71" s="320"/>
      <c r="V71" s="320"/>
      <c r="W71" s="320"/>
      <c r="X71" s="320"/>
      <c r="Y71" s="320"/>
      <c r="Z71" s="320"/>
      <c r="AA71" s="320"/>
      <c r="AB71" s="320"/>
      <c r="AC71" s="320"/>
    </row>
    <row r="72" spans="1:29" ht="15.75" x14ac:dyDescent="0.2">
      <c r="A72" s="324" t="s">
        <v>77</v>
      </c>
      <c r="B72" s="324"/>
      <c r="C72" s="324"/>
      <c r="D72" s="324"/>
      <c r="E72" s="320"/>
      <c r="F72" s="320"/>
      <c r="G72" s="320"/>
      <c r="H72" s="320"/>
      <c r="I72" s="320"/>
      <c r="J72" s="320"/>
      <c r="K72" s="320"/>
      <c r="L72" s="320"/>
      <c r="M72" s="320"/>
      <c r="N72" s="320"/>
      <c r="O72" s="320"/>
      <c r="P72" s="320"/>
      <c r="Q72" s="320"/>
      <c r="R72" s="320"/>
      <c r="S72" s="320"/>
      <c r="T72" s="320"/>
      <c r="U72" s="320"/>
      <c r="V72" s="320"/>
      <c r="W72" s="320"/>
      <c r="X72" s="320"/>
      <c r="Y72" s="320"/>
      <c r="Z72" s="320"/>
      <c r="AA72" s="320"/>
      <c r="AB72" s="320"/>
      <c r="AC72" s="320"/>
    </row>
    <row r="73" spans="1:29" ht="15.75" x14ac:dyDescent="0.2">
      <c r="A73" s="324" t="s">
        <v>78</v>
      </c>
      <c r="B73" s="324"/>
      <c r="C73" s="324"/>
      <c r="D73" s="324"/>
      <c r="E73" s="320"/>
      <c r="F73" s="320"/>
      <c r="G73" s="320"/>
      <c r="H73" s="320"/>
      <c r="I73" s="320"/>
      <c r="J73" s="320"/>
      <c r="K73" s="320"/>
      <c r="L73" s="320"/>
      <c r="M73" s="320"/>
      <c r="N73" s="320"/>
      <c r="O73" s="320"/>
      <c r="P73" s="320"/>
      <c r="Q73" s="320"/>
      <c r="R73" s="320"/>
      <c r="S73" s="320"/>
      <c r="T73" s="320"/>
      <c r="U73" s="320"/>
      <c r="V73" s="320"/>
      <c r="W73" s="320"/>
      <c r="X73" s="320"/>
      <c r="Y73" s="320"/>
      <c r="Z73" s="320"/>
      <c r="AA73" s="320"/>
      <c r="AB73" s="320"/>
      <c r="AC73" s="320"/>
    </row>
    <row r="74" spans="1:29" ht="15.75" x14ac:dyDescent="0.2">
      <c r="A74" s="324" t="s">
        <v>79</v>
      </c>
      <c r="B74" s="324"/>
      <c r="C74" s="324"/>
      <c r="D74" s="324"/>
      <c r="E74" s="320"/>
      <c r="F74" s="320"/>
      <c r="G74" s="320"/>
      <c r="H74" s="320"/>
      <c r="I74" s="320"/>
      <c r="J74" s="320"/>
      <c r="K74" s="320"/>
      <c r="L74" s="320"/>
      <c r="M74" s="320"/>
      <c r="N74" s="320"/>
      <c r="O74" s="320"/>
      <c r="P74" s="320"/>
      <c r="Q74" s="320"/>
      <c r="R74" s="320"/>
      <c r="S74" s="320"/>
      <c r="T74" s="320"/>
      <c r="U74" s="320"/>
      <c r="V74" s="320"/>
      <c r="W74" s="320"/>
      <c r="X74" s="320"/>
      <c r="Y74" s="320"/>
      <c r="Z74" s="320"/>
      <c r="AA74" s="320"/>
      <c r="AB74" s="320"/>
      <c r="AC74" s="320"/>
    </row>
    <row r="75" spans="1:29" ht="15.75" x14ac:dyDescent="0.2">
      <c r="A75" s="324" t="s">
        <v>80</v>
      </c>
      <c r="B75" s="324"/>
      <c r="C75" s="324"/>
      <c r="D75" s="324"/>
      <c r="E75" s="320"/>
      <c r="F75" s="320"/>
      <c r="G75" s="320"/>
      <c r="H75" s="320"/>
      <c r="I75" s="320"/>
      <c r="J75" s="320"/>
      <c r="K75" s="320"/>
      <c r="L75" s="320"/>
      <c r="M75" s="320"/>
      <c r="N75" s="320"/>
      <c r="O75" s="320"/>
      <c r="P75" s="320"/>
      <c r="Q75" s="320"/>
      <c r="R75" s="320"/>
      <c r="S75" s="320"/>
      <c r="T75" s="320"/>
      <c r="U75" s="320"/>
      <c r="V75" s="320"/>
      <c r="W75" s="320"/>
      <c r="X75" s="320"/>
      <c r="Y75" s="320"/>
      <c r="Z75" s="320"/>
      <c r="AA75" s="320"/>
      <c r="AB75" s="320"/>
      <c r="AC75" s="320"/>
    </row>
    <row r="76" spans="1:29" ht="15.75" x14ac:dyDescent="0.25">
      <c r="A76" s="325" t="s">
        <v>81</v>
      </c>
      <c r="B76" s="325"/>
      <c r="C76" s="325"/>
      <c r="D76" s="325"/>
      <c r="E76" s="320"/>
      <c r="F76" s="320"/>
      <c r="G76" s="320"/>
      <c r="H76" s="320"/>
      <c r="I76" s="320"/>
      <c r="J76" s="320"/>
      <c r="K76" s="320"/>
      <c r="L76" s="320"/>
      <c r="M76" s="320"/>
      <c r="N76" s="320"/>
      <c r="O76" s="320"/>
      <c r="P76" s="320"/>
      <c r="Q76" s="320"/>
      <c r="R76" s="320"/>
      <c r="S76" s="320"/>
      <c r="T76" s="320"/>
      <c r="U76" s="320"/>
      <c r="V76" s="320"/>
      <c r="W76" s="320"/>
      <c r="X76" s="320"/>
      <c r="Y76" s="320"/>
      <c r="Z76" s="320"/>
      <c r="AA76" s="320"/>
      <c r="AB76" s="320"/>
      <c r="AC76" s="320"/>
    </row>
    <row r="77" spans="1:29" ht="15.75" x14ac:dyDescent="0.25">
      <c r="A77" s="325" t="s">
        <v>82</v>
      </c>
      <c r="B77" s="325"/>
      <c r="C77" s="325"/>
      <c r="D77" s="325"/>
      <c r="E77" s="320"/>
      <c r="F77" s="320"/>
      <c r="G77" s="320"/>
      <c r="H77" s="320"/>
      <c r="I77" s="320"/>
      <c r="J77" s="320"/>
      <c r="K77" s="320"/>
      <c r="L77" s="320"/>
      <c r="M77" s="320"/>
      <c r="N77" s="320"/>
      <c r="O77" s="320"/>
      <c r="P77" s="320"/>
      <c r="Q77" s="320"/>
      <c r="R77" s="320"/>
      <c r="S77" s="320"/>
      <c r="T77" s="320"/>
      <c r="U77" s="320"/>
      <c r="V77" s="320"/>
      <c r="W77" s="320"/>
      <c r="X77" s="320"/>
      <c r="Y77" s="320"/>
      <c r="Z77" s="320"/>
      <c r="AA77" s="320"/>
      <c r="AB77" s="320"/>
      <c r="AC77" s="320"/>
    </row>
    <row r="78" spans="1:29" ht="31.5" x14ac:dyDescent="0.2">
      <c r="A78" s="312" t="s">
        <v>32</v>
      </c>
      <c r="B78" s="312" t="s">
        <v>31</v>
      </c>
      <c r="C78" s="312" t="s">
        <v>30</v>
      </c>
      <c r="D78" s="312" t="s">
        <v>29</v>
      </c>
      <c r="E78" s="314" t="s">
        <v>28</v>
      </c>
      <c r="F78" s="315"/>
      <c r="G78" s="315"/>
      <c r="H78" s="315"/>
      <c r="I78" s="315"/>
      <c r="J78" s="315"/>
      <c r="K78" s="315"/>
      <c r="L78" s="315"/>
      <c r="M78" s="315"/>
      <c r="N78" s="315"/>
      <c r="O78" s="315"/>
      <c r="P78" s="315"/>
      <c r="Q78" s="315"/>
      <c r="R78" s="315"/>
      <c r="S78" s="315"/>
      <c r="T78" s="315"/>
      <c r="U78" s="315"/>
      <c r="V78" s="315"/>
      <c r="W78" s="315"/>
      <c r="X78" s="315"/>
      <c r="Y78" s="315"/>
      <c r="Z78" s="315"/>
      <c r="AA78" s="315"/>
      <c r="AB78" s="316"/>
      <c r="AC78" s="113" t="s">
        <v>67</v>
      </c>
    </row>
    <row r="79" spans="1:29" ht="20.100000000000001" customHeight="1" x14ac:dyDescent="0.25">
      <c r="A79" s="313"/>
      <c r="B79" s="313"/>
      <c r="C79" s="313"/>
      <c r="D79" s="313"/>
      <c r="E79" s="8">
        <v>7</v>
      </c>
      <c r="F79" s="8">
        <v>8</v>
      </c>
      <c r="G79" s="8">
        <v>9</v>
      </c>
      <c r="H79" s="8">
        <v>10</v>
      </c>
      <c r="I79" s="9">
        <v>11</v>
      </c>
      <c r="J79" s="8">
        <v>12</v>
      </c>
      <c r="K79" s="8">
        <v>13</v>
      </c>
      <c r="L79" s="8">
        <v>14</v>
      </c>
      <c r="M79" s="8">
        <v>15</v>
      </c>
      <c r="N79" s="8">
        <v>16</v>
      </c>
      <c r="O79" s="8">
        <v>17</v>
      </c>
      <c r="P79" s="8">
        <v>18</v>
      </c>
      <c r="Q79" s="8">
        <v>19</v>
      </c>
      <c r="R79" s="8">
        <v>20</v>
      </c>
      <c r="S79" s="8">
        <v>21</v>
      </c>
      <c r="T79" s="8">
        <v>22</v>
      </c>
      <c r="U79" s="8">
        <v>23</v>
      </c>
      <c r="V79" s="8">
        <v>0</v>
      </c>
      <c r="W79" s="8">
        <v>1</v>
      </c>
      <c r="X79" s="8">
        <v>2</v>
      </c>
      <c r="Y79" s="8">
        <v>3</v>
      </c>
      <c r="Z79" s="8">
        <v>4</v>
      </c>
      <c r="AA79" s="8">
        <v>5</v>
      </c>
      <c r="AB79" s="8">
        <v>6</v>
      </c>
      <c r="AC79" s="1"/>
    </row>
    <row r="80" spans="1:29" ht="30" customHeight="1" x14ac:dyDescent="0.2">
      <c r="A80" s="4">
        <v>1</v>
      </c>
      <c r="B80" s="3" t="s">
        <v>27</v>
      </c>
      <c r="C80" s="2" t="s">
        <v>0</v>
      </c>
      <c r="D80" s="31"/>
      <c r="E80" s="100">
        <v>1.3</v>
      </c>
      <c r="F80" s="100">
        <v>1.1000000000000001</v>
      </c>
      <c r="G80" s="100">
        <v>1.2</v>
      </c>
      <c r="H80" s="100">
        <v>1.2</v>
      </c>
      <c r="I80" s="100">
        <v>1.2</v>
      </c>
      <c r="J80" s="100">
        <v>1.2</v>
      </c>
      <c r="K80" s="100">
        <v>1.1000000000000001</v>
      </c>
      <c r="L80" s="100">
        <v>1.4</v>
      </c>
      <c r="M80" s="100">
        <v>1</v>
      </c>
      <c r="N80" s="100">
        <v>1.3</v>
      </c>
      <c r="O80" s="100">
        <v>1.3</v>
      </c>
      <c r="P80" s="100">
        <v>1.2</v>
      </c>
      <c r="Q80" s="100">
        <v>1.3</v>
      </c>
      <c r="R80" s="100">
        <v>1.6</v>
      </c>
      <c r="S80" s="100">
        <v>1.2</v>
      </c>
      <c r="T80" s="100">
        <v>1.2</v>
      </c>
      <c r="U80" s="100">
        <v>1.2</v>
      </c>
      <c r="V80" s="100">
        <v>1.1000000000000001</v>
      </c>
      <c r="W80" s="100">
        <v>1.1000000000000001</v>
      </c>
      <c r="X80" s="100"/>
      <c r="Y80" s="100"/>
      <c r="Z80" s="100"/>
      <c r="AA80" s="100"/>
      <c r="AB80" s="100"/>
      <c r="AC80" s="139">
        <f>AVERAGE(E80:AB80)</f>
        <v>1.2210526315789476</v>
      </c>
    </row>
    <row r="81" spans="1:35" ht="30" customHeight="1" x14ac:dyDescent="0.2">
      <c r="A81" s="4">
        <v>2</v>
      </c>
      <c r="B81" s="3" t="s">
        <v>26</v>
      </c>
      <c r="C81" s="2" t="s">
        <v>0</v>
      </c>
      <c r="D81" s="31"/>
      <c r="E81" s="100">
        <v>3.2</v>
      </c>
      <c r="F81" s="100">
        <v>2.7</v>
      </c>
      <c r="G81" s="100">
        <v>2.9</v>
      </c>
      <c r="H81" s="100">
        <v>3.1</v>
      </c>
      <c r="I81" s="100">
        <v>3.2</v>
      </c>
      <c r="J81" s="100">
        <v>3.4</v>
      </c>
      <c r="K81" s="100">
        <v>3</v>
      </c>
      <c r="L81" s="100">
        <v>3.4</v>
      </c>
      <c r="M81" s="100">
        <v>2.7</v>
      </c>
      <c r="N81" s="100">
        <v>2.8</v>
      </c>
      <c r="O81" s="100">
        <v>2.8</v>
      </c>
      <c r="P81" s="100">
        <v>2.4</v>
      </c>
      <c r="Q81" s="100">
        <v>3.3</v>
      </c>
      <c r="R81" s="100">
        <v>3.3</v>
      </c>
      <c r="S81" s="100">
        <v>3.3</v>
      </c>
      <c r="T81" s="100">
        <v>3.2</v>
      </c>
      <c r="U81" s="100">
        <v>3.3</v>
      </c>
      <c r="V81" s="100">
        <v>2.2999999999999998</v>
      </c>
      <c r="W81" s="100">
        <v>3.4</v>
      </c>
      <c r="X81" s="100"/>
      <c r="Y81" s="100"/>
      <c r="Z81" s="100"/>
      <c r="AA81" s="100"/>
      <c r="AB81" s="100"/>
      <c r="AC81" s="139">
        <f t="shared" ref="AC81:AC92" si="22">AVERAGE(E81:AB81)</f>
        <v>3.0368421052631569</v>
      </c>
    </row>
    <row r="82" spans="1:35" ht="30" customHeight="1" x14ac:dyDescent="0.2">
      <c r="A82" s="4">
        <v>3</v>
      </c>
      <c r="B82" s="3" t="s">
        <v>83</v>
      </c>
      <c r="C82" s="2" t="s">
        <v>0</v>
      </c>
      <c r="D82" s="2"/>
      <c r="E82" s="247">
        <v>11.3</v>
      </c>
      <c r="F82" s="247">
        <v>11.3</v>
      </c>
      <c r="G82" s="247">
        <v>11.6</v>
      </c>
      <c r="H82" s="247">
        <v>11.8</v>
      </c>
      <c r="I82" s="247">
        <v>12.2</v>
      </c>
      <c r="J82" s="247">
        <v>12.5</v>
      </c>
      <c r="K82" s="247">
        <v>12.6</v>
      </c>
      <c r="L82" s="247">
        <v>12.7</v>
      </c>
      <c r="M82" s="247">
        <v>12.9</v>
      </c>
      <c r="N82" s="247">
        <v>13.1</v>
      </c>
      <c r="O82" s="247">
        <v>13.1</v>
      </c>
      <c r="P82" s="247">
        <v>13.3</v>
      </c>
      <c r="Q82" s="247">
        <v>13.3</v>
      </c>
      <c r="R82" s="247">
        <v>13.1</v>
      </c>
      <c r="S82" s="247">
        <v>13.1</v>
      </c>
      <c r="T82" s="247">
        <v>12.8</v>
      </c>
      <c r="U82" s="247">
        <v>12.4</v>
      </c>
      <c r="V82" s="247">
        <v>12.4</v>
      </c>
      <c r="W82" s="247">
        <v>12.2</v>
      </c>
      <c r="X82" s="247"/>
      <c r="Y82" s="247"/>
      <c r="Z82" s="247"/>
      <c r="AA82" s="247"/>
      <c r="AB82" s="247"/>
      <c r="AC82" s="139">
        <f t="shared" si="22"/>
        <v>12.510526315789475</v>
      </c>
    </row>
    <row r="83" spans="1:35" ht="30" customHeight="1" x14ac:dyDescent="0.2">
      <c r="A83" s="4">
        <v>4</v>
      </c>
      <c r="B83" s="3" t="s">
        <v>84</v>
      </c>
      <c r="C83" s="2" t="s">
        <v>0</v>
      </c>
      <c r="D83" s="2"/>
      <c r="E83" s="247">
        <v>6.9</v>
      </c>
      <c r="F83" s="247">
        <v>7</v>
      </c>
      <c r="G83" s="247">
        <v>7.1</v>
      </c>
      <c r="H83" s="247">
        <v>7.2</v>
      </c>
      <c r="I83" s="247">
        <v>7.2</v>
      </c>
      <c r="J83" s="247">
        <v>7.6</v>
      </c>
      <c r="K83" s="247">
        <v>7.4</v>
      </c>
      <c r="L83" s="247">
        <v>7.7</v>
      </c>
      <c r="M83" s="247">
        <v>7.7</v>
      </c>
      <c r="N83" s="247">
        <v>7.8</v>
      </c>
      <c r="O83" s="247">
        <v>7.8</v>
      </c>
      <c r="P83" s="247">
        <v>8.1</v>
      </c>
      <c r="Q83" s="247">
        <v>8</v>
      </c>
      <c r="R83" s="247">
        <v>7.9</v>
      </c>
      <c r="S83" s="247">
        <v>8.1</v>
      </c>
      <c r="T83" s="247">
        <v>7.7</v>
      </c>
      <c r="U83" s="247">
        <v>8.1999999999999993</v>
      </c>
      <c r="V83" s="247">
        <v>7.7</v>
      </c>
      <c r="W83" s="247">
        <v>7.8</v>
      </c>
      <c r="X83" s="247"/>
      <c r="Y83" s="247"/>
      <c r="Z83" s="247"/>
      <c r="AA83" s="247"/>
      <c r="AB83" s="247"/>
      <c r="AC83" s="139">
        <f t="shared" si="22"/>
        <v>7.6263157894736828</v>
      </c>
    </row>
    <row r="84" spans="1:35" ht="30" customHeight="1" x14ac:dyDescent="0.2">
      <c r="A84" s="4">
        <v>5</v>
      </c>
      <c r="B84" s="3" t="s">
        <v>85</v>
      </c>
      <c r="C84" s="2" t="s">
        <v>0</v>
      </c>
      <c r="D84" s="2"/>
      <c r="E84" s="247">
        <v>23.9</v>
      </c>
      <c r="F84" s="247">
        <v>23.9</v>
      </c>
      <c r="G84" s="247">
        <v>23.8</v>
      </c>
      <c r="H84" s="247">
        <v>24</v>
      </c>
      <c r="I84" s="247">
        <v>24.7</v>
      </c>
      <c r="J84" s="247">
        <v>24.7</v>
      </c>
      <c r="K84" s="247">
        <v>24.9</v>
      </c>
      <c r="L84" s="247">
        <v>24.7</v>
      </c>
      <c r="M84" s="247">
        <v>24.7</v>
      </c>
      <c r="N84" s="247">
        <v>24.7</v>
      </c>
      <c r="O84" s="247">
        <v>25.1</v>
      </c>
      <c r="P84" s="247">
        <v>25</v>
      </c>
      <c r="Q84" s="247">
        <v>24.7</v>
      </c>
      <c r="R84" s="247">
        <v>24.8</v>
      </c>
      <c r="S84" s="247">
        <v>24.6</v>
      </c>
      <c r="T84" s="247">
        <v>24.7</v>
      </c>
      <c r="U84" s="247">
        <v>24.6</v>
      </c>
      <c r="V84" s="247">
        <v>24.6</v>
      </c>
      <c r="W84" s="247">
        <v>24.3</v>
      </c>
      <c r="X84" s="247"/>
      <c r="Y84" s="247"/>
      <c r="Z84" s="247"/>
      <c r="AA84" s="247"/>
      <c r="AB84" s="247"/>
      <c r="AC84" s="139">
        <f t="shared" si="22"/>
        <v>24.547368421052635</v>
      </c>
    </row>
    <row r="85" spans="1:35" ht="30" customHeight="1" x14ac:dyDescent="0.2">
      <c r="A85" s="4">
        <v>6</v>
      </c>
      <c r="B85" s="3" t="s">
        <v>86</v>
      </c>
      <c r="C85" s="2" t="s">
        <v>0</v>
      </c>
      <c r="D85" s="2"/>
      <c r="E85" s="247">
        <v>28.9</v>
      </c>
      <c r="F85" s="247">
        <v>28.9</v>
      </c>
      <c r="G85" s="247">
        <v>28.9</v>
      </c>
      <c r="H85" s="247">
        <v>29.3</v>
      </c>
      <c r="I85" s="247">
        <v>30.3</v>
      </c>
      <c r="J85" s="247">
        <v>30.7</v>
      </c>
      <c r="K85" s="247">
        <v>30.3</v>
      </c>
      <c r="L85" s="247">
        <v>30</v>
      </c>
      <c r="M85" s="247">
        <v>30.2</v>
      </c>
      <c r="N85" s="247">
        <v>30.3</v>
      </c>
      <c r="O85" s="247">
        <v>30.6</v>
      </c>
      <c r="P85" s="247">
        <v>30.6</v>
      </c>
      <c r="Q85" s="247">
        <v>30.4</v>
      </c>
      <c r="R85" s="247">
        <v>30.2</v>
      </c>
      <c r="S85" s="247">
        <v>30.4</v>
      </c>
      <c r="T85" s="247">
        <v>30.2</v>
      </c>
      <c r="U85" s="247">
        <v>30.1</v>
      </c>
      <c r="V85" s="247">
        <v>29.9</v>
      </c>
      <c r="W85" s="247">
        <v>29.8</v>
      </c>
      <c r="X85" s="247"/>
      <c r="Y85" s="247"/>
      <c r="Z85" s="247"/>
      <c r="AA85" s="247"/>
      <c r="AB85" s="247"/>
      <c r="AC85" s="139">
        <f t="shared" si="22"/>
        <v>30</v>
      </c>
    </row>
    <row r="86" spans="1:35" ht="30" customHeight="1" x14ac:dyDescent="0.2">
      <c r="A86" s="4">
        <v>7</v>
      </c>
      <c r="B86" s="3" t="s">
        <v>21</v>
      </c>
      <c r="C86" s="2" t="s">
        <v>87</v>
      </c>
      <c r="D86" s="2"/>
      <c r="E86" s="212">
        <v>4.3</v>
      </c>
      <c r="F86" s="212">
        <v>4.3</v>
      </c>
      <c r="G86" s="212">
        <v>4.3</v>
      </c>
      <c r="H86" s="212">
        <v>4.3</v>
      </c>
      <c r="I86" s="212">
        <v>4.3</v>
      </c>
      <c r="J86" s="212">
        <v>4.3</v>
      </c>
      <c r="K86" s="212">
        <v>4.3</v>
      </c>
      <c r="L86" s="212">
        <v>4.3</v>
      </c>
      <c r="M86" s="212">
        <v>4.3</v>
      </c>
      <c r="N86" s="212">
        <v>4.3</v>
      </c>
      <c r="O86" s="212">
        <v>4.3</v>
      </c>
      <c r="P86" s="212">
        <v>4.3</v>
      </c>
      <c r="Q86" s="212">
        <v>4.3</v>
      </c>
      <c r="R86" s="212">
        <v>4.3</v>
      </c>
      <c r="S86" s="212">
        <v>4.3</v>
      </c>
      <c r="T86" s="212">
        <v>4.3</v>
      </c>
      <c r="U86" s="212">
        <v>4.3</v>
      </c>
      <c r="V86" s="212">
        <v>4.3</v>
      </c>
      <c r="W86" s="212">
        <v>4.3</v>
      </c>
      <c r="X86" s="212"/>
      <c r="Y86" s="212"/>
      <c r="Z86" s="212"/>
      <c r="AA86" s="212"/>
      <c r="AB86" s="212"/>
      <c r="AC86" s="139">
        <f t="shared" si="22"/>
        <v>4.2999999999999989</v>
      </c>
    </row>
    <row r="87" spans="1:35" ht="30" customHeight="1" x14ac:dyDescent="0.2">
      <c r="A87" s="4">
        <v>8</v>
      </c>
      <c r="B87" s="3" t="s">
        <v>20</v>
      </c>
      <c r="C87" s="2" t="s">
        <v>87</v>
      </c>
      <c r="D87" s="2"/>
      <c r="E87" s="213">
        <v>3.8</v>
      </c>
      <c r="F87" s="213">
        <v>3.8</v>
      </c>
      <c r="G87" s="213">
        <v>3.8</v>
      </c>
      <c r="H87" s="213">
        <v>3.8</v>
      </c>
      <c r="I87" s="213">
        <v>3.8</v>
      </c>
      <c r="J87" s="213">
        <v>3.8</v>
      </c>
      <c r="K87" s="213">
        <v>3.8</v>
      </c>
      <c r="L87" s="213">
        <v>3.8</v>
      </c>
      <c r="M87" s="213">
        <v>3.8</v>
      </c>
      <c r="N87" s="213">
        <v>3.8</v>
      </c>
      <c r="O87" s="213">
        <v>3.8</v>
      </c>
      <c r="P87" s="213">
        <v>3.8</v>
      </c>
      <c r="Q87" s="213">
        <v>3.8</v>
      </c>
      <c r="R87" s="213">
        <v>3.8</v>
      </c>
      <c r="S87" s="213">
        <v>3.8</v>
      </c>
      <c r="T87" s="213">
        <v>3.8</v>
      </c>
      <c r="U87" s="213">
        <v>3.8</v>
      </c>
      <c r="V87" s="213">
        <v>3.8</v>
      </c>
      <c r="W87" s="213">
        <v>3.8</v>
      </c>
      <c r="X87" s="213"/>
      <c r="Y87" s="213"/>
      <c r="Z87" s="213"/>
      <c r="AA87" s="213"/>
      <c r="AB87" s="213"/>
      <c r="AC87" s="139">
        <f t="shared" si="22"/>
        <v>3.7999999999999985</v>
      </c>
    </row>
    <row r="88" spans="1:35" ht="30" customHeight="1" x14ac:dyDescent="0.2">
      <c r="A88" s="4">
        <v>9</v>
      </c>
      <c r="B88" s="3" t="s">
        <v>19</v>
      </c>
      <c r="C88" s="2" t="s">
        <v>87</v>
      </c>
      <c r="D88" s="2"/>
      <c r="E88" s="213">
        <v>3.8</v>
      </c>
      <c r="F88" s="213">
        <v>3.8</v>
      </c>
      <c r="G88" s="213">
        <v>3.8</v>
      </c>
      <c r="H88" s="213">
        <v>3.8</v>
      </c>
      <c r="I88" s="213">
        <v>3.8</v>
      </c>
      <c r="J88" s="213">
        <v>3.8</v>
      </c>
      <c r="K88" s="213">
        <v>3.8</v>
      </c>
      <c r="L88" s="213">
        <v>3.8</v>
      </c>
      <c r="M88" s="213">
        <v>3.8</v>
      </c>
      <c r="N88" s="213">
        <v>3.8</v>
      </c>
      <c r="O88" s="213">
        <v>3.8</v>
      </c>
      <c r="P88" s="213">
        <v>3.8</v>
      </c>
      <c r="Q88" s="213">
        <v>3.8</v>
      </c>
      <c r="R88" s="213">
        <v>3.8</v>
      </c>
      <c r="S88" s="213">
        <v>3.8</v>
      </c>
      <c r="T88" s="213">
        <v>3.8</v>
      </c>
      <c r="U88" s="213">
        <v>3.8</v>
      </c>
      <c r="V88" s="213">
        <v>3.8</v>
      </c>
      <c r="W88" s="213">
        <v>3.8</v>
      </c>
      <c r="X88" s="213"/>
      <c r="Y88" s="213"/>
      <c r="Z88" s="213"/>
      <c r="AA88" s="213"/>
      <c r="AB88" s="213"/>
      <c r="AC88" s="139">
        <f t="shared" si="22"/>
        <v>3.7999999999999985</v>
      </c>
      <c r="AH88" s="16" t="s">
        <v>139</v>
      </c>
    </row>
    <row r="89" spans="1:35" ht="30" customHeight="1" x14ac:dyDescent="0.2">
      <c r="A89" s="4">
        <v>10</v>
      </c>
      <c r="B89" s="3" t="s">
        <v>18</v>
      </c>
      <c r="C89" s="2" t="s">
        <v>87</v>
      </c>
      <c r="D89" s="2"/>
      <c r="E89" s="213">
        <v>3</v>
      </c>
      <c r="F89" s="213">
        <v>3</v>
      </c>
      <c r="G89" s="213">
        <v>3</v>
      </c>
      <c r="H89" s="213">
        <v>3</v>
      </c>
      <c r="I89" s="213">
        <v>3</v>
      </c>
      <c r="J89" s="213">
        <v>3</v>
      </c>
      <c r="K89" s="213">
        <v>3</v>
      </c>
      <c r="L89" s="213">
        <v>3</v>
      </c>
      <c r="M89" s="213">
        <v>3</v>
      </c>
      <c r="N89" s="213">
        <v>3</v>
      </c>
      <c r="O89" s="213">
        <v>3</v>
      </c>
      <c r="P89" s="213">
        <v>3</v>
      </c>
      <c r="Q89" s="213">
        <v>3</v>
      </c>
      <c r="R89" s="213">
        <v>3</v>
      </c>
      <c r="S89" s="213">
        <v>3</v>
      </c>
      <c r="T89" s="213">
        <v>3</v>
      </c>
      <c r="U89" s="213">
        <v>3</v>
      </c>
      <c r="V89" s="213">
        <v>3</v>
      </c>
      <c r="W89" s="213">
        <v>3</v>
      </c>
      <c r="X89" s="213"/>
      <c r="Y89" s="213"/>
      <c r="Z89" s="213"/>
      <c r="AA89" s="213"/>
      <c r="AB89" s="213"/>
      <c r="AC89" s="139">
        <f t="shared" si="22"/>
        <v>3</v>
      </c>
      <c r="AI89" s="16" t="s">
        <v>139</v>
      </c>
    </row>
    <row r="90" spans="1:35" ht="30" customHeight="1" x14ac:dyDescent="0.2">
      <c r="A90" s="4">
        <v>11</v>
      </c>
      <c r="B90" s="3" t="s">
        <v>88</v>
      </c>
      <c r="C90" s="2" t="s">
        <v>87</v>
      </c>
      <c r="D90" s="5"/>
      <c r="E90" s="212">
        <f t="shared" ref="E90:W90" si="23">E86-E87</f>
        <v>0.5</v>
      </c>
      <c r="F90" s="212">
        <f t="shared" si="23"/>
        <v>0.5</v>
      </c>
      <c r="G90" s="212">
        <f t="shared" si="23"/>
        <v>0.5</v>
      </c>
      <c r="H90" s="212">
        <f t="shared" si="23"/>
        <v>0.5</v>
      </c>
      <c r="I90" s="212">
        <f t="shared" si="23"/>
        <v>0.5</v>
      </c>
      <c r="J90" s="212">
        <f t="shared" si="23"/>
        <v>0.5</v>
      </c>
      <c r="K90" s="212">
        <f t="shared" si="23"/>
        <v>0.5</v>
      </c>
      <c r="L90" s="212">
        <f t="shared" si="23"/>
        <v>0.5</v>
      </c>
      <c r="M90" s="212">
        <f t="shared" si="23"/>
        <v>0.5</v>
      </c>
      <c r="N90" s="212">
        <f t="shared" si="23"/>
        <v>0.5</v>
      </c>
      <c r="O90" s="212">
        <f t="shared" si="23"/>
        <v>0.5</v>
      </c>
      <c r="P90" s="212">
        <f t="shared" si="23"/>
        <v>0.5</v>
      </c>
      <c r="Q90" s="212">
        <f t="shared" si="23"/>
        <v>0.5</v>
      </c>
      <c r="R90" s="212">
        <f t="shared" si="23"/>
        <v>0.5</v>
      </c>
      <c r="S90" s="212">
        <f t="shared" si="23"/>
        <v>0.5</v>
      </c>
      <c r="T90" s="212">
        <f t="shared" si="23"/>
        <v>0.5</v>
      </c>
      <c r="U90" s="212">
        <f t="shared" si="23"/>
        <v>0.5</v>
      </c>
      <c r="V90" s="212">
        <f t="shared" si="23"/>
        <v>0.5</v>
      </c>
      <c r="W90" s="212">
        <f t="shared" si="23"/>
        <v>0.5</v>
      </c>
      <c r="X90" s="212"/>
      <c r="Y90" s="212"/>
      <c r="Z90" s="212"/>
      <c r="AA90" s="212"/>
      <c r="AB90" s="212"/>
      <c r="AC90" s="139">
        <f t="shared" si="22"/>
        <v>0.5</v>
      </c>
    </row>
    <row r="91" spans="1:35" ht="30" customHeight="1" x14ac:dyDescent="0.2">
      <c r="A91" s="4">
        <v>12</v>
      </c>
      <c r="B91" s="3" t="s">
        <v>89</v>
      </c>
      <c r="C91" s="2" t="s">
        <v>87</v>
      </c>
      <c r="D91" s="5"/>
      <c r="E91" s="212">
        <f t="shared" ref="E91:W91" si="24">E88-E89</f>
        <v>0.79999999999999982</v>
      </c>
      <c r="F91" s="212">
        <f t="shared" si="24"/>
        <v>0.79999999999999982</v>
      </c>
      <c r="G91" s="212">
        <f t="shared" si="24"/>
        <v>0.79999999999999982</v>
      </c>
      <c r="H91" s="212">
        <f t="shared" si="24"/>
        <v>0.79999999999999982</v>
      </c>
      <c r="I91" s="212">
        <f t="shared" si="24"/>
        <v>0.79999999999999982</v>
      </c>
      <c r="J91" s="212">
        <f t="shared" si="24"/>
        <v>0.79999999999999982</v>
      </c>
      <c r="K91" s="212">
        <f t="shared" si="24"/>
        <v>0.79999999999999982</v>
      </c>
      <c r="L91" s="212">
        <f t="shared" si="24"/>
        <v>0.79999999999999982</v>
      </c>
      <c r="M91" s="212">
        <f t="shared" si="24"/>
        <v>0.79999999999999982</v>
      </c>
      <c r="N91" s="212">
        <f t="shared" si="24"/>
        <v>0.79999999999999982</v>
      </c>
      <c r="O91" s="212">
        <f t="shared" si="24"/>
        <v>0.79999999999999982</v>
      </c>
      <c r="P91" s="212">
        <f t="shared" si="24"/>
        <v>0.79999999999999982</v>
      </c>
      <c r="Q91" s="212">
        <f t="shared" si="24"/>
        <v>0.79999999999999982</v>
      </c>
      <c r="R91" s="212">
        <f t="shared" si="24"/>
        <v>0.79999999999999982</v>
      </c>
      <c r="S91" s="212">
        <f t="shared" si="24"/>
        <v>0.79999999999999982</v>
      </c>
      <c r="T91" s="212">
        <f t="shared" si="24"/>
        <v>0.79999999999999982</v>
      </c>
      <c r="U91" s="212">
        <f t="shared" si="24"/>
        <v>0.79999999999999982</v>
      </c>
      <c r="V91" s="212">
        <f t="shared" si="24"/>
        <v>0.79999999999999982</v>
      </c>
      <c r="W91" s="212">
        <f t="shared" si="24"/>
        <v>0.79999999999999982</v>
      </c>
      <c r="X91" s="212"/>
      <c r="Y91" s="212"/>
      <c r="Z91" s="212"/>
      <c r="AA91" s="212"/>
      <c r="AB91" s="212"/>
      <c r="AC91" s="139">
        <f t="shared" si="22"/>
        <v>0.80000000000000016</v>
      </c>
    </row>
    <row r="92" spans="1:35" ht="30" customHeight="1" x14ac:dyDescent="0.2">
      <c r="A92" s="4">
        <v>13</v>
      </c>
      <c r="B92" s="3" t="s">
        <v>90</v>
      </c>
      <c r="C92" s="2" t="s">
        <v>91</v>
      </c>
      <c r="D92" s="5"/>
      <c r="E92" s="214">
        <f t="shared" ref="E92:W92" si="25">SQRT(E90/0.5)*971</f>
        <v>971</v>
      </c>
      <c r="F92" s="214">
        <f t="shared" si="25"/>
        <v>971</v>
      </c>
      <c r="G92" s="214">
        <f t="shared" si="25"/>
        <v>971</v>
      </c>
      <c r="H92" s="214">
        <f t="shared" si="25"/>
        <v>971</v>
      </c>
      <c r="I92" s="214">
        <f t="shared" si="25"/>
        <v>971</v>
      </c>
      <c r="J92" s="214">
        <f t="shared" si="25"/>
        <v>971</v>
      </c>
      <c r="K92" s="214">
        <f t="shared" si="25"/>
        <v>971</v>
      </c>
      <c r="L92" s="214">
        <f t="shared" si="25"/>
        <v>971</v>
      </c>
      <c r="M92" s="214">
        <f t="shared" si="25"/>
        <v>971</v>
      </c>
      <c r="N92" s="214">
        <f t="shared" si="25"/>
        <v>971</v>
      </c>
      <c r="O92" s="214">
        <f t="shared" si="25"/>
        <v>971</v>
      </c>
      <c r="P92" s="214">
        <f t="shared" si="25"/>
        <v>971</v>
      </c>
      <c r="Q92" s="214">
        <f t="shared" si="25"/>
        <v>971</v>
      </c>
      <c r="R92" s="214">
        <f t="shared" si="25"/>
        <v>971</v>
      </c>
      <c r="S92" s="214">
        <f t="shared" si="25"/>
        <v>971</v>
      </c>
      <c r="T92" s="214">
        <f t="shared" si="25"/>
        <v>971</v>
      </c>
      <c r="U92" s="214">
        <f t="shared" si="25"/>
        <v>971</v>
      </c>
      <c r="V92" s="214">
        <f t="shared" si="25"/>
        <v>971</v>
      </c>
      <c r="W92" s="214">
        <f t="shared" si="25"/>
        <v>971</v>
      </c>
      <c r="X92" s="214"/>
      <c r="Y92" s="214"/>
      <c r="Z92" s="214"/>
      <c r="AA92" s="214"/>
      <c r="AB92" s="214"/>
      <c r="AC92" s="139">
        <f t="shared" si="22"/>
        <v>971</v>
      </c>
    </row>
    <row r="93" spans="1:35" ht="30" customHeight="1" x14ac:dyDescent="0.2">
      <c r="A93" s="4">
        <v>14</v>
      </c>
      <c r="B93" s="3" t="s">
        <v>11</v>
      </c>
      <c r="C93" s="2" t="s">
        <v>10</v>
      </c>
      <c r="D93" s="5"/>
      <c r="E93" s="214">
        <f t="shared" ref="E93:W93" si="26">E92*1000*1*(E82-E83)/3024</f>
        <v>1412.8306878306878</v>
      </c>
      <c r="F93" s="214">
        <f t="shared" si="26"/>
        <v>1380.7208994708997</v>
      </c>
      <c r="G93" s="214">
        <f t="shared" si="26"/>
        <v>1444.9404761904761</v>
      </c>
      <c r="H93" s="214">
        <f t="shared" si="26"/>
        <v>1477.050264550265</v>
      </c>
      <c r="I93" s="214">
        <f t="shared" si="26"/>
        <v>1605.4894179894177</v>
      </c>
      <c r="J93" s="214">
        <f t="shared" si="26"/>
        <v>1573.3796296296296</v>
      </c>
      <c r="K93" s="214">
        <f t="shared" si="26"/>
        <v>1669.7089947089944</v>
      </c>
      <c r="L93" s="214">
        <f t="shared" si="26"/>
        <v>1605.4894179894177</v>
      </c>
      <c r="M93" s="214">
        <f t="shared" si="26"/>
        <v>1669.7089947089946</v>
      </c>
      <c r="N93" s="214">
        <f t="shared" si="26"/>
        <v>1701.818783068783</v>
      </c>
      <c r="O93" s="214">
        <f t="shared" si="26"/>
        <v>1701.818783068783</v>
      </c>
      <c r="P93" s="214">
        <f t="shared" si="26"/>
        <v>1669.7089947089951</v>
      </c>
      <c r="Q93" s="214">
        <f t="shared" si="26"/>
        <v>1701.8187830687834</v>
      </c>
      <c r="R93" s="214">
        <f t="shared" si="26"/>
        <v>1669.7089947089944</v>
      </c>
      <c r="S93" s="214">
        <f t="shared" si="26"/>
        <v>1605.4894179894179</v>
      </c>
      <c r="T93" s="214">
        <f t="shared" si="26"/>
        <v>1637.5992063492067</v>
      </c>
      <c r="U93" s="214">
        <f t="shared" si="26"/>
        <v>1348.6111111111113</v>
      </c>
      <c r="V93" s="214">
        <f t="shared" si="26"/>
        <v>1509.1600529100529</v>
      </c>
      <c r="W93" s="214">
        <f t="shared" si="26"/>
        <v>1412.8306878306876</v>
      </c>
      <c r="X93" s="214"/>
      <c r="Y93" s="214"/>
      <c r="Z93" s="214"/>
      <c r="AA93" s="214"/>
      <c r="AB93" s="214"/>
      <c r="AC93" s="138">
        <f>SUM(E93:AB93)</f>
        <v>29797.883597883596</v>
      </c>
    </row>
    <row r="94" spans="1:35" ht="30" customHeight="1" x14ac:dyDescent="0.2">
      <c r="A94" s="4">
        <v>15</v>
      </c>
      <c r="B94" s="3" t="s">
        <v>9</v>
      </c>
      <c r="C94" s="2" t="s">
        <v>8</v>
      </c>
      <c r="D94" s="5"/>
      <c r="E94" s="283">
        <v>1300</v>
      </c>
      <c r="F94" s="283">
        <v>1400</v>
      </c>
      <c r="G94" s="283">
        <v>1400</v>
      </c>
      <c r="H94" s="283">
        <v>1500</v>
      </c>
      <c r="I94" s="283">
        <v>1500</v>
      </c>
      <c r="J94" s="283">
        <v>1500</v>
      </c>
      <c r="K94" s="283">
        <v>1500</v>
      </c>
      <c r="L94" s="283">
        <v>1500</v>
      </c>
      <c r="M94" s="283">
        <v>1500</v>
      </c>
      <c r="N94" s="283">
        <v>1500</v>
      </c>
      <c r="O94" s="283">
        <v>1600</v>
      </c>
      <c r="P94" s="283">
        <v>1500</v>
      </c>
      <c r="Q94" s="283">
        <v>1500</v>
      </c>
      <c r="R94" s="283">
        <v>1500</v>
      </c>
      <c r="S94" s="283">
        <v>1500</v>
      </c>
      <c r="T94" s="283">
        <v>1500</v>
      </c>
      <c r="U94" s="283">
        <v>1500</v>
      </c>
      <c r="V94" s="283">
        <v>1400</v>
      </c>
      <c r="W94" s="283">
        <v>1000</v>
      </c>
      <c r="X94" s="283">
        <v>0</v>
      </c>
      <c r="Y94" s="283">
        <v>0</v>
      </c>
      <c r="Z94" s="283">
        <v>0</v>
      </c>
      <c r="AA94" s="283">
        <v>0</v>
      </c>
      <c r="AB94" s="283">
        <v>0</v>
      </c>
      <c r="AC94" s="138">
        <f>SUM(E94:AB94)</f>
        <v>27600</v>
      </c>
    </row>
    <row r="95" spans="1:35" ht="30" customHeight="1" x14ac:dyDescent="0.2">
      <c r="A95" s="4">
        <v>16</v>
      </c>
      <c r="B95" s="3" t="s">
        <v>7</v>
      </c>
      <c r="C95" s="2" t="s">
        <v>6</v>
      </c>
      <c r="D95" s="5"/>
      <c r="E95" s="215">
        <f t="shared" ref="E95:W95" si="27">E94/E93</f>
        <v>0.92013856380488723</v>
      </c>
      <c r="F95" s="215">
        <f t="shared" si="27"/>
        <v>1.0139630685220222</v>
      </c>
      <c r="G95" s="215">
        <f t="shared" si="27"/>
        <v>0.96889804325437701</v>
      </c>
      <c r="H95" s="215">
        <f t="shared" si="27"/>
        <v>1.0155375453364972</v>
      </c>
      <c r="I95" s="215">
        <f t="shared" si="27"/>
        <v>0.93429454170957793</v>
      </c>
      <c r="J95" s="215">
        <f t="shared" si="27"/>
        <v>0.95336177725467119</v>
      </c>
      <c r="K95" s="215">
        <f t="shared" si="27"/>
        <v>0.89836013625920952</v>
      </c>
      <c r="L95" s="215">
        <f t="shared" si="27"/>
        <v>0.93429454170957793</v>
      </c>
      <c r="M95" s="215">
        <f t="shared" si="27"/>
        <v>0.89836013625920941</v>
      </c>
      <c r="N95" s="215">
        <f t="shared" si="27"/>
        <v>0.88140994500903569</v>
      </c>
      <c r="O95" s="215">
        <f t="shared" si="27"/>
        <v>0.94017060800963803</v>
      </c>
      <c r="P95" s="215">
        <f t="shared" si="27"/>
        <v>0.89836013625920919</v>
      </c>
      <c r="Q95" s="215">
        <f t="shared" si="27"/>
        <v>0.88140994500903547</v>
      </c>
      <c r="R95" s="215">
        <f t="shared" si="27"/>
        <v>0.89836013625920952</v>
      </c>
      <c r="S95" s="215">
        <f t="shared" si="27"/>
        <v>0.93429454170957782</v>
      </c>
      <c r="T95" s="215">
        <f t="shared" si="27"/>
        <v>0.91597504089174264</v>
      </c>
      <c r="U95" s="215">
        <f t="shared" si="27"/>
        <v>1.1122554067971162</v>
      </c>
      <c r="V95" s="215">
        <f t="shared" si="27"/>
        <v>0.92766833928610559</v>
      </c>
      <c r="W95" s="215">
        <f t="shared" si="27"/>
        <v>0.70779889523452877</v>
      </c>
      <c r="X95" s="215"/>
      <c r="Y95" s="215"/>
      <c r="Z95" s="215"/>
      <c r="AA95" s="215"/>
      <c r="AB95" s="215"/>
      <c r="AC95" s="161">
        <f t="shared" ref="AC95:AC100" si="28">AVERAGE(E95:AB95)</f>
        <v>0.9281532288723805</v>
      </c>
    </row>
    <row r="96" spans="1:35" ht="30" customHeight="1" x14ac:dyDescent="0.2">
      <c r="A96" s="4">
        <v>17</v>
      </c>
      <c r="B96" s="3" t="s">
        <v>5</v>
      </c>
      <c r="C96" s="5"/>
      <c r="D96" s="5"/>
      <c r="E96" s="329">
        <f>AC95</f>
        <v>0.9281532288723805</v>
      </c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0"/>
      <c r="T96" s="330"/>
      <c r="U96" s="330"/>
      <c r="V96" s="330"/>
      <c r="W96" s="330"/>
      <c r="X96" s="330"/>
      <c r="Y96" s="330"/>
      <c r="Z96" s="330"/>
      <c r="AA96" s="330"/>
      <c r="AB96" s="331"/>
      <c r="AC96" s="138">
        <f t="shared" si="28"/>
        <v>0.9281532288723805</v>
      </c>
    </row>
    <row r="97" spans="1:29" ht="30" customHeight="1" x14ac:dyDescent="0.2">
      <c r="A97" s="4">
        <v>18</v>
      </c>
      <c r="B97" s="3" t="s">
        <v>4</v>
      </c>
      <c r="C97" s="5"/>
      <c r="D97" s="5"/>
      <c r="E97" s="208">
        <f t="shared" ref="E97:W97" si="29">3.516/E95</f>
        <v>3.8211636141636141</v>
      </c>
      <c r="F97" s="208">
        <f t="shared" si="29"/>
        <v>3.4675819160997738</v>
      </c>
      <c r="G97" s="208">
        <f t="shared" si="29"/>
        <v>3.6288647959183669</v>
      </c>
      <c r="H97" s="208">
        <f t="shared" si="29"/>
        <v>3.4622058201058215</v>
      </c>
      <c r="I97" s="208">
        <f t="shared" si="29"/>
        <v>3.7632671957671953</v>
      </c>
      <c r="J97" s="208">
        <f t="shared" si="29"/>
        <v>3.6880018518518516</v>
      </c>
      <c r="K97" s="208">
        <f t="shared" si="29"/>
        <v>3.9137978835978831</v>
      </c>
      <c r="L97" s="208">
        <f t="shared" si="29"/>
        <v>3.7632671957671953</v>
      </c>
      <c r="M97" s="208">
        <f t="shared" si="29"/>
        <v>3.9137978835978835</v>
      </c>
      <c r="N97" s="208">
        <f t="shared" si="29"/>
        <v>3.9890632275132272</v>
      </c>
      <c r="O97" s="208">
        <f t="shared" si="29"/>
        <v>3.7397467757936504</v>
      </c>
      <c r="P97" s="208">
        <f t="shared" si="29"/>
        <v>3.9137978835978844</v>
      </c>
      <c r="Q97" s="208">
        <f t="shared" si="29"/>
        <v>3.9890632275132281</v>
      </c>
      <c r="R97" s="208">
        <f t="shared" si="29"/>
        <v>3.9137978835978831</v>
      </c>
      <c r="S97" s="208">
        <f t="shared" si="29"/>
        <v>3.7632671957671957</v>
      </c>
      <c r="T97" s="208">
        <f t="shared" si="29"/>
        <v>3.8385325396825407</v>
      </c>
      <c r="U97" s="208">
        <f t="shared" si="29"/>
        <v>3.161144444444445</v>
      </c>
      <c r="V97" s="208">
        <f t="shared" si="29"/>
        <v>3.7901476757369612</v>
      </c>
      <c r="W97" s="208">
        <f t="shared" si="29"/>
        <v>4.9675126984126976</v>
      </c>
      <c r="X97" s="208"/>
      <c r="Y97" s="208"/>
      <c r="Z97" s="208"/>
      <c r="AA97" s="208"/>
      <c r="AB97" s="208"/>
      <c r="AC97" s="138">
        <f t="shared" si="28"/>
        <v>3.8151590373120681</v>
      </c>
    </row>
    <row r="98" spans="1:29" ht="30" customHeight="1" x14ac:dyDescent="0.2">
      <c r="A98" s="4">
        <v>19</v>
      </c>
      <c r="B98" s="3" t="s">
        <v>3</v>
      </c>
      <c r="C98" s="5"/>
      <c r="D98" s="5"/>
      <c r="E98" s="208">
        <f t="shared" ref="E98:W98" si="30">3.413*E97</f>
        <v>13.041631415140413</v>
      </c>
      <c r="F98" s="208">
        <f t="shared" si="30"/>
        <v>11.834857079648527</v>
      </c>
      <c r="G98" s="208">
        <f t="shared" si="30"/>
        <v>12.385315548469386</v>
      </c>
      <c r="H98" s="208">
        <f t="shared" si="30"/>
        <v>11.816508464021169</v>
      </c>
      <c r="I98" s="208">
        <f t="shared" si="30"/>
        <v>12.844030939153436</v>
      </c>
      <c r="J98" s="208">
        <f t="shared" si="30"/>
        <v>12.58715032037037</v>
      </c>
      <c r="K98" s="208">
        <f t="shared" si="30"/>
        <v>13.357792176719574</v>
      </c>
      <c r="L98" s="208">
        <f t="shared" si="30"/>
        <v>12.844030939153436</v>
      </c>
      <c r="M98" s="208">
        <f t="shared" si="30"/>
        <v>13.357792176719576</v>
      </c>
      <c r="N98" s="208">
        <f t="shared" si="30"/>
        <v>13.614672795502644</v>
      </c>
      <c r="O98" s="208">
        <f t="shared" si="30"/>
        <v>12.763755745783728</v>
      </c>
      <c r="P98" s="208">
        <f t="shared" si="30"/>
        <v>13.357792176719579</v>
      </c>
      <c r="Q98" s="208">
        <f t="shared" si="30"/>
        <v>13.614672795502647</v>
      </c>
      <c r="R98" s="208">
        <f t="shared" si="30"/>
        <v>13.357792176719574</v>
      </c>
      <c r="S98" s="208">
        <f t="shared" si="30"/>
        <v>12.844030939153438</v>
      </c>
      <c r="T98" s="208">
        <f t="shared" si="30"/>
        <v>13.100911557936511</v>
      </c>
      <c r="U98" s="208">
        <f t="shared" si="30"/>
        <v>10.788985988888889</v>
      </c>
      <c r="V98" s="208">
        <f t="shared" si="30"/>
        <v>12.935774017290248</v>
      </c>
      <c r="W98" s="208">
        <f t="shared" si="30"/>
        <v>16.954120839682535</v>
      </c>
      <c r="X98" s="208"/>
      <c r="Y98" s="208"/>
      <c r="Z98" s="208"/>
      <c r="AA98" s="208"/>
      <c r="AB98" s="208"/>
      <c r="AC98" s="138">
        <f t="shared" si="28"/>
        <v>13.021137794346091</v>
      </c>
    </row>
    <row r="99" spans="1:29" ht="30" customHeight="1" x14ac:dyDescent="0.2">
      <c r="A99" s="4">
        <v>20</v>
      </c>
      <c r="B99" s="3" t="s">
        <v>2</v>
      </c>
      <c r="C99" s="2" t="s">
        <v>0</v>
      </c>
      <c r="D99" s="5"/>
      <c r="E99" s="208">
        <f t="shared" ref="E99:W99" si="31">(E85-E84)/LN(1+(E85-E84)/E80)</f>
        <v>3.1681956368598083</v>
      </c>
      <c r="F99" s="208">
        <f t="shared" si="31"/>
        <v>2.9188922880738959</v>
      </c>
      <c r="G99" s="208">
        <f t="shared" si="31"/>
        <v>3.0755720952729737</v>
      </c>
      <c r="H99" s="208">
        <f t="shared" si="31"/>
        <v>3.1370587723358061</v>
      </c>
      <c r="I99" s="208">
        <f t="shared" si="31"/>
        <v>3.228408043800616</v>
      </c>
      <c r="J99" s="208">
        <f t="shared" si="31"/>
        <v>3.3486637593074837</v>
      </c>
      <c r="K99" s="208">
        <f t="shared" si="31"/>
        <v>3.039698466879353</v>
      </c>
      <c r="L99" s="208">
        <f t="shared" si="31"/>
        <v>3.3852072922802328</v>
      </c>
      <c r="M99" s="208">
        <f t="shared" si="31"/>
        <v>2.9383446968227127</v>
      </c>
      <c r="N99" s="208">
        <f t="shared" si="31"/>
        <v>3.3549866827156531</v>
      </c>
      <c r="O99" s="208">
        <f t="shared" si="31"/>
        <v>3.3241499204891216</v>
      </c>
      <c r="P99" s="208">
        <f t="shared" si="31"/>
        <v>3.228408043800616</v>
      </c>
      <c r="Q99" s="208">
        <f t="shared" si="31"/>
        <v>3.3857111066476899</v>
      </c>
      <c r="R99" s="208">
        <f t="shared" si="31"/>
        <v>3.6587683078307087</v>
      </c>
      <c r="S99" s="208">
        <f t="shared" si="31"/>
        <v>3.2887488757017631</v>
      </c>
      <c r="T99" s="208">
        <f t="shared" si="31"/>
        <v>3.1980723748256557</v>
      </c>
      <c r="U99" s="208">
        <f t="shared" si="31"/>
        <v>3.1980723748256557</v>
      </c>
      <c r="V99" s="208">
        <f t="shared" si="31"/>
        <v>3.0096744385247418</v>
      </c>
      <c r="W99" s="208">
        <f t="shared" si="31"/>
        <v>3.06960844603186</v>
      </c>
      <c r="X99" s="208"/>
      <c r="Y99" s="208"/>
      <c r="Z99" s="208"/>
      <c r="AA99" s="208"/>
      <c r="AB99" s="208"/>
      <c r="AC99" s="138">
        <f t="shared" si="28"/>
        <v>3.208223243317176</v>
      </c>
    </row>
    <row r="100" spans="1:29" ht="30" customHeight="1" x14ac:dyDescent="0.25">
      <c r="A100" s="4">
        <v>21</v>
      </c>
      <c r="B100" s="3" t="s">
        <v>1</v>
      </c>
      <c r="C100" s="2" t="s">
        <v>0</v>
      </c>
      <c r="D100" s="1"/>
      <c r="E100" s="208">
        <f t="shared" ref="E100:W100" si="32">(E82-E83)/LN(1+(E82-E83)/E81)</f>
        <v>5.0867202714321795</v>
      </c>
      <c r="F100" s="208">
        <f t="shared" si="32"/>
        <v>4.5136851867628467</v>
      </c>
      <c r="G100" s="208">
        <f t="shared" si="32"/>
        <v>4.8037442908224932</v>
      </c>
      <c r="H100" s="208">
        <f t="shared" si="32"/>
        <v>5.0559550382542957</v>
      </c>
      <c r="I100" s="208">
        <f t="shared" si="32"/>
        <v>5.3135903301724081</v>
      </c>
      <c r="J100" s="208">
        <f t="shared" si="32"/>
        <v>5.4903185990867049</v>
      </c>
      <c r="K100" s="208">
        <f t="shared" si="32"/>
        <v>5.171443981366119</v>
      </c>
      <c r="L100" s="208">
        <f t="shared" si="32"/>
        <v>5.5281832217620943</v>
      </c>
      <c r="M100" s="208">
        <f t="shared" si="32"/>
        <v>4.8434675739793187</v>
      </c>
      <c r="N100" s="208">
        <f t="shared" si="32"/>
        <v>4.9894344277993641</v>
      </c>
      <c r="O100" s="208">
        <f t="shared" si="32"/>
        <v>4.9894344277993641</v>
      </c>
      <c r="P100" s="208">
        <f t="shared" si="32"/>
        <v>4.5112279303706515</v>
      </c>
      <c r="Q100" s="208">
        <f t="shared" si="32"/>
        <v>5.5332847526715288</v>
      </c>
      <c r="R100" s="208">
        <f t="shared" si="32"/>
        <v>5.495993924970346</v>
      </c>
      <c r="S100" s="208">
        <f t="shared" si="32"/>
        <v>5.4210352972763598</v>
      </c>
      <c r="T100" s="208">
        <f t="shared" si="32"/>
        <v>5.3509336101921159</v>
      </c>
      <c r="U100" s="208">
        <f t="shared" si="32"/>
        <v>5.1158337300574201</v>
      </c>
      <c r="V100" s="208">
        <f t="shared" si="32"/>
        <v>4.2228173107653344</v>
      </c>
      <c r="W100" s="208">
        <f t="shared" si="32"/>
        <v>5.2989811492513823</v>
      </c>
      <c r="X100" s="208"/>
      <c r="Y100" s="208"/>
      <c r="Z100" s="208"/>
      <c r="AA100" s="208"/>
      <c r="AB100" s="208"/>
      <c r="AC100" s="138">
        <f t="shared" si="28"/>
        <v>5.0913728976206496</v>
      </c>
    </row>
  </sheetData>
  <mergeCells count="48">
    <mergeCell ref="C78:C79"/>
    <mergeCell ref="D78:D79"/>
    <mergeCell ref="E78:AB78"/>
    <mergeCell ref="E96:AB96"/>
    <mergeCell ref="A78:A79"/>
    <mergeCell ref="A45:A46"/>
    <mergeCell ref="B45:B46"/>
    <mergeCell ref="C45:C46"/>
    <mergeCell ref="D45:D46"/>
    <mergeCell ref="A69:AC69"/>
    <mergeCell ref="A70:AC70"/>
    <mergeCell ref="A71:D71"/>
    <mergeCell ref="E71:AC77"/>
    <mergeCell ref="A72:D72"/>
    <mergeCell ref="A73:D73"/>
    <mergeCell ref="A74:D74"/>
    <mergeCell ref="A75:D75"/>
    <mergeCell ref="A76:D76"/>
    <mergeCell ref="A77:D77"/>
    <mergeCell ref="B78:B79"/>
    <mergeCell ref="E45:AB45"/>
    <mergeCell ref="E63:AB63"/>
    <mergeCell ref="A36:AC36"/>
    <mergeCell ref="A37:AC37"/>
    <mergeCell ref="A38:D38"/>
    <mergeCell ref="E38:AC44"/>
    <mergeCell ref="A39:D39"/>
    <mergeCell ref="A40:D40"/>
    <mergeCell ref="A41:D41"/>
    <mergeCell ref="A42:D42"/>
    <mergeCell ref="A43:D43"/>
    <mergeCell ref="A44:D44"/>
    <mergeCell ref="E29:AB29"/>
    <mergeCell ref="A2:AC2"/>
    <mergeCell ref="A3:AC3"/>
    <mergeCell ref="A4:D4"/>
    <mergeCell ref="E4:AC10"/>
    <mergeCell ref="A5:D5"/>
    <mergeCell ref="A6:D6"/>
    <mergeCell ref="A7:D7"/>
    <mergeCell ref="A8:D8"/>
    <mergeCell ref="A9:D9"/>
    <mergeCell ref="A10:D10"/>
    <mergeCell ref="A11:A12"/>
    <mergeCell ref="B11:B12"/>
    <mergeCell ref="C11:C12"/>
    <mergeCell ref="D11:D12"/>
    <mergeCell ref="E11:AB11"/>
  </mergeCells>
  <conditionalFormatting sqref="E61:AB61">
    <cfRule type="cellIs" dxfId="5" priority="3" operator="greaterThan">
      <formula>90</formula>
    </cfRule>
  </conditionalFormatting>
  <conditionalFormatting sqref="E27:AB27">
    <cfRule type="cellIs" dxfId="4" priority="2" operator="greaterThan">
      <formula>90</formula>
    </cfRule>
  </conditionalFormatting>
  <conditionalFormatting sqref="E94:AB94">
    <cfRule type="cellIs" dxfId="3" priority="1" operator="greaterThan">
      <formula>90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6B2CB-3FC3-4267-9151-0DE6B64F393B}">
  <dimension ref="A2:BC102"/>
  <sheetViews>
    <sheetView tabSelected="1" topLeftCell="A2" zoomScale="55" zoomScaleNormal="55" workbookViewId="0">
      <selection activeCell="AC30" activeCellId="1" sqref="AC26:AC28 AC30:AC33"/>
    </sheetView>
  </sheetViews>
  <sheetFormatPr defaultRowHeight="15" x14ac:dyDescent="0.25"/>
  <cols>
    <col min="1" max="1" width="11" customWidth="1"/>
    <col min="2" max="2" width="33.42578125" customWidth="1"/>
    <col min="3" max="3" width="12.28515625" customWidth="1"/>
    <col min="4" max="4" width="13.28515625" customWidth="1"/>
    <col min="5" max="5" width="14.140625" customWidth="1"/>
    <col min="6" max="6" width="13.28515625" customWidth="1"/>
    <col min="7" max="7" width="14.42578125" customWidth="1"/>
    <col min="8" max="8" width="14" customWidth="1"/>
    <col min="9" max="9" width="15.7109375" customWidth="1"/>
    <col min="10" max="10" width="13.28515625" customWidth="1"/>
    <col min="11" max="11" width="13.85546875" customWidth="1"/>
    <col min="12" max="12" width="14" customWidth="1"/>
    <col min="13" max="13" width="13.28515625" customWidth="1"/>
    <col min="14" max="14" width="14" customWidth="1"/>
    <col min="15" max="15" width="12.7109375" customWidth="1"/>
    <col min="16" max="16" width="12.28515625" customWidth="1"/>
    <col min="17" max="17" width="11.42578125" customWidth="1"/>
    <col min="18" max="18" width="12" customWidth="1"/>
    <col min="19" max="19" width="14.140625" customWidth="1"/>
    <col min="20" max="20" width="13.5703125" customWidth="1"/>
    <col min="21" max="21" width="14.5703125" customWidth="1"/>
    <col min="22" max="22" width="12" customWidth="1"/>
    <col min="23" max="23" width="14.85546875" customWidth="1"/>
    <col min="24" max="25" width="13.5703125" customWidth="1"/>
    <col min="26" max="26" width="12.85546875" customWidth="1"/>
    <col min="27" max="28" width="13.140625" customWidth="1"/>
    <col min="29" max="29" width="17.140625" customWidth="1"/>
  </cols>
  <sheetData>
    <row r="2" spans="1:36" ht="23.25" x14ac:dyDescent="0.25">
      <c r="A2" s="317" t="s">
        <v>39</v>
      </c>
      <c r="B2" s="317"/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</row>
    <row r="3" spans="1:36" ht="18.75" x14ac:dyDescent="0.25">
      <c r="A3" s="323" t="s">
        <v>175</v>
      </c>
      <c r="B3" s="323"/>
      <c r="C3" s="323"/>
      <c r="D3" s="323"/>
      <c r="E3" s="323"/>
      <c r="F3" s="323"/>
      <c r="G3" s="323"/>
      <c r="H3" s="323"/>
      <c r="I3" s="323"/>
      <c r="J3" s="323"/>
      <c r="K3" s="323"/>
      <c r="L3" s="323"/>
      <c r="M3" s="323"/>
      <c r="N3" s="323"/>
      <c r="O3" s="323"/>
      <c r="P3" s="323"/>
      <c r="Q3" s="323"/>
      <c r="R3" s="323"/>
      <c r="S3" s="323"/>
      <c r="T3" s="323"/>
      <c r="U3" s="323"/>
      <c r="V3" s="323"/>
      <c r="W3" s="323"/>
      <c r="X3" s="323"/>
      <c r="Y3" s="323"/>
      <c r="Z3" s="323"/>
      <c r="AA3" s="323"/>
      <c r="AB3" s="323"/>
      <c r="AC3" s="323"/>
    </row>
    <row r="4" spans="1:36" ht="21" x14ac:dyDescent="0.35">
      <c r="A4" s="319"/>
      <c r="B4" s="319"/>
      <c r="C4" s="319"/>
      <c r="D4" s="319"/>
      <c r="E4" s="320" t="s">
        <v>73</v>
      </c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</row>
    <row r="5" spans="1:36" ht="15.75" x14ac:dyDescent="0.25">
      <c r="A5" s="324" t="s">
        <v>77</v>
      </c>
      <c r="B5" s="324"/>
      <c r="C5" s="324"/>
      <c r="D5" s="324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</row>
    <row r="6" spans="1:36" ht="15.75" x14ac:dyDescent="0.25">
      <c r="A6" s="324" t="s">
        <v>78</v>
      </c>
      <c r="B6" s="324"/>
      <c r="C6" s="324"/>
      <c r="D6" s="324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</row>
    <row r="7" spans="1:36" ht="15.75" x14ac:dyDescent="0.25">
      <c r="A7" s="324" t="s">
        <v>79</v>
      </c>
      <c r="B7" s="324"/>
      <c r="C7" s="324"/>
      <c r="D7" s="324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</row>
    <row r="8" spans="1:36" ht="15.75" x14ac:dyDescent="0.25">
      <c r="A8" s="324" t="s">
        <v>80</v>
      </c>
      <c r="B8" s="324"/>
      <c r="C8" s="324"/>
      <c r="D8" s="324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</row>
    <row r="9" spans="1:36" ht="15.75" x14ac:dyDescent="0.25">
      <c r="A9" s="325" t="s">
        <v>81</v>
      </c>
      <c r="B9" s="325"/>
      <c r="C9" s="325"/>
      <c r="D9" s="325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</row>
    <row r="10" spans="1:36" ht="15.75" x14ac:dyDescent="0.25">
      <c r="A10" s="325" t="s">
        <v>82</v>
      </c>
      <c r="B10" s="325"/>
      <c r="C10" s="325"/>
      <c r="D10" s="325"/>
      <c r="E10" s="320"/>
      <c r="F10" s="320"/>
      <c r="G10" s="320"/>
      <c r="H10" s="320"/>
      <c r="I10" s="320"/>
      <c r="J10" s="320"/>
      <c r="K10" s="320"/>
      <c r="L10" s="320"/>
      <c r="M10" s="320"/>
      <c r="N10" s="320"/>
      <c r="O10" s="320"/>
      <c r="P10" s="320"/>
      <c r="Q10" s="320"/>
      <c r="R10" s="320"/>
      <c r="S10" s="320"/>
      <c r="T10" s="320"/>
      <c r="U10" s="320"/>
      <c r="V10" s="320"/>
      <c r="W10" s="320"/>
      <c r="X10" s="320"/>
      <c r="Y10" s="320"/>
      <c r="Z10" s="320"/>
      <c r="AA10" s="320"/>
      <c r="AB10" s="320"/>
      <c r="AC10" s="320"/>
    </row>
    <row r="11" spans="1:36" ht="40.5" customHeight="1" x14ac:dyDescent="0.25">
      <c r="A11" s="312" t="s">
        <v>32</v>
      </c>
      <c r="B11" s="312" t="s">
        <v>31</v>
      </c>
      <c r="C11" s="312" t="s">
        <v>30</v>
      </c>
      <c r="D11" s="312" t="s">
        <v>29</v>
      </c>
      <c r="E11" s="314" t="s">
        <v>28</v>
      </c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315"/>
      <c r="W11" s="315"/>
      <c r="X11" s="315"/>
      <c r="Y11" s="315"/>
      <c r="Z11" s="315"/>
      <c r="AA11" s="315"/>
      <c r="AB11" s="316"/>
      <c r="AC11" s="113" t="s">
        <v>67</v>
      </c>
      <c r="AE11" s="437"/>
      <c r="AF11" s="437"/>
      <c r="AG11" s="437"/>
      <c r="AH11" s="437"/>
      <c r="AI11" s="437"/>
      <c r="AJ11" s="437"/>
    </row>
    <row r="12" spans="1:36" ht="18.75" x14ac:dyDescent="0.25">
      <c r="A12" s="313"/>
      <c r="B12" s="313"/>
      <c r="C12" s="313"/>
      <c r="D12" s="313"/>
      <c r="E12" s="8">
        <v>7</v>
      </c>
      <c r="F12" s="8">
        <v>8</v>
      </c>
      <c r="G12" s="8">
        <v>9</v>
      </c>
      <c r="H12" s="8">
        <v>10</v>
      </c>
      <c r="I12" s="9">
        <v>11</v>
      </c>
      <c r="J12" s="8">
        <v>12</v>
      </c>
      <c r="K12" s="8">
        <v>13</v>
      </c>
      <c r="L12" s="8">
        <v>14</v>
      </c>
      <c r="M12" s="8">
        <v>15</v>
      </c>
      <c r="N12" s="8">
        <v>16</v>
      </c>
      <c r="O12" s="8">
        <v>17</v>
      </c>
      <c r="P12" s="8">
        <v>18</v>
      </c>
      <c r="Q12" s="8">
        <v>19</v>
      </c>
      <c r="R12" s="8">
        <v>20</v>
      </c>
      <c r="S12" s="8">
        <v>21</v>
      </c>
      <c r="T12" s="8">
        <v>22</v>
      </c>
      <c r="U12" s="8">
        <v>23</v>
      </c>
      <c r="V12" s="8">
        <v>0</v>
      </c>
      <c r="W12" s="8">
        <v>1</v>
      </c>
      <c r="X12" s="8">
        <v>2</v>
      </c>
      <c r="Y12" s="8">
        <v>3</v>
      </c>
      <c r="Z12" s="8">
        <v>4</v>
      </c>
      <c r="AA12" s="8">
        <v>5</v>
      </c>
      <c r="AB12" s="8">
        <v>6</v>
      </c>
      <c r="AC12" s="1"/>
      <c r="AE12" s="455"/>
      <c r="AF12" s="437"/>
      <c r="AG12" s="455"/>
      <c r="AH12" s="455"/>
      <c r="AI12" s="455"/>
      <c r="AJ12" s="455"/>
    </row>
    <row r="13" spans="1:36" ht="30.75" customHeight="1" x14ac:dyDescent="0.25">
      <c r="A13" s="4">
        <v>1</v>
      </c>
      <c r="B13" s="3" t="s">
        <v>27</v>
      </c>
      <c r="C13" s="2" t="s">
        <v>0</v>
      </c>
      <c r="D13" s="31"/>
      <c r="E13" s="100">
        <v>0.6</v>
      </c>
      <c r="F13" s="100">
        <v>0.6</v>
      </c>
      <c r="G13" s="100">
        <v>0.5</v>
      </c>
      <c r="H13" s="100">
        <v>0.6</v>
      </c>
      <c r="I13" s="100">
        <v>0.6</v>
      </c>
      <c r="J13" s="100">
        <v>0.6</v>
      </c>
      <c r="K13" s="100">
        <v>0.6</v>
      </c>
      <c r="L13" s="100">
        <v>0.6</v>
      </c>
      <c r="M13" s="100">
        <v>0.6</v>
      </c>
      <c r="N13" s="100">
        <v>0.6</v>
      </c>
      <c r="O13" s="100">
        <v>0.7</v>
      </c>
      <c r="P13" s="100">
        <v>0.7</v>
      </c>
      <c r="Q13" s="100">
        <v>0.7</v>
      </c>
      <c r="R13" s="100">
        <v>0.7</v>
      </c>
      <c r="S13" s="100">
        <v>0.7</v>
      </c>
      <c r="T13" s="100">
        <v>0.8</v>
      </c>
      <c r="U13" s="100">
        <v>0.7</v>
      </c>
      <c r="V13" s="100">
        <v>0.6</v>
      </c>
      <c r="W13" s="100">
        <v>0.6</v>
      </c>
      <c r="X13" s="100">
        <v>0.7</v>
      </c>
      <c r="Y13" s="100">
        <v>0.6</v>
      </c>
      <c r="Z13" s="100">
        <v>0.7</v>
      </c>
      <c r="AA13" s="100">
        <v>0.6</v>
      </c>
      <c r="AB13" s="100">
        <v>0.6</v>
      </c>
      <c r="AC13" s="206">
        <f>AVERAGE(E13:AB13)</f>
        <v>0.63749999999999984</v>
      </c>
      <c r="AE13" s="455"/>
      <c r="AF13" s="437"/>
      <c r="AG13" s="455"/>
      <c r="AH13" s="455"/>
      <c r="AI13" s="455"/>
      <c r="AJ13" s="455"/>
    </row>
    <row r="14" spans="1:36" ht="26.25" customHeight="1" x14ac:dyDescent="0.25">
      <c r="A14" s="4">
        <v>2</v>
      </c>
      <c r="B14" s="3" t="s">
        <v>26</v>
      </c>
      <c r="C14" s="2" t="s">
        <v>0</v>
      </c>
      <c r="D14" s="31"/>
      <c r="E14" s="100">
        <v>1.4</v>
      </c>
      <c r="F14" s="100">
        <v>1.4</v>
      </c>
      <c r="G14" s="100">
        <v>1.4</v>
      </c>
      <c r="H14" s="100">
        <v>1.3</v>
      </c>
      <c r="I14" s="100">
        <v>1.2</v>
      </c>
      <c r="J14" s="100">
        <v>1.2</v>
      </c>
      <c r="K14" s="100">
        <v>1.2</v>
      </c>
      <c r="L14" s="100">
        <v>1.3</v>
      </c>
      <c r="M14" s="100">
        <v>1.4</v>
      </c>
      <c r="N14" s="100">
        <v>1.6</v>
      </c>
      <c r="O14" s="100">
        <v>1.6</v>
      </c>
      <c r="P14" s="100">
        <v>1.7</v>
      </c>
      <c r="Q14" s="100">
        <v>1.7</v>
      </c>
      <c r="R14" s="100">
        <v>1.7</v>
      </c>
      <c r="S14" s="100">
        <v>1.7</v>
      </c>
      <c r="T14" s="100">
        <v>1.7</v>
      </c>
      <c r="U14" s="100">
        <v>1.6</v>
      </c>
      <c r="V14" s="100">
        <v>1.4</v>
      </c>
      <c r="W14" s="100">
        <v>1.3</v>
      </c>
      <c r="X14" s="100">
        <v>1.2</v>
      </c>
      <c r="Y14" s="100">
        <v>1.2</v>
      </c>
      <c r="Z14" s="100">
        <v>1.4</v>
      </c>
      <c r="AA14" s="100">
        <v>1.2</v>
      </c>
      <c r="AB14" s="100">
        <v>1.1000000000000001</v>
      </c>
      <c r="AC14" s="206">
        <f t="shared" ref="AC14:AC25" si="0">AVERAGE(E14:AB14)</f>
        <v>1.4124999999999999</v>
      </c>
      <c r="AE14" s="455"/>
      <c r="AF14" s="437"/>
      <c r="AG14" s="455"/>
      <c r="AH14" s="455"/>
      <c r="AI14" s="455"/>
      <c r="AJ14" s="455"/>
    </row>
    <row r="15" spans="1:36" ht="30" customHeight="1" x14ac:dyDescent="0.25">
      <c r="A15" s="4">
        <v>3</v>
      </c>
      <c r="B15" s="3" t="s">
        <v>83</v>
      </c>
      <c r="C15" s="2" t="s">
        <v>0</v>
      </c>
      <c r="D15" s="2"/>
      <c r="E15" s="262">
        <v>14.4</v>
      </c>
      <c r="F15" s="262">
        <v>13.9</v>
      </c>
      <c r="G15" s="262">
        <v>13.8</v>
      </c>
      <c r="H15" s="262">
        <v>13.6</v>
      </c>
      <c r="I15" s="262">
        <v>13.3</v>
      </c>
      <c r="J15" s="262">
        <v>13.4</v>
      </c>
      <c r="K15" s="262">
        <v>13.2</v>
      </c>
      <c r="L15" s="262">
        <v>14</v>
      </c>
      <c r="M15" s="262">
        <v>14.7</v>
      </c>
      <c r="N15" s="262">
        <v>14.5</v>
      </c>
      <c r="O15" s="262">
        <v>14.4</v>
      </c>
      <c r="P15" s="262">
        <v>14.4</v>
      </c>
      <c r="Q15" s="262">
        <v>14.4</v>
      </c>
      <c r="R15" s="262">
        <v>14.6</v>
      </c>
      <c r="S15" s="262">
        <v>14.2</v>
      </c>
      <c r="T15" s="262">
        <v>14</v>
      </c>
      <c r="U15" s="262">
        <v>13.8</v>
      </c>
      <c r="V15" s="262">
        <v>13.4</v>
      </c>
      <c r="W15" s="262">
        <v>13.1</v>
      </c>
      <c r="X15" s="262">
        <v>12.9</v>
      </c>
      <c r="Y15" s="262">
        <v>13.3</v>
      </c>
      <c r="Z15" s="262">
        <v>13.3</v>
      </c>
      <c r="AA15" s="262">
        <v>13.3</v>
      </c>
      <c r="AB15" s="262">
        <v>13.3</v>
      </c>
      <c r="AC15" s="206">
        <f t="shared" si="0"/>
        <v>13.800000000000002</v>
      </c>
      <c r="AE15" s="455"/>
      <c r="AF15" s="437"/>
      <c r="AG15" s="455"/>
      <c r="AH15" s="455"/>
      <c r="AI15" s="455"/>
      <c r="AJ15" s="455"/>
    </row>
    <row r="16" spans="1:36" ht="28.5" customHeight="1" x14ac:dyDescent="0.25">
      <c r="A16" s="4">
        <v>4</v>
      </c>
      <c r="B16" s="3" t="s">
        <v>84</v>
      </c>
      <c r="C16" s="2" t="s">
        <v>0</v>
      </c>
      <c r="D16" s="2"/>
      <c r="E16" s="262">
        <v>6.9</v>
      </c>
      <c r="F16" s="262">
        <v>6.8</v>
      </c>
      <c r="G16" s="262">
        <v>6.9</v>
      </c>
      <c r="H16" s="262">
        <v>6.9</v>
      </c>
      <c r="I16" s="262">
        <v>7.1</v>
      </c>
      <c r="J16" s="262">
        <v>7.2</v>
      </c>
      <c r="K16" s="262">
        <v>7.2</v>
      </c>
      <c r="L16" s="262">
        <v>7.4</v>
      </c>
      <c r="M16" s="262">
        <v>7.4</v>
      </c>
      <c r="N16" s="262">
        <v>7.3</v>
      </c>
      <c r="O16" s="262">
        <v>7.2</v>
      </c>
      <c r="P16" s="262">
        <v>7.1</v>
      </c>
      <c r="Q16" s="262">
        <v>7.1</v>
      </c>
      <c r="R16" s="262">
        <v>6.8</v>
      </c>
      <c r="S16" s="262">
        <v>6.6</v>
      </c>
      <c r="T16" s="262">
        <v>6.4</v>
      </c>
      <c r="U16" s="262">
        <v>6.6</v>
      </c>
      <c r="V16" s="262">
        <v>6.4</v>
      </c>
      <c r="W16" s="262">
        <v>6.4</v>
      </c>
      <c r="X16" s="262">
        <v>7.3</v>
      </c>
      <c r="Y16" s="262">
        <v>7.6</v>
      </c>
      <c r="Z16" s="262">
        <v>7.6</v>
      </c>
      <c r="AA16" s="262">
        <v>7.4</v>
      </c>
      <c r="AB16" s="262">
        <v>7.3</v>
      </c>
      <c r="AC16" s="206">
        <f t="shared" si="0"/>
        <v>7.0375000000000005</v>
      </c>
      <c r="AE16" s="455"/>
      <c r="AF16" s="437"/>
      <c r="AG16" s="455"/>
      <c r="AH16" s="455"/>
      <c r="AI16" s="455"/>
      <c r="AJ16" s="455"/>
    </row>
    <row r="17" spans="1:54" ht="24" customHeight="1" x14ac:dyDescent="0.25">
      <c r="A17" s="4">
        <v>5</v>
      </c>
      <c r="B17" s="3" t="s">
        <v>85</v>
      </c>
      <c r="C17" s="2" t="s">
        <v>0</v>
      </c>
      <c r="D17" s="2"/>
      <c r="E17" s="262">
        <v>25.1</v>
      </c>
      <c r="F17" s="262">
        <v>25.1</v>
      </c>
      <c r="G17" s="262">
        <v>25.5</v>
      </c>
      <c r="H17" s="262">
        <v>25.6</v>
      </c>
      <c r="I17" s="262">
        <v>25.7</v>
      </c>
      <c r="J17" s="262">
        <v>25.7</v>
      </c>
      <c r="K17" s="262">
        <v>25.6</v>
      </c>
      <c r="L17" s="262">
        <v>25.8</v>
      </c>
      <c r="M17" s="262">
        <v>26.3</v>
      </c>
      <c r="N17" s="262">
        <v>25.8</v>
      </c>
      <c r="O17" s="262">
        <v>25.6</v>
      </c>
      <c r="P17" s="262">
        <v>25.7</v>
      </c>
      <c r="Q17" s="262">
        <v>25.3</v>
      </c>
      <c r="R17" s="262">
        <v>25.2</v>
      </c>
      <c r="S17" s="262">
        <v>25.3</v>
      </c>
      <c r="T17" s="262">
        <v>25.2</v>
      </c>
      <c r="U17" s="262">
        <v>25.2</v>
      </c>
      <c r="V17" s="262">
        <v>25</v>
      </c>
      <c r="W17" s="262">
        <v>24.8</v>
      </c>
      <c r="X17" s="262">
        <v>24.5</v>
      </c>
      <c r="Y17" s="262">
        <v>24.3</v>
      </c>
      <c r="Z17" s="262">
        <v>24.2</v>
      </c>
      <c r="AA17" s="262">
        <v>24.3</v>
      </c>
      <c r="AB17" s="262">
        <v>24.1</v>
      </c>
      <c r="AC17" s="206">
        <f t="shared" si="0"/>
        <v>25.204166666666669</v>
      </c>
      <c r="AE17" s="455"/>
      <c r="AF17" s="437"/>
      <c r="AG17" s="455"/>
      <c r="AH17" s="455"/>
      <c r="AI17" s="455"/>
      <c r="AJ17" s="455"/>
    </row>
    <row r="18" spans="1:54" ht="32.25" customHeight="1" x14ac:dyDescent="0.25">
      <c r="A18" s="4">
        <v>6</v>
      </c>
      <c r="B18" s="3" t="s">
        <v>86</v>
      </c>
      <c r="C18" s="2" t="s">
        <v>0</v>
      </c>
      <c r="D18" s="2"/>
      <c r="E18" s="262">
        <v>30.1</v>
      </c>
      <c r="F18" s="262">
        <v>29.8</v>
      </c>
      <c r="G18" s="262">
        <v>30</v>
      </c>
      <c r="H18" s="262">
        <v>29.9</v>
      </c>
      <c r="I18" s="262">
        <v>29.8</v>
      </c>
      <c r="J18" s="262">
        <v>29.7</v>
      </c>
      <c r="K18" s="262">
        <v>29.5</v>
      </c>
      <c r="L18" s="262">
        <v>30.1</v>
      </c>
      <c r="M18" s="262">
        <v>31.1</v>
      </c>
      <c r="N18" s="262">
        <v>30.6</v>
      </c>
      <c r="O18" s="262">
        <v>30.3</v>
      </c>
      <c r="P18" s="262">
        <v>30.7</v>
      </c>
      <c r="Q18" s="262">
        <v>30.2</v>
      </c>
      <c r="R18" s="262">
        <v>30.3</v>
      </c>
      <c r="S18" s="262">
        <v>30.5</v>
      </c>
      <c r="T18" s="262">
        <v>30.2</v>
      </c>
      <c r="U18" s="262">
        <v>29.9</v>
      </c>
      <c r="V18" s="262">
        <v>29.6</v>
      </c>
      <c r="W18" s="262">
        <v>29.2</v>
      </c>
      <c r="X18" s="262">
        <v>28.1</v>
      </c>
      <c r="Y18" s="262">
        <v>28.1</v>
      </c>
      <c r="Z18" s="262">
        <v>28</v>
      </c>
      <c r="AA18" s="262">
        <v>28.1</v>
      </c>
      <c r="AB18" s="262">
        <v>27.8</v>
      </c>
      <c r="AC18" s="206">
        <f t="shared" si="0"/>
        <v>29.650000000000006</v>
      </c>
      <c r="AE18" s="455"/>
      <c r="AF18" s="455"/>
      <c r="AG18" s="455"/>
      <c r="AH18" s="455"/>
      <c r="AI18" s="455"/>
      <c r="AJ18" s="455"/>
      <c r="AK18" s="455"/>
      <c r="AL18" s="455"/>
      <c r="AM18" s="455"/>
      <c r="AN18" s="455"/>
      <c r="AO18" s="455"/>
      <c r="AP18" s="455"/>
      <c r="AQ18" s="455"/>
      <c r="AR18" s="455"/>
      <c r="AS18" s="455"/>
      <c r="AT18" s="455"/>
      <c r="AU18" s="455"/>
      <c r="AV18" s="455"/>
      <c r="AW18" s="455"/>
      <c r="AX18" s="455"/>
      <c r="AY18" s="455"/>
      <c r="AZ18" s="455"/>
      <c r="BA18" s="455"/>
      <c r="BB18" s="455"/>
    </row>
    <row r="19" spans="1:54" ht="26.25" customHeight="1" x14ac:dyDescent="0.25">
      <c r="A19" s="4">
        <v>7</v>
      </c>
      <c r="B19" s="3" t="s">
        <v>21</v>
      </c>
      <c r="C19" s="2" t="s">
        <v>87</v>
      </c>
      <c r="D19" s="2"/>
      <c r="E19" s="212">
        <v>4.3</v>
      </c>
      <c r="F19" s="212">
        <v>4.3</v>
      </c>
      <c r="G19" s="212">
        <v>4.3</v>
      </c>
      <c r="H19" s="212">
        <v>4.3</v>
      </c>
      <c r="I19" s="212">
        <v>4.3</v>
      </c>
      <c r="J19" s="212">
        <v>4.3</v>
      </c>
      <c r="K19" s="212">
        <v>4.3</v>
      </c>
      <c r="L19" s="212">
        <v>4.3</v>
      </c>
      <c r="M19" s="212">
        <v>4.3</v>
      </c>
      <c r="N19" s="212">
        <v>4.3</v>
      </c>
      <c r="O19" s="212">
        <v>4.3</v>
      </c>
      <c r="P19" s="212">
        <v>4.3</v>
      </c>
      <c r="Q19" s="212">
        <v>4.3</v>
      </c>
      <c r="R19" s="212">
        <v>4.3</v>
      </c>
      <c r="S19" s="212">
        <v>4.3</v>
      </c>
      <c r="T19" s="212">
        <v>4.3</v>
      </c>
      <c r="U19" s="212">
        <v>4.3</v>
      </c>
      <c r="V19" s="212">
        <v>4.3</v>
      </c>
      <c r="W19" s="212">
        <v>4.3</v>
      </c>
      <c r="X19" s="212">
        <v>4.3</v>
      </c>
      <c r="Y19" s="212">
        <v>4.3</v>
      </c>
      <c r="Z19" s="212">
        <v>4.3</v>
      </c>
      <c r="AA19" s="212">
        <v>4.3</v>
      </c>
      <c r="AB19" s="212">
        <v>4.3</v>
      </c>
      <c r="AC19" s="206">
        <f t="shared" si="0"/>
        <v>4.299999999999998</v>
      </c>
      <c r="AE19" s="455"/>
      <c r="AF19" s="437"/>
      <c r="AG19" s="455"/>
      <c r="AH19" s="455"/>
      <c r="AI19" s="455"/>
      <c r="AJ19" s="455"/>
    </row>
    <row r="20" spans="1:54" ht="33" customHeight="1" x14ac:dyDescent="0.25">
      <c r="A20" s="4">
        <v>8</v>
      </c>
      <c r="B20" s="3" t="s">
        <v>20</v>
      </c>
      <c r="C20" s="2" t="s">
        <v>87</v>
      </c>
      <c r="D20" s="2"/>
      <c r="E20" s="213">
        <v>3.8</v>
      </c>
      <c r="F20" s="213">
        <v>3.8</v>
      </c>
      <c r="G20" s="213">
        <v>3.8</v>
      </c>
      <c r="H20" s="213">
        <v>3.8</v>
      </c>
      <c r="I20" s="213">
        <v>3.8</v>
      </c>
      <c r="J20" s="213">
        <v>3.8</v>
      </c>
      <c r="K20" s="213">
        <v>3.8</v>
      </c>
      <c r="L20" s="213">
        <v>3.8</v>
      </c>
      <c r="M20" s="213">
        <v>3.8</v>
      </c>
      <c r="N20" s="213">
        <v>3.8</v>
      </c>
      <c r="O20" s="213">
        <v>3.8</v>
      </c>
      <c r="P20" s="213">
        <v>3.8</v>
      </c>
      <c r="Q20" s="213">
        <v>3.8</v>
      </c>
      <c r="R20" s="213">
        <v>3.8</v>
      </c>
      <c r="S20" s="213">
        <v>3.8</v>
      </c>
      <c r="T20" s="213">
        <v>3.8</v>
      </c>
      <c r="U20" s="213">
        <v>3.8</v>
      </c>
      <c r="V20" s="213">
        <v>3.8</v>
      </c>
      <c r="W20" s="213">
        <v>3.8</v>
      </c>
      <c r="X20" s="213">
        <v>3.8</v>
      </c>
      <c r="Y20" s="213">
        <v>3.8</v>
      </c>
      <c r="Z20" s="213">
        <v>3.8</v>
      </c>
      <c r="AA20" s="213">
        <v>3.8</v>
      </c>
      <c r="AB20" s="213">
        <v>3.8</v>
      </c>
      <c r="AC20" s="206">
        <f t="shared" si="0"/>
        <v>3.7999999999999985</v>
      </c>
      <c r="AE20" s="455"/>
      <c r="AF20" s="437"/>
      <c r="AG20" s="455"/>
      <c r="AH20" s="455"/>
      <c r="AI20" s="455"/>
      <c r="AJ20" s="455"/>
    </row>
    <row r="21" spans="1:54" ht="27" customHeight="1" x14ac:dyDescent="0.25">
      <c r="A21" s="4">
        <v>9</v>
      </c>
      <c r="B21" s="3" t="s">
        <v>19</v>
      </c>
      <c r="C21" s="2" t="s">
        <v>87</v>
      </c>
      <c r="D21" s="2"/>
      <c r="E21" s="213">
        <v>3.8</v>
      </c>
      <c r="F21" s="213">
        <v>3.8</v>
      </c>
      <c r="G21" s="213">
        <v>3.8</v>
      </c>
      <c r="H21" s="213">
        <v>3.8</v>
      </c>
      <c r="I21" s="213">
        <v>3.8</v>
      </c>
      <c r="J21" s="213">
        <v>3.8</v>
      </c>
      <c r="K21" s="213">
        <v>3.8</v>
      </c>
      <c r="L21" s="213">
        <v>3.8</v>
      </c>
      <c r="M21" s="213">
        <v>3.8</v>
      </c>
      <c r="N21" s="213">
        <v>3.8</v>
      </c>
      <c r="O21" s="213">
        <v>3.8</v>
      </c>
      <c r="P21" s="213">
        <v>3.8</v>
      </c>
      <c r="Q21" s="213">
        <v>3.8</v>
      </c>
      <c r="R21" s="213">
        <v>3.8</v>
      </c>
      <c r="S21" s="213">
        <v>3.8</v>
      </c>
      <c r="T21" s="213">
        <v>3.8</v>
      </c>
      <c r="U21" s="213">
        <v>3.8</v>
      </c>
      <c r="V21" s="213">
        <v>3.8</v>
      </c>
      <c r="W21" s="213">
        <v>3.8</v>
      </c>
      <c r="X21" s="213">
        <v>3.8</v>
      </c>
      <c r="Y21" s="213">
        <v>3.8</v>
      </c>
      <c r="Z21" s="213">
        <v>3.8</v>
      </c>
      <c r="AA21" s="213">
        <v>3.8</v>
      </c>
      <c r="AB21" s="213">
        <v>3.8</v>
      </c>
      <c r="AC21" s="206">
        <f t="shared" si="0"/>
        <v>3.7999999999999985</v>
      </c>
      <c r="AE21" s="455"/>
      <c r="AF21" s="437"/>
      <c r="AG21" s="455"/>
      <c r="AH21" s="455"/>
      <c r="AI21" s="455"/>
      <c r="AJ21" s="455"/>
    </row>
    <row r="22" spans="1:54" ht="27" customHeight="1" x14ac:dyDescent="0.25">
      <c r="A22" s="4">
        <v>10</v>
      </c>
      <c r="B22" s="3" t="s">
        <v>18</v>
      </c>
      <c r="C22" s="2" t="s">
        <v>87</v>
      </c>
      <c r="D22" s="2"/>
      <c r="E22" s="213">
        <v>3</v>
      </c>
      <c r="F22" s="213">
        <v>3</v>
      </c>
      <c r="G22" s="213">
        <v>3</v>
      </c>
      <c r="H22" s="213">
        <v>3</v>
      </c>
      <c r="I22" s="213">
        <v>3</v>
      </c>
      <c r="J22" s="213">
        <v>3</v>
      </c>
      <c r="K22" s="213">
        <v>3</v>
      </c>
      <c r="L22" s="213">
        <v>3</v>
      </c>
      <c r="M22" s="213">
        <v>3</v>
      </c>
      <c r="N22" s="213">
        <v>3</v>
      </c>
      <c r="O22" s="213">
        <v>3</v>
      </c>
      <c r="P22" s="213">
        <v>3</v>
      </c>
      <c r="Q22" s="213">
        <v>3</v>
      </c>
      <c r="R22" s="213">
        <v>3</v>
      </c>
      <c r="S22" s="213">
        <v>3</v>
      </c>
      <c r="T22" s="213">
        <v>3</v>
      </c>
      <c r="U22" s="213">
        <v>3</v>
      </c>
      <c r="V22" s="213">
        <v>3</v>
      </c>
      <c r="W22" s="213">
        <v>3</v>
      </c>
      <c r="X22" s="213">
        <v>3</v>
      </c>
      <c r="Y22" s="213">
        <v>3</v>
      </c>
      <c r="Z22" s="213">
        <v>3</v>
      </c>
      <c r="AA22" s="213">
        <v>3</v>
      </c>
      <c r="AB22" s="213">
        <v>3</v>
      </c>
      <c r="AC22" s="206">
        <f t="shared" si="0"/>
        <v>3</v>
      </c>
      <c r="AE22" s="455"/>
      <c r="AF22" s="437"/>
      <c r="AG22" s="455"/>
      <c r="AH22" s="455"/>
      <c r="AI22" s="455"/>
      <c r="AJ22" s="455"/>
    </row>
    <row r="23" spans="1:54" ht="28.5" customHeight="1" x14ac:dyDescent="0.25">
      <c r="A23" s="4">
        <v>11</v>
      </c>
      <c r="B23" s="3" t="s">
        <v>88</v>
      </c>
      <c r="C23" s="2" t="s">
        <v>87</v>
      </c>
      <c r="D23" s="5"/>
      <c r="E23" s="212">
        <f t="shared" ref="E23:AB23" si="1">E19-E20</f>
        <v>0.5</v>
      </c>
      <c r="F23" s="212">
        <f t="shared" si="1"/>
        <v>0.5</v>
      </c>
      <c r="G23" s="212">
        <f t="shared" si="1"/>
        <v>0.5</v>
      </c>
      <c r="H23" s="212">
        <f t="shared" si="1"/>
        <v>0.5</v>
      </c>
      <c r="I23" s="212">
        <f t="shared" si="1"/>
        <v>0.5</v>
      </c>
      <c r="J23" s="212">
        <f t="shared" si="1"/>
        <v>0.5</v>
      </c>
      <c r="K23" s="212">
        <f t="shared" si="1"/>
        <v>0.5</v>
      </c>
      <c r="L23" s="212">
        <f t="shared" si="1"/>
        <v>0.5</v>
      </c>
      <c r="M23" s="212">
        <f t="shared" si="1"/>
        <v>0.5</v>
      </c>
      <c r="N23" s="212">
        <f t="shared" si="1"/>
        <v>0.5</v>
      </c>
      <c r="O23" s="212">
        <f t="shared" si="1"/>
        <v>0.5</v>
      </c>
      <c r="P23" s="212">
        <f t="shared" si="1"/>
        <v>0.5</v>
      </c>
      <c r="Q23" s="212">
        <f t="shared" si="1"/>
        <v>0.5</v>
      </c>
      <c r="R23" s="212">
        <f t="shared" si="1"/>
        <v>0.5</v>
      </c>
      <c r="S23" s="212">
        <f t="shared" si="1"/>
        <v>0.5</v>
      </c>
      <c r="T23" s="212">
        <f t="shared" si="1"/>
        <v>0.5</v>
      </c>
      <c r="U23" s="212">
        <f t="shared" si="1"/>
        <v>0.5</v>
      </c>
      <c r="V23" s="212">
        <f t="shared" si="1"/>
        <v>0.5</v>
      </c>
      <c r="W23" s="212">
        <f t="shared" si="1"/>
        <v>0.5</v>
      </c>
      <c r="X23" s="212">
        <f t="shared" si="1"/>
        <v>0.5</v>
      </c>
      <c r="Y23" s="212">
        <f t="shared" si="1"/>
        <v>0.5</v>
      </c>
      <c r="Z23" s="212">
        <f t="shared" si="1"/>
        <v>0.5</v>
      </c>
      <c r="AA23" s="212">
        <f t="shared" si="1"/>
        <v>0.5</v>
      </c>
      <c r="AB23" s="212">
        <f t="shared" si="1"/>
        <v>0.5</v>
      </c>
      <c r="AC23" s="206">
        <f t="shared" si="0"/>
        <v>0.5</v>
      </c>
      <c r="AE23" s="455"/>
      <c r="AF23" s="437"/>
      <c r="AG23" s="455"/>
      <c r="AH23" s="455"/>
      <c r="AI23" s="455"/>
      <c r="AJ23" s="455"/>
    </row>
    <row r="24" spans="1:54" ht="27.75" customHeight="1" x14ac:dyDescent="0.25">
      <c r="A24" s="4">
        <v>12</v>
      </c>
      <c r="B24" s="3" t="s">
        <v>89</v>
      </c>
      <c r="C24" s="2" t="s">
        <v>87</v>
      </c>
      <c r="D24" s="5"/>
      <c r="E24" s="212">
        <f t="shared" ref="E24:AB24" si="2">E21-E22</f>
        <v>0.79999999999999982</v>
      </c>
      <c r="F24" s="212">
        <f t="shared" si="2"/>
        <v>0.79999999999999982</v>
      </c>
      <c r="G24" s="212">
        <f t="shared" si="2"/>
        <v>0.79999999999999982</v>
      </c>
      <c r="H24" s="212">
        <f t="shared" si="2"/>
        <v>0.79999999999999982</v>
      </c>
      <c r="I24" s="212">
        <f t="shared" si="2"/>
        <v>0.79999999999999982</v>
      </c>
      <c r="J24" s="212">
        <f t="shared" si="2"/>
        <v>0.79999999999999982</v>
      </c>
      <c r="K24" s="212">
        <f t="shared" si="2"/>
        <v>0.79999999999999982</v>
      </c>
      <c r="L24" s="212">
        <f t="shared" si="2"/>
        <v>0.79999999999999982</v>
      </c>
      <c r="M24" s="212">
        <f t="shared" si="2"/>
        <v>0.79999999999999982</v>
      </c>
      <c r="N24" s="212">
        <f t="shared" si="2"/>
        <v>0.79999999999999982</v>
      </c>
      <c r="O24" s="212">
        <f t="shared" si="2"/>
        <v>0.79999999999999982</v>
      </c>
      <c r="P24" s="212">
        <f t="shared" si="2"/>
        <v>0.79999999999999982</v>
      </c>
      <c r="Q24" s="212">
        <f t="shared" si="2"/>
        <v>0.79999999999999982</v>
      </c>
      <c r="R24" s="212">
        <f t="shared" si="2"/>
        <v>0.79999999999999982</v>
      </c>
      <c r="S24" s="212">
        <f t="shared" si="2"/>
        <v>0.79999999999999982</v>
      </c>
      <c r="T24" s="212">
        <f t="shared" si="2"/>
        <v>0.79999999999999982</v>
      </c>
      <c r="U24" s="212">
        <f t="shared" si="2"/>
        <v>0.79999999999999982</v>
      </c>
      <c r="V24" s="212">
        <f t="shared" si="2"/>
        <v>0.79999999999999982</v>
      </c>
      <c r="W24" s="212">
        <f t="shared" si="2"/>
        <v>0.79999999999999982</v>
      </c>
      <c r="X24" s="212">
        <f t="shared" si="2"/>
        <v>0.79999999999999982</v>
      </c>
      <c r="Y24" s="212">
        <f t="shared" si="2"/>
        <v>0.79999999999999982</v>
      </c>
      <c r="Z24" s="212">
        <f t="shared" si="2"/>
        <v>0.79999999999999982</v>
      </c>
      <c r="AA24" s="212">
        <f t="shared" si="2"/>
        <v>0.79999999999999982</v>
      </c>
      <c r="AB24" s="212">
        <f t="shared" si="2"/>
        <v>0.79999999999999982</v>
      </c>
      <c r="AC24" s="206">
        <f t="shared" si="0"/>
        <v>0.80000000000000027</v>
      </c>
      <c r="AE24" s="455"/>
      <c r="AF24" s="437"/>
      <c r="AG24" s="455"/>
      <c r="AH24" s="455"/>
      <c r="AI24" s="455"/>
      <c r="AJ24" s="455"/>
    </row>
    <row r="25" spans="1:54" ht="27" customHeight="1" x14ac:dyDescent="0.25">
      <c r="A25" s="4">
        <v>13</v>
      </c>
      <c r="B25" s="3" t="s">
        <v>90</v>
      </c>
      <c r="C25" s="2" t="s">
        <v>91</v>
      </c>
      <c r="D25" s="5"/>
      <c r="E25" s="214">
        <f t="shared" ref="E25:AB25" si="3">SQRT(E23/0.5)*971</f>
        <v>971</v>
      </c>
      <c r="F25" s="214">
        <f t="shared" si="3"/>
        <v>971</v>
      </c>
      <c r="G25" s="214">
        <f t="shared" si="3"/>
        <v>971</v>
      </c>
      <c r="H25" s="214">
        <f t="shared" si="3"/>
        <v>971</v>
      </c>
      <c r="I25" s="214">
        <f t="shared" si="3"/>
        <v>971</v>
      </c>
      <c r="J25" s="214">
        <f t="shared" si="3"/>
        <v>971</v>
      </c>
      <c r="K25" s="214">
        <f t="shared" si="3"/>
        <v>971</v>
      </c>
      <c r="L25" s="214">
        <f t="shared" si="3"/>
        <v>971</v>
      </c>
      <c r="M25" s="214">
        <f t="shared" si="3"/>
        <v>971</v>
      </c>
      <c r="N25" s="214">
        <f t="shared" si="3"/>
        <v>971</v>
      </c>
      <c r="O25" s="214">
        <f t="shared" si="3"/>
        <v>971</v>
      </c>
      <c r="P25" s="214">
        <f t="shared" si="3"/>
        <v>971</v>
      </c>
      <c r="Q25" s="214">
        <f t="shared" si="3"/>
        <v>971</v>
      </c>
      <c r="R25" s="214">
        <f t="shared" si="3"/>
        <v>971</v>
      </c>
      <c r="S25" s="214">
        <f t="shared" si="3"/>
        <v>971</v>
      </c>
      <c r="T25" s="214">
        <f t="shared" si="3"/>
        <v>971</v>
      </c>
      <c r="U25" s="214">
        <f t="shared" si="3"/>
        <v>971</v>
      </c>
      <c r="V25" s="214">
        <f t="shared" si="3"/>
        <v>971</v>
      </c>
      <c r="W25" s="214">
        <f t="shared" si="3"/>
        <v>971</v>
      </c>
      <c r="X25" s="214">
        <f t="shared" si="3"/>
        <v>971</v>
      </c>
      <c r="Y25" s="214">
        <f t="shared" si="3"/>
        <v>971</v>
      </c>
      <c r="Z25" s="214">
        <f t="shared" si="3"/>
        <v>971</v>
      </c>
      <c r="AA25" s="214">
        <f t="shared" si="3"/>
        <v>971</v>
      </c>
      <c r="AB25" s="214">
        <f t="shared" si="3"/>
        <v>971</v>
      </c>
      <c r="AC25" s="206">
        <f t="shared" si="0"/>
        <v>971</v>
      </c>
      <c r="AE25" s="455"/>
      <c r="AF25" s="437"/>
      <c r="AG25" s="455"/>
      <c r="AH25" s="455"/>
      <c r="AI25" s="455"/>
      <c r="AJ25" s="455"/>
    </row>
    <row r="26" spans="1:54" ht="29.25" customHeight="1" x14ac:dyDescent="0.25">
      <c r="A26" s="4">
        <v>14</v>
      </c>
      <c r="B26" s="3" t="s">
        <v>11</v>
      </c>
      <c r="C26" s="2" t="s">
        <v>10</v>
      </c>
      <c r="D26" s="5"/>
      <c r="E26" s="214">
        <f t="shared" ref="E26:AB26" si="4">E25*1000*1*(E15-E16)/3024</f>
        <v>2408.2341269841268</v>
      </c>
      <c r="F26" s="214">
        <f t="shared" si="4"/>
        <v>2279.7949735449738</v>
      </c>
      <c r="G26" s="214">
        <f t="shared" si="4"/>
        <v>2215.5753968253966</v>
      </c>
      <c r="H26" s="214">
        <f t="shared" si="4"/>
        <v>2151.3558201058199</v>
      </c>
      <c r="I26" s="214">
        <f t="shared" si="4"/>
        <v>1990.8068783068786</v>
      </c>
      <c r="J26" s="214">
        <f t="shared" si="4"/>
        <v>1990.8068783068784</v>
      </c>
      <c r="K26" s="214">
        <f t="shared" si="4"/>
        <v>1926.5873015873012</v>
      </c>
      <c r="L26" s="214">
        <f t="shared" si="4"/>
        <v>2119.2460317460318</v>
      </c>
      <c r="M26" s="214">
        <f t="shared" si="4"/>
        <v>2344.0145502645501</v>
      </c>
      <c r="N26" s="214">
        <f t="shared" si="4"/>
        <v>2311.9047619047619</v>
      </c>
      <c r="O26" s="214">
        <f t="shared" si="4"/>
        <v>2311.9047619047619</v>
      </c>
      <c r="P26" s="214">
        <f t="shared" si="4"/>
        <v>2344.0145502645505</v>
      </c>
      <c r="Q26" s="214">
        <f t="shared" si="4"/>
        <v>2344.0145502645505</v>
      </c>
      <c r="R26" s="214">
        <f t="shared" si="4"/>
        <v>2504.563492063492</v>
      </c>
      <c r="S26" s="214">
        <f t="shared" si="4"/>
        <v>2440.3439153439153</v>
      </c>
      <c r="T26" s="214">
        <f t="shared" si="4"/>
        <v>2440.3439153439153</v>
      </c>
      <c r="U26" s="214">
        <f t="shared" si="4"/>
        <v>2311.9047619047624</v>
      </c>
      <c r="V26" s="214">
        <f t="shared" si="4"/>
        <v>2247.6851851851852</v>
      </c>
      <c r="W26" s="214">
        <f t="shared" si="4"/>
        <v>2151.3558201058199</v>
      </c>
      <c r="X26" s="214">
        <f t="shared" si="4"/>
        <v>1798.1481481481485</v>
      </c>
      <c r="Y26" s="214">
        <f t="shared" si="4"/>
        <v>1830.2579365079368</v>
      </c>
      <c r="Z26" s="214">
        <f t="shared" si="4"/>
        <v>1830.2579365079368</v>
      </c>
      <c r="AA26" s="214">
        <f t="shared" si="4"/>
        <v>1894.4775132275133</v>
      </c>
      <c r="AB26" s="214">
        <f t="shared" si="4"/>
        <v>1926.5873015873019</v>
      </c>
      <c r="AC26" s="218">
        <f>SUM(E26:AB26)</f>
        <v>52114.186507936502</v>
      </c>
      <c r="AE26" s="455"/>
      <c r="AF26" s="437"/>
      <c r="AG26" s="455"/>
      <c r="AH26" s="455"/>
      <c r="AI26" s="455"/>
      <c r="AJ26" s="455"/>
    </row>
    <row r="27" spans="1:54" ht="37.5" customHeight="1" x14ac:dyDescent="0.25">
      <c r="A27" s="4">
        <v>15</v>
      </c>
      <c r="B27" s="3" t="s">
        <v>9</v>
      </c>
      <c r="C27" s="2" t="s">
        <v>8</v>
      </c>
      <c r="D27" s="5"/>
      <c r="E27" s="262">
        <v>1400</v>
      </c>
      <c r="F27" s="262">
        <v>1300</v>
      </c>
      <c r="G27" s="262">
        <v>1400</v>
      </c>
      <c r="H27" s="262">
        <v>1200</v>
      </c>
      <c r="I27" s="262">
        <v>1300</v>
      </c>
      <c r="J27" s="262">
        <v>1300</v>
      </c>
      <c r="K27" s="262">
        <v>1300</v>
      </c>
      <c r="L27" s="262">
        <v>1400</v>
      </c>
      <c r="M27" s="262">
        <v>1500</v>
      </c>
      <c r="N27" s="262">
        <v>1500</v>
      </c>
      <c r="O27" s="262">
        <v>1500</v>
      </c>
      <c r="P27" s="262">
        <v>1500</v>
      </c>
      <c r="Q27" s="262">
        <v>1500</v>
      </c>
      <c r="R27" s="262">
        <v>1500</v>
      </c>
      <c r="S27" s="262">
        <v>1600</v>
      </c>
      <c r="T27" s="262">
        <v>1500</v>
      </c>
      <c r="U27" s="262">
        <v>1400</v>
      </c>
      <c r="V27" s="262">
        <v>1300</v>
      </c>
      <c r="W27" s="262">
        <v>1100</v>
      </c>
      <c r="X27" s="262">
        <v>1100</v>
      </c>
      <c r="Y27" s="262">
        <v>1200</v>
      </c>
      <c r="Z27" s="262">
        <v>1100</v>
      </c>
      <c r="AA27" s="262">
        <v>1200</v>
      </c>
      <c r="AB27" s="262">
        <v>1100</v>
      </c>
      <c r="AC27" s="218">
        <f>SUM(E27:AB27)</f>
        <v>32200</v>
      </c>
      <c r="AE27" s="455"/>
      <c r="AF27" s="437"/>
      <c r="AG27" s="455"/>
      <c r="AH27" s="455"/>
      <c r="AI27" s="455"/>
      <c r="AJ27" s="455"/>
    </row>
    <row r="28" spans="1:54" ht="50.25" customHeight="1" x14ac:dyDescent="0.25">
      <c r="A28" s="4">
        <v>16</v>
      </c>
      <c r="B28" s="3" t="s">
        <v>7</v>
      </c>
      <c r="C28" s="2" t="s">
        <v>6</v>
      </c>
      <c r="D28" s="5"/>
      <c r="E28" s="215">
        <f t="shared" ref="E28:AB28" si="5">E27/E26</f>
        <v>0.5813388259526262</v>
      </c>
      <c r="F28" s="215">
        <f t="shared" si="5"/>
        <v>0.5702267155973948</v>
      </c>
      <c r="G28" s="215">
        <f t="shared" si="5"/>
        <v>0.63189002820937634</v>
      </c>
      <c r="H28" s="215">
        <f t="shared" si="5"/>
        <v>0.55778778609527035</v>
      </c>
      <c r="I28" s="215">
        <f t="shared" si="5"/>
        <v>0.65300156140991983</v>
      </c>
      <c r="J28" s="215">
        <f t="shared" si="5"/>
        <v>0.65300156140991994</v>
      </c>
      <c r="K28" s="215">
        <f t="shared" si="5"/>
        <v>0.67476828012358403</v>
      </c>
      <c r="L28" s="215">
        <f t="shared" si="5"/>
        <v>0.66061230221889333</v>
      </c>
      <c r="M28" s="215">
        <f t="shared" si="5"/>
        <v>0.63992776829423137</v>
      </c>
      <c r="N28" s="215">
        <f t="shared" si="5"/>
        <v>0.64881565396498453</v>
      </c>
      <c r="O28" s="215">
        <f t="shared" si="5"/>
        <v>0.64881565396498453</v>
      </c>
      <c r="P28" s="215">
        <f t="shared" si="5"/>
        <v>0.63992776829423126</v>
      </c>
      <c r="Q28" s="215">
        <f t="shared" si="5"/>
        <v>0.63992776829423126</v>
      </c>
      <c r="R28" s="215">
        <f t="shared" si="5"/>
        <v>0.59890675750613964</v>
      </c>
      <c r="S28" s="215">
        <f t="shared" si="5"/>
        <v>0.65564529242777392</v>
      </c>
      <c r="T28" s="215">
        <f t="shared" si="5"/>
        <v>0.61466746165103803</v>
      </c>
      <c r="U28" s="215">
        <f t="shared" si="5"/>
        <v>0.60556127703398543</v>
      </c>
      <c r="V28" s="215">
        <f t="shared" si="5"/>
        <v>0.57837281153450049</v>
      </c>
      <c r="W28" s="215">
        <f t="shared" si="5"/>
        <v>0.51130547058733111</v>
      </c>
      <c r="X28" s="215">
        <f t="shared" si="5"/>
        <v>0.61174047373841389</v>
      </c>
      <c r="Y28" s="215">
        <f t="shared" si="5"/>
        <v>0.6556452924277737</v>
      </c>
      <c r="Z28" s="215">
        <f t="shared" si="5"/>
        <v>0.60100818472545925</v>
      </c>
      <c r="AA28" s="215">
        <f t="shared" si="5"/>
        <v>0.63342002827767985</v>
      </c>
      <c r="AB28" s="215">
        <f t="shared" si="5"/>
        <v>0.57095777548918636</v>
      </c>
      <c r="AC28" s="218">
        <f t="shared" ref="AC28:AC33" si="6">AVERAGE(E28:AB28)</f>
        <v>0.61821968746787193</v>
      </c>
      <c r="AE28" s="455"/>
      <c r="AF28" s="437"/>
      <c r="AG28" s="455"/>
      <c r="AH28" s="455"/>
      <c r="AI28" s="455"/>
      <c r="AJ28" s="455"/>
    </row>
    <row r="29" spans="1:54" ht="42.75" customHeight="1" x14ac:dyDescent="0.25">
      <c r="A29" s="4">
        <v>17</v>
      </c>
      <c r="B29" s="3" t="s">
        <v>5</v>
      </c>
      <c r="C29" s="5"/>
      <c r="D29" s="5"/>
      <c r="E29" s="329">
        <f>AC28</f>
        <v>0.61821968746787193</v>
      </c>
      <c r="F29" s="330"/>
      <c r="G29" s="330"/>
      <c r="H29" s="330"/>
      <c r="I29" s="330"/>
      <c r="J29" s="330"/>
      <c r="K29" s="330"/>
      <c r="L29" s="330"/>
      <c r="M29" s="330"/>
      <c r="N29" s="330"/>
      <c r="O29" s="330"/>
      <c r="P29" s="330"/>
      <c r="Q29" s="330"/>
      <c r="R29" s="330"/>
      <c r="S29" s="330"/>
      <c r="T29" s="330"/>
      <c r="U29" s="330"/>
      <c r="V29" s="330"/>
      <c r="W29" s="330"/>
      <c r="X29" s="330"/>
      <c r="Y29" s="330"/>
      <c r="Z29" s="330"/>
      <c r="AA29" s="330"/>
      <c r="AB29" s="331"/>
      <c r="AC29" s="218">
        <f t="shared" si="6"/>
        <v>0.61821968746787193</v>
      </c>
      <c r="AE29" s="455"/>
      <c r="AF29" s="437"/>
      <c r="AG29" s="455"/>
      <c r="AH29" s="455"/>
      <c r="AI29" s="455"/>
      <c r="AJ29" s="455"/>
    </row>
    <row r="30" spans="1:54" ht="31.5" customHeight="1" x14ac:dyDescent="0.25">
      <c r="A30" s="4">
        <v>18</v>
      </c>
      <c r="B30" s="3" t="s">
        <v>4</v>
      </c>
      <c r="C30" s="5"/>
      <c r="D30" s="5"/>
      <c r="E30" s="208">
        <f t="shared" ref="E30:AB30" si="7">3.516/E28</f>
        <v>6.0481079931972781</v>
      </c>
      <c r="F30" s="208">
        <f t="shared" si="7"/>
        <v>6.1659685592185598</v>
      </c>
      <c r="G30" s="208">
        <f t="shared" si="7"/>
        <v>5.5642593537414955</v>
      </c>
      <c r="H30" s="208">
        <f t="shared" si="7"/>
        <v>6.3034725529100522</v>
      </c>
      <c r="I30" s="208">
        <f t="shared" si="7"/>
        <v>5.3843669108669117</v>
      </c>
      <c r="J30" s="208">
        <f t="shared" si="7"/>
        <v>5.3843669108669108</v>
      </c>
      <c r="K30" s="208">
        <f t="shared" si="7"/>
        <v>5.2106776556776548</v>
      </c>
      <c r="L30" s="208">
        <f t="shared" si="7"/>
        <v>5.322335034013606</v>
      </c>
      <c r="M30" s="208">
        <f t="shared" si="7"/>
        <v>5.4943701058201055</v>
      </c>
      <c r="N30" s="208">
        <f t="shared" si="7"/>
        <v>5.4191047619047623</v>
      </c>
      <c r="O30" s="208">
        <f t="shared" si="7"/>
        <v>5.4191047619047623</v>
      </c>
      <c r="P30" s="208">
        <f t="shared" si="7"/>
        <v>5.4943701058201064</v>
      </c>
      <c r="Q30" s="208">
        <f t="shared" si="7"/>
        <v>5.4943701058201064</v>
      </c>
      <c r="R30" s="208">
        <f t="shared" si="7"/>
        <v>5.8706968253968252</v>
      </c>
      <c r="S30" s="208">
        <f t="shared" si="7"/>
        <v>5.3626557539682533</v>
      </c>
      <c r="T30" s="208">
        <f t="shared" si="7"/>
        <v>5.720166137566137</v>
      </c>
      <c r="U30" s="208">
        <f t="shared" si="7"/>
        <v>5.8061836734693895</v>
      </c>
      <c r="V30" s="208">
        <f t="shared" si="7"/>
        <v>6.0791239316239318</v>
      </c>
      <c r="W30" s="208">
        <f t="shared" si="7"/>
        <v>6.8765155122655122</v>
      </c>
      <c r="X30" s="208">
        <f t="shared" si="7"/>
        <v>5.7475353535353548</v>
      </c>
      <c r="Y30" s="208">
        <f t="shared" si="7"/>
        <v>5.3626557539682551</v>
      </c>
      <c r="Z30" s="208">
        <f t="shared" si="7"/>
        <v>5.850169913419915</v>
      </c>
      <c r="AA30" s="208">
        <f t="shared" si="7"/>
        <v>5.5508191137566136</v>
      </c>
      <c r="AB30" s="208">
        <f t="shared" si="7"/>
        <v>6.1580735930735937</v>
      </c>
      <c r="AC30" s="218">
        <f t="shared" si="6"/>
        <v>5.7120612655752536</v>
      </c>
      <c r="AE30" s="455"/>
      <c r="AF30" s="437"/>
      <c r="AG30" s="455"/>
      <c r="AH30" s="455"/>
      <c r="AI30" s="455"/>
      <c r="AJ30" s="455"/>
    </row>
    <row r="31" spans="1:54" ht="24.75" customHeight="1" x14ac:dyDescent="0.25">
      <c r="A31" s="4">
        <v>19</v>
      </c>
      <c r="B31" s="3" t="s">
        <v>3</v>
      </c>
      <c r="C31" s="5"/>
      <c r="D31" s="5"/>
      <c r="E31" s="208">
        <f t="shared" ref="E31:AB31" si="8">3.413*E30</f>
        <v>20.642192580782311</v>
      </c>
      <c r="F31" s="208">
        <f t="shared" si="8"/>
        <v>21.044450692612944</v>
      </c>
      <c r="G31" s="208">
        <f t="shared" si="8"/>
        <v>18.990817174319723</v>
      </c>
      <c r="H31" s="208">
        <f t="shared" si="8"/>
        <v>21.513751823082007</v>
      </c>
      <c r="I31" s="208">
        <f t="shared" si="8"/>
        <v>18.376844266788769</v>
      </c>
      <c r="J31" s="208">
        <f t="shared" si="8"/>
        <v>18.376844266788765</v>
      </c>
      <c r="K31" s="208">
        <f t="shared" si="8"/>
        <v>17.784042838827833</v>
      </c>
      <c r="L31" s="208">
        <f t="shared" si="8"/>
        <v>18.165129471088438</v>
      </c>
      <c r="M31" s="208">
        <f t="shared" si="8"/>
        <v>18.752285171164019</v>
      </c>
      <c r="N31" s="208">
        <f t="shared" si="8"/>
        <v>18.495404552380954</v>
      </c>
      <c r="O31" s="208">
        <f t="shared" si="8"/>
        <v>18.495404552380954</v>
      </c>
      <c r="P31" s="208">
        <f t="shared" si="8"/>
        <v>18.752285171164022</v>
      </c>
      <c r="Q31" s="208">
        <f t="shared" si="8"/>
        <v>18.752285171164022</v>
      </c>
      <c r="R31" s="208">
        <f t="shared" si="8"/>
        <v>20.036688265079363</v>
      </c>
      <c r="S31" s="208">
        <f t="shared" si="8"/>
        <v>18.302744088293647</v>
      </c>
      <c r="T31" s="208">
        <f t="shared" si="8"/>
        <v>19.522927027513223</v>
      </c>
      <c r="U31" s="208">
        <f t="shared" si="8"/>
        <v>19.816504877551026</v>
      </c>
      <c r="V31" s="208">
        <f t="shared" si="8"/>
        <v>20.74804997863248</v>
      </c>
      <c r="W31" s="208">
        <f t="shared" si="8"/>
        <v>23.469547443362192</v>
      </c>
      <c r="X31" s="208">
        <f t="shared" si="8"/>
        <v>19.616338161616167</v>
      </c>
      <c r="Y31" s="208">
        <f t="shared" si="8"/>
        <v>18.302744088293654</v>
      </c>
      <c r="Z31" s="208">
        <f t="shared" si="8"/>
        <v>19.966629914502168</v>
      </c>
      <c r="AA31" s="208">
        <f t="shared" si="8"/>
        <v>18.944945635251322</v>
      </c>
      <c r="AB31" s="208">
        <f t="shared" si="8"/>
        <v>21.017505173160174</v>
      </c>
      <c r="AC31" s="218">
        <f t="shared" si="6"/>
        <v>19.495265099408343</v>
      </c>
      <c r="AE31" s="455"/>
      <c r="AF31" s="437"/>
      <c r="AG31" s="455"/>
      <c r="AH31" s="455"/>
      <c r="AI31" s="455"/>
      <c r="AJ31" s="455"/>
    </row>
    <row r="32" spans="1:54" ht="27" customHeight="1" x14ac:dyDescent="0.25">
      <c r="A32" s="4">
        <v>20</v>
      </c>
      <c r="B32" s="3" t="s">
        <v>2</v>
      </c>
      <c r="C32" s="2" t="s">
        <v>0</v>
      </c>
      <c r="D32" s="5"/>
      <c r="E32" s="208">
        <f t="shared" ref="E32:AB32" si="9">(E18-E17)/LN(1+(E18-E17)/E13)</f>
        <v>2.2385464776673962</v>
      </c>
      <c r="F32" s="208">
        <f t="shared" si="9"/>
        <v>2.1574156548576298</v>
      </c>
      <c r="G32" s="208">
        <f t="shared" si="9"/>
        <v>1.954325168564633</v>
      </c>
      <c r="H32" s="208">
        <f t="shared" si="9"/>
        <v>2.0475597377281685</v>
      </c>
      <c r="I32" s="208">
        <f t="shared" si="9"/>
        <v>1.9918498048549389</v>
      </c>
      <c r="J32" s="208">
        <f t="shared" si="9"/>
        <v>1.9637858957189191</v>
      </c>
      <c r="K32" s="208">
        <f t="shared" si="9"/>
        <v>1.935577027896064</v>
      </c>
      <c r="L32" s="208">
        <f t="shared" si="9"/>
        <v>2.0475597377281693</v>
      </c>
      <c r="M32" s="208">
        <f t="shared" si="9"/>
        <v>2.1845741439044097</v>
      </c>
      <c r="N32" s="208">
        <f t="shared" si="9"/>
        <v>2.1845741439044097</v>
      </c>
      <c r="O32" s="208">
        <f t="shared" si="9"/>
        <v>2.3004552139452827</v>
      </c>
      <c r="P32" s="208">
        <f t="shared" si="9"/>
        <v>2.3841981615956018</v>
      </c>
      <c r="Q32" s="208">
        <f t="shared" si="9"/>
        <v>2.3564019001186396</v>
      </c>
      <c r="R32" s="208">
        <f t="shared" si="9"/>
        <v>2.4118802279590166</v>
      </c>
      <c r="S32" s="208">
        <f t="shared" si="9"/>
        <v>2.4394508423504337</v>
      </c>
      <c r="T32" s="208">
        <f t="shared" si="9"/>
        <v>2.5239759175245418</v>
      </c>
      <c r="U32" s="208">
        <f t="shared" si="9"/>
        <v>2.3004552139452827</v>
      </c>
      <c r="V32" s="208">
        <f t="shared" si="9"/>
        <v>2.1301382500832813</v>
      </c>
      <c r="W32" s="208">
        <f t="shared" si="9"/>
        <v>2.0752137292733064</v>
      </c>
      <c r="X32" s="208">
        <f t="shared" si="9"/>
        <v>1.9831542432126541</v>
      </c>
      <c r="Y32" s="208">
        <f t="shared" si="9"/>
        <v>1.9072186655991754</v>
      </c>
      <c r="Z32" s="208">
        <f t="shared" si="9"/>
        <v>2.0421847211219011</v>
      </c>
      <c r="AA32" s="208">
        <f t="shared" si="9"/>
        <v>1.9072186655991754</v>
      </c>
      <c r="AB32" s="208">
        <f t="shared" si="9"/>
        <v>1.878706020737549</v>
      </c>
      <c r="AC32" s="218">
        <f t="shared" si="6"/>
        <v>2.1394341485787742</v>
      </c>
      <c r="AE32" s="455"/>
      <c r="AF32" s="437"/>
      <c r="AG32" s="455"/>
      <c r="AH32" s="455"/>
      <c r="AI32" s="455"/>
      <c r="AJ32" s="455"/>
    </row>
    <row r="33" spans="1:45" ht="34.5" customHeight="1" x14ac:dyDescent="0.25">
      <c r="A33" s="4">
        <v>21</v>
      </c>
      <c r="B33" s="3" t="s">
        <v>1</v>
      </c>
      <c r="C33" s="2" t="s">
        <v>0</v>
      </c>
      <c r="D33" s="1"/>
      <c r="E33" s="208">
        <f t="shared" ref="E33:AB33" si="10">(E15-E16)/LN(1+(E15-E16)/E14)</f>
        <v>4.0549767473176219</v>
      </c>
      <c r="F33" s="208">
        <f t="shared" si="10"/>
        <v>3.9365845572021851</v>
      </c>
      <c r="G33" s="208">
        <f t="shared" si="10"/>
        <v>3.8768765189493872</v>
      </c>
      <c r="H33" s="208">
        <f t="shared" si="10"/>
        <v>3.6872399891977921</v>
      </c>
      <c r="I33" s="208">
        <f t="shared" si="10"/>
        <v>3.4081693227100751</v>
      </c>
      <c r="J33" s="208">
        <f t="shared" si="10"/>
        <v>3.4081693227100751</v>
      </c>
      <c r="K33" s="208">
        <f t="shared" si="10"/>
        <v>3.3486637593074833</v>
      </c>
      <c r="L33" s="208">
        <f t="shared" si="10"/>
        <v>3.6575259099786277</v>
      </c>
      <c r="M33" s="208">
        <f t="shared" si="10"/>
        <v>3.9959475857570204</v>
      </c>
      <c r="N33" s="208">
        <f t="shared" si="10"/>
        <v>4.2234979072749779</v>
      </c>
      <c r="O33" s="208">
        <f t="shared" si="10"/>
        <v>4.2234979072749779</v>
      </c>
      <c r="P33" s="208">
        <f t="shared" si="10"/>
        <v>4.380184862353774</v>
      </c>
      <c r="Q33" s="208">
        <f t="shared" si="10"/>
        <v>4.380184862353774</v>
      </c>
      <c r="R33" s="208">
        <f t="shared" si="10"/>
        <v>4.5331349124771707</v>
      </c>
      <c r="S33" s="208">
        <f t="shared" si="10"/>
        <v>4.4722030975939289</v>
      </c>
      <c r="T33" s="208">
        <f t="shared" si="10"/>
        <v>4.4722030975939289</v>
      </c>
      <c r="U33" s="208">
        <f t="shared" si="10"/>
        <v>4.2234979072749788</v>
      </c>
      <c r="V33" s="208">
        <f t="shared" si="10"/>
        <v>3.9067743858587307</v>
      </c>
      <c r="W33" s="208">
        <f t="shared" si="10"/>
        <v>3.6872399891977921</v>
      </c>
      <c r="X33" s="208">
        <f t="shared" si="10"/>
        <v>3.228408043800616</v>
      </c>
      <c r="Y33" s="208">
        <f t="shared" si="10"/>
        <v>3.2586327882022119</v>
      </c>
      <c r="Z33" s="208">
        <f t="shared" si="10"/>
        <v>3.5106681716364814</v>
      </c>
      <c r="AA33" s="208">
        <f t="shared" si="10"/>
        <v>3.3187584949265911</v>
      </c>
      <c r="AB33" s="208">
        <f t="shared" si="10"/>
        <v>3.2175297813743202</v>
      </c>
      <c r="AC33" s="218">
        <f t="shared" si="6"/>
        <v>3.8504404134301882</v>
      </c>
      <c r="AE33" s="455"/>
      <c r="AF33" s="437"/>
      <c r="AG33" s="455"/>
      <c r="AH33" s="455"/>
      <c r="AI33" s="455"/>
      <c r="AJ33" s="455"/>
    </row>
    <row r="34" spans="1:45" ht="18.75" x14ac:dyDescent="0.25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E34" s="455"/>
      <c r="AF34" s="437"/>
      <c r="AG34" s="455"/>
      <c r="AH34" s="455"/>
      <c r="AI34" s="455"/>
      <c r="AJ34" s="455"/>
    </row>
    <row r="35" spans="1:45" ht="18.75" x14ac:dyDescent="0.25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E35" s="455"/>
      <c r="AF35" s="437"/>
      <c r="AG35" s="455"/>
      <c r="AH35" s="455"/>
      <c r="AI35" s="455"/>
      <c r="AJ35" s="455"/>
    </row>
    <row r="36" spans="1:45" ht="23.25" x14ac:dyDescent="0.25">
      <c r="A36" s="317" t="s">
        <v>39</v>
      </c>
      <c r="B36" s="317"/>
      <c r="C36" s="317"/>
      <c r="D36" s="317"/>
      <c r="E36" s="317"/>
      <c r="F36" s="317"/>
      <c r="G36" s="317"/>
      <c r="H36" s="317"/>
      <c r="I36" s="317"/>
      <c r="J36" s="317"/>
      <c r="K36" s="317"/>
      <c r="L36" s="317"/>
      <c r="M36" s="317"/>
      <c r="N36" s="317"/>
      <c r="O36" s="317"/>
      <c r="P36" s="317"/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317"/>
      <c r="AC36" s="317"/>
    </row>
    <row r="37" spans="1:45" ht="18.75" x14ac:dyDescent="0.25">
      <c r="A37" s="323" t="s">
        <v>175</v>
      </c>
      <c r="B37" s="323"/>
      <c r="C37" s="323"/>
      <c r="D37" s="323"/>
      <c r="E37" s="323"/>
      <c r="F37" s="323"/>
      <c r="G37" s="323"/>
      <c r="H37" s="323"/>
      <c r="I37" s="323"/>
      <c r="J37" s="323"/>
      <c r="K37" s="323"/>
      <c r="L37" s="323"/>
      <c r="M37" s="323"/>
      <c r="N37" s="323"/>
      <c r="O37" s="323"/>
      <c r="P37" s="323"/>
      <c r="Q37" s="323"/>
      <c r="R37" s="323"/>
      <c r="S37" s="323"/>
      <c r="T37" s="323"/>
      <c r="U37" s="323"/>
      <c r="V37" s="323"/>
      <c r="W37" s="323"/>
      <c r="X37" s="323"/>
      <c r="Y37" s="323"/>
      <c r="Z37" s="323"/>
      <c r="AA37" s="323"/>
      <c r="AB37" s="323"/>
      <c r="AC37" s="323"/>
    </row>
    <row r="38" spans="1:45" ht="21" x14ac:dyDescent="0.35">
      <c r="A38" s="319"/>
      <c r="B38" s="319"/>
      <c r="C38" s="319"/>
      <c r="D38" s="319"/>
      <c r="E38" s="320" t="s">
        <v>116</v>
      </c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0"/>
      <c r="AC38" s="320"/>
    </row>
    <row r="39" spans="1:45" ht="15.75" x14ac:dyDescent="0.25">
      <c r="A39" s="324" t="s">
        <v>77</v>
      </c>
      <c r="B39" s="324"/>
      <c r="C39" s="324"/>
      <c r="D39" s="324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</row>
    <row r="40" spans="1:45" ht="15.75" x14ac:dyDescent="0.25">
      <c r="A40" s="324" t="s">
        <v>78</v>
      </c>
      <c r="B40" s="324"/>
      <c r="C40" s="324"/>
      <c r="D40" s="324"/>
      <c r="E40" s="320"/>
      <c r="F40" s="320"/>
      <c r="G40" s="320"/>
      <c r="H40" s="320"/>
      <c r="I40" s="320"/>
      <c r="J40" s="320"/>
      <c r="K40" s="320"/>
      <c r="L40" s="320"/>
      <c r="M40" s="320"/>
      <c r="N40" s="320"/>
      <c r="O40" s="320"/>
      <c r="P40" s="320"/>
      <c r="Q40" s="320"/>
      <c r="R40" s="320"/>
      <c r="S40" s="320"/>
      <c r="T40" s="320"/>
      <c r="U40" s="320"/>
      <c r="V40" s="320"/>
      <c r="W40" s="320"/>
      <c r="X40" s="320"/>
      <c r="Y40" s="320"/>
      <c r="Z40" s="320"/>
      <c r="AA40" s="320"/>
      <c r="AB40" s="320"/>
      <c r="AC40" s="320"/>
    </row>
    <row r="41" spans="1:45" ht="15.75" x14ac:dyDescent="0.25">
      <c r="A41" s="324" t="s">
        <v>79</v>
      </c>
      <c r="B41" s="324"/>
      <c r="C41" s="324"/>
      <c r="D41" s="324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</row>
    <row r="42" spans="1:45" ht="15.75" x14ac:dyDescent="0.25">
      <c r="A42" s="324" t="s">
        <v>80</v>
      </c>
      <c r="B42" s="324"/>
      <c r="C42" s="324"/>
      <c r="D42" s="324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</row>
    <row r="43" spans="1:45" ht="15.75" x14ac:dyDescent="0.25">
      <c r="A43" s="325" t="s">
        <v>81</v>
      </c>
      <c r="B43" s="325"/>
      <c r="C43" s="325"/>
      <c r="D43" s="325"/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</row>
    <row r="44" spans="1:45" ht="15.75" x14ac:dyDescent="0.25">
      <c r="A44" s="325" t="s">
        <v>82</v>
      </c>
      <c r="B44" s="325"/>
      <c r="C44" s="325"/>
      <c r="D44" s="325"/>
      <c r="E44" s="320"/>
      <c r="F44" s="320"/>
      <c r="G44" s="320"/>
      <c r="H44" s="320"/>
      <c r="I44" s="320"/>
      <c r="J44" s="320"/>
      <c r="K44" s="320"/>
      <c r="L44" s="320"/>
      <c r="M44" s="320"/>
      <c r="N44" s="320"/>
      <c r="O44" s="320"/>
      <c r="P44" s="320"/>
      <c r="Q44" s="320"/>
      <c r="R44" s="320"/>
      <c r="S44" s="320"/>
      <c r="T44" s="320"/>
      <c r="U44" s="320"/>
      <c r="V44" s="320"/>
      <c r="W44" s="320"/>
      <c r="X44" s="320"/>
      <c r="Y44" s="320"/>
      <c r="Z44" s="320"/>
      <c r="AA44" s="320"/>
      <c r="AB44" s="320"/>
      <c r="AC44" s="320"/>
    </row>
    <row r="45" spans="1:45" ht="31.5" x14ac:dyDescent="0.25">
      <c r="A45" s="312" t="s">
        <v>32</v>
      </c>
      <c r="B45" s="312" t="s">
        <v>31</v>
      </c>
      <c r="C45" s="312" t="s">
        <v>30</v>
      </c>
      <c r="D45" s="312" t="s">
        <v>29</v>
      </c>
      <c r="E45" s="314" t="s">
        <v>28</v>
      </c>
      <c r="F45" s="315"/>
      <c r="G45" s="315"/>
      <c r="H45" s="315"/>
      <c r="I45" s="315"/>
      <c r="J45" s="315"/>
      <c r="K45" s="315"/>
      <c r="L45" s="315"/>
      <c r="M45" s="315"/>
      <c r="N45" s="315"/>
      <c r="O45" s="315"/>
      <c r="P45" s="315"/>
      <c r="Q45" s="315"/>
      <c r="R45" s="315"/>
      <c r="S45" s="315"/>
      <c r="T45" s="315"/>
      <c r="U45" s="315"/>
      <c r="V45" s="315"/>
      <c r="W45" s="315"/>
      <c r="X45" s="315"/>
      <c r="Y45" s="315"/>
      <c r="Z45" s="315"/>
      <c r="AA45" s="315"/>
      <c r="AB45" s="316"/>
      <c r="AC45" s="113" t="s">
        <v>67</v>
      </c>
    </row>
    <row r="46" spans="1:45" ht="15.75" x14ac:dyDescent="0.25">
      <c r="A46" s="313"/>
      <c r="B46" s="313"/>
      <c r="C46" s="313"/>
      <c r="D46" s="313"/>
      <c r="E46" s="8">
        <v>7</v>
      </c>
      <c r="F46" s="8">
        <v>8</v>
      </c>
      <c r="G46" s="8">
        <v>9</v>
      </c>
      <c r="H46" s="8">
        <v>10</v>
      </c>
      <c r="I46" s="9">
        <v>11</v>
      </c>
      <c r="J46" s="8">
        <v>12</v>
      </c>
      <c r="K46" s="8">
        <v>13</v>
      </c>
      <c r="L46" s="8">
        <v>14</v>
      </c>
      <c r="M46" s="8">
        <v>15</v>
      </c>
      <c r="N46" s="8">
        <v>16</v>
      </c>
      <c r="O46" s="8">
        <v>17</v>
      </c>
      <c r="P46" s="8">
        <v>18</v>
      </c>
      <c r="Q46" s="8">
        <v>19</v>
      </c>
      <c r="R46" s="8">
        <v>20</v>
      </c>
      <c r="S46" s="8">
        <v>21</v>
      </c>
      <c r="T46" s="8">
        <v>22</v>
      </c>
      <c r="U46" s="8">
        <v>23</v>
      </c>
      <c r="V46" s="8">
        <v>0</v>
      </c>
      <c r="W46" s="8">
        <v>1</v>
      </c>
      <c r="X46" s="8">
        <v>2</v>
      </c>
      <c r="Y46" s="8">
        <v>3</v>
      </c>
      <c r="Z46" s="8">
        <v>4</v>
      </c>
      <c r="AA46" s="8">
        <v>5</v>
      </c>
      <c r="AB46" s="8">
        <v>6</v>
      </c>
      <c r="AC46" s="1"/>
    </row>
    <row r="47" spans="1:45" ht="43.5" customHeight="1" x14ac:dyDescent="0.25">
      <c r="A47" s="4">
        <v>1</v>
      </c>
      <c r="B47" s="3" t="s">
        <v>27</v>
      </c>
      <c r="C47" s="2" t="s">
        <v>0</v>
      </c>
      <c r="D47" s="31"/>
      <c r="E47" s="100">
        <v>0.8</v>
      </c>
      <c r="F47" s="100">
        <v>0.09</v>
      </c>
      <c r="G47" s="100">
        <v>0.8</v>
      </c>
      <c r="H47" s="100">
        <v>0.9</v>
      </c>
      <c r="I47" s="100">
        <v>0.9</v>
      </c>
      <c r="J47" s="100">
        <v>0.8</v>
      </c>
      <c r="K47" s="100">
        <v>0.9</v>
      </c>
      <c r="L47" s="100">
        <v>0.9</v>
      </c>
      <c r="M47" s="100">
        <v>0.9</v>
      </c>
      <c r="N47" s="100">
        <v>0.9</v>
      </c>
      <c r="O47" s="100">
        <v>0.9</v>
      </c>
      <c r="P47" s="100">
        <v>0.9</v>
      </c>
      <c r="Q47" s="100">
        <v>0.9</v>
      </c>
      <c r="R47" s="100">
        <v>0.9</v>
      </c>
      <c r="S47" s="100">
        <v>1</v>
      </c>
      <c r="T47" s="100">
        <v>0.9</v>
      </c>
      <c r="U47" s="100">
        <v>0.9</v>
      </c>
      <c r="V47" s="100">
        <v>0.9</v>
      </c>
      <c r="W47" s="100">
        <v>0.9</v>
      </c>
      <c r="X47" s="100">
        <v>0.8</v>
      </c>
      <c r="Y47" s="100">
        <v>0.8</v>
      </c>
      <c r="Z47" s="100">
        <v>0.7</v>
      </c>
      <c r="AA47" s="100">
        <v>0.8</v>
      </c>
      <c r="AB47" s="100">
        <v>0.8</v>
      </c>
      <c r="AC47" s="206">
        <f>AVERAGE(E47:AB47)</f>
        <v>0.83291666666666686</v>
      </c>
      <c r="AE47" s="455"/>
      <c r="AF47" s="437"/>
      <c r="AG47" s="455"/>
      <c r="AH47" s="455"/>
      <c r="AI47" s="455"/>
      <c r="AJ47" s="455"/>
      <c r="AK47" s="456"/>
      <c r="AL47" s="456"/>
      <c r="AM47" s="456"/>
      <c r="AN47" s="456"/>
      <c r="AO47" s="456"/>
      <c r="AP47" s="456"/>
      <c r="AQ47" s="456"/>
      <c r="AR47" s="456"/>
      <c r="AS47" s="456"/>
    </row>
    <row r="48" spans="1:45" ht="42.75" customHeight="1" x14ac:dyDescent="0.25">
      <c r="A48" s="4">
        <v>2</v>
      </c>
      <c r="B48" s="3" t="s">
        <v>26</v>
      </c>
      <c r="C48" s="2" t="s">
        <v>0</v>
      </c>
      <c r="D48" s="31"/>
      <c r="E48" s="100">
        <v>1</v>
      </c>
      <c r="F48" s="100">
        <v>0.8</v>
      </c>
      <c r="G48" s="100">
        <v>0.9</v>
      </c>
      <c r="H48" s="100">
        <v>0.8</v>
      </c>
      <c r="I48" s="100">
        <v>0.7</v>
      </c>
      <c r="J48" s="100">
        <v>0.6</v>
      </c>
      <c r="K48" s="100">
        <v>0.9</v>
      </c>
      <c r="L48" s="100">
        <v>1.3</v>
      </c>
      <c r="M48" s="100">
        <v>1.3</v>
      </c>
      <c r="N48" s="100">
        <v>1.3</v>
      </c>
      <c r="O48" s="100">
        <v>1.4</v>
      </c>
      <c r="P48" s="100">
        <v>1.3</v>
      </c>
      <c r="Q48" s="100">
        <v>1.4</v>
      </c>
      <c r="R48" s="100">
        <v>1.5</v>
      </c>
      <c r="S48" s="100">
        <v>1.3</v>
      </c>
      <c r="T48" s="100">
        <v>1.3</v>
      </c>
      <c r="U48" s="100">
        <v>1.3</v>
      </c>
      <c r="V48" s="100">
        <v>1.3</v>
      </c>
      <c r="W48" s="100">
        <v>1.2</v>
      </c>
      <c r="X48" s="100">
        <v>0.7</v>
      </c>
      <c r="Y48" s="100">
        <v>0.8</v>
      </c>
      <c r="Z48" s="100">
        <v>0.8</v>
      </c>
      <c r="AA48" s="100">
        <v>1</v>
      </c>
      <c r="AB48" s="100">
        <v>1</v>
      </c>
      <c r="AC48" s="206">
        <f t="shared" ref="AC48:AC59" si="11">AVERAGE(E48:AB48)</f>
        <v>1.0791666666666668</v>
      </c>
      <c r="AE48" s="455"/>
      <c r="AF48" s="437"/>
      <c r="AG48" s="455"/>
      <c r="AH48" s="455"/>
      <c r="AI48" s="455"/>
      <c r="AJ48" s="455"/>
      <c r="AK48" s="456"/>
      <c r="AL48" s="456"/>
      <c r="AM48" s="456"/>
      <c r="AN48" s="456"/>
      <c r="AO48" s="456"/>
      <c r="AP48" s="456"/>
      <c r="AQ48" s="456"/>
      <c r="AR48" s="456"/>
      <c r="AS48" s="456"/>
    </row>
    <row r="49" spans="1:55" ht="30" customHeight="1" x14ac:dyDescent="0.25">
      <c r="A49" s="4">
        <v>3</v>
      </c>
      <c r="B49" s="3" t="s">
        <v>83</v>
      </c>
      <c r="C49" s="2" t="s">
        <v>0</v>
      </c>
      <c r="D49" s="2"/>
      <c r="E49" s="262">
        <v>14.4</v>
      </c>
      <c r="F49" s="262">
        <v>13.8</v>
      </c>
      <c r="G49" s="262">
        <v>13.7</v>
      </c>
      <c r="H49" s="262">
        <v>13.6</v>
      </c>
      <c r="I49" s="262">
        <v>13.4</v>
      </c>
      <c r="J49" s="262">
        <v>13.3</v>
      </c>
      <c r="K49" s="262">
        <v>13.2</v>
      </c>
      <c r="L49" s="262">
        <v>13.9</v>
      </c>
      <c r="M49" s="262">
        <v>14.6</v>
      </c>
      <c r="N49" s="262">
        <v>14.4</v>
      </c>
      <c r="O49" s="262">
        <v>14.4</v>
      </c>
      <c r="P49" s="262">
        <v>14.4</v>
      </c>
      <c r="Q49" s="262">
        <v>14.4</v>
      </c>
      <c r="R49" s="262">
        <v>14.3</v>
      </c>
      <c r="S49" s="262">
        <v>14.2</v>
      </c>
      <c r="T49" s="262">
        <v>13.9</v>
      </c>
      <c r="U49" s="262">
        <v>13.7</v>
      </c>
      <c r="V49" s="262">
        <v>13.4</v>
      </c>
      <c r="W49" s="262">
        <v>12.9</v>
      </c>
      <c r="X49" s="262">
        <v>12.8</v>
      </c>
      <c r="Y49" s="262">
        <v>13.2</v>
      </c>
      <c r="Z49" s="262">
        <v>13.2</v>
      </c>
      <c r="AA49" s="262">
        <v>13.3</v>
      </c>
      <c r="AB49" s="262">
        <v>13.2</v>
      </c>
      <c r="AC49" s="206">
        <f t="shared" si="11"/>
        <v>13.733333333333334</v>
      </c>
      <c r="AE49" s="455"/>
      <c r="AF49" s="437"/>
      <c r="AG49" s="455"/>
      <c r="AH49" s="455"/>
      <c r="AI49" s="455"/>
      <c r="AJ49" s="455"/>
      <c r="AK49" s="456"/>
      <c r="AL49" s="456"/>
      <c r="AM49" s="456"/>
      <c r="AN49" s="456"/>
      <c r="AO49" s="456"/>
      <c r="AP49" s="456"/>
      <c r="AQ49" s="456"/>
      <c r="AR49" s="456"/>
      <c r="AS49" s="456"/>
    </row>
    <row r="50" spans="1:55" ht="34.5" customHeight="1" x14ac:dyDescent="0.25">
      <c r="A50" s="4">
        <v>4</v>
      </c>
      <c r="B50" s="3" t="s">
        <v>84</v>
      </c>
      <c r="C50" s="2" t="s">
        <v>0</v>
      </c>
      <c r="D50" s="2"/>
      <c r="E50" s="262">
        <v>7.3</v>
      </c>
      <c r="F50" s="262">
        <v>7</v>
      </c>
      <c r="G50" s="262">
        <v>7</v>
      </c>
      <c r="H50" s="262">
        <v>7</v>
      </c>
      <c r="I50" s="262">
        <v>7.1</v>
      </c>
      <c r="J50" s="262">
        <v>7.2</v>
      </c>
      <c r="K50" s="262">
        <v>7.2</v>
      </c>
      <c r="L50" s="262">
        <v>7.3</v>
      </c>
      <c r="M50" s="262">
        <v>7.7</v>
      </c>
      <c r="N50" s="262">
        <v>7.4</v>
      </c>
      <c r="O50" s="262">
        <v>7.3</v>
      </c>
      <c r="P50" s="262">
        <v>7.4</v>
      </c>
      <c r="Q50" s="262">
        <v>7.3</v>
      </c>
      <c r="R50" s="262">
        <v>7.1</v>
      </c>
      <c r="S50" s="262">
        <v>7.2</v>
      </c>
      <c r="T50" s="262">
        <v>7.1</v>
      </c>
      <c r="U50" s="262">
        <v>6.9</v>
      </c>
      <c r="V50" s="262">
        <v>6.6</v>
      </c>
      <c r="W50" s="262">
        <v>6.4</v>
      </c>
      <c r="X50" s="262">
        <v>7.4</v>
      </c>
      <c r="Y50" s="262">
        <v>7.5</v>
      </c>
      <c r="Z50" s="262">
        <v>7.5</v>
      </c>
      <c r="AA50" s="262">
        <v>7.5</v>
      </c>
      <c r="AB50" s="262">
        <v>7.5</v>
      </c>
      <c r="AC50" s="206">
        <f t="shared" si="11"/>
        <v>7.2041666666666666</v>
      </c>
      <c r="AE50" s="455"/>
      <c r="AF50" s="437"/>
      <c r="AG50" s="455"/>
      <c r="AH50" s="455"/>
      <c r="AI50" s="455"/>
      <c r="AJ50" s="455"/>
      <c r="AK50" s="456"/>
      <c r="AL50" s="456"/>
      <c r="AM50" s="456"/>
      <c r="AN50" s="456"/>
      <c r="AO50" s="456"/>
      <c r="AP50" s="456"/>
      <c r="AQ50" s="456"/>
      <c r="AR50" s="456"/>
      <c r="AS50" s="456"/>
    </row>
    <row r="51" spans="1:55" ht="36.75" customHeight="1" x14ac:dyDescent="0.25">
      <c r="A51" s="4">
        <v>5</v>
      </c>
      <c r="B51" s="3" t="s">
        <v>85</v>
      </c>
      <c r="C51" s="2" t="s">
        <v>0</v>
      </c>
      <c r="D51" s="2"/>
      <c r="E51" s="262">
        <v>24.9</v>
      </c>
      <c r="F51" s="262">
        <v>24.9</v>
      </c>
      <c r="G51" s="262">
        <v>25.3</v>
      </c>
      <c r="H51" s="262">
        <v>25.5</v>
      </c>
      <c r="I51" s="262">
        <v>25.5</v>
      </c>
      <c r="J51" s="262">
        <v>25.6</v>
      </c>
      <c r="K51" s="262">
        <v>25.4</v>
      </c>
      <c r="L51" s="262">
        <v>25.6</v>
      </c>
      <c r="M51" s="262">
        <v>26.2</v>
      </c>
      <c r="N51" s="262">
        <v>25.7</v>
      </c>
      <c r="O51" s="262">
        <v>25.4</v>
      </c>
      <c r="P51" s="262">
        <v>25.6</v>
      </c>
      <c r="Q51" s="262">
        <v>25.2</v>
      </c>
      <c r="R51" s="262">
        <v>25.1</v>
      </c>
      <c r="S51" s="262">
        <v>25.2</v>
      </c>
      <c r="T51" s="262">
        <v>25.2</v>
      </c>
      <c r="U51" s="262">
        <v>25.1</v>
      </c>
      <c r="V51" s="262">
        <v>24.9</v>
      </c>
      <c r="W51" s="262">
        <v>24.7</v>
      </c>
      <c r="X51" s="262">
        <v>24.4</v>
      </c>
      <c r="Y51" s="262">
        <v>24.2</v>
      </c>
      <c r="Z51" s="262">
        <v>24.2</v>
      </c>
      <c r="AA51" s="262">
        <v>24.3</v>
      </c>
      <c r="AB51" s="262">
        <v>23.9</v>
      </c>
      <c r="AC51" s="206">
        <f t="shared" si="11"/>
        <v>25.083333333333329</v>
      </c>
      <c r="AE51" s="455"/>
      <c r="AF51" s="437"/>
      <c r="AG51" s="455"/>
      <c r="AH51" s="455"/>
      <c r="AI51" s="455"/>
      <c r="AJ51" s="455"/>
      <c r="AK51" s="456"/>
      <c r="AL51" s="456"/>
      <c r="AM51" s="456"/>
      <c r="AN51" s="456"/>
      <c r="AO51" s="456"/>
      <c r="AP51" s="456"/>
      <c r="AQ51" s="456"/>
      <c r="AR51" s="456"/>
      <c r="AS51" s="456"/>
    </row>
    <row r="52" spans="1:55" ht="34.5" customHeight="1" x14ac:dyDescent="0.25">
      <c r="A52" s="4">
        <v>6</v>
      </c>
      <c r="B52" s="3" t="s">
        <v>86</v>
      </c>
      <c r="C52" s="2" t="s">
        <v>0</v>
      </c>
      <c r="D52" s="2"/>
      <c r="E52" s="262">
        <v>30.2</v>
      </c>
      <c r="F52" s="262">
        <v>30.1</v>
      </c>
      <c r="G52" s="262">
        <v>30.3</v>
      </c>
      <c r="H52" s="262">
        <v>30.3</v>
      </c>
      <c r="I52" s="262">
        <v>30.2</v>
      </c>
      <c r="J52" s="262">
        <v>30.1</v>
      </c>
      <c r="K52" s="262">
        <v>29.8</v>
      </c>
      <c r="L52" s="262">
        <v>30.7</v>
      </c>
      <c r="M52" s="262">
        <v>31.4</v>
      </c>
      <c r="N52" s="262">
        <v>31.1</v>
      </c>
      <c r="O52" s="262">
        <v>30.8</v>
      </c>
      <c r="P52" s="262">
        <v>31</v>
      </c>
      <c r="Q52" s="262">
        <v>30.6</v>
      </c>
      <c r="R52" s="262">
        <v>30.6</v>
      </c>
      <c r="S52" s="262">
        <v>30.6</v>
      </c>
      <c r="T52" s="262">
        <v>30.3</v>
      </c>
      <c r="U52" s="262">
        <v>30.3</v>
      </c>
      <c r="V52" s="262">
        <v>30</v>
      </c>
      <c r="W52" s="262">
        <v>29.7</v>
      </c>
      <c r="X52" s="262">
        <v>28.4</v>
      </c>
      <c r="Y52" s="262">
        <v>28.5</v>
      </c>
      <c r="Z52" s="262">
        <v>28.5</v>
      </c>
      <c r="AA52" s="262">
        <v>28.5</v>
      </c>
      <c r="AB52" s="262">
        <v>28.3</v>
      </c>
      <c r="AC52" s="206">
        <f t="shared" si="11"/>
        <v>30.012500000000003</v>
      </c>
      <c r="AE52" s="455"/>
      <c r="AF52" s="455"/>
      <c r="AG52" s="455"/>
      <c r="AH52" s="455"/>
      <c r="AI52" s="455"/>
      <c r="AJ52" s="455"/>
      <c r="AK52" s="455"/>
      <c r="AL52" s="455"/>
      <c r="AM52" s="455"/>
      <c r="AN52" s="455"/>
      <c r="AO52" s="455"/>
      <c r="AP52" s="455"/>
      <c r="AQ52" s="455"/>
      <c r="AR52" s="455"/>
      <c r="AS52" s="455"/>
      <c r="AT52" s="455"/>
      <c r="AU52" s="455"/>
      <c r="AV52" s="455"/>
      <c r="AW52" s="455"/>
      <c r="AX52" s="455"/>
      <c r="AY52" s="455"/>
      <c r="AZ52" s="455"/>
      <c r="BA52" s="455"/>
      <c r="BB52" s="455"/>
      <c r="BC52" s="455"/>
    </row>
    <row r="53" spans="1:55" ht="36" customHeight="1" x14ac:dyDescent="0.25">
      <c r="A53" s="4">
        <v>7</v>
      </c>
      <c r="B53" s="3" t="s">
        <v>21</v>
      </c>
      <c r="C53" s="2" t="s">
        <v>87</v>
      </c>
      <c r="D53" s="2"/>
      <c r="E53" s="212">
        <v>4.3</v>
      </c>
      <c r="F53" s="212">
        <v>4.3</v>
      </c>
      <c r="G53" s="212">
        <v>4.3</v>
      </c>
      <c r="H53" s="212">
        <v>4.3</v>
      </c>
      <c r="I53" s="212">
        <v>4.3</v>
      </c>
      <c r="J53" s="212">
        <v>4.3</v>
      </c>
      <c r="K53" s="212">
        <v>4.3</v>
      </c>
      <c r="L53" s="212">
        <v>4.3</v>
      </c>
      <c r="M53" s="212">
        <v>4.3</v>
      </c>
      <c r="N53" s="212">
        <v>4.3</v>
      </c>
      <c r="O53" s="212">
        <v>4.3</v>
      </c>
      <c r="P53" s="212">
        <v>4.3</v>
      </c>
      <c r="Q53" s="212">
        <v>4.3</v>
      </c>
      <c r="R53" s="212">
        <v>4.3</v>
      </c>
      <c r="S53" s="212">
        <v>4.3</v>
      </c>
      <c r="T53" s="212">
        <v>4.3</v>
      </c>
      <c r="U53" s="212">
        <v>4.3</v>
      </c>
      <c r="V53" s="212">
        <v>4.3</v>
      </c>
      <c r="W53" s="212">
        <v>4.3</v>
      </c>
      <c r="X53" s="212">
        <v>4.3</v>
      </c>
      <c r="Y53" s="212">
        <v>4.3</v>
      </c>
      <c r="Z53" s="212">
        <v>4.3</v>
      </c>
      <c r="AA53" s="212">
        <v>4.3</v>
      </c>
      <c r="AB53" s="212">
        <v>4.3</v>
      </c>
      <c r="AC53" s="206">
        <f t="shared" si="11"/>
        <v>4.299999999999998</v>
      </c>
      <c r="AE53" s="455"/>
      <c r="AF53" s="437"/>
      <c r="AG53" s="455"/>
      <c r="AH53" s="455"/>
      <c r="AI53" s="455"/>
      <c r="AJ53" s="455"/>
      <c r="AK53" s="456"/>
      <c r="AL53" s="456"/>
      <c r="AM53" s="456"/>
      <c r="AN53" s="456"/>
      <c r="AO53" s="456"/>
      <c r="AP53" s="456"/>
      <c r="AQ53" s="456"/>
      <c r="AR53" s="456"/>
      <c r="AS53" s="456"/>
    </row>
    <row r="54" spans="1:55" ht="31.5" customHeight="1" x14ac:dyDescent="0.25">
      <c r="A54" s="4">
        <v>8</v>
      </c>
      <c r="B54" s="3" t="s">
        <v>20</v>
      </c>
      <c r="C54" s="2" t="s">
        <v>87</v>
      </c>
      <c r="D54" s="2"/>
      <c r="E54" s="213">
        <v>3.8</v>
      </c>
      <c r="F54" s="213">
        <v>3.8</v>
      </c>
      <c r="G54" s="213">
        <v>3.8</v>
      </c>
      <c r="H54" s="213">
        <v>3.8</v>
      </c>
      <c r="I54" s="213">
        <v>3.8</v>
      </c>
      <c r="J54" s="213">
        <v>3.8</v>
      </c>
      <c r="K54" s="213">
        <v>3.8</v>
      </c>
      <c r="L54" s="213">
        <v>3.8</v>
      </c>
      <c r="M54" s="213">
        <v>3.8</v>
      </c>
      <c r="N54" s="213">
        <v>3.8</v>
      </c>
      <c r="O54" s="213">
        <v>3.8</v>
      </c>
      <c r="P54" s="213">
        <v>3.8</v>
      </c>
      <c r="Q54" s="213">
        <v>3.8</v>
      </c>
      <c r="R54" s="213">
        <v>3.8</v>
      </c>
      <c r="S54" s="213">
        <v>3.8</v>
      </c>
      <c r="T54" s="213">
        <v>3.8</v>
      </c>
      <c r="U54" s="213">
        <v>3.8</v>
      </c>
      <c r="V54" s="213">
        <v>3.8</v>
      </c>
      <c r="W54" s="213">
        <v>3.8</v>
      </c>
      <c r="X54" s="213">
        <v>3.8</v>
      </c>
      <c r="Y54" s="213">
        <v>3.8</v>
      </c>
      <c r="Z54" s="213">
        <v>3.8</v>
      </c>
      <c r="AA54" s="213">
        <v>3.8</v>
      </c>
      <c r="AB54" s="213">
        <v>3.8</v>
      </c>
      <c r="AC54" s="206">
        <f t="shared" si="11"/>
        <v>3.7999999999999985</v>
      </c>
      <c r="AE54" s="455"/>
      <c r="AF54" s="437"/>
      <c r="AG54" s="455"/>
      <c r="AH54" s="455"/>
      <c r="AI54" s="455"/>
      <c r="AJ54" s="455"/>
      <c r="AK54" s="456"/>
      <c r="AL54" s="456"/>
      <c r="AM54" s="456"/>
      <c r="AN54" s="456"/>
      <c r="AO54" s="456"/>
      <c r="AP54" s="456"/>
      <c r="AQ54" s="456"/>
      <c r="AR54" s="456"/>
      <c r="AS54" s="456"/>
    </row>
    <row r="55" spans="1:55" ht="35.25" customHeight="1" x14ac:dyDescent="0.25">
      <c r="A55" s="4">
        <v>9</v>
      </c>
      <c r="B55" s="3" t="s">
        <v>19</v>
      </c>
      <c r="C55" s="2" t="s">
        <v>87</v>
      </c>
      <c r="D55" s="2"/>
      <c r="E55" s="213">
        <v>3.8</v>
      </c>
      <c r="F55" s="213">
        <v>3.8</v>
      </c>
      <c r="G55" s="213">
        <v>3.8</v>
      </c>
      <c r="H55" s="213">
        <v>3.8</v>
      </c>
      <c r="I55" s="213">
        <v>3.8</v>
      </c>
      <c r="J55" s="213">
        <v>3.8</v>
      </c>
      <c r="K55" s="213">
        <v>3.8</v>
      </c>
      <c r="L55" s="213">
        <v>3.8</v>
      </c>
      <c r="M55" s="213">
        <v>3.8</v>
      </c>
      <c r="N55" s="213">
        <v>3.8</v>
      </c>
      <c r="O55" s="213">
        <v>3.8</v>
      </c>
      <c r="P55" s="213">
        <v>3.8</v>
      </c>
      <c r="Q55" s="213">
        <v>3.8</v>
      </c>
      <c r="R55" s="213">
        <v>3.8</v>
      </c>
      <c r="S55" s="213">
        <v>3.8</v>
      </c>
      <c r="T55" s="213">
        <v>3.8</v>
      </c>
      <c r="U55" s="213">
        <v>3.8</v>
      </c>
      <c r="V55" s="213">
        <v>3.8</v>
      </c>
      <c r="W55" s="213">
        <v>3.8</v>
      </c>
      <c r="X55" s="213">
        <v>3.8</v>
      </c>
      <c r="Y55" s="213">
        <v>3.8</v>
      </c>
      <c r="Z55" s="213">
        <v>3.8</v>
      </c>
      <c r="AA55" s="213">
        <v>3.8</v>
      </c>
      <c r="AB55" s="213">
        <v>3.8</v>
      </c>
      <c r="AC55" s="206">
        <f t="shared" si="11"/>
        <v>3.7999999999999985</v>
      </c>
      <c r="AE55" s="455"/>
      <c r="AF55" s="437"/>
      <c r="AG55" s="455"/>
      <c r="AH55" s="455"/>
      <c r="AI55" s="455"/>
      <c r="AJ55" s="455"/>
      <c r="AK55" s="456"/>
      <c r="AL55" s="456"/>
      <c r="AM55" s="456"/>
      <c r="AN55" s="456"/>
      <c r="AO55" s="456"/>
      <c r="AP55" s="456"/>
      <c r="AQ55" s="456"/>
      <c r="AR55" s="456"/>
      <c r="AS55" s="456"/>
    </row>
    <row r="56" spans="1:55" ht="36" customHeight="1" x14ac:dyDescent="0.25">
      <c r="A56" s="4">
        <v>10</v>
      </c>
      <c r="B56" s="3" t="s">
        <v>18</v>
      </c>
      <c r="C56" s="2" t="s">
        <v>87</v>
      </c>
      <c r="D56" s="2"/>
      <c r="E56" s="213">
        <v>3</v>
      </c>
      <c r="F56" s="213">
        <v>3</v>
      </c>
      <c r="G56" s="213">
        <v>3</v>
      </c>
      <c r="H56" s="213">
        <v>3</v>
      </c>
      <c r="I56" s="213">
        <v>3</v>
      </c>
      <c r="J56" s="213">
        <v>3</v>
      </c>
      <c r="K56" s="213">
        <v>3</v>
      </c>
      <c r="L56" s="213">
        <v>3</v>
      </c>
      <c r="M56" s="213">
        <v>3</v>
      </c>
      <c r="N56" s="213">
        <v>3</v>
      </c>
      <c r="O56" s="213">
        <v>3</v>
      </c>
      <c r="P56" s="213">
        <v>3</v>
      </c>
      <c r="Q56" s="213">
        <v>3</v>
      </c>
      <c r="R56" s="213">
        <v>3</v>
      </c>
      <c r="S56" s="213">
        <v>3</v>
      </c>
      <c r="T56" s="213">
        <v>3</v>
      </c>
      <c r="U56" s="213">
        <v>3</v>
      </c>
      <c r="V56" s="213">
        <v>3</v>
      </c>
      <c r="W56" s="213">
        <v>3</v>
      </c>
      <c r="X56" s="213">
        <v>3</v>
      </c>
      <c r="Y56" s="213">
        <v>3</v>
      </c>
      <c r="Z56" s="213">
        <v>3</v>
      </c>
      <c r="AA56" s="213">
        <v>3</v>
      </c>
      <c r="AB56" s="213">
        <v>3</v>
      </c>
      <c r="AC56" s="206">
        <f t="shared" si="11"/>
        <v>3</v>
      </c>
      <c r="AE56" s="455"/>
      <c r="AF56" s="437"/>
      <c r="AG56" s="455"/>
      <c r="AH56" s="455"/>
      <c r="AI56" s="455"/>
      <c r="AJ56" s="455"/>
      <c r="AK56" s="456"/>
      <c r="AL56" s="456"/>
      <c r="AM56" s="456"/>
      <c r="AN56" s="456"/>
      <c r="AO56" s="456"/>
      <c r="AP56" s="456"/>
      <c r="AQ56" s="456"/>
      <c r="AR56" s="456"/>
      <c r="AS56" s="456"/>
    </row>
    <row r="57" spans="1:55" ht="41.25" customHeight="1" x14ac:dyDescent="0.25">
      <c r="A57" s="4">
        <v>11</v>
      </c>
      <c r="B57" s="3" t="s">
        <v>88</v>
      </c>
      <c r="C57" s="2" t="s">
        <v>87</v>
      </c>
      <c r="D57" s="5"/>
      <c r="E57" s="212">
        <f t="shared" ref="E57:Z57" si="12">E53-E54</f>
        <v>0.5</v>
      </c>
      <c r="F57" s="212">
        <f t="shared" si="12"/>
        <v>0.5</v>
      </c>
      <c r="G57" s="212">
        <f t="shared" si="12"/>
        <v>0.5</v>
      </c>
      <c r="H57" s="212">
        <f t="shared" si="12"/>
        <v>0.5</v>
      </c>
      <c r="I57" s="212">
        <f t="shared" si="12"/>
        <v>0.5</v>
      </c>
      <c r="J57" s="212">
        <f t="shared" si="12"/>
        <v>0.5</v>
      </c>
      <c r="K57" s="212">
        <f t="shared" si="12"/>
        <v>0.5</v>
      </c>
      <c r="L57" s="212">
        <f t="shared" si="12"/>
        <v>0.5</v>
      </c>
      <c r="M57" s="212">
        <f t="shared" si="12"/>
        <v>0.5</v>
      </c>
      <c r="N57" s="212">
        <f t="shared" si="12"/>
        <v>0.5</v>
      </c>
      <c r="O57" s="212">
        <f t="shared" si="12"/>
        <v>0.5</v>
      </c>
      <c r="P57" s="212">
        <f t="shared" si="12"/>
        <v>0.5</v>
      </c>
      <c r="Q57" s="212">
        <f t="shared" si="12"/>
        <v>0.5</v>
      </c>
      <c r="R57" s="212">
        <f t="shared" si="12"/>
        <v>0.5</v>
      </c>
      <c r="S57" s="212">
        <f t="shared" si="12"/>
        <v>0.5</v>
      </c>
      <c r="T57" s="212">
        <f t="shared" si="12"/>
        <v>0.5</v>
      </c>
      <c r="U57" s="212">
        <f t="shared" si="12"/>
        <v>0.5</v>
      </c>
      <c r="V57" s="212">
        <f t="shared" si="12"/>
        <v>0.5</v>
      </c>
      <c r="W57" s="212">
        <f t="shared" si="12"/>
        <v>0.5</v>
      </c>
      <c r="X57" s="212">
        <f t="shared" si="12"/>
        <v>0.5</v>
      </c>
      <c r="Y57" s="212">
        <f t="shared" si="12"/>
        <v>0.5</v>
      </c>
      <c r="Z57" s="212">
        <f t="shared" si="12"/>
        <v>0.5</v>
      </c>
      <c r="AA57" s="212">
        <f t="shared" ref="AA57:AB57" si="13">AA53-AA54</f>
        <v>0.5</v>
      </c>
      <c r="AB57" s="212">
        <f t="shared" si="13"/>
        <v>0.5</v>
      </c>
      <c r="AC57" s="206">
        <f t="shared" si="11"/>
        <v>0.5</v>
      </c>
      <c r="AE57" s="455"/>
      <c r="AF57" s="437"/>
      <c r="AG57" s="455"/>
      <c r="AH57" s="455"/>
      <c r="AI57" s="455"/>
      <c r="AJ57" s="455"/>
      <c r="AK57" s="456"/>
      <c r="AL57" s="456"/>
      <c r="AM57" s="456"/>
      <c r="AN57" s="456"/>
      <c r="AO57" s="456"/>
      <c r="AP57" s="456"/>
      <c r="AQ57" s="456"/>
      <c r="AR57" s="456"/>
      <c r="AS57" s="456"/>
    </row>
    <row r="58" spans="1:55" ht="36.75" customHeight="1" x14ac:dyDescent="0.25">
      <c r="A58" s="4">
        <v>12</v>
      </c>
      <c r="B58" s="3" t="s">
        <v>89</v>
      </c>
      <c r="C58" s="2" t="s">
        <v>87</v>
      </c>
      <c r="D58" s="5"/>
      <c r="E58" s="212">
        <f t="shared" ref="E58:Z58" si="14">E55-E56</f>
        <v>0.79999999999999982</v>
      </c>
      <c r="F58" s="212">
        <f t="shared" si="14"/>
        <v>0.79999999999999982</v>
      </c>
      <c r="G58" s="212">
        <f t="shared" si="14"/>
        <v>0.79999999999999982</v>
      </c>
      <c r="H58" s="212">
        <f t="shared" si="14"/>
        <v>0.79999999999999982</v>
      </c>
      <c r="I58" s="212">
        <f t="shared" si="14"/>
        <v>0.79999999999999982</v>
      </c>
      <c r="J58" s="212">
        <f t="shared" si="14"/>
        <v>0.79999999999999982</v>
      </c>
      <c r="K58" s="212">
        <f t="shared" si="14"/>
        <v>0.79999999999999982</v>
      </c>
      <c r="L58" s="212">
        <f t="shared" si="14"/>
        <v>0.79999999999999982</v>
      </c>
      <c r="M58" s="212">
        <f t="shared" si="14"/>
        <v>0.79999999999999982</v>
      </c>
      <c r="N58" s="212">
        <f t="shared" si="14"/>
        <v>0.79999999999999982</v>
      </c>
      <c r="O58" s="212">
        <f t="shared" si="14"/>
        <v>0.79999999999999982</v>
      </c>
      <c r="P58" s="212">
        <f t="shared" si="14"/>
        <v>0.79999999999999982</v>
      </c>
      <c r="Q58" s="212">
        <f t="shared" si="14"/>
        <v>0.79999999999999982</v>
      </c>
      <c r="R58" s="212">
        <f t="shared" si="14"/>
        <v>0.79999999999999982</v>
      </c>
      <c r="S58" s="212">
        <f t="shared" si="14"/>
        <v>0.79999999999999982</v>
      </c>
      <c r="T58" s="212">
        <f t="shared" si="14"/>
        <v>0.79999999999999982</v>
      </c>
      <c r="U58" s="212">
        <f t="shared" si="14"/>
        <v>0.79999999999999982</v>
      </c>
      <c r="V58" s="212">
        <f t="shared" si="14"/>
        <v>0.79999999999999982</v>
      </c>
      <c r="W58" s="212">
        <f t="shared" si="14"/>
        <v>0.79999999999999982</v>
      </c>
      <c r="X58" s="212">
        <f t="shared" si="14"/>
        <v>0.79999999999999982</v>
      </c>
      <c r="Y58" s="212">
        <f t="shared" si="14"/>
        <v>0.79999999999999982</v>
      </c>
      <c r="Z58" s="212">
        <f t="shared" si="14"/>
        <v>0.79999999999999982</v>
      </c>
      <c r="AA58" s="212">
        <f t="shared" ref="AA58:AB58" si="15">AA55-AA56</f>
        <v>0.79999999999999982</v>
      </c>
      <c r="AB58" s="212">
        <f t="shared" si="15"/>
        <v>0.79999999999999982</v>
      </c>
      <c r="AC58" s="206">
        <f t="shared" si="11"/>
        <v>0.80000000000000027</v>
      </c>
      <c r="AE58" s="455"/>
      <c r="AF58" s="437"/>
      <c r="AG58" s="455"/>
      <c r="AH58" s="455"/>
      <c r="AI58" s="455"/>
      <c r="AJ58" s="455"/>
      <c r="AK58" s="456"/>
      <c r="AL58" s="456"/>
      <c r="AM58" s="456"/>
      <c r="AN58" s="456"/>
      <c r="AO58" s="456"/>
      <c r="AP58" s="456"/>
      <c r="AQ58" s="456"/>
      <c r="AR58" s="456"/>
      <c r="AS58" s="456"/>
    </row>
    <row r="59" spans="1:55" ht="38.25" customHeight="1" x14ac:dyDescent="0.25">
      <c r="A59" s="4">
        <v>13</v>
      </c>
      <c r="B59" s="3" t="s">
        <v>90</v>
      </c>
      <c r="C59" s="2" t="s">
        <v>91</v>
      </c>
      <c r="D59" s="5"/>
      <c r="E59" s="214">
        <f t="shared" ref="E59:Z59" si="16">SQRT(E57/0.5)*971</f>
        <v>971</v>
      </c>
      <c r="F59" s="214">
        <f t="shared" si="16"/>
        <v>971</v>
      </c>
      <c r="G59" s="214">
        <f t="shared" si="16"/>
        <v>971</v>
      </c>
      <c r="H59" s="214">
        <f t="shared" si="16"/>
        <v>971</v>
      </c>
      <c r="I59" s="214">
        <f t="shared" si="16"/>
        <v>971</v>
      </c>
      <c r="J59" s="214">
        <f t="shared" si="16"/>
        <v>971</v>
      </c>
      <c r="K59" s="214">
        <f t="shared" si="16"/>
        <v>971</v>
      </c>
      <c r="L59" s="214">
        <f t="shared" si="16"/>
        <v>971</v>
      </c>
      <c r="M59" s="214">
        <f t="shared" si="16"/>
        <v>971</v>
      </c>
      <c r="N59" s="214">
        <f t="shared" si="16"/>
        <v>971</v>
      </c>
      <c r="O59" s="214">
        <f t="shared" si="16"/>
        <v>971</v>
      </c>
      <c r="P59" s="214">
        <f t="shared" si="16"/>
        <v>971</v>
      </c>
      <c r="Q59" s="214">
        <f t="shared" si="16"/>
        <v>971</v>
      </c>
      <c r="R59" s="214">
        <f t="shared" si="16"/>
        <v>971</v>
      </c>
      <c r="S59" s="214">
        <f t="shared" si="16"/>
        <v>971</v>
      </c>
      <c r="T59" s="214">
        <f t="shared" si="16"/>
        <v>971</v>
      </c>
      <c r="U59" s="214">
        <f t="shared" si="16"/>
        <v>971</v>
      </c>
      <c r="V59" s="214">
        <f t="shared" si="16"/>
        <v>971</v>
      </c>
      <c r="W59" s="214">
        <f t="shared" si="16"/>
        <v>971</v>
      </c>
      <c r="X59" s="214">
        <f t="shared" si="16"/>
        <v>971</v>
      </c>
      <c r="Y59" s="214">
        <f t="shared" si="16"/>
        <v>971</v>
      </c>
      <c r="Z59" s="214">
        <f t="shared" si="16"/>
        <v>971</v>
      </c>
      <c r="AA59" s="214">
        <f t="shared" ref="AA59:AB59" si="17">SQRT(AA57/0.5)*971</f>
        <v>971</v>
      </c>
      <c r="AB59" s="214">
        <f t="shared" si="17"/>
        <v>971</v>
      </c>
      <c r="AC59" s="206">
        <f t="shared" si="11"/>
        <v>971</v>
      </c>
      <c r="AE59" s="455"/>
      <c r="AF59" s="437"/>
      <c r="AG59" s="455"/>
      <c r="AH59" s="455"/>
      <c r="AI59" s="455"/>
      <c r="AJ59" s="455"/>
      <c r="AK59" s="456"/>
      <c r="AL59" s="456"/>
      <c r="AM59" s="456"/>
      <c r="AN59" s="456"/>
      <c r="AO59" s="456"/>
      <c r="AP59" s="456"/>
      <c r="AQ59" s="456"/>
      <c r="AR59" s="456"/>
      <c r="AS59" s="456"/>
    </row>
    <row r="60" spans="1:55" ht="32.25" customHeight="1" x14ac:dyDescent="0.25">
      <c r="A60" s="4">
        <v>14</v>
      </c>
      <c r="B60" s="3" t="s">
        <v>11</v>
      </c>
      <c r="C60" s="2" t="s">
        <v>10</v>
      </c>
      <c r="D60" s="5"/>
      <c r="E60" s="214">
        <f t="shared" ref="E60:Z60" si="18">E59*1000*1*(E49-E50)/3024</f>
        <v>2279.7949735449738</v>
      </c>
      <c r="F60" s="214">
        <f t="shared" si="18"/>
        <v>2183.465608465609</v>
      </c>
      <c r="G60" s="214">
        <f t="shared" si="18"/>
        <v>2151.3558201058199</v>
      </c>
      <c r="H60" s="214">
        <f t="shared" si="18"/>
        <v>2119.2460317460318</v>
      </c>
      <c r="I60" s="214">
        <f t="shared" si="18"/>
        <v>2022.916666666667</v>
      </c>
      <c r="J60" s="214">
        <f t="shared" si="18"/>
        <v>1958.6970899470903</v>
      </c>
      <c r="K60" s="214">
        <f t="shared" si="18"/>
        <v>1926.5873015873012</v>
      </c>
      <c r="L60" s="214">
        <f t="shared" si="18"/>
        <v>2119.2460317460323</v>
      </c>
      <c r="M60" s="214">
        <f t="shared" si="18"/>
        <v>2215.5753968253966</v>
      </c>
      <c r="N60" s="214">
        <f t="shared" si="18"/>
        <v>2247.6851851851852</v>
      </c>
      <c r="O60" s="214">
        <f t="shared" si="18"/>
        <v>2279.7949735449738</v>
      </c>
      <c r="P60" s="214">
        <f t="shared" si="18"/>
        <v>2247.6851851851852</v>
      </c>
      <c r="Q60" s="214">
        <f t="shared" si="18"/>
        <v>2279.7949735449738</v>
      </c>
      <c r="R60" s="214">
        <f t="shared" si="18"/>
        <v>2311.9047619047624</v>
      </c>
      <c r="S60" s="214">
        <f t="shared" si="18"/>
        <v>2247.6851851851848</v>
      </c>
      <c r="T60" s="214">
        <f t="shared" si="18"/>
        <v>2183.465608465609</v>
      </c>
      <c r="U60" s="214">
        <f t="shared" si="18"/>
        <v>2183.4656084656081</v>
      </c>
      <c r="V60" s="214">
        <f t="shared" si="18"/>
        <v>2183.465608465609</v>
      </c>
      <c r="W60" s="214">
        <f t="shared" si="18"/>
        <v>2087.1362433862432</v>
      </c>
      <c r="X60" s="214">
        <f t="shared" si="18"/>
        <v>1733.9285714285713</v>
      </c>
      <c r="Y60" s="214">
        <f t="shared" si="18"/>
        <v>1830.2579365079362</v>
      </c>
      <c r="Z60" s="214">
        <f t="shared" si="18"/>
        <v>1830.2579365079362</v>
      </c>
      <c r="AA60" s="214">
        <f t="shared" ref="AA60:AB60" si="19">AA59*1000*1*(AA49-AA50)/3024</f>
        <v>1862.3677248677252</v>
      </c>
      <c r="AB60" s="214">
        <f t="shared" si="19"/>
        <v>1830.2579365079362</v>
      </c>
      <c r="AC60" s="218">
        <f>SUM(E60:AB60)</f>
        <v>50316.03835978837</v>
      </c>
      <c r="AE60" s="455"/>
      <c r="AF60" s="437"/>
      <c r="AG60" s="455"/>
      <c r="AH60" s="455"/>
      <c r="AI60" s="455"/>
      <c r="AJ60" s="455"/>
      <c r="AK60" s="456"/>
      <c r="AL60" s="456"/>
      <c r="AM60" s="456"/>
      <c r="AN60" s="456"/>
      <c r="AO60" s="456"/>
      <c r="AP60" s="456"/>
      <c r="AQ60" s="456"/>
      <c r="AR60" s="456"/>
      <c r="AS60" s="456"/>
    </row>
    <row r="61" spans="1:55" ht="29.25" customHeight="1" x14ac:dyDescent="0.25">
      <c r="A61" s="4">
        <v>15</v>
      </c>
      <c r="B61" s="3" t="s">
        <v>9</v>
      </c>
      <c r="C61" s="2" t="s">
        <v>8</v>
      </c>
      <c r="D61" s="5"/>
      <c r="E61" s="262">
        <v>1400</v>
      </c>
      <c r="F61" s="262">
        <v>1400</v>
      </c>
      <c r="G61" s="262">
        <v>1300</v>
      </c>
      <c r="H61" s="262">
        <v>1300</v>
      </c>
      <c r="I61" s="262">
        <v>1300</v>
      </c>
      <c r="J61" s="262">
        <v>1200</v>
      </c>
      <c r="K61" s="262">
        <v>1500</v>
      </c>
      <c r="L61" s="262">
        <v>1400</v>
      </c>
      <c r="M61" s="262">
        <v>1500</v>
      </c>
      <c r="N61" s="262">
        <v>1500</v>
      </c>
      <c r="O61" s="262">
        <v>1500</v>
      </c>
      <c r="P61" s="262">
        <v>1400</v>
      </c>
      <c r="Q61" s="262">
        <v>1500</v>
      </c>
      <c r="R61" s="262">
        <v>1500</v>
      </c>
      <c r="S61" s="262">
        <v>1400</v>
      </c>
      <c r="T61" s="262">
        <v>1500</v>
      </c>
      <c r="U61" s="262">
        <v>1400</v>
      </c>
      <c r="V61" s="262">
        <v>1400</v>
      </c>
      <c r="W61" s="262">
        <v>1100</v>
      </c>
      <c r="X61" s="262">
        <v>1100</v>
      </c>
      <c r="Y61" s="262">
        <v>1200</v>
      </c>
      <c r="Z61" s="262">
        <v>1100</v>
      </c>
      <c r="AA61" s="262">
        <v>1200</v>
      </c>
      <c r="AB61" s="262">
        <v>1200</v>
      </c>
      <c r="AC61" s="218">
        <f>SUM(E61:AB61)</f>
        <v>32300</v>
      </c>
      <c r="AE61" s="455"/>
      <c r="AF61" s="437"/>
      <c r="AG61" s="455"/>
      <c r="AH61" s="455"/>
      <c r="AI61" s="455"/>
      <c r="AJ61" s="455"/>
      <c r="AK61" s="456"/>
      <c r="AL61" s="456"/>
      <c r="AM61" s="456"/>
      <c r="AN61" s="456"/>
      <c r="AO61" s="456"/>
      <c r="AP61" s="456"/>
      <c r="AQ61" s="456"/>
      <c r="AR61" s="456"/>
      <c r="AS61" s="456"/>
    </row>
    <row r="62" spans="1:55" ht="36" customHeight="1" x14ac:dyDescent="0.25">
      <c r="A62" s="4">
        <v>16</v>
      </c>
      <c r="B62" s="3" t="s">
        <v>7</v>
      </c>
      <c r="C62" s="2" t="s">
        <v>6</v>
      </c>
      <c r="D62" s="5"/>
      <c r="E62" s="215">
        <f t="shared" ref="E62:Z62" si="20">E61/E60</f>
        <v>0.61409030910488671</v>
      </c>
      <c r="F62" s="215">
        <f t="shared" si="20"/>
        <v>0.64118252862421987</v>
      </c>
      <c r="G62" s="215">
        <f t="shared" si="20"/>
        <v>0.6042701016032096</v>
      </c>
      <c r="H62" s="215">
        <f t="shared" si="20"/>
        <v>0.61342570920325812</v>
      </c>
      <c r="I62" s="215">
        <f t="shared" si="20"/>
        <v>0.64263645726055607</v>
      </c>
      <c r="J62" s="215">
        <f t="shared" si="20"/>
        <v>0.61265215849808363</v>
      </c>
      <c r="K62" s="215">
        <f t="shared" si="20"/>
        <v>0.77857878475798159</v>
      </c>
      <c r="L62" s="215">
        <f t="shared" si="20"/>
        <v>0.66061230221889322</v>
      </c>
      <c r="M62" s="215">
        <f t="shared" si="20"/>
        <v>0.6770250302243318</v>
      </c>
      <c r="N62" s="215">
        <f t="shared" si="20"/>
        <v>0.66735324407826979</v>
      </c>
      <c r="O62" s="215">
        <f t="shared" si="20"/>
        <v>0.65795390261237863</v>
      </c>
      <c r="P62" s="215">
        <f t="shared" si="20"/>
        <v>0.62286302780638514</v>
      </c>
      <c r="Q62" s="215">
        <f t="shared" si="20"/>
        <v>0.65795390261237863</v>
      </c>
      <c r="R62" s="215">
        <f t="shared" si="20"/>
        <v>0.64881565396498442</v>
      </c>
      <c r="S62" s="215">
        <f t="shared" si="20"/>
        <v>0.62286302780638525</v>
      </c>
      <c r="T62" s="215">
        <f t="shared" si="20"/>
        <v>0.68698128066880704</v>
      </c>
      <c r="U62" s="215">
        <f t="shared" si="20"/>
        <v>0.64118252862422009</v>
      </c>
      <c r="V62" s="215">
        <f t="shared" si="20"/>
        <v>0.64118252862421987</v>
      </c>
      <c r="W62" s="215">
        <f t="shared" si="20"/>
        <v>0.52703794660540293</v>
      </c>
      <c r="X62" s="215">
        <f t="shared" si="20"/>
        <v>0.63439752832131824</v>
      </c>
      <c r="Y62" s="215">
        <f t="shared" si="20"/>
        <v>0.65564529242777403</v>
      </c>
      <c r="Z62" s="215">
        <f t="shared" si="20"/>
        <v>0.60100818472545947</v>
      </c>
      <c r="AA62" s="215">
        <f t="shared" ref="AA62:AB62" si="21">AA61/AA60</f>
        <v>0.64434106324798457</v>
      </c>
      <c r="AB62" s="215">
        <f t="shared" si="21"/>
        <v>0.65564529242777403</v>
      </c>
      <c r="AC62" s="218">
        <f t="shared" ref="AC62:AC67" si="22">AVERAGE(E62:AB62)</f>
        <v>0.64207074108538198</v>
      </c>
      <c r="AE62" s="455"/>
      <c r="AF62" s="437"/>
      <c r="AG62" s="455"/>
      <c r="AH62" s="455"/>
      <c r="AI62" s="455"/>
      <c r="AJ62" s="455"/>
      <c r="AK62" s="456"/>
      <c r="AL62" s="456"/>
      <c r="AM62" s="456"/>
      <c r="AN62" s="456"/>
      <c r="AO62" s="456"/>
      <c r="AP62" s="456"/>
      <c r="AQ62" s="456"/>
      <c r="AR62" s="456"/>
      <c r="AS62" s="456"/>
    </row>
    <row r="63" spans="1:55" ht="30.75" customHeight="1" x14ac:dyDescent="0.25">
      <c r="A63" s="4">
        <v>17</v>
      </c>
      <c r="B63" s="3" t="s">
        <v>5</v>
      </c>
      <c r="C63" s="5"/>
      <c r="D63" s="5"/>
      <c r="E63" s="329">
        <f>AC62</f>
        <v>0.64207074108538198</v>
      </c>
      <c r="F63" s="330"/>
      <c r="G63" s="330"/>
      <c r="H63" s="330"/>
      <c r="I63" s="330"/>
      <c r="J63" s="330"/>
      <c r="K63" s="330"/>
      <c r="L63" s="330"/>
      <c r="M63" s="330"/>
      <c r="N63" s="330"/>
      <c r="O63" s="330"/>
      <c r="P63" s="330"/>
      <c r="Q63" s="330"/>
      <c r="R63" s="330"/>
      <c r="S63" s="330"/>
      <c r="T63" s="330"/>
      <c r="U63" s="330"/>
      <c r="V63" s="330"/>
      <c r="W63" s="330"/>
      <c r="X63" s="330"/>
      <c r="Y63" s="330"/>
      <c r="Z63" s="330"/>
      <c r="AA63" s="330"/>
      <c r="AB63" s="331"/>
      <c r="AC63" s="218">
        <f t="shared" si="22"/>
        <v>0.64207074108538198</v>
      </c>
      <c r="AE63" s="455"/>
      <c r="AF63" s="437"/>
      <c r="AG63" s="455"/>
      <c r="AH63" s="455"/>
      <c r="AI63" s="455"/>
      <c r="AJ63" s="455"/>
      <c r="AK63" s="456"/>
      <c r="AL63" s="456"/>
      <c r="AM63" s="456"/>
      <c r="AN63" s="456"/>
      <c r="AO63" s="456"/>
      <c r="AP63" s="456"/>
      <c r="AQ63" s="456"/>
      <c r="AR63" s="456"/>
      <c r="AS63" s="456"/>
    </row>
    <row r="64" spans="1:55" ht="26.25" customHeight="1" x14ac:dyDescent="0.25">
      <c r="A64" s="4">
        <v>18</v>
      </c>
      <c r="B64" s="3" t="s">
        <v>4</v>
      </c>
      <c r="C64" s="5"/>
      <c r="D64" s="5"/>
      <c r="E64" s="208">
        <f t="shared" ref="E64:Z64" si="23">3.516/E62</f>
        <v>5.7255422335600912</v>
      </c>
      <c r="F64" s="208">
        <f t="shared" si="23"/>
        <v>5.4836179138322008</v>
      </c>
      <c r="G64" s="208">
        <f t="shared" si="23"/>
        <v>5.8185900488400479</v>
      </c>
      <c r="H64" s="208">
        <f t="shared" si="23"/>
        <v>5.7317454212454217</v>
      </c>
      <c r="I64" s="208">
        <f t="shared" si="23"/>
        <v>5.4712115384615387</v>
      </c>
      <c r="J64" s="208">
        <f t="shared" si="23"/>
        <v>5.7389824735449748</v>
      </c>
      <c r="K64" s="208">
        <f t="shared" si="23"/>
        <v>4.5159206349206338</v>
      </c>
      <c r="L64" s="208">
        <f t="shared" si="23"/>
        <v>5.3223350340136069</v>
      </c>
      <c r="M64" s="208">
        <f t="shared" si="23"/>
        <v>5.1933087301587291</v>
      </c>
      <c r="N64" s="208">
        <f t="shared" si="23"/>
        <v>5.2685740740740741</v>
      </c>
      <c r="O64" s="208">
        <f t="shared" si="23"/>
        <v>5.3438394179894182</v>
      </c>
      <c r="P64" s="208">
        <f t="shared" si="23"/>
        <v>5.6449007936507938</v>
      </c>
      <c r="Q64" s="208">
        <f t="shared" si="23"/>
        <v>5.3438394179894182</v>
      </c>
      <c r="R64" s="208">
        <f t="shared" si="23"/>
        <v>5.4191047619047632</v>
      </c>
      <c r="S64" s="208">
        <f t="shared" si="23"/>
        <v>5.6449007936507929</v>
      </c>
      <c r="T64" s="208">
        <f t="shared" si="23"/>
        <v>5.1180433862433876</v>
      </c>
      <c r="U64" s="208">
        <f t="shared" si="23"/>
        <v>5.483617913832199</v>
      </c>
      <c r="V64" s="208">
        <f t="shared" si="23"/>
        <v>5.4836179138322008</v>
      </c>
      <c r="W64" s="208">
        <f t="shared" si="23"/>
        <v>6.671246392496391</v>
      </c>
      <c r="X64" s="208">
        <f t="shared" si="23"/>
        <v>5.5422662337662336</v>
      </c>
      <c r="Y64" s="208">
        <f t="shared" si="23"/>
        <v>5.3626557539682524</v>
      </c>
      <c r="Z64" s="208">
        <f t="shared" si="23"/>
        <v>5.8501699134199123</v>
      </c>
      <c r="AA64" s="208">
        <f t="shared" ref="AA64:AB64" si="24">3.516/AA62</f>
        <v>5.4567374338624344</v>
      </c>
      <c r="AB64" s="208">
        <f t="shared" si="24"/>
        <v>5.3626557539682524</v>
      </c>
      <c r="AC64" s="218">
        <f t="shared" si="22"/>
        <v>5.4998926659677396</v>
      </c>
      <c r="AE64" s="455"/>
      <c r="AF64" s="437"/>
      <c r="AG64" s="455"/>
      <c r="AH64" s="455"/>
      <c r="AI64" s="455"/>
      <c r="AJ64" s="455"/>
      <c r="AK64" s="456"/>
      <c r="AL64" s="456"/>
      <c r="AM64" s="456"/>
      <c r="AN64" s="456"/>
      <c r="AO64" s="456"/>
      <c r="AP64" s="456"/>
      <c r="AQ64" s="456"/>
      <c r="AR64" s="456"/>
      <c r="AS64" s="456"/>
    </row>
    <row r="65" spans="1:45" ht="26.25" customHeight="1" x14ac:dyDescent="0.25">
      <c r="A65" s="4">
        <v>19</v>
      </c>
      <c r="B65" s="3" t="s">
        <v>3</v>
      </c>
      <c r="C65" s="5"/>
      <c r="D65" s="5"/>
      <c r="E65" s="208">
        <f t="shared" ref="E65:Z65" si="25">3.413*E64</f>
        <v>19.54127564314059</v>
      </c>
      <c r="F65" s="208">
        <f t="shared" si="25"/>
        <v>18.715587939909302</v>
      </c>
      <c r="G65" s="208">
        <f t="shared" si="25"/>
        <v>19.858847836691083</v>
      </c>
      <c r="H65" s="208">
        <f t="shared" si="25"/>
        <v>19.562447122710623</v>
      </c>
      <c r="I65" s="208">
        <f t="shared" si="25"/>
        <v>18.67324498076923</v>
      </c>
      <c r="J65" s="208">
        <f t="shared" si="25"/>
        <v>19.587147182208998</v>
      </c>
      <c r="K65" s="208">
        <f t="shared" si="25"/>
        <v>15.412837126984122</v>
      </c>
      <c r="L65" s="208">
        <f t="shared" si="25"/>
        <v>18.165129471088438</v>
      </c>
      <c r="M65" s="208">
        <f t="shared" si="25"/>
        <v>17.724762696031743</v>
      </c>
      <c r="N65" s="208">
        <f t="shared" si="25"/>
        <v>17.981643314814814</v>
      </c>
      <c r="O65" s="208">
        <f t="shared" si="25"/>
        <v>18.238523933597882</v>
      </c>
      <c r="P65" s="208">
        <f t="shared" si="25"/>
        <v>19.266046408730158</v>
      </c>
      <c r="Q65" s="208">
        <f t="shared" si="25"/>
        <v>18.238523933597882</v>
      </c>
      <c r="R65" s="208">
        <f t="shared" si="25"/>
        <v>18.495404552380954</v>
      </c>
      <c r="S65" s="208">
        <f t="shared" si="25"/>
        <v>19.266046408730155</v>
      </c>
      <c r="T65" s="208">
        <f t="shared" si="25"/>
        <v>17.467882077248682</v>
      </c>
      <c r="U65" s="208">
        <f t="shared" si="25"/>
        <v>18.715587939909295</v>
      </c>
      <c r="V65" s="208">
        <f t="shared" si="25"/>
        <v>18.715587939909302</v>
      </c>
      <c r="W65" s="208">
        <f t="shared" si="25"/>
        <v>22.768963937590183</v>
      </c>
      <c r="X65" s="208">
        <f t="shared" si="25"/>
        <v>18.915754655844154</v>
      </c>
      <c r="Y65" s="208">
        <f t="shared" si="25"/>
        <v>18.302744088293643</v>
      </c>
      <c r="Z65" s="208">
        <f t="shared" si="25"/>
        <v>19.96662991450216</v>
      </c>
      <c r="AA65" s="208">
        <f>3.413*AA64</f>
        <v>18.623844861772486</v>
      </c>
      <c r="AB65" s="208">
        <f t="shared" ref="AB65" si="26">3.413*AB64</f>
        <v>18.302744088293643</v>
      </c>
      <c r="AC65" s="218">
        <f t="shared" si="22"/>
        <v>18.7711336689479</v>
      </c>
      <c r="AE65" s="455"/>
      <c r="AF65" s="437"/>
      <c r="AG65" s="455"/>
      <c r="AH65" s="455"/>
      <c r="AI65" s="455"/>
      <c r="AJ65" s="455"/>
      <c r="AK65" s="456"/>
      <c r="AL65" s="456"/>
      <c r="AM65" s="456"/>
      <c r="AN65" s="456"/>
      <c r="AO65" s="456"/>
      <c r="AP65" s="456"/>
      <c r="AQ65" s="456"/>
      <c r="AR65" s="456"/>
      <c r="AS65" s="456"/>
    </row>
    <row r="66" spans="1:45" ht="30.75" customHeight="1" x14ac:dyDescent="0.25">
      <c r="A66" s="4">
        <v>20</v>
      </c>
      <c r="B66" s="3" t="s">
        <v>2</v>
      </c>
      <c r="C66" s="2" t="s">
        <v>0</v>
      </c>
      <c r="D66" s="5"/>
      <c r="E66" s="208">
        <f t="shared" ref="E66:Z66" si="27">(E52-E51)/LN(1+(E52-E51)/E47)</f>
        <v>2.6089965889164013</v>
      </c>
      <c r="F66" s="208">
        <f t="shared" si="27"/>
        <v>1.2764608322172981</v>
      </c>
      <c r="G66" s="208">
        <f t="shared" si="27"/>
        <v>2.5239759175245418</v>
      </c>
      <c r="H66" s="208">
        <f t="shared" si="27"/>
        <v>2.6004608258774882</v>
      </c>
      <c r="I66" s="208">
        <f t="shared" si="27"/>
        <v>2.5709371988152205</v>
      </c>
      <c r="J66" s="208">
        <f t="shared" si="27"/>
        <v>2.3798815955723569</v>
      </c>
      <c r="K66" s="208">
        <f t="shared" si="27"/>
        <v>2.4815752397709407</v>
      </c>
      <c r="L66" s="208">
        <f t="shared" si="27"/>
        <v>2.6882854224461625</v>
      </c>
      <c r="M66" s="208">
        <f t="shared" si="27"/>
        <v>2.717321316799191</v>
      </c>
      <c r="N66" s="208">
        <f t="shared" si="27"/>
        <v>2.7750510487966547</v>
      </c>
      <c r="O66" s="208">
        <f t="shared" si="27"/>
        <v>2.7750510487966547</v>
      </c>
      <c r="P66" s="208">
        <f t="shared" si="27"/>
        <v>2.7750510487966533</v>
      </c>
      <c r="Q66" s="208">
        <f t="shared" si="27"/>
        <v>2.7750510487966547</v>
      </c>
      <c r="R66" s="208">
        <f t="shared" si="27"/>
        <v>2.8037499815139819</v>
      </c>
      <c r="S66" s="208">
        <f t="shared" si="27"/>
        <v>2.9090157011571125</v>
      </c>
      <c r="T66" s="208">
        <f t="shared" si="27"/>
        <v>2.6882854224461634</v>
      </c>
      <c r="U66" s="208">
        <f t="shared" si="27"/>
        <v>2.717321316799191</v>
      </c>
      <c r="V66" s="208">
        <f t="shared" si="27"/>
        <v>2.6882854224461634</v>
      </c>
      <c r="W66" s="208">
        <f t="shared" si="27"/>
        <v>2.6591319396341482</v>
      </c>
      <c r="X66" s="208">
        <f t="shared" si="27"/>
        <v>2.2324425062049889</v>
      </c>
      <c r="Y66" s="208">
        <f t="shared" si="27"/>
        <v>2.3213328276725762</v>
      </c>
      <c r="Z66" s="208">
        <f t="shared" si="27"/>
        <v>2.1870565497103867</v>
      </c>
      <c r="AA66" s="208">
        <f>(AA52-AA51)/LN(1+(AA52-AA51)/AA47)</f>
        <v>2.2918490026683118</v>
      </c>
      <c r="AB66" s="208">
        <f t="shared" ref="AB66" si="28">(AB52-AB51)/LN(1+(AB52-AB51)/AB47)</f>
        <v>2.3506757574581707</v>
      </c>
      <c r="AC66" s="218">
        <f t="shared" si="22"/>
        <v>2.5332185650348924</v>
      </c>
      <c r="AE66" s="455"/>
      <c r="AF66" s="437"/>
      <c r="AG66" s="455"/>
      <c r="AH66" s="455"/>
      <c r="AI66" s="455"/>
      <c r="AJ66" s="455"/>
      <c r="AK66" s="456"/>
      <c r="AL66" s="456"/>
      <c r="AM66" s="456"/>
      <c r="AN66" s="456"/>
      <c r="AO66" s="456"/>
      <c r="AP66" s="456"/>
      <c r="AQ66" s="456"/>
      <c r="AR66" s="456"/>
      <c r="AS66" s="456"/>
    </row>
    <row r="67" spans="1:45" ht="27.75" customHeight="1" x14ac:dyDescent="0.25">
      <c r="A67" s="4">
        <v>21</v>
      </c>
      <c r="B67" s="3" t="s">
        <v>1</v>
      </c>
      <c r="C67" s="2" t="s">
        <v>0</v>
      </c>
      <c r="D67" s="1"/>
      <c r="E67" s="208">
        <f t="shared" ref="E67:Z67" si="29">(E49-E50)/LN(1+(E49-E50)/E48)</f>
        <v>3.3941020021651709</v>
      </c>
      <c r="F67" s="208">
        <f t="shared" si="29"/>
        <v>3.0204880612140395</v>
      </c>
      <c r="G67" s="208">
        <f t="shared" si="29"/>
        <v>3.1403667593732156</v>
      </c>
      <c r="H67" s="208">
        <f t="shared" si="29"/>
        <v>2.9667940876907539</v>
      </c>
      <c r="I67" s="208">
        <f t="shared" si="29"/>
        <v>2.7360552359904866</v>
      </c>
      <c r="J67" s="208">
        <f t="shared" si="29"/>
        <v>2.5280435140062432</v>
      </c>
      <c r="K67" s="208">
        <f t="shared" si="29"/>
        <v>2.9456788435783787</v>
      </c>
      <c r="L67" s="208">
        <f t="shared" si="29"/>
        <v>3.6575259099786281</v>
      </c>
      <c r="M67" s="208">
        <f t="shared" si="29"/>
        <v>3.7463963539653165</v>
      </c>
      <c r="N67" s="208">
        <f t="shared" si="29"/>
        <v>3.7758417591834808</v>
      </c>
      <c r="O67" s="208">
        <f t="shared" si="29"/>
        <v>3.9365845572021851</v>
      </c>
      <c r="P67" s="208">
        <f t="shared" si="29"/>
        <v>3.7758417591834808</v>
      </c>
      <c r="Q67" s="208">
        <f t="shared" si="29"/>
        <v>3.9365845572021851</v>
      </c>
      <c r="R67" s="208">
        <f t="shared" si="29"/>
        <v>4.0958941721667808</v>
      </c>
      <c r="S67" s="208">
        <f t="shared" si="29"/>
        <v>3.7758417591834803</v>
      </c>
      <c r="T67" s="208">
        <f t="shared" si="29"/>
        <v>3.7168629427380622</v>
      </c>
      <c r="U67" s="208">
        <f t="shared" si="29"/>
        <v>3.7168629427380608</v>
      </c>
      <c r="V67" s="208">
        <f t="shared" si="29"/>
        <v>3.7168629427380622</v>
      </c>
      <c r="W67" s="208">
        <f t="shared" si="29"/>
        <v>3.4966939016140923</v>
      </c>
      <c r="X67" s="208">
        <f t="shared" si="29"/>
        <v>2.4942681312816748</v>
      </c>
      <c r="Y67" s="208">
        <f t="shared" si="29"/>
        <v>2.7208342074114298</v>
      </c>
      <c r="Z67" s="208">
        <f t="shared" si="29"/>
        <v>2.7208342074114298</v>
      </c>
      <c r="AA67" s="208">
        <f>(AA49-AA50)/LN(1+(AA49-AA50)/AA48)</f>
        <v>3.0256829165355694</v>
      </c>
      <c r="AB67" s="208">
        <f t="shared" ref="AB67" si="30">(AB49-AB50)/LN(1+(AB49-AB50)/AB48)</f>
        <v>2.9966760137883801</v>
      </c>
      <c r="AC67" s="218">
        <f t="shared" si="22"/>
        <v>3.3349007307641902</v>
      </c>
      <c r="AE67" s="455"/>
      <c r="AF67" s="437"/>
      <c r="AG67" s="455"/>
      <c r="AH67" s="455"/>
      <c r="AI67" s="455"/>
      <c r="AJ67" s="455"/>
      <c r="AK67" s="456"/>
      <c r="AL67" s="456"/>
      <c r="AM67" s="456"/>
      <c r="AN67" s="456"/>
      <c r="AO67" s="456"/>
      <c r="AP67" s="456"/>
      <c r="AQ67" s="456"/>
      <c r="AR67" s="456"/>
      <c r="AS67" s="456"/>
    </row>
    <row r="68" spans="1:45" ht="18.75" x14ac:dyDescent="0.25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E68" s="455"/>
      <c r="AF68" s="437"/>
      <c r="AG68" s="455"/>
      <c r="AH68" s="455"/>
      <c r="AI68" s="455"/>
      <c r="AJ68" s="455"/>
      <c r="AK68" s="456"/>
      <c r="AL68" s="456"/>
      <c r="AM68" s="456"/>
      <c r="AN68" s="456"/>
      <c r="AO68" s="456"/>
      <c r="AP68" s="456"/>
      <c r="AQ68" s="456"/>
      <c r="AR68" s="456"/>
      <c r="AS68" s="456"/>
    </row>
    <row r="69" spans="1:45" ht="23.25" x14ac:dyDescent="0.25">
      <c r="A69" s="426"/>
      <c r="B69" s="426"/>
      <c r="C69" s="426"/>
      <c r="D69" s="426"/>
      <c r="E69" s="426"/>
      <c r="F69" s="426"/>
      <c r="G69" s="426"/>
      <c r="H69" s="426"/>
      <c r="I69" s="426"/>
      <c r="J69" s="426"/>
      <c r="K69" s="426"/>
      <c r="L69" s="426"/>
      <c r="M69" s="426"/>
      <c r="N69" s="426"/>
      <c r="O69" s="426"/>
      <c r="P69" s="426"/>
      <c r="Q69" s="426"/>
      <c r="R69" s="426"/>
      <c r="S69" s="426"/>
      <c r="T69" s="426"/>
      <c r="U69" s="426"/>
      <c r="V69" s="426"/>
      <c r="W69" s="426"/>
      <c r="X69" s="426"/>
      <c r="Y69" s="426"/>
      <c r="Z69" s="426"/>
      <c r="AA69" s="426"/>
      <c r="AB69" s="426"/>
      <c r="AC69" s="426"/>
      <c r="AE69" s="455"/>
      <c r="AF69" s="437"/>
      <c r="AG69" s="455"/>
      <c r="AH69" s="455"/>
      <c r="AI69" s="455"/>
      <c r="AJ69" s="455"/>
      <c r="AK69" s="456"/>
      <c r="AL69" s="456"/>
      <c r="AM69" s="456"/>
      <c r="AN69" s="456"/>
      <c r="AO69" s="456"/>
      <c r="AP69" s="456"/>
      <c r="AQ69" s="456"/>
      <c r="AR69" s="456"/>
      <c r="AS69" s="456"/>
    </row>
    <row r="70" spans="1:45" ht="18.75" x14ac:dyDescent="0.25">
      <c r="A70" s="427"/>
      <c r="B70" s="427"/>
      <c r="C70" s="427"/>
      <c r="D70" s="427"/>
      <c r="E70" s="427"/>
      <c r="F70" s="427"/>
      <c r="G70" s="427"/>
      <c r="H70" s="427"/>
      <c r="I70" s="427"/>
      <c r="J70" s="427"/>
      <c r="K70" s="427"/>
      <c r="L70" s="427"/>
      <c r="M70" s="427"/>
      <c r="N70" s="427"/>
      <c r="O70" s="427"/>
      <c r="P70" s="427"/>
      <c r="Q70" s="427"/>
      <c r="R70" s="427"/>
      <c r="S70" s="427"/>
      <c r="T70" s="427"/>
      <c r="U70" s="427"/>
      <c r="V70" s="427"/>
      <c r="W70" s="427"/>
      <c r="X70" s="427"/>
      <c r="Y70" s="427"/>
      <c r="Z70" s="427"/>
      <c r="AA70" s="427"/>
      <c r="AB70" s="427"/>
      <c r="AC70" s="427"/>
      <c r="AE70" s="455"/>
      <c r="AF70" s="437"/>
      <c r="AG70" s="455"/>
      <c r="AH70" s="455"/>
      <c r="AI70" s="455"/>
      <c r="AJ70" s="455"/>
      <c r="AK70" s="456"/>
      <c r="AL70" s="456"/>
      <c r="AM70" s="456"/>
      <c r="AN70" s="456"/>
      <c r="AO70" s="456"/>
      <c r="AP70" s="456"/>
      <c r="AQ70" s="456"/>
      <c r="AR70" s="456"/>
      <c r="AS70" s="456"/>
    </row>
    <row r="71" spans="1:45" ht="21" x14ac:dyDescent="0.35">
      <c r="A71" s="428"/>
      <c r="B71" s="428"/>
      <c r="C71" s="428"/>
      <c r="D71" s="428"/>
      <c r="E71" s="429"/>
      <c r="F71" s="429"/>
      <c r="G71" s="429"/>
      <c r="H71" s="429"/>
      <c r="I71" s="429"/>
      <c r="J71" s="429"/>
      <c r="K71" s="429"/>
      <c r="L71" s="429"/>
      <c r="M71" s="429"/>
      <c r="N71" s="429"/>
      <c r="O71" s="429"/>
      <c r="P71" s="429"/>
      <c r="Q71" s="429"/>
      <c r="R71" s="429"/>
      <c r="S71" s="429"/>
      <c r="T71" s="429"/>
      <c r="U71" s="429"/>
      <c r="V71" s="429"/>
      <c r="W71" s="429"/>
      <c r="X71" s="429"/>
      <c r="Y71" s="429"/>
      <c r="Z71" s="429"/>
      <c r="AA71" s="429"/>
      <c r="AB71" s="429"/>
      <c r="AC71" s="429"/>
    </row>
    <row r="72" spans="1:45" ht="15.75" x14ac:dyDescent="0.25">
      <c r="A72" s="430"/>
      <c r="B72" s="430"/>
      <c r="C72" s="430"/>
      <c r="D72" s="430"/>
      <c r="E72" s="429"/>
      <c r="F72" s="429"/>
      <c r="G72" s="429"/>
      <c r="H72" s="429"/>
      <c r="I72" s="429"/>
      <c r="J72" s="429"/>
      <c r="K72" s="429"/>
      <c r="L72" s="429"/>
      <c r="M72" s="429"/>
      <c r="N72" s="429"/>
      <c r="O72" s="429"/>
      <c r="P72" s="429"/>
      <c r="Q72" s="429"/>
      <c r="R72" s="429"/>
      <c r="S72" s="429"/>
      <c r="T72" s="429"/>
      <c r="U72" s="429"/>
      <c r="V72" s="429"/>
      <c r="W72" s="429"/>
      <c r="X72" s="429"/>
      <c r="Y72" s="429"/>
      <c r="Z72" s="429"/>
      <c r="AA72" s="429"/>
      <c r="AB72" s="429"/>
      <c r="AC72" s="429"/>
    </row>
    <row r="73" spans="1:45" ht="15.75" x14ac:dyDescent="0.25">
      <c r="A73" s="430"/>
      <c r="B73" s="430"/>
      <c r="C73" s="430"/>
      <c r="D73" s="430"/>
      <c r="E73" s="429"/>
      <c r="F73" s="429"/>
      <c r="G73" s="429"/>
      <c r="H73" s="429"/>
      <c r="I73" s="429"/>
      <c r="J73" s="429"/>
      <c r="K73" s="429"/>
      <c r="L73" s="429"/>
      <c r="M73" s="429"/>
      <c r="N73" s="429"/>
      <c r="O73" s="429"/>
      <c r="P73" s="429"/>
      <c r="Q73" s="429"/>
      <c r="R73" s="429"/>
      <c r="S73" s="429"/>
      <c r="T73" s="429"/>
      <c r="U73" s="429"/>
      <c r="V73" s="429"/>
      <c r="W73" s="429"/>
      <c r="X73" s="429"/>
      <c r="Y73" s="429"/>
      <c r="Z73" s="429"/>
      <c r="AA73" s="429"/>
      <c r="AB73" s="429"/>
      <c r="AC73" s="429"/>
    </row>
    <row r="74" spans="1:45" ht="15.75" x14ac:dyDescent="0.25">
      <c r="A74" s="430"/>
      <c r="B74" s="430"/>
      <c r="C74" s="430"/>
      <c r="D74" s="430"/>
      <c r="E74" s="429"/>
      <c r="F74" s="429"/>
      <c r="G74" s="429"/>
      <c r="H74" s="429"/>
      <c r="I74" s="429"/>
      <c r="J74" s="429"/>
      <c r="K74" s="429"/>
      <c r="L74" s="429"/>
      <c r="M74" s="429"/>
      <c r="N74" s="429"/>
      <c r="O74" s="429"/>
      <c r="P74" s="429"/>
      <c r="Q74" s="429"/>
      <c r="R74" s="429"/>
      <c r="S74" s="429"/>
      <c r="T74" s="429"/>
      <c r="U74" s="429"/>
      <c r="V74" s="429"/>
      <c r="W74" s="429"/>
      <c r="X74" s="429"/>
      <c r="Y74" s="429"/>
      <c r="Z74" s="429"/>
      <c r="AA74" s="429"/>
      <c r="AB74" s="429"/>
      <c r="AC74" s="429"/>
    </row>
    <row r="75" spans="1:45" ht="15.75" x14ac:dyDescent="0.25">
      <c r="A75" s="430"/>
      <c r="B75" s="430"/>
      <c r="C75" s="430"/>
      <c r="D75" s="430"/>
      <c r="E75" s="429"/>
      <c r="F75" s="429"/>
      <c r="G75" s="429"/>
      <c r="H75" s="429"/>
      <c r="I75" s="429"/>
      <c r="J75" s="429"/>
      <c r="K75" s="429"/>
      <c r="L75" s="429"/>
      <c r="M75" s="429"/>
      <c r="N75" s="429"/>
      <c r="O75" s="429"/>
      <c r="P75" s="429"/>
      <c r="Q75" s="429"/>
      <c r="R75" s="429"/>
      <c r="S75" s="429"/>
      <c r="T75" s="429"/>
      <c r="U75" s="429"/>
      <c r="V75" s="429"/>
      <c r="W75" s="429"/>
      <c r="X75" s="429"/>
      <c r="Y75" s="429"/>
      <c r="Z75" s="429"/>
      <c r="AA75" s="429"/>
      <c r="AB75" s="429"/>
      <c r="AC75" s="429"/>
    </row>
    <row r="76" spans="1:45" ht="15.75" x14ac:dyDescent="0.25">
      <c r="A76" s="431"/>
      <c r="B76" s="431"/>
      <c r="C76" s="431"/>
      <c r="D76" s="431"/>
      <c r="E76" s="429"/>
      <c r="F76" s="429"/>
      <c r="G76" s="429"/>
      <c r="H76" s="429"/>
      <c r="I76" s="429"/>
      <c r="J76" s="429"/>
      <c r="K76" s="429"/>
      <c r="L76" s="429"/>
      <c r="M76" s="429"/>
      <c r="N76" s="429"/>
      <c r="O76" s="429"/>
      <c r="P76" s="429"/>
      <c r="Q76" s="429"/>
      <c r="R76" s="429"/>
      <c r="S76" s="429"/>
      <c r="T76" s="429"/>
      <c r="U76" s="429"/>
      <c r="V76" s="429"/>
      <c r="W76" s="429"/>
      <c r="X76" s="429"/>
      <c r="Y76" s="429"/>
      <c r="Z76" s="429"/>
      <c r="AA76" s="429"/>
      <c r="AB76" s="429"/>
      <c r="AC76" s="429"/>
    </row>
    <row r="77" spans="1:45" ht="15.75" x14ac:dyDescent="0.25">
      <c r="A77" s="431"/>
      <c r="B77" s="431"/>
      <c r="C77" s="431"/>
      <c r="D77" s="431"/>
      <c r="E77" s="429"/>
      <c r="F77" s="429"/>
      <c r="G77" s="429"/>
      <c r="H77" s="429"/>
      <c r="I77" s="429"/>
      <c r="J77" s="429"/>
      <c r="K77" s="429"/>
      <c r="L77" s="429"/>
      <c r="M77" s="429"/>
      <c r="N77" s="429"/>
      <c r="O77" s="429"/>
      <c r="P77" s="429"/>
      <c r="Q77" s="429"/>
      <c r="R77" s="429"/>
      <c r="S77" s="429"/>
      <c r="T77" s="429"/>
      <c r="U77" s="429"/>
      <c r="V77" s="429"/>
      <c r="W77" s="429"/>
      <c r="X77" s="429"/>
      <c r="Y77" s="429"/>
      <c r="Z77" s="429"/>
      <c r="AA77" s="429"/>
      <c r="AB77" s="429"/>
      <c r="AC77" s="429"/>
    </row>
    <row r="78" spans="1:45" ht="15.75" x14ac:dyDescent="0.25">
      <c r="A78" s="432"/>
      <c r="B78" s="432"/>
      <c r="C78" s="432"/>
      <c r="D78" s="432"/>
      <c r="E78" s="433"/>
      <c r="F78" s="433"/>
      <c r="G78" s="433"/>
      <c r="H78" s="433"/>
      <c r="I78" s="433"/>
      <c r="J78" s="433"/>
      <c r="K78" s="433"/>
      <c r="L78" s="433"/>
      <c r="M78" s="433"/>
      <c r="N78" s="433"/>
      <c r="O78" s="433"/>
      <c r="P78" s="433"/>
      <c r="Q78" s="433"/>
      <c r="R78" s="433"/>
      <c r="S78" s="433"/>
      <c r="T78" s="433"/>
      <c r="U78" s="433"/>
      <c r="V78" s="433"/>
      <c r="W78" s="433"/>
      <c r="X78" s="433"/>
      <c r="Y78" s="433"/>
      <c r="Z78" s="433"/>
      <c r="AA78" s="433"/>
      <c r="AB78" s="433"/>
      <c r="AC78" s="434"/>
    </row>
    <row r="79" spans="1:45" ht="15.75" x14ac:dyDescent="0.25">
      <c r="A79" s="432"/>
      <c r="B79" s="432"/>
      <c r="C79" s="432"/>
      <c r="D79" s="432"/>
      <c r="E79" s="435"/>
      <c r="F79" s="435"/>
      <c r="G79" s="435"/>
      <c r="H79" s="435"/>
      <c r="I79" s="436"/>
      <c r="J79" s="435"/>
      <c r="K79" s="435"/>
      <c r="L79" s="435"/>
      <c r="M79" s="435"/>
      <c r="N79" s="435"/>
      <c r="O79" s="435"/>
      <c r="P79" s="435"/>
      <c r="Q79" s="435"/>
      <c r="R79" s="435"/>
      <c r="S79" s="435"/>
      <c r="T79" s="435"/>
      <c r="U79" s="435"/>
      <c r="V79" s="435"/>
      <c r="W79" s="435"/>
      <c r="X79" s="435"/>
      <c r="Y79" s="435"/>
      <c r="Z79" s="435"/>
      <c r="AA79" s="435"/>
      <c r="AB79" s="435"/>
      <c r="AC79" s="437"/>
    </row>
    <row r="80" spans="1:45" ht="21" x14ac:dyDescent="0.25">
      <c r="A80" s="438"/>
      <c r="B80" s="439"/>
      <c r="C80" s="440"/>
      <c r="D80" s="441"/>
      <c r="E80" s="442"/>
      <c r="F80" s="442"/>
      <c r="G80" s="442"/>
      <c r="H80" s="442"/>
      <c r="I80" s="442"/>
      <c r="J80" s="442"/>
      <c r="K80" s="442"/>
      <c r="L80" s="442"/>
      <c r="M80" s="442"/>
      <c r="N80" s="442"/>
      <c r="O80" s="442"/>
      <c r="P80" s="442"/>
      <c r="Q80" s="442"/>
      <c r="R80" s="442"/>
      <c r="S80" s="442"/>
      <c r="T80" s="442"/>
      <c r="U80" s="442"/>
      <c r="V80" s="442"/>
      <c r="W80" s="442"/>
      <c r="X80" s="442"/>
      <c r="Y80" s="442"/>
      <c r="Z80" s="442"/>
      <c r="AA80" s="442"/>
      <c r="AB80" s="442"/>
      <c r="AC80" s="443"/>
    </row>
    <row r="81" spans="1:29" ht="21" x14ac:dyDescent="0.25">
      <c r="A81" s="438"/>
      <c r="B81" s="439"/>
      <c r="C81" s="440"/>
      <c r="D81" s="441"/>
      <c r="E81" s="442"/>
      <c r="F81" s="442"/>
      <c r="G81" s="442"/>
      <c r="H81" s="442"/>
      <c r="I81" s="442"/>
      <c r="J81" s="442"/>
      <c r="K81" s="442"/>
      <c r="L81" s="442"/>
      <c r="M81" s="442"/>
      <c r="N81" s="442"/>
      <c r="O81" s="442"/>
      <c r="P81" s="442"/>
      <c r="Q81" s="442"/>
      <c r="R81" s="442"/>
      <c r="S81" s="442"/>
      <c r="T81" s="442"/>
      <c r="U81" s="442"/>
      <c r="V81" s="442"/>
      <c r="W81" s="442"/>
      <c r="X81" s="442"/>
      <c r="Y81" s="442"/>
      <c r="Z81" s="442"/>
      <c r="AA81" s="442"/>
      <c r="AB81" s="442"/>
      <c r="AC81" s="443"/>
    </row>
    <row r="82" spans="1:29" ht="21" x14ac:dyDescent="0.25">
      <c r="A82" s="438"/>
      <c r="B82" s="439"/>
      <c r="C82" s="440"/>
      <c r="D82" s="440"/>
      <c r="E82" s="444"/>
      <c r="F82" s="444"/>
      <c r="G82" s="444"/>
      <c r="H82" s="444"/>
      <c r="I82" s="444"/>
      <c r="J82" s="444"/>
      <c r="K82" s="444"/>
      <c r="L82" s="444"/>
      <c r="M82" s="444"/>
      <c r="N82" s="444"/>
      <c r="O82" s="444"/>
      <c r="P82" s="444"/>
      <c r="Q82" s="444"/>
      <c r="R82" s="444"/>
      <c r="S82" s="444"/>
      <c r="T82" s="444"/>
      <c r="U82" s="444"/>
      <c r="V82" s="444"/>
      <c r="W82" s="444"/>
      <c r="X82" s="444"/>
      <c r="Y82" s="444"/>
      <c r="Z82" s="444"/>
      <c r="AA82" s="444"/>
      <c r="AB82" s="444"/>
      <c r="AC82" s="443"/>
    </row>
    <row r="83" spans="1:29" ht="21" x14ac:dyDescent="0.25">
      <c r="A83" s="438"/>
      <c r="B83" s="439"/>
      <c r="C83" s="440"/>
      <c r="D83" s="440"/>
      <c r="E83" s="444"/>
      <c r="F83" s="444"/>
      <c r="G83" s="444"/>
      <c r="H83" s="444"/>
      <c r="I83" s="444"/>
      <c r="J83" s="444"/>
      <c r="K83" s="444"/>
      <c r="L83" s="444"/>
      <c r="M83" s="444"/>
      <c r="N83" s="444"/>
      <c r="O83" s="444"/>
      <c r="P83" s="444"/>
      <c r="Q83" s="444"/>
      <c r="R83" s="444"/>
      <c r="S83" s="444"/>
      <c r="T83" s="444"/>
      <c r="U83" s="444"/>
      <c r="V83" s="444"/>
      <c r="W83" s="444"/>
      <c r="X83" s="444"/>
      <c r="Y83" s="444"/>
      <c r="Z83" s="444"/>
      <c r="AA83" s="444"/>
      <c r="AB83" s="444"/>
      <c r="AC83" s="443"/>
    </row>
    <row r="84" spans="1:29" ht="21" x14ac:dyDescent="0.25">
      <c r="A84" s="438"/>
      <c r="B84" s="439"/>
      <c r="C84" s="440"/>
      <c r="D84" s="440"/>
      <c r="E84" s="444"/>
      <c r="F84" s="444"/>
      <c r="G84" s="444"/>
      <c r="H84" s="444"/>
      <c r="I84" s="444"/>
      <c r="J84" s="444"/>
      <c r="K84" s="444"/>
      <c r="L84" s="444"/>
      <c r="M84" s="444"/>
      <c r="N84" s="444"/>
      <c r="O84" s="444"/>
      <c r="P84" s="444"/>
      <c r="Q84" s="444"/>
      <c r="R84" s="444"/>
      <c r="S84" s="444"/>
      <c r="T84" s="444"/>
      <c r="U84" s="444"/>
      <c r="V84" s="444"/>
      <c r="W84" s="444"/>
      <c r="X84" s="444"/>
      <c r="Y84" s="444"/>
      <c r="Z84" s="444"/>
      <c r="AA84" s="444"/>
      <c r="AB84" s="444"/>
      <c r="AC84" s="443"/>
    </row>
    <row r="85" spans="1:29" ht="21" x14ac:dyDescent="0.25">
      <c r="A85" s="438"/>
      <c r="B85" s="439"/>
      <c r="C85" s="440"/>
      <c r="D85" s="440"/>
      <c r="E85" s="444"/>
      <c r="F85" s="444"/>
      <c r="G85" s="444"/>
      <c r="H85" s="444"/>
      <c r="I85" s="444"/>
      <c r="J85" s="444"/>
      <c r="K85" s="444"/>
      <c r="L85" s="444"/>
      <c r="M85" s="444"/>
      <c r="N85" s="444"/>
      <c r="O85" s="444"/>
      <c r="P85" s="444"/>
      <c r="Q85" s="444"/>
      <c r="R85" s="444"/>
      <c r="S85" s="444"/>
      <c r="T85" s="444"/>
      <c r="U85" s="444"/>
      <c r="V85" s="444"/>
      <c r="W85" s="444"/>
      <c r="X85" s="444"/>
      <c r="Y85" s="444"/>
      <c r="Z85" s="444"/>
      <c r="AA85" s="444"/>
      <c r="AB85" s="444"/>
      <c r="AC85" s="443"/>
    </row>
    <row r="86" spans="1:29" ht="21" x14ac:dyDescent="0.25">
      <c r="A86" s="438"/>
      <c r="B86" s="439"/>
      <c r="C86" s="440"/>
      <c r="D86" s="440"/>
      <c r="E86" s="445"/>
      <c r="F86" s="445"/>
      <c r="G86" s="445"/>
      <c r="H86" s="445"/>
      <c r="I86" s="445"/>
      <c r="J86" s="445"/>
      <c r="K86" s="445"/>
      <c r="L86" s="445"/>
      <c r="M86" s="445"/>
      <c r="N86" s="445"/>
      <c r="O86" s="445"/>
      <c r="P86" s="445"/>
      <c r="Q86" s="445"/>
      <c r="R86" s="445"/>
      <c r="S86" s="445"/>
      <c r="T86" s="445"/>
      <c r="U86" s="445"/>
      <c r="V86" s="445"/>
      <c r="W86" s="445"/>
      <c r="X86" s="445"/>
      <c r="Y86" s="445"/>
      <c r="Z86" s="445"/>
      <c r="AA86" s="445"/>
      <c r="AB86" s="445"/>
      <c r="AC86" s="443"/>
    </row>
    <row r="87" spans="1:29" ht="21" x14ac:dyDescent="0.25">
      <c r="A87" s="438"/>
      <c r="B87" s="439"/>
      <c r="C87" s="440"/>
      <c r="D87" s="440"/>
      <c r="E87" s="446"/>
      <c r="F87" s="446"/>
      <c r="G87" s="446"/>
      <c r="H87" s="446"/>
      <c r="I87" s="446"/>
      <c r="J87" s="446"/>
      <c r="K87" s="446"/>
      <c r="L87" s="446"/>
      <c r="M87" s="446"/>
      <c r="N87" s="446"/>
      <c r="O87" s="446"/>
      <c r="P87" s="446"/>
      <c r="Q87" s="446"/>
      <c r="R87" s="446"/>
      <c r="S87" s="446"/>
      <c r="T87" s="446"/>
      <c r="U87" s="446"/>
      <c r="V87" s="446"/>
      <c r="W87" s="446"/>
      <c r="X87" s="446"/>
      <c r="Y87" s="446"/>
      <c r="Z87" s="446"/>
      <c r="AA87" s="446"/>
      <c r="AB87" s="446"/>
      <c r="AC87" s="443"/>
    </row>
    <row r="88" spans="1:29" ht="21" x14ac:dyDescent="0.25">
      <c r="A88" s="438"/>
      <c r="B88" s="439"/>
      <c r="C88" s="440"/>
      <c r="D88" s="440"/>
      <c r="E88" s="446"/>
      <c r="F88" s="446"/>
      <c r="G88" s="446"/>
      <c r="H88" s="446"/>
      <c r="I88" s="446"/>
      <c r="J88" s="446"/>
      <c r="K88" s="446"/>
      <c r="L88" s="446"/>
      <c r="M88" s="446"/>
      <c r="N88" s="446"/>
      <c r="O88" s="446"/>
      <c r="P88" s="446"/>
      <c r="Q88" s="446"/>
      <c r="R88" s="446"/>
      <c r="S88" s="446"/>
      <c r="T88" s="446"/>
      <c r="U88" s="446"/>
      <c r="V88" s="446"/>
      <c r="W88" s="446"/>
      <c r="X88" s="446"/>
      <c r="Y88" s="446"/>
      <c r="Z88" s="446"/>
      <c r="AA88" s="446"/>
      <c r="AB88" s="446"/>
      <c r="AC88" s="443"/>
    </row>
    <row r="89" spans="1:29" ht="21" x14ac:dyDescent="0.25">
      <c r="A89" s="438"/>
      <c r="B89" s="439"/>
      <c r="C89" s="440"/>
      <c r="D89" s="440"/>
      <c r="E89" s="446"/>
      <c r="F89" s="446"/>
      <c r="G89" s="446"/>
      <c r="H89" s="446"/>
      <c r="I89" s="446"/>
      <c r="J89" s="446"/>
      <c r="K89" s="446"/>
      <c r="L89" s="446"/>
      <c r="M89" s="446"/>
      <c r="N89" s="446"/>
      <c r="O89" s="446"/>
      <c r="P89" s="446"/>
      <c r="Q89" s="446"/>
      <c r="R89" s="446"/>
      <c r="S89" s="446"/>
      <c r="T89" s="446"/>
      <c r="U89" s="446"/>
      <c r="V89" s="446"/>
      <c r="W89" s="446"/>
      <c r="X89" s="446"/>
      <c r="Y89" s="446"/>
      <c r="Z89" s="446"/>
      <c r="AA89" s="446"/>
      <c r="AB89" s="446"/>
      <c r="AC89" s="443"/>
    </row>
    <row r="90" spans="1:29" ht="21" x14ac:dyDescent="0.25">
      <c r="A90" s="438"/>
      <c r="B90" s="439"/>
      <c r="C90" s="440"/>
      <c r="D90" s="447"/>
      <c r="E90" s="445"/>
      <c r="F90" s="445"/>
      <c r="G90" s="445"/>
      <c r="H90" s="445"/>
      <c r="I90" s="445"/>
      <c r="J90" s="445"/>
      <c r="K90" s="445"/>
      <c r="L90" s="445"/>
      <c r="M90" s="445"/>
      <c r="N90" s="445"/>
      <c r="O90" s="445"/>
      <c r="P90" s="445"/>
      <c r="Q90" s="445"/>
      <c r="R90" s="445"/>
      <c r="S90" s="445"/>
      <c r="T90" s="445"/>
      <c r="U90" s="445"/>
      <c r="V90" s="445"/>
      <c r="W90" s="445"/>
      <c r="X90" s="445"/>
      <c r="Y90" s="445"/>
      <c r="Z90" s="445"/>
      <c r="AA90" s="445"/>
      <c r="AB90" s="445"/>
      <c r="AC90" s="443"/>
    </row>
    <row r="91" spans="1:29" ht="21" x14ac:dyDescent="0.25">
      <c r="A91" s="438"/>
      <c r="B91" s="439"/>
      <c r="C91" s="440"/>
      <c r="D91" s="447"/>
      <c r="E91" s="445"/>
      <c r="F91" s="445"/>
      <c r="G91" s="445"/>
      <c r="H91" s="445"/>
      <c r="I91" s="445"/>
      <c r="J91" s="445"/>
      <c r="K91" s="445"/>
      <c r="L91" s="445"/>
      <c r="M91" s="445"/>
      <c r="N91" s="445"/>
      <c r="O91" s="445"/>
      <c r="P91" s="445"/>
      <c r="Q91" s="445"/>
      <c r="R91" s="445"/>
      <c r="S91" s="445"/>
      <c r="T91" s="445"/>
      <c r="U91" s="445"/>
      <c r="V91" s="445"/>
      <c r="W91" s="445"/>
      <c r="X91" s="445"/>
      <c r="Y91" s="445"/>
      <c r="Z91" s="445"/>
      <c r="AA91" s="445"/>
      <c r="AB91" s="445"/>
      <c r="AC91" s="443"/>
    </row>
    <row r="92" spans="1:29" ht="21" x14ac:dyDescent="0.25">
      <c r="A92" s="438"/>
      <c r="B92" s="439"/>
      <c r="C92" s="440"/>
      <c r="D92" s="447"/>
      <c r="E92" s="448"/>
      <c r="F92" s="448"/>
      <c r="G92" s="448"/>
      <c r="H92" s="448"/>
      <c r="I92" s="448"/>
      <c r="J92" s="448"/>
      <c r="K92" s="448"/>
      <c r="L92" s="448"/>
      <c r="M92" s="448"/>
      <c r="N92" s="448"/>
      <c r="O92" s="448"/>
      <c r="P92" s="448"/>
      <c r="Q92" s="448"/>
      <c r="R92" s="448"/>
      <c r="S92" s="448"/>
      <c r="T92" s="448"/>
      <c r="U92" s="448"/>
      <c r="V92" s="448"/>
      <c r="W92" s="448"/>
      <c r="X92" s="448"/>
      <c r="Y92" s="448"/>
      <c r="Z92" s="448"/>
      <c r="AA92" s="448"/>
      <c r="AB92" s="448"/>
      <c r="AC92" s="443"/>
    </row>
    <row r="93" spans="1:29" ht="21" x14ac:dyDescent="0.25">
      <c r="A93" s="438"/>
      <c r="B93" s="439"/>
      <c r="C93" s="440"/>
      <c r="D93" s="447"/>
      <c r="E93" s="448"/>
      <c r="F93" s="448"/>
      <c r="G93" s="448"/>
      <c r="H93" s="448"/>
      <c r="I93" s="448"/>
      <c r="J93" s="448"/>
      <c r="K93" s="448"/>
      <c r="L93" s="448"/>
      <c r="M93" s="448"/>
      <c r="N93" s="448"/>
      <c r="O93" s="448"/>
      <c r="P93" s="448"/>
      <c r="Q93" s="448"/>
      <c r="R93" s="448"/>
      <c r="S93" s="448"/>
      <c r="T93" s="448"/>
      <c r="U93" s="448"/>
      <c r="V93" s="448"/>
      <c r="W93" s="448"/>
      <c r="X93" s="448"/>
      <c r="Y93" s="448"/>
      <c r="Z93" s="448"/>
      <c r="AA93" s="448"/>
      <c r="AB93" s="448"/>
      <c r="AC93" s="449"/>
    </row>
    <row r="94" spans="1:29" ht="21" x14ac:dyDescent="0.25">
      <c r="A94" s="438"/>
      <c r="B94" s="439"/>
      <c r="C94" s="440"/>
      <c r="D94" s="447"/>
      <c r="E94" s="450"/>
      <c r="F94" s="450"/>
      <c r="G94" s="450"/>
      <c r="H94" s="450"/>
      <c r="I94" s="450"/>
      <c r="J94" s="450"/>
      <c r="K94" s="450"/>
      <c r="L94" s="450"/>
      <c r="M94" s="450"/>
      <c r="N94" s="450"/>
      <c r="O94" s="450"/>
      <c r="P94" s="450"/>
      <c r="Q94" s="450"/>
      <c r="R94" s="450"/>
      <c r="S94" s="450"/>
      <c r="T94" s="450"/>
      <c r="U94" s="450"/>
      <c r="V94" s="450"/>
      <c r="W94" s="450"/>
      <c r="X94" s="450"/>
      <c r="Y94" s="450"/>
      <c r="Z94" s="450"/>
      <c r="AA94" s="450"/>
      <c r="AB94" s="450"/>
      <c r="AC94" s="449"/>
    </row>
    <row r="95" spans="1:29" ht="21" x14ac:dyDescent="0.25">
      <c r="A95" s="438"/>
      <c r="B95" s="439"/>
      <c r="C95" s="440"/>
      <c r="D95" s="447"/>
      <c r="E95" s="451"/>
      <c r="F95" s="451"/>
      <c r="G95" s="451"/>
      <c r="H95" s="451"/>
      <c r="I95" s="451"/>
      <c r="J95" s="451"/>
      <c r="K95" s="451"/>
      <c r="L95" s="451"/>
      <c r="M95" s="451"/>
      <c r="N95" s="451"/>
      <c r="O95" s="451"/>
      <c r="P95" s="451"/>
      <c r="Q95" s="451"/>
      <c r="R95" s="451"/>
      <c r="S95" s="451"/>
      <c r="T95" s="451"/>
      <c r="U95" s="451"/>
      <c r="V95" s="451"/>
      <c r="W95" s="451"/>
      <c r="X95" s="451"/>
      <c r="Y95" s="451"/>
      <c r="Z95" s="451"/>
      <c r="AA95" s="451"/>
      <c r="AB95" s="451"/>
      <c r="AC95" s="452"/>
    </row>
    <row r="96" spans="1:29" ht="21" x14ac:dyDescent="0.25">
      <c r="A96" s="438"/>
      <c r="B96" s="439"/>
      <c r="C96" s="447"/>
      <c r="D96" s="447"/>
      <c r="E96" s="453"/>
      <c r="F96" s="453"/>
      <c r="G96" s="453"/>
      <c r="H96" s="453"/>
      <c r="I96" s="453"/>
      <c r="J96" s="453"/>
      <c r="K96" s="453"/>
      <c r="L96" s="453"/>
      <c r="M96" s="453"/>
      <c r="N96" s="453"/>
      <c r="O96" s="453"/>
      <c r="P96" s="453"/>
      <c r="Q96" s="453"/>
      <c r="R96" s="453"/>
      <c r="S96" s="453"/>
      <c r="T96" s="453"/>
      <c r="U96" s="453"/>
      <c r="V96" s="453"/>
      <c r="W96" s="453"/>
      <c r="X96" s="453"/>
      <c r="Y96" s="453"/>
      <c r="Z96" s="453"/>
      <c r="AA96" s="453"/>
      <c r="AB96" s="453"/>
      <c r="AC96" s="449"/>
    </row>
    <row r="97" spans="1:29" ht="21" x14ac:dyDescent="0.25">
      <c r="A97" s="438"/>
      <c r="B97" s="439"/>
      <c r="C97" s="447"/>
      <c r="D97" s="447"/>
      <c r="E97" s="454"/>
      <c r="F97" s="454"/>
      <c r="G97" s="454"/>
      <c r="H97" s="454"/>
      <c r="I97" s="454"/>
      <c r="J97" s="454"/>
      <c r="K97" s="454"/>
      <c r="L97" s="454"/>
      <c r="M97" s="454"/>
      <c r="N97" s="454"/>
      <c r="O97" s="454"/>
      <c r="P97" s="454"/>
      <c r="Q97" s="454"/>
      <c r="R97" s="454"/>
      <c r="S97" s="454"/>
      <c r="T97" s="454"/>
      <c r="U97" s="454"/>
      <c r="V97" s="454"/>
      <c r="W97" s="454"/>
      <c r="X97" s="454"/>
      <c r="Y97" s="454"/>
      <c r="Z97" s="454"/>
      <c r="AA97" s="454"/>
      <c r="AB97" s="454"/>
      <c r="AC97" s="449"/>
    </row>
    <row r="98" spans="1:29" ht="21" x14ac:dyDescent="0.25">
      <c r="A98" s="438"/>
      <c r="B98" s="439"/>
      <c r="C98" s="447"/>
      <c r="D98" s="447"/>
      <c r="E98" s="454"/>
      <c r="F98" s="454"/>
      <c r="G98" s="454"/>
      <c r="H98" s="454"/>
      <c r="I98" s="454"/>
      <c r="J98" s="454"/>
      <c r="K98" s="454"/>
      <c r="L98" s="454"/>
      <c r="M98" s="454"/>
      <c r="N98" s="454"/>
      <c r="O98" s="454"/>
      <c r="P98" s="454"/>
      <c r="Q98" s="454"/>
      <c r="R98" s="454"/>
      <c r="S98" s="454"/>
      <c r="T98" s="454"/>
      <c r="U98" s="454"/>
      <c r="V98" s="454"/>
      <c r="W98" s="454"/>
      <c r="X98" s="454"/>
      <c r="Y98" s="454"/>
      <c r="Z98" s="454"/>
      <c r="AA98" s="454"/>
      <c r="AB98" s="454"/>
      <c r="AC98" s="449"/>
    </row>
    <row r="99" spans="1:29" ht="21" x14ac:dyDescent="0.25">
      <c r="A99" s="438"/>
      <c r="B99" s="439"/>
      <c r="C99" s="440"/>
      <c r="D99" s="447"/>
      <c r="E99" s="454"/>
      <c r="F99" s="454"/>
      <c r="G99" s="454"/>
      <c r="H99" s="454"/>
      <c r="I99" s="454"/>
      <c r="J99" s="454"/>
      <c r="K99" s="454"/>
      <c r="L99" s="454"/>
      <c r="M99" s="454"/>
      <c r="N99" s="454"/>
      <c r="O99" s="454"/>
      <c r="P99" s="454"/>
      <c r="Q99" s="454"/>
      <c r="R99" s="454"/>
      <c r="S99" s="454"/>
      <c r="T99" s="454"/>
      <c r="U99" s="454"/>
      <c r="V99" s="454"/>
      <c r="W99" s="454"/>
      <c r="X99" s="454"/>
      <c r="Y99" s="454"/>
      <c r="Z99" s="454"/>
      <c r="AA99" s="454"/>
      <c r="AB99" s="454"/>
      <c r="AC99" s="449"/>
    </row>
    <row r="100" spans="1:29" ht="21" x14ac:dyDescent="0.25">
      <c r="A100" s="438"/>
      <c r="B100" s="439"/>
      <c r="C100" s="440"/>
      <c r="D100" s="437"/>
      <c r="E100" s="454"/>
      <c r="F100" s="454"/>
      <c r="G100" s="454"/>
      <c r="H100" s="454"/>
      <c r="I100" s="454"/>
      <c r="J100" s="454"/>
      <c r="K100" s="454"/>
      <c r="L100" s="454"/>
      <c r="M100" s="454"/>
      <c r="N100" s="454"/>
      <c r="O100" s="454"/>
      <c r="P100" s="454"/>
      <c r="Q100" s="454"/>
      <c r="R100" s="454"/>
      <c r="S100" s="454"/>
      <c r="T100" s="454"/>
      <c r="U100" s="454"/>
      <c r="V100" s="454"/>
      <c r="W100" s="454"/>
      <c r="X100" s="454"/>
      <c r="Y100" s="454"/>
      <c r="Z100" s="454"/>
      <c r="AA100" s="454"/>
      <c r="AB100" s="454"/>
      <c r="AC100" s="449"/>
    </row>
    <row r="101" spans="1:29" x14ac:dyDescent="0.25">
      <c r="A101" s="437"/>
      <c r="B101" s="437"/>
      <c r="C101" s="437"/>
      <c r="D101" s="437"/>
      <c r="E101" s="437"/>
      <c r="F101" s="437"/>
      <c r="G101" s="437"/>
      <c r="H101" s="437"/>
      <c r="I101" s="437"/>
      <c r="J101" s="437"/>
      <c r="K101" s="437"/>
      <c r="L101" s="437"/>
      <c r="M101" s="437"/>
      <c r="N101" s="437"/>
      <c r="O101" s="437"/>
      <c r="P101" s="437"/>
      <c r="Q101" s="437"/>
      <c r="R101" s="437"/>
      <c r="S101" s="437"/>
      <c r="T101" s="437"/>
      <c r="U101" s="437"/>
      <c r="V101" s="437"/>
      <c r="W101" s="437"/>
      <c r="X101" s="437"/>
      <c r="Y101" s="437"/>
      <c r="Z101" s="437"/>
      <c r="AA101" s="437"/>
      <c r="AB101" s="437"/>
      <c r="AC101" s="437"/>
    </row>
    <row r="102" spans="1:29" x14ac:dyDescent="0.25">
      <c r="A102" s="437"/>
      <c r="B102" s="437"/>
      <c r="C102" s="437"/>
      <c r="D102" s="437"/>
      <c r="E102" s="437"/>
      <c r="F102" s="437"/>
      <c r="G102" s="437"/>
      <c r="H102" s="437"/>
      <c r="I102" s="437"/>
      <c r="J102" s="437"/>
      <c r="K102" s="437"/>
      <c r="L102" s="437"/>
      <c r="M102" s="437"/>
      <c r="N102" s="437"/>
      <c r="O102" s="437"/>
      <c r="P102" s="437"/>
      <c r="Q102" s="437"/>
      <c r="R102" s="437"/>
      <c r="S102" s="437"/>
      <c r="T102" s="437"/>
      <c r="U102" s="437"/>
      <c r="V102" s="437"/>
      <c r="W102" s="437"/>
      <c r="X102" s="437"/>
      <c r="Y102" s="437"/>
      <c r="Z102" s="437"/>
      <c r="AA102" s="437"/>
      <c r="AB102" s="437"/>
      <c r="AC102" s="437"/>
    </row>
  </sheetData>
  <mergeCells count="48">
    <mergeCell ref="A78:A79"/>
    <mergeCell ref="B78:B79"/>
    <mergeCell ref="C78:C79"/>
    <mergeCell ref="D78:D79"/>
    <mergeCell ref="E78:AB78"/>
    <mergeCell ref="E96:AB96"/>
    <mergeCell ref="A69:AC69"/>
    <mergeCell ref="A70:AC70"/>
    <mergeCell ref="A71:D71"/>
    <mergeCell ref="E71:AC77"/>
    <mergeCell ref="A72:D72"/>
    <mergeCell ref="A73:D73"/>
    <mergeCell ref="A74:D74"/>
    <mergeCell ref="A75:D75"/>
    <mergeCell ref="A76:D76"/>
    <mergeCell ref="A77:D77"/>
    <mergeCell ref="A45:A46"/>
    <mergeCell ref="B45:B46"/>
    <mergeCell ref="C45:C46"/>
    <mergeCell ref="D45:D46"/>
    <mergeCell ref="E45:AB45"/>
    <mergeCell ref="E63:AB63"/>
    <mergeCell ref="A36:AC36"/>
    <mergeCell ref="A37:AC37"/>
    <mergeCell ref="A38:D38"/>
    <mergeCell ref="E38:AC44"/>
    <mergeCell ref="A39:D39"/>
    <mergeCell ref="A40:D40"/>
    <mergeCell ref="A41:D41"/>
    <mergeCell ref="A42:D42"/>
    <mergeCell ref="A43:D43"/>
    <mergeCell ref="A44:D44"/>
    <mergeCell ref="A11:A12"/>
    <mergeCell ref="B11:B12"/>
    <mergeCell ref="C11:C12"/>
    <mergeCell ref="D11:D12"/>
    <mergeCell ref="E11:AB11"/>
    <mergeCell ref="E29:AB29"/>
    <mergeCell ref="A2:AC2"/>
    <mergeCell ref="A3:AC3"/>
    <mergeCell ref="A4:D4"/>
    <mergeCell ref="E4:AC10"/>
    <mergeCell ref="A5:D5"/>
    <mergeCell ref="A6:D6"/>
    <mergeCell ref="A7:D7"/>
    <mergeCell ref="A8:D8"/>
    <mergeCell ref="A9:D9"/>
    <mergeCell ref="A10:D10"/>
  </mergeCells>
  <conditionalFormatting sqref="E94:AB94">
    <cfRule type="cellIs" dxfId="0" priority="1" operator="greaterThan">
      <formula>90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Summery</vt:lpstr>
      <vt:lpstr>01-03-2023</vt:lpstr>
      <vt:lpstr>02-03-2023</vt:lpstr>
      <vt:lpstr>03-03-2023 </vt:lpstr>
      <vt:lpstr>04-03-2023</vt:lpstr>
      <vt:lpstr>05-03-2023</vt:lpstr>
      <vt:lpstr>06-03-2023</vt:lpstr>
      <vt:lpstr>07-03-2023</vt:lpstr>
      <vt:lpstr>08-03-2023</vt:lpstr>
      <vt:lpstr>09-03-2023</vt:lpstr>
      <vt:lpstr>10-03-2023</vt:lpstr>
      <vt:lpstr>11-03-2023  </vt:lpstr>
      <vt:lpstr>12-03-2023  </vt:lpstr>
      <vt:lpstr>13-03-2024    </vt:lpstr>
      <vt:lpstr>14-03-2023 </vt:lpstr>
      <vt:lpstr>15-03-2023  </vt:lpstr>
      <vt:lpstr>16-03-2023  </vt:lpstr>
      <vt:lpstr>17-03-2023  </vt:lpstr>
      <vt:lpstr>18-03-2023</vt:lpstr>
      <vt:lpstr>19-03-2023</vt:lpstr>
      <vt:lpstr>20-03-2023</vt:lpstr>
      <vt:lpstr>21-03-2023  </vt:lpstr>
      <vt:lpstr>22-03-2023  </vt:lpstr>
      <vt:lpstr>23-03-2023   </vt:lpstr>
      <vt:lpstr>24-03-2023</vt:lpstr>
      <vt:lpstr>02-02-2019</vt:lpstr>
      <vt:lpstr>03-02-2019</vt:lpstr>
      <vt:lpstr>04-02-2019</vt:lpstr>
      <vt:lpstr>05-02-2019</vt:lpstr>
      <vt:lpstr>06-02-2019</vt:lpstr>
      <vt:lpstr>07-02-2019</vt:lpstr>
      <vt:lpstr>08-02-2019</vt:lpstr>
      <vt:lpstr>09-02-2019</vt:lpstr>
      <vt:lpstr>10-02-2019</vt:lpstr>
      <vt:lpstr>11-02-2019</vt:lpstr>
      <vt:lpstr>12-02-2019</vt:lpstr>
      <vt:lpstr>13-02-2019</vt:lpstr>
      <vt:lpstr>14-02-2019</vt:lpstr>
      <vt:lpstr>15-02-2019</vt:lpstr>
      <vt:lpstr>16-02-2019</vt:lpstr>
      <vt:lpstr>17-02-2019</vt:lpstr>
      <vt:lpstr>18-02-2019 </vt:lpstr>
      <vt:lpstr>19-02-2019</vt:lpstr>
      <vt:lpstr>20-02-2019</vt:lpstr>
      <vt:lpstr>21-02-2019</vt:lpstr>
      <vt:lpstr>22-02-2019</vt:lpstr>
      <vt:lpstr>23-02-2019</vt:lpstr>
      <vt:lpstr>24-02-2019</vt:lpstr>
      <vt:lpstr>25-02-2019</vt:lpstr>
      <vt:lpstr>26-02-2019</vt:lpstr>
      <vt:lpstr>27-02-19</vt:lpstr>
      <vt:lpstr>28-02-2019</vt:lpstr>
      <vt:lpstr>25-03-2023</vt:lpstr>
      <vt:lpstr>26-03-2023</vt:lpstr>
      <vt:lpstr>27-03-2023</vt:lpstr>
      <vt:lpstr>28-03-2023 </vt:lpstr>
      <vt:lpstr>29-03-2023</vt:lpstr>
      <vt:lpstr>30-03-2023</vt:lpstr>
      <vt:lpstr>31-03-2-2023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keywords>C_Unrestricted</cp:keywords>
  <cp:lastModifiedBy>Dhesingraja Adidravida</cp:lastModifiedBy>
  <cp:lastPrinted>2016-12-08T11:18:47Z</cp:lastPrinted>
  <dcterms:created xsi:type="dcterms:W3CDTF">2015-02-01T22:07:19Z</dcterms:created>
  <dcterms:modified xsi:type="dcterms:W3CDTF">2023-04-01T04:31:13Z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ument Confidentiality">
    <vt:lpwstr>Unrestricted</vt:lpwstr>
  </property>
</Properties>
</file>