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saillard\Documents\2025\Contrat grilles\"/>
    </mc:Choice>
  </mc:AlternateContent>
  <xr:revisionPtr revIDLastSave="0" documentId="13_ncr:1_{656DC441-8B83-4DB3-A163-F0F49C15F2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P Vallée" sheetId="5" r:id="rId1"/>
  </sheets>
  <externalReferences>
    <externalReference r:id="rId2"/>
  </externalReferences>
  <definedNames>
    <definedName name="_xlnm._FilterDatabase" localSheetId="0" hidden="1">'BP Vallée'!$A$8:$I$371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7" i="5" l="1"/>
  <c r="D206" i="5"/>
  <c r="D205" i="5"/>
  <c r="D204" i="5"/>
  <c r="D203" i="5"/>
  <c r="D202" i="5"/>
  <c r="M47" i="5"/>
  <c r="M79" i="5"/>
  <c r="M95" i="5"/>
  <c r="M101" i="5"/>
  <c r="M103" i="5"/>
  <c r="M109" i="5"/>
  <c r="M140" i="5"/>
  <c r="M172" i="5"/>
  <c r="M200" i="5"/>
  <c r="M45" i="5"/>
  <c r="M46" i="5"/>
  <c r="M48" i="5"/>
  <c r="M49" i="5"/>
  <c r="M50" i="5"/>
  <c r="M51" i="5"/>
  <c r="M54" i="5"/>
  <c r="M55" i="5"/>
  <c r="M65" i="5"/>
  <c r="M80" i="5"/>
  <c r="M96" i="5"/>
  <c r="M97" i="5"/>
  <c r="M98" i="5"/>
  <c r="M99" i="5"/>
  <c r="M100" i="5"/>
  <c r="M102" i="5"/>
  <c r="M104" i="5"/>
  <c r="M105" i="5"/>
  <c r="M106" i="5"/>
  <c r="M107" i="5"/>
  <c r="M108" i="5"/>
  <c r="M123" i="5"/>
  <c r="M141" i="5"/>
  <c r="M150" i="5"/>
  <c r="M151" i="5"/>
  <c r="M156" i="5"/>
  <c r="M164" i="5"/>
  <c r="M189" i="5"/>
  <c r="M201" i="5"/>
  <c r="M208" i="5"/>
  <c r="H170" i="5"/>
  <c r="F170" i="5"/>
  <c r="H169" i="5"/>
  <c r="F169" i="5"/>
  <c r="H168" i="5"/>
  <c r="F168" i="5"/>
  <c r="H166" i="5"/>
  <c r="F166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3" i="5"/>
  <c r="F153" i="5"/>
  <c r="H148" i="5"/>
  <c r="F148" i="5"/>
  <c r="H146" i="5"/>
  <c r="F146" i="5"/>
  <c r="H142" i="5"/>
  <c r="F142" i="5"/>
  <c r="R25" i="5" l="1"/>
  <c r="S25" i="5" s="1"/>
  <c r="R24" i="5"/>
  <c r="S24" i="5" s="1"/>
  <c r="F199" i="5"/>
  <c r="H199" i="5"/>
  <c r="H20" i="5" l="1"/>
  <c r="F20" i="5"/>
  <c r="H19" i="5"/>
  <c r="F19" i="5"/>
  <c r="H22" i="5"/>
  <c r="F22" i="5"/>
  <c r="I20" i="5" l="1"/>
  <c r="I22" i="5"/>
  <c r="I19" i="5"/>
  <c r="H228" i="5" l="1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7" i="5"/>
  <c r="H206" i="5"/>
  <c r="H205" i="5"/>
  <c r="H204" i="5"/>
  <c r="H203" i="5"/>
  <c r="H202" i="5"/>
  <c r="H198" i="5"/>
  <c r="H197" i="5"/>
  <c r="H196" i="5"/>
  <c r="H195" i="5"/>
  <c r="H194" i="5"/>
  <c r="H193" i="5"/>
  <c r="H192" i="5"/>
  <c r="H191" i="5"/>
  <c r="H190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1" i="5"/>
  <c r="H167" i="5"/>
  <c r="H165" i="5"/>
  <c r="H164" i="5"/>
  <c r="H156" i="5"/>
  <c r="H155" i="5"/>
  <c r="H154" i="5"/>
  <c r="H152" i="5"/>
  <c r="H151" i="5"/>
  <c r="H150" i="5"/>
  <c r="H149" i="5"/>
  <c r="H147" i="5"/>
  <c r="H145" i="5"/>
  <c r="H144" i="5"/>
  <c r="H143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0" i="5"/>
  <c r="H49" i="5"/>
  <c r="H48" i="5"/>
  <c r="H47" i="5"/>
  <c r="H46" i="5"/>
  <c r="H45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7" i="5"/>
  <c r="F206" i="5"/>
  <c r="F205" i="5"/>
  <c r="F204" i="5"/>
  <c r="F203" i="5"/>
  <c r="F202" i="5"/>
  <c r="F198" i="5"/>
  <c r="F197" i="5"/>
  <c r="F196" i="5"/>
  <c r="F195" i="5"/>
  <c r="F194" i="5"/>
  <c r="F193" i="5"/>
  <c r="F192" i="5"/>
  <c r="F191" i="5"/>
  <c r="F190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1" i="5"/>
  <c r="F167" i="5"/>
  <c r="F165" i="5"/>
  <c r="F164" i="5"/>
  <c r="F156" i="5"/>
  <c r="F155" i="5"/>
  <c r="F154" i="5"/>
  <c r="F152" i="5"/>
  <c r="F151" i="5"/>
  <c r="F150" i="5"/>
  <c r="F149" i="5"/>
  <c r="F147" i="5"/>
  <c r="F145" i="5"/>
  <c r="F144" i="5"/>
  <c r="F143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0" i="5"/>
  <c r="F49" i="5"/>
  <c r="F48" i="5"/>
  <c r="F47" i="5"/>
  <c r="F46" i="5"/>
  <c r="F45" i="5"/>
  <c r="F17" i="5"/>
  <c r="F16" i="5"/>
  <c r="F15" i="5"/>
  <c r="F37" i="5"/>
  <c r="F36" i="5"/>
  <c r="F35" i="5"/>
  <c r="F14" i="5"/>
  <c r="F13" i="5"/>
  <c r="F12" i="5"/>
  <c r="F11" i="5"/>
  <c r="H18" i="5"/>
  <c r="H17" i="5"/>
  <c r="H16" i="5"/>
  <c r="H15" i="5"/>
  <c r="H37" i="5"/>
  <c r="H36" i="5"/>
  <c r="H35" i="5"/>
  <c r="H14" i="5"/>
  <c r="H13" i="5"/>
  <c r="H12" i="5"/>
  <c r="H11" i="5"/>
  <c r="H268" i="5"/>
  <c r="H269" i="5"/>
  <c r="H270" i="5"/>
  <c r="F268" i="5"/>
  <c r="F269" i="5"/>
  <c r="F270" i="5"/>
  <c r="H30" i="5"/>
  <c r="H31" i="5"/>
  <c r="H32" i="5"/>
  <c r="F30" i="5"/>
  <c r="F31" i="5"/>
  <c r="F32" i="5"/>
  <c r="H21" i="5"/>
  <c r="F21" i="5"/>
  <c r="H42" i="5"/>
  <c r="F42" i="5"/>
  <c r="H41" i="5"/>
  <c r="F41" i="5"/>
  <c r="H39" i="5"/>
  <c r="F39" i="5"/>
  <c r="F38" i="5"/>
  <c r="H38" i="5"/>
  <c r="F232" i="5"/>
  <c r="H232" i="5"/>
  <c r="F233" i="5"/>
  <c r="H233" i="5"/>
  <c r="F234" i="5"/>
  <c r="H234" i="5"/>
  <c r="F235" i="5"/>
  <c r="H235" i="5"/>
  <c r="F237" i="5"/>
  <c r="H237" i="5"/>
  <c r="F238" i="5"/>
  <c r="H238" i="5"/>
  <c r="F239" i="5"/>
  <c r="H239" i="5"/>
  <c r="F240" i="5"/>
  <c r="H240" i="5"/>
  <c r="F241" i="5"/>
  <c r="H241" i="5"/>
  <c r="F242" i="5"/>
  <c r="H242" i="5"/>
  <c r="F244" i="5"/>
  <c r="H244" i="5"/>
  <c r="F245" i="5"/>
  <c r="H245" i="5"/>
  <c r="F246" i="5"/>
  <c r="H246" i="5"/>
  <c r="F247" i="5"/>
  <c r="H247" i="5"/>
  <c r="F248" i="5"/>
  <c r="H248" i="5"/>
  <c r="F249" i="5"/>
  <c r="H249" i="5"/>
  <c r="F252" i="5"/>
  <c r="H252" i="5"/>
  <c r="F253" i="5"/>
  <c r="H253" i="5"/>
  <c r="F254" i="5"/>
  <c r="H254" i="5"/>
  <c r="F255" i="5"/>
  <c r="H255" i="5"/>
  <c r="F256" i="5"/>
  <c r="H256" i="5"/>
  <c r="F257" i="5"/>
  <c r="H257" i="5"/>
  <c r="F258" i="5"/>
  <c r="H258" i="5"/>
  <c r="F259" i="5"/>
  <c r="H259" i="5"/>
  <c r="F260" i="5"/>
  <c r="H260" i="5"/>
  <c r="F262" i="5"/>
  <c r="H262" i="5"/>
  <c r="F263" i="5"/>
  <c r="H263" i="5"/>
  <c r="F264" i="5"/>
  <c r="H264" i="5"/>
  <c r="F265" i="5"/>
  <c r="H265" i="5"/>
  <c r="F266" i="5"/>
  <c r="H266" i="5"/>
  <c r="F267" i="5"/>
  <c r="H267" i="5"/>
  <c r="F271" i="5"/>
  <c r="H271" i="5"/>
  <c r="F273" i="5"/>
  <c r="H273" i="5"/>
  <c r="F274" i="5"/>
  <c r="H274" i="5"/>
  <c r="F275" i="5"/>
  <c r="H275" i="5"/>
  <c r="F276" i="5"/>
  <c r="H276" i="5"/>
  <c r="F277" i="5"/>
  <c r="H277" i="5"/>
  <c r="F278" i="5"/>
  <c r="H278" i="5"/>
  <c r="F279" i="5"/>
  <c r="H279" i="5"/>
  <c r="F280" i="5"/>
  <c r="H280" i="5"/>
  <c r="F282" i="5"/>
  <c r="H282" i="5"/>
  <c r="F283" i="5"/>
  <c r="H283" i="5"/>
  <c r="F284" i="5"/>
  <c r="H284" i="5"/>
  <c r="F285" i="5"/>
  <c r="H285" i="5"/>
  <c r="F286" i="5"/>
  <c r="H286" i="5"/>
  <c r="F287" i="5"/>
  <c r="H287" i="5"/>
  <c r="F288" i="5"/>
  <c r="H288" i="5"/>
  <c r="F289" i="5"/>
  <c r="H289" i="5"/>
  <c r="F290" i="5"/>
  <c r="H290" i="5"/>
  <c r="F293" i="5"/>
  <c r="H293" i="5"/>
  <c r="F294" i="5"/>
  <c r="H294" i="5"/>
  <c r="F295" i="5"/>
  <c r="H295" i="5"/>
  <c r="F296" i="5"/>
  <c r="H296" i="5"/>
  <c r="F298" i="5"/>
  <c r="H298" i="5"/>
  <c r="F299" i="5"/>
  <c r="H299" i="5"/>
  <c r="F300" i="5"/>
  <c r="H300" i="5"/>
  <c r="F301" i="5"/>
  <c r="H301" i="5"/>
  <c r="F303" i="5"/>
  <c r="H303" i="5"/>
  <c r="F304" i="5"/>
  <c r="H304" i="5"/>
  <c r="F305" i="5"/>
  <c r="H305" i="5"/>
  <c r="F306" i="5"/>
  <c r="H306" i="5"/>
  <c r="F307" i="5"/>
  <c r="H307" i="5"/>
  <c r="F308" i="5"/>
  <c r="H308" i="5"/>
  <c r="F309" i="5"/>
  <c r="H309" i="5"/>
  <c r="F310" i="5"/>
  <c r="H310" i="5"/>
  <c r="F311" i="5"/>
  <c r="H311" i="5"/>
  <c r="F313" i="5"/>
  <c r="H313" i="5"/>
  <c r="F314" i="5"/>
  <c r="H314" i="5"/>
  <c r="F315" i="5"/>
  <c r="H315" i="5"/>
  <c r="F316" i="5"/>
  <c r="H316" i="5"/>
  <c r="F319" i="5"/>
  <c r="H319" i="5"/>
  <c r="F320" i="5"/>
  <c r="H320" i="5"/>
  <c r="F321" i="5"/>
  <c r="H321" i="5"/>
  <c r="F322" i="5"/>
  <c r="H322" i="5"/>
  <c r="F324" i="5"/>
  <c r="H324" i="5"/>
  <c r="F325" i="5"/>
  <c r="H325" i="5"/>
  <c r="F326" i="5"/>
  <c r="H326" i="5"/>
  <c r="F327" i="5"/>
  <c r="H327" i="5"/>
  <c r="F328" i="5"/>
  <c r="H328" i="5"/>
  <c r="F329" i="5"/>
  <c r="H329" i="5"/>
  <c r="F330" i="5"/>
  <c r="H330" i="5"/>
  <c r="F331" i="5"/>
  <c r="H331" i="5"/>
  <c r="F332" i="5"/>
  <c r="H332" i="5"/>
  <c r="F334" i="5"/>
  <c r="H334" i="5"/>
  <c r="F335" i="5"/>
  <c r="H335" i="5"/>
  <c r="F336" i="5"/>
  <c r="H336" i="5"/>
  <c r="F337" i="5"/>
  <c r="H337" i="5"/>
  <c r="F338" i="5"/>
  <c r="H338" i="5"/>
  <c r="F339" i="5"/>
  <c r="H339" i="5"/>
  <c r="F340" i="5"/>
  <c r="H340" i="5"/>
  <c r="F341" i="5"/>
  <c r="H341" i="5"/>
  <c r="F342" i="5"/>
  <c r="H342" i="5"/>
  <c r="F343" i="5"/>
  <c r="H343" i="5"/>
  <c r="F344" i="5"/>
  <c r="H344" i="5"/>
  <c r="F346" i="5"/>
  <c r="H346" i="5"/>
  <c r="F347" i="5"/>
  <c r="H347" i="5"/>
  <c r="F348" i="5"/>
  <c r="H348" i="5"/>
  <c r="F349" i="5"/>
  <c r="H349" i="5"/>
  <c r="F350" i="5"/>
  <c r="H350" i="5"/>
  <c r="F351" i="5"/>
  <c r="H351" i="5"/>
  <c r="F352" i="5"/>
  <c r="H352" i="5"/>
  <c r="F353" i="5"/>
  <c r="H353" i="5"/>
  <c r="F354" i="5"/>
  <c r="H354" i="5"/>
  <c r="F355" i="5"/>
  <c r="H355" i="5"/>
  <c r="F356" i="5"/>
  <c r="H356" i="5"/>
  <c r="F358" i="5"/>
  <c r="H358" i="5"/>
  <c r="F359" i="5"/>
  <c r="H359" i="5"/>
  <c r="F360" i="5"/>
  <c r="H360" i="5"/>
  <c r="F361" i="5"/>
  <c r="H361" i="5"/>
  <c r="F362" i="5"/>
  <c r="H362" i="5"/>
  <c r="F363" i="5"/>
  <c r="H363" i="5"/>
  <c r="F364" i="5"/>
  <c r="H364" i="5"/>
  <c r="H10" i="5"/>
  <c r="F10" i="5"/>
  <c r="I307" i="5" l="1"/>
  <c r="I293" i="5"/>
  <c r="I327" i="5"/>
  <c r="I298" i="5"/>
  <c r="I283" i="5"/>
  <c r="I266" i="5"/>
  <c r="I303" i="5"/>
  <c r="I316" i="5"/>
  <c r="I287" i="5"/>
  <c r="I363" i="5"/>
  <c r="I346" i="5"/>
  <c r="I328" i="5"/>
  <c r="I324" i="5"/>
  <c r="I313" i="5"/>
  <c r="I308" i="5"/>
  <c r="I304" i="5"/>
  <c r="I299" i="5"/>
  <c r="I294" i="5"/>
  <c r="I284" i="5"/>
  <c r="I267" i="5"/>
  <c r="I263" i="5"/>
  <c r="I254" i="5"/>
  <c r="I359" i="5"/>
  <c r="I350" i="5"/>
  <c r="I337" i="5"/>
  <c r="I319" i="5"/>
  <c r="I338" i="5"/>
  <c r="I329" i="5"/>
  <c r="I325" i="5"/>
  <c r="I320" i="5"/>
  <c r="I305" i="5"/>
  <c r="I300" i="5"/>
  <c r="I295" i="5"/>
  <c r="I285" i="5"/>
  <c r="I264" i="5"/>
  <c r="I255" i="5"/>
  <c r="I249" i="5"/>
  <c r="I245" i="5"/>
  <c r="I240" i="5"/>
  <c r="I235" i="5"/>
  <c r="I334" i="5"/>
  <c r="I314" i="5"/>
  <c r="I347" i="5"/>
  <c r="I351" i="5"/>
  <c r="I262" i="5"/>
  <c r="I360" i="5"/>
  <c r="I248" i="5"/>
  <c r="I244" i="5"/>
  <c r="I239" i="5"/>
  <c r="I234" i="5"/>
  <c r="I349" i="5"/>
  <c r="I274" i="5"/>
  <c r="I257" i="5"/>
  <c r="I253" i="5"/>
  <c r="I247" i="5"/>
  <c r="I238" i="5"/>
  <c r="I233" i="5"/>
  <c r="I336" i="5"/>
  <c r="I358" i="5"/>
  <c r="I322" i="5"/>
  <c r="I361" i="5"/>
  <c r="I348" i="5"/>
  <c r="I335" i="5"/>
  <c r="I326" i="5"/>
  <c r="I321" i="5"/>
  <c r="I315" i="5"/>
  <c r="I306" i="5"/>
  <c r="I301" i="5"/>
  <c r="I296" i="5"/>
  <c r="I286" i="5"/>
  <c r="I282" i="5"/>
  <c r="I273" i="5"/>
  <c r="I265" i="5"/>
  <c r="I256" i="5"/>
  <c r="I252" i="5"/>
  <c r="I246" i="5"/>
  <c r="I237" i="5"/>
  <c r="I232" i="5"/>
  <c r="I362" i="5"/>
  <c r="I339" i="5"/>
  <c r="I15" i="5"/>
  <c r="I47" i="5"/>
  <c r="I37" i="5"/>
  <c r="I30" i="5"/>
  <c r="I12" i="5"/>
  <c r="I17" i="5"/>
  <c r="I49" i="5"/>
  <c r="I106" i="5"/>
  <c r="I10" i="5"/>
  <c r="I46" i="5"/>
  <c r="I55" i="5"/>
  <c r="I11" i="5"/>
  <c r="I45" i="5"/>
  <c r="I50" i="5"/>
  <c r="I16" i="5"/>
  <c r="I99" i="5"/>
  <c r="I107" i="5"/>
  <c r="I96" i="5"/>
  <c r="I36" i="5"/>
  <c r="I35" i="5"/>
  <c r="I103" i="5"/>
  <c r="I100" i="5"/>
  <c r="I108" i="5"/>
  <c r="I156" i="5"/>
  <c r="I97" i="5"/>
  <c r="I105" i="5"/>
  <c r="I102" i="5"/>
  <c r="I98" i="5"/>
  <c r="I150" i="5"/>
  <c r="I104" i="5"/>
  <c r="I151" i="5"/>
  <c r="I48" i="5"/>
  <c r="I101" i="5"/>
  <c r="I164" i="5"/>
  <c r="I13" i="5"/>
  <c r="I14" i="5"/>
  <c r="I269" i="5"/>
  <c r="I270" i="5"/>
  <c r="I268" i="5"/>
  <c r="I39" i="5"/>
  <c r="I41" i="5"/>
  <c r="I32" i="5"/>
  <c r="I31" i="5"/>
  <c r="I42" i="5"/>
  <c r="I21" i="5"/>
  <c r="I310" i="5"/>
  <c r="I278" i="5"/>
  <c r="I355" i="5"/>
  <c r="I353" i="5"/>
  <c r="I364" i="5"/>
  <c r="I342" i="5"/>
  <c r="I354" i="5"/>
  <c r="I356" i="5"/>
  <c r="I276" i="5"/>
  <c r="I271" i="5"/>
  <c r="I38" i="5"/>
  <c r="I341" i="5"/>
  <c r="I309" i="5"/>
  <c r="I290" i="5"/>
  <c r="I275" i="5"/>
  <c r="I259" i="5"/>
  <c r="I344" i="5"/>
  <c r="I241" i="5"/>
  <c r="I277" i="5"/>
  <c r="I332" i="5"/>
  <c r="I242" i="5"/>
  <c r="I289" i="5"/>
  <c r="I260" i="5"/>
  <c r="I352" i="5"/>
  <c r="I340" i="5"/>
  <c r="I343" i="5"/>
  <c r="I311" i="5"/>
  <c r="I331" i="5"/>
  <c r="I330" i="5"/>
  <c r="I288" i="5"/>
  <c r="I280" i="5"/>
  <c r="I279" i="5"/>
  <c r="I258" i="5"/>
  <c r="F33" i="5" l="1"/>
  <c r="H33" i="5"/>
  <c r="H29" i="5"/>
  <c r="F29" i="5"/>
  <c r="H27" i="5"/>
  <c r="F27" i="5"/>
  <c r="H26" i="5"/>
  <c r="F26" i="5"/>
  <c r="H25" i="5"/>
  <c r="F25" i="5"/>
  <c r="H24" i="5"/>
  <c r="F24" i="5"/>
  <c r="F365" i="5"/>
  <c r="H365" i="5"/>
  <c r="F366" i="5"/>
  <c r="H366" i="5"/>
  <c r="F367" i="5"/>
  <c r="H367" i="5"/>
  <c r="F368" i="5"/>
  <c r="H368" i="5"/>
  <c r="F370" i="5"/>
  <c r="H370" i="5"/>
  <c r="F371" i="5"/>
  <c r="H371" i="5"/>
  <c r="F18" i="5"/>
  <c r="I18" i="5" s="1"/>
  <c r="I33" i="5" l="1"/>
  <c r="I24" i="5"/>
  <c r="I29" i="5"/>
  <c r="I367" i="5"/>
  <c r="I27" i="5"/>
  <c r="I370" i="5"/>
  <c r="I25" i="5"/>
  <c r="I26" i="5"/>
  <c r="I365" i="5"/>
  <c r="I366" i="5"/>
  <c r="I368" i="5"/>
  <c r="I371" i="5"/>
  <c r="I54" i="5" l="1"/>
  <c r="I152" i="5" l="1"/>
  <c r="I153" i="5"/>
  <c r="M142" i="5"/>
  <c r="M149" i="5"/>
  <c r="M153" i="5"/>
  <c r="M154" i="5"/>
  <c r="I154" i="5"/>
  <c r="M57" i="5"/>
  <c r="I57" i="5"/>
  <c r="M94" i="5"/>
  <c r="I94" i="5"/>
  <c r="M86" i="5"/>
  <c r="I86" i="5"/>
  <c r="M227" i="5"/>
  <c r="I227" i="5"/>
  <c r="M155" i="5"/>
  <c r="I155" i="5"/>
  <c r="M190" i="5"/>
  <c r="I190" i="5"/>
  <c r="M139" i="5"/>
  <c r="I139" i="5"/>
  <c r="M182" i="5"/>
  <c r="I182" i="5"/>
  <c r="M145" i="5"/>
  <c r="I145" i="5"/>
  <c r="M193" i="5"/>
  <c r="I193" i="5"/>
  <c r="M147" i="5"/>
  <c r="I147" i="5"/>
  <c r="M82" i="5"/>
  <c r="I82" i="5"/>
  <c r="M81" i="5"/>
  <c r="I81" i="5"/>
  <c r="M224" i="5"/>
  <c r="I224" i="5"/>
  <c r="M171" i="5"/>
  <c r="I171" i="5"/>
  <c r="M119" i="5"/>
  <c r="I119" i="5"/>
  <c r="M83" i="5"/>
  <c r="I83" i="5"/>
  <c r="M226" i="5"/>
  <c r="I226" i="5"/>
  <c r="M177" i="5"/>
  <c r="I177" i="5"/>
  <c r="M116" i="5"/>
  <c r="I116" i="5"/>
  <c r="M89" i="5"/>
  <c r="I89" i="5"/>
  <c r="M228" i="5"/>
  <c r="I228" i="5"/>
  <c r="M178" i="5"/>
  <c r="I178" i="5"/>
  <c r="M202" i="5"/>
  <c r="I202" i="5"/>
  <c r="M84" i="5"/>
  <c r="I84" i="5"/>
  <c r="M181" i="5"/>
  <c r="I181" i="5"/>
  <c r="M64" i="5"/>
  <c r="I64" i="5"/>
  <c r="M118" i="5"/>
  <c r="I118" i="5"/>
  <c r="M225" i="5"/>
  <c r="I225" i="5"/>
  <c r="I142" i="5" l="1"/>
  <c r="M152" i="5"/>
  <c r="M183" i="5"/>
  <c r="I183" i="5"/>
  <c r="M148" i="5"/>
  <c r="M146" i="5"/>
  <c r="I146" i="5"/>
  <c r="I149" i="5"/>
  <c r="M170" i="5"/>
  <c r="I170" i="5"/>
  <c r="M169" i="5"/>
  <c r="I169" i="5"/>
  <c r="M197" i="5"/>
  <c r="I197" i="5"/>
  <c r="M165" i="5"/>
  <c r="I165" i="5"/>
  <c r="M184" i="5"/>
  <c r="I184" i="5"/>
  <c r="M76" i="5"/>
  <c r="I76" i="5"/>
  <c r="M168" i="5"/>
  <c r="I168" i="5"/>
  <c r="M179" i="5"/>
  <c r="I179" i="5"/>
  <c r="M143" i="5"/>
  <c r="I143" i="5"/>
  <c r="M58" i="5"/>
  <c r="I58" i="5"/>
  <c r="M180" i="5"/>
  <c r="I180" i="5"/>
  <c r="M144" i="5"/>
  <c r="I144" i="5"/>
  <c r="M72" i="5"/>
  <c r="I72" i="5"/>
  <c r="M194" i="5"/>
  <c r="I194" i="5"/>
  <c r="M167" i="5"/>
  <c r="I167" i="5"/>
  <c r="M69" i="5"/>
  <c r="I69" i="5"/>
  <c r="M166" i="5"/>
  <c r="I166" i="5"/>
  <c r="M62" i="5"/>
  <c r="I62" i="5"/>
  <c r="M196" i="5"/>
  <c r="I196" i="5"/>
  <c r="M195" i="5"/>
  <c r="I195" i="5"/>
  <c r="M160" i="5" l="1"/>
  <c r="I160" i="5"/>
  <c r="M163" i="5"/>
  <c r="I163" i="5"/>
  <c r="M161" i="5"/>
  <c r="I161" i="5"/>
  <c r="I148" i="5"/>
  <c r="M162" i="5"/>
  <c r="I162" i="5"/>
  <c r="M157" i="5"/>
  <c r="I157" i="5"/>
  <c r="M114" i="5"/>
  <c r="I114" i="5"/>
  <c r="M67" i="5"/>
  <c r="I67" i="5"/>
  <c r="M187" i="5"/>
  <c r="I187" i="5"/>
  <c r="M205" i="5"/>
  <c r="I205" i="5"/>
  <c r="M191" i="5"/>
  <c r="I191" i="5"/>
  <c r="M53" i="5"/>
  <c r="I53" i="5"/>
  <c r="M188" i="5"/>
  <c r="I188" i="5"/>
  <c r="M124" i="5"/>
  <c r="I124" i="5"/>
  <c r="M52" i="5"/>
  <c r="I52" i="5"/>
  <c r="M192" i="5"/>
  <c r="I192" i="5"/>
  <c r="M78" i="5"/>
  <c r="I78" i="5"/>
  <c r="M185" i="5"/>
  <c r="I185" i="5"/>
  <c r="M209" i="5"/>
  <c r="I209" i="5"/>
  <c r="M66" i="5"/>
  <c r="I66" i="5"/>
  <c r="M60" i="5"/>
  <c r="I60" i="5"/>
  <c r="M120" i="5"/>
  <c r="I120" i="5"/>
  <c r="M186" i="5"/>
  <c r="I186" i="5"/>
  <c r="M211" i="5"/>
  <c r="I211" i="5"/>
  <c r="M74" i="5"/>
  <c r="I74" i="5"/>
  <c r="M204" i="5"/>
  <c r="I204" i="5"/>
  <c r="M126" i="5"/>
  <c r="I126" i="5"/>
  <c r="M122" i="5"/>
  <c r="I122" i="5"/>
  <c r="M203" i="5"/>
  <c r="I203" i="5"/>
  <c r="M111" i="5"/>
  <c r="I111" i="5"/>
  <c r="M199" i="5"/>
  <c r="I199" i="5"/>
  <c r="M61" i="5"/>
  <c r="I61" i="5"/>
  <c r="M93" i="5"/>
  <c r="I93" i="5"/>
  <c r="M121" i="5"/>
  <c r="I121" i="5"/>
  <c r="M130" i="5"/>
  <c r="I130" i="5"/>
  <c r="M220" i="5"/>
  <c r="I220" i="5"/>
  <c r="M213" i="5"/>
  <c r="I213" i="5"/>
  <c r="M71" i="5"/>
  <c r="I71" i="5"/>
  <c r="M90" i="5"/>
  <c r="I90" i="5"/>
  <c r="M138" i="5"/>
  <c r="I138" i="5"/>
  <c r="M198" i="5"/>
  <c r="I198" i="5"/>
  <c r="M75" i="5"/>
  <c r="I75" i="5"/>
  <c r="M92" i="5"/>
  <c r="I92" i="5"/>
  <c r="M70" i="5"/>
  <c r="I70" i="5"/>
  <c r="M85" i="5"/>
  <c r="I85" i="5"/>
  <c r="M216" i="5"/>
  <c r="I216" i="5"/>
  <c r="M127" i="5"/>
  <c r="I127" i="5"/>
  <c r="M207" i="5"/>
  <c r="I207" i="5"/>
  <c r="M173" i="5"/>
  <c r="I173" i="5"/>
  <c r="M222" i="5"/>
  <c r="I222" i="5"/>
  <c r="M88" i="5"/>
  <c r="I88" i="5"/>
  <c r="M131" i="5"/>
  <c r="I131" i="5"/>
  <c r="M212" i="5"/>
  <c r="I212" i="5"/>
  <c r="M68" i="5"/>
  <c r="I68" i="5"/>
  <c r="M176" i="5"/>
  <c r="I176" i="5"/>
  <c r="M73" i="5"/>
  <c r="I73" i="5"/>
  <c r="M87" i="5"/>
  <c r="I87" i="5"/>
  <c r="M133" i="5"/>
  <c r="I133" i="5"/>
  <c r="M110" i="5"/>
  <c r="I110" i="5"/>
  <c r="M174" i="5"/>
  <c r="I174" i="5"/>
  <c r="M59" i="5"/>
  <c r="I59" i="5"/>
  <c r="M125" i="5"/>
  <c r="I125" i="5"/>
  <c r="M218" i="5"/>
  <c r="I218" i="5"/>
  <c r="M134" i="5"/>
  <c r="I134" i="5"/>
  <c r="M132" i="5"/>
  <c r="I132" i="5"/>
  <c r="M63" i="5"/>
  <c r="I63" i="5"/>
  <c r="M210" i="5"/>
  <c r="I210" i="5"/>
  <c r="M136" i="5"/>
  <c r="I136" i="5"/>
  <c r="M214" i="5"/>
  <c r="I214" i="5"/>
  <c r="M113" i="5"/>
  <c r="I113" i="5"/>
  <c r="M219" i="5"/>
  <c r="I219" i="5"/>
  <c r="M217" i="5"/>
  <c r="I217" i="5"/>
  <c r="M77" i="5"/>
  <c r="I77" i="5"/>
  <c r="M215" i="5"/>
  <c r="I215" i="5"/>
  <c r="M221" i="5"/>
  <c r="I221" i="5"/>
  <c r="M128" i="5"/>
  <c r="I128" i="5"/>
  <c r="M223" i="5"/>
  <c r="I223" i="5"/>
  <c r="M112" i="5"/>
  <c r="I112" i="5"/>
  <c r="M117" i="5"/>
  <c r="I117" i="5"/>
  <c r="M135" i="5"/>
  <c r="I135" i="5"/>
  <c r="M129" i="5"/>
  <c r="I129" i="5"/>
  <c r="M115" i="5"/>
  <c r="I115" i="5"/>
  <c r="M91" i="5"/>
  <c r="I91" i="5"/>
  <c r="M175" i="5"/>
  <c r="I175" i="5"/>
  <c r="M206" i="5"/>
  <c r="I206" i="5"/>
  <c r="M137" i="5"/>
  <c r="I137" i="5"/>
  <c r="M56" i="5"/>
  <c r="I56" i="5"/>
  <c r="I158" i="5" l="1"/>
  <c r="M158" i="5"/>
  <c r="M159" i="5"/>
  <c r="I159" i="5"/>
</calcChain>
</file>

<file path=xl/sharedStrings.xml><?xml version="1.0" encoding="utf-8"?>
<sst xmlns="http://schemas.openxmlformats.org/spreadsheetml/2006/main" count="1088" uniqueCount="546">
  <si>
    <t>Nb heures étude</t>
  </si>
  <si>
    <t>Coût étude</t>
  </si>
  <si>
    <t>Fourniture</t>
  </si>
  <si>
    <t>Nb heures atelier</t>
  </si>
  <si>
    <t>Coût atelier</t>
  </si>
  <si>
    <t>Sous-total</t>
  </si>
  <si>
    <t>coût moyen de l'heure étude</t>
  </si>
  <si>
    <t>coût moyen de l'heure atelier</t>
  </si>
  <si>
    <t>Description</t>
  </si>
  <si>
    <t>SVP ne remplissez que les cases en jaune</t>
  </si>
  <si>
    <t xml:space="preserve">Item CCTP </t>
  </si>
  <si>
    <t>unité</t>
  </si>
  <si>
    <t>FFT</t>
  </si>
  <si>
    <t>DTHR</t>
  </si>
  <si>
    <t>SEYSSEL</t>
  </si>
  <si>
    <t>Panneaux supérieurs G1</t>
  </si>
  <si>
    <t>Panneaux supérieurs G1-extrémité</t>
  </si>
  <si>
    <t>Panneaux Inférieurs G2</t>
  </si>
  <si>
    <t>Panneaux Inférieurs G2-extrémité</t>
  </si>
  <si>
    <t>Panneaux supérieurs 003 (Sans capot)</t>
  </si>
  <si>
    <t>Panneaux inférieurs 001 (Sans capot)</t>
  </si>
  <si>
    <t>Panneaux supérieurs 004 (Avec capot)</t>
  </si>
  <si>
    <t>Panneaux inférieurs 002 (Avec capot)</t>
  </si>
  <si>
    <t>Entretoises inter-panneaux</t>
  </si>
  <si>
    <t>Panneaux Supérieurs U3 (Sans capot)</t>
  </si>
  <si>
    <t>Panneaux Supérieurs U4 (Avec capot)</t>
  </si>
  <si>
    <t>Panneaux Supérieurs U41-U42 (Symétrique)</t>
  </si>
  <si>
    <t>Panneaux inférieurs U1 (Sans capot)</t>
  </si>
  <si>
    <t>Panneaux Inférieurs U2 (Avec capot)</t>
  </si>
  <si>
    <t>Panneaux inférieurs U43-U44 (Symétrique)</t>
  </si>
  <si>
    <t>DTRS</t>
  </si>
  <si>
    <t>PIERRE-BENITE</t>
  </si>
  <si>
    <t>Panneaux Supérieurs 1 (extrémité)</t>
  </si>
  <si>
    <t>Panneaux Supérieurs 2</t>
  </si>
  <si>
    <t>Panneaux Supérieurs 3</t>
  </si>
  <si>
    <t>Panneaux Inférieurs 1</t>
  </si>
  <si>
    <t>Panneaux Inférieurs 2</t>
  </si>
  <si>
    <t>Panneaux Inférieurs 3</t>
  </si>
  <si>
    <t>Capots de protection tirants U 101</t>
  </si>
  <si>
    <t>VAUGRIS</t>
  </si>
  <si>
    <t>Panneaux Supérieurs 004</t>
  </si>
  <si>
    <t>Panneaux Supérieurs 005-007</t>
  </si>
  <si>
    <t>Panneaux Supérieurs 006</t>
  </si>
  <si>
    <t xml:space="preserve">Panneaux inférieurs 001 </t>
  </si>
  <si>
    <t>Panneaux inférieurs 003</t>
  </si>
  <si>
    <t>Panneaux inférieurs 002 - 008</t>
  </si>
  <si>
    <t>Vérin mécanique</t>
  </si>
  <si>
    <t>PEAGE DE ROUSSILLON</t>
  </si>
  <si>
    <t xml:space="preserve">Panneaux Supérieurs G1 </t>
  </si>
  <si>
    <t xml:space="preserve">Capot d'extrémité supérieure REP 1 </t>
  </si>
  <si>
    <t>Capot d'extrémité inférieure REP 2</t>
  </si>
  <si>
    <t>Capot intermédiaire REP 3</t>
  </si>
  <si>
    <t>Capot frontale  REP 4</t>
  </si>
  <si>
    <t xml:space="preserve">Capot à certir avec caoutchouc </t>
  </si>
  <si>
    <t>SAINT VALLIER</t>
  </si>
  <si>
    <t>Panneaux Supérieurs P3</t>
  </si>
  <si>
    <t>Panneaux Supérieurs P4</t>
  </si>
  <si>
    <t>Panneaux Supérieurs P6 ou P6X</t>
  </si>
  <si>
    <t>Panneaux Inférieurs P1</t>
  </si>
  <si>
    <t>Panneaux Inférieurs P2</t>
  </si>
  <si>
    <t>Panneaux Inférieurs P5 ou P5X</t>
  </si>
  <si>
    <t xml:space="preserve">Capot de protection d'extrémité </t>
  </si>
  <si>
    <t>Capot de protection intermédiaire</t>
  </si>
  <si>
    <t>Entretoise de liaison</t>
  </si>
  <si>
    <t>DTRI</t>
  </si>
  <si>
    <t>BOURG-LES-VALENCE</t>
  </si>
  <si>
    <t>Panneaux Supérieurs 1</t>
  </si>
  <si>
    <t>Panneaux Inférieurs 4</t>
  </si>
  <si>
    <t>Panneaux Supérieurs MG4</t>
  </si>
  <si>
    <t>Panneaux Inférieurs MG1</t>
  </si>
  <si>
    <t>Panneaux Inférieurs MG7</t>
  </si>
  <si>
    <t>Panneaux Supérieurs MG8</t>
  </si>
  <si>
    <t>BEAUCHASTEL</t>
  </si>
  <si>
    <t>MONTELIMAR</t>
  </si>
  <si>
    <t>Panneaux Supérieurs Ax ou A</t>
  </si>
  <si>
    <t>Panneaux Supérieurs B</t>
  </si>
  <si>
    <t>Panneaux Supérieurs C</t>
  </si>
  <si>
    <t>Panneaux Inférieurs Dx ou D</t>
  </si>
  <si>
    <t>Panneaux Inférieurs E</t>
  </si>
  <si>
    <t>Panneaux Inférieurs F</t>
  </si>
  <si>
    <t>Capot de protection</t>
  </si>
  <si>
    <t xml:space="preserve">Capot de protection intermédiare </t>
  </si>
  <si>
    <t>Pièce de liaison inter-Pannneaux</t>
  </si>
  <si>
    <t>LOGIS-NEUF</t>
  </si>
  <si>
    <t>DTRM</t>
  </si>
  <si>
    <t>AVIGNON</t>
  </si>
  <si>
    <t>Panneaux Supérieurs G5 ou 5G</t>
  </si>
  <si>
    <t>Panneaux Supérieurs G7 ou G8</t>
  </si>
  <si>
    <t>Panneaux Supérieurs G6</t>
  </si>
  <si>
    <t>Panneaux Inférieurs G1 ou 1G</t>
  </si>
  <si>
    <t>Panneaux Inférieurs G3 ou G4</t>
  </si>
  <si>
    <t xml:space="preserve">Capot d'extrémité </t>
  </si>
  <si>
    <t>Pièce de liaison entre panneaux</t>
  </si>
  <si>
    <t>SAUVETERRE</t>
  </si>
  <si>
    <t>Panneaux Supérieurs G14 ou 14G</t>
  </si>
  <si>
    <t>Panneaux Supérieurs G10 &amp; G11</t>
  </si>
  <si>
    <t>Panneaux Supérieurs G12 &amp; G13</t>
  </si>
  <si>
    <t>Panneaux Inférieurs G2 &amp; G2A</t>
  </si>
  <si>
    <t>Panneaux Inférieurs G3 &amp;G3A</t>
  </si>
  <si>
    <t>Panneaux Inférieurs G6 &amp; G6A</t>
  </si>
  <si>
    <t>Capot (Sur panne #4 ; #2 ; #1)  REP C4</t>
  </si>
  <si>
    <t>Capot (Sur panne #3  supérieur)  REP C5</t>
  </si>
  <si>
    <t>Capot (Sur panne #3 inférieur)  REP C6</t>
  </si>
  <si>
    <t>Capot sur les entretoises intermédaire sup REP C1</t>
  </si>
  <si>
    <t>CADEROUSSE</t>
  </si>
  <si>
    <t>Panneaux Supérieurs G1 ou G1A</t>
  </si>
  <si>
    <t>Panneaux Supérieurs G3 ou G3A</t>
  </si>
  <si>
    <t>Panneaux Supérieurs G5 ou G6 (extrémités)</t>
  </si>
  <si>
    <t>Panneaux Inférieurs G2 ou G2A</t>
  </si>
  <si>
    <t>Panneaux Inférieurs G6 ou G6A</t>
  </si>
  <si>
    <t>Capot sur panne #4 REP C1</t>
  </si>
  <si>
    <t>Capot sur les entretoises interméd sup REP C4</t>
  </si>
  <si>
    <t>Capot (Sur panne #3  supérieur)  REP C6</t>
  </si>
  <si>
    <t>Capot (Sur panne #3 inférieur)  REP C5</t>
  </si>
  <si>
    <t>Capot sur les entretoises intermédaire inf  + panne #2  REP C7</t>
  </si>
  <si>
    <t>VALLABREGUES</t>
  </si>
  <si>
    <t>Panneaux Supérieur G5</t>
  </si>
  <si>
    <t>Panneaux Supérieur G6</t>
  </si>
  <si>
    <t>Panneaux Supérieur G4 ou G4x</t>
  </si>
  <si>
    <t>Panneaux Inférieurs G1</t>
  </si>
  <si>
    <t>Panneaux Inféieurs G3 ou G4</t>
  </si>
  <si>
    <t>Capot de protection intermdiaire sup REP C1</t>
  </si>
  <si>
    <t>Capot de protection panne #4 REP C2</t>
  </si>
  <si>
    <t>Capot de protection panne #3 REP C5/C6</t>
  </si>
  <si>
    <t>Capot de protection panne #2 et #1 REP C4</t>
  </si>
  <si>
    <t>Capot de protection intermédiaire inf REP C7</t>
  </si>
  <si>
    <t>Mise à jour de plans (5 Plans inclus)</t>
  </si>
  <si>
    <t>Grue pour manutention</t>
  </si>
  <si>
    <t>UN</t>
  </si>
  <si>
    <r>
      <rPr>
        <b/>
        <sz val="18"/>
        <color theme="1"/>
        <rFont val="Calibri"/>
        <family val="2"/>
        <scheme val="minor"/>
      </rPr>
      <t>Marché cadre à bon de commmande : Assemblage des panneaux de grille</t>
    </r>
    <r>
      <rPr>
        <b/>
        <sz val="12"/>
        <color theme="1"/>
        <rFont val="Calibri"/>
        <family val="2"/>
        <scheme val="minor"/>
      </rPr>
      <t xml:space="preserve">
Bordereaux des prix</t>
    </r>
  </si>
  <si>
    <t>Capots (soudé)</t>
  </si>
  <si>
    <t>Capots de protection tirants U 103 (soudé)</t>
  </si>
  <si>
    <t>Capots de protection tirants U 102 (soudé)</t>
  </si>
  <si>
    <t>DONZERE MONDRAGON</t>
  </si>
  <si>
    <t>Transport barreaux ou panneaux (aménagement DTHR &lt;--&gt; atelier)</t>
  </si>
  <si>
    <t>Transport barreaux ou panneaux (aménagement DTRS &lt;--&gt; atelier)</t>
  </si>
  <si>
    <t>Transport barreaux ou panneaux (aménagement DTRI &lt;--&gt; atelier)</t>
  </si>
  <si>
    <t>Transport barreaux ou panneaux (aménagement DTRM &lt;--&gt; atelier)</t>
  </si>
  <si>
    <t>Panneaux Supérieurs A</t>
  </si>
  <si>
    <t>Panneaux Supérieurs A1 ou A2</t>
  </si>
  <si>
    <t>Panneaux Inférieurs B</t>
  </si>
  <si>
    <t>Panneaux Inférieurs B1 ou B2</t>
  </si>
  <si>
    <t>Entretoise d'appui  sur Panne 1 et 2 (Panneaux Inférieurs)</t>
  </si>
  <si>
    <t>Entretoises d'appui - Rep 5 sur Panne 3 (Panneaux inférieurs)</t>
  </si>
  <si>
    <t xml:space="preserve">Entretoises d'appui sur le seuil </t>
  </si>
  <si>
    <t>Entretoises d'appui - Rep 6 sur Panne 2 &amp;1 (Panneaux inférieurs)</t>
  </si>
  <si>
    <t xml:space="preserve">Entretoises d'appui sur le seuil (Panneaux inférieurs) </t>
  </si>
  <si>
    <t>Entertoise d'attache sur Panne 1 et 2 (Panneaux Supérieurs)</t>
  </si>
  <si>
    <t>Entretoises d'attache - Rep 8 sur Panne 3 (Panneaux inférieurs)</t>
  </si>
  <si>
    <t>Entretoise d'appui sur Panne 3 (Panneaux Inférieurs)</t>
  </si>
  <si>
    <t>Entretoise intermédiare (Panneaux Inférieurs)</t>
  </si>
  <si>
    <t>Entretoises d'appui  sur Panne 4 (Panneaux Supérieurs)</t>
  </si>
  <si>
    <t>Entretoises d'appui sur Panne 3 (panneaux supérieurs)</t>
  </si>
  <si>
    <t xml:space="preserve">Entretoises d'appui sur la Frontale </t>
  </si>
  <si>
    <t>Entretoises d'attache - Rep 12 sur Panne 4 (Panneaux Supérieurs)</t>
  </si>
  <si>
    <t>Entretoises d'attache sur Panne 3 (panneaux supérieurs)</t>
  </si>
  <si>
    <t xml:space="preserve">Entretoises d'attache sur Frontale </t>
  </si>
  <si>
    <t>Entretoises intermédiaire (Panneaux supérieurs)</t>
  </si>
  <si>
    <t>Entretoises d'attache - Rep 9  sur Panne 2 &amp;1 (Panneaux inférieurs)</t>
  </si>
  <si>
    <t>Entretoises intermédiaires (Panneaux inférieurs)</t>
  </si>
  <si>
    <t>Entretoises d'appui sur Panne 4 (Panneaux inférieurs)</t>
  </si>
  <si>
    <t>Entretoises d'appui sur Panne 3 (Panneaux supérieurs)</t>
  </si>
  <si>
    <t>Entretoises d'appui sur frontale (Panneaux supérieurs)</t>
  </si>
  <si>
    <t>Entretoises d'attache sur Panne 4 (Panneaux supérieurs)</t>
  </si>
  <si>
    <t>Entretoises d'attache sur Panne 3 (Panneaux supérieurs)</t>
  </si>
  <si>
    <t>Entretoises d'attache sur frontale - (Panneaux supérieurs)</t>
  </si>
  <si>
    <t>Entretoises intermédiaires (Panneaux supérieurs)</t>
  </si>
  <si>
    <t>Entretoise d'attache frontale - sur frontale</t>
  </si>
  <si>
    <t>Entretoise intermédiaire (Panneaux supérieurs)</t>
  </si>
  <si>
    <t>Entretoise d'appuis - sur panne 3 (Panneaux inférieurs)</t>
  </si>
  <si>
    <t>Entretoise d'attache - sur panne 3 (Panneaux inférieurs)</t>
  </si>
  <si>
    <t>Entretoise d'attache - sur panne 2 (Panneaux inférieurs)</t>
  </si>
  <si>
    <t>Entretoise d'attache - sur panne 1 (Panneaux inférieurs)</t>
  </si>
  <si>
    <t>Entretoise d'appuis - sur seuil (Panneaux inférieurs)</t>
  </si>
  <si>
    <t>Entretoise d'attache - sur panne 2 et 1 (Panneaux inférieurs)</t>
  </si>
  <si>
    <t>Entretoise d'appui frontale - sur frontale</t>
  </si>
  <si>
    <t>Entretoise d'appuis - sur panne 2 et 1 (Panneaux inférieurs)</t>
  </si>
  <si>
    <t>Entretoise d'appui au seuil (panneaux inférieurs)</t>
  </si>
  <si>
    <t>Entretoise d'attache sur panne 1 (panneaux inférieurs)</t>
  </si>
  <si>
    <t>Entretoise d'appui sur panne 1 (panneaux inférieurs)</t>
  </si>
  <si>
    <t>Entretoise d'attache sur panne 2 (panneaux inférieurs)</t>
  </si>
  <si>
    <t>Entretoise d'appui sur panne 2 (panneaux inférieurs)</t>
  </si>
  <si>
    <t>Entretoise intermediaire (panneaux inférieurs)</t>
  </si>
  <si>
    <t>Entretoise d'attache sur panne 3  (panneaux sup et inf)</t>
  </si>
  <si>
    <t>Entretoise d'appui sur panne 3 (panneaux sup et inf)</t>
  </si>
  <si>
    <t>Entretoise d'attache sur panne 4 (panneaux supérieurs)</t>
  </si>
  <si>
    <t>Entretoise intermédiaire (panneaux supérieurs)</t>
  </si>
  <si>
    <t>Entretoise d'attache sur frontale (panneaux supérieurs)</t>
  </si>
  <si>
    <t>Entretoise d'appui sur frontale (panneaux supérieurs)</t>
  </si>
  <si>
    <t>Entretoise avec fixation sur frontale</t>
  </si>
  <si>
    <t xml:space="preserve">Entretoise sans fixation sur frontale </t>
  </si>
  <si>
    <t>Entretoise intermediaire pour panneau inférieur</t>
  </si>
  <si>
    <t>Entretoise intermédiaire pour panneau supérieur</t>
  </si>
  <si>
    <t>Entretoise d'attache au seuil</t>
  </si>
  <si>
    <t>Entretoise d'appui au seuil</t>
  </si>
  <si>
    <t>Entretoise d'attache sur panne 1</t>
  </si>
  <si>
    <t>Entretoise d'appui sur panne 1</t>
  </si>
  <si>
    <t>Entretoise d'attache sur panne 2</t>
  </si>
  <si>
    <t>Entretoise d'appui sur panne 2</t>
  </si>
  <si>
    <t>Entretoise avec fixation  sur panne 3  (pour panneau inférieur)</t>
  </si>
  <si>
    <t>Entretoise sans fixation  sur panne 3 (pour panneau inférieur)</t>
  </si>
  <si>
    <t>Entretoise avec fixation sur panne 3 (pour panneau supérieur)</t>
  </si>
  <si>
    <t>Entretoise sans fixation sur panne 3 (pour panneau supérieur)</t>
  </si>
  <si>
    <t>Entretoise avec fixation sur panne 4</t>
  </si>
  <si>
    <t>Entretoise d'attache sur panne 3 (Panneaux inférieurs)</t>
  </si>
  <si>
    <t>Entretoise d'attache sur panne 4 (Panneaux inférieurs)</t>
  </si>
  <si>
    <t>Entretoise d'attache sur panne 2  (Panneaux inférieurs)</t>
  </si>
  <si>
    <t>Entretoise d'attache sur panne 2  (Panneaux supérieurs)</t>
  </si>
  <si>
    <t>Entretoise d'appui sur panne 2  (Panneaux inférieurs)</t>
  </si>
  <si>
    <t>Entretoise d'appui sur panne 2  (Panneaux supérieurs)</t>
  </si>
  <si>
    <t>Entretoise d'appui au seuil (Panneaux inférieurs)</t>
  </si>
  <si>
    <t>Entretoise d'attache seuil (panneaux inférieurs)</t>
  </si>
  <si>
    <t>Entretoise d'attache sur panne 1 (Panneaux supérieurs)</t>
  </si>
  <si>
    <t>Entretoise d'attache sur frontale (Panneaux supérieurs)</t>
  </si>
  <si>
    <t>Entretoise d'appui sur frontale (Panneaux supérieurs)</t>
  </si>
  <si>
    <t>Entretoise intermédiaire (Panneaux supérieurs et inférieurs )</t>
  </si>
  <si>
    <t>Entretoise d'appui sur panne 3 (Panneaux inférieurs)</t>
  </si>
  <si>
    <t>Entretoise d'appui sur panne 4 (Panneaux inférieurs)</t>
  </si>
  <si>
    <t>BEAUCHASTEL / LOGIS - NEUF</t>
  </si>
  <si>
    <t>Entretoise d'appui sur panne 1 (Panneaux inférieurs)</t>
  </si>
  <si>
    <t>Entretoise d'attache sur panne 1 (Panneaux inférieurs)</t>
  </si>
  <si>
    <t>Entretoise d'appui sur panne 2 (Panneaux inférieurs)</t>
  </si>
  <si>
    <t>Entretoise d'attache sur panne 2 (Panneaux inférieurs)</t>
  </si>
  <si>
    <t>Entretoise d'appui sur panne 3  (Panneaux supérieurs)</t>
  </si>
  <si>
    <t>Entretoise d'appui sur panne 3  (Panneaux inférieurs)</t>
  </si>
  <si>
    <t>Entretoise d'attache sur panne 3  (Panneaux supérieurs)</t>
  </si>
  <si>
    <t>Entretoise d'attache sur panne 3  (Panneaux inférieurs)</t>
  </si>
  <si>
    <t>Entretoise d'attache sur panne 4 (Panneaux supérieurs)</t>
  </si>
  <si>
    <t>Entretoise intermédiaire (Panneaux supérieurs )</t>
  </si>
  <si>
    <t>Entretoise intermediaire (Panneaux inférieurs)</t>
  </si>
  <si>
    <t>Entretoise  sur frontale et seuil  (Panneaux supérieurs et inférieurs)</t>
  </si>
  <si>
    <t>Entretoise d'attache sur panne 4 et 5 (Panneaux supérieurs)</t>
  </si>
  <si>
    <t>Entretoise intermédiaire (Panneaux supérieurs et inférieurs)</t>
  </si>
  <si>
    <t>Entretoise d'attache sur panne 2 et 1 (Panneaux inférieurs)</t>
  </si>
  <si>
    <t>Entretoise d'appui sur panne 2 et 1 (Panneaux inférieurs)</t>
  </si>
  <si>
    <t>Entretoise intermédiaire</t>
  </si>
  <si>
    <t>Entretoise d'appui sur panne #1; #2 ;#3 ;#5 #6; #7</t>
  </si>
  <si>
    <t>Entretoise d'attache sur panne #1; #2 ;#3 ;#5 #6; #7</t>
  </si>
  <si>
    <t>Entretoise d'attache sur panne 4 sur Panneaux inf et sup</t>
  </si>
  <si>
    <t xml:space="preserve">Entretoise d'appuis et d'attache sur frontale et seuil </t>
  </si>
  <si>
    <t>DTBE</t>
  </si>
  <si>
    <t>GPdR25</t>
  </si>
  <si>
    <t>UN / panneau</t>
  </si>
  <si>
    <t>GPdR50</t>
  </si>
  <si>
    <t>GPdR75</t>
  </si>
  <si>
    <t>GPdR75+</t>
  </si>
  <si>
    <t>DEMPAN</t>
  </si>
  <si>
    <t xml:space="preserve">Forfait réception, démontage des panneaux </t>
  </si>
  <si>
    <t>EXPENT</t>
  </si>
  <si>
    <t>Forfait nettoyage sommaire + tri &amp; expertise entretoises (considéré 50 entretoises / panneau)</t>
  </si>
  <si>
    <t>EXPBAR</t>
  </si>
  <si>
    <t>Forfait nettoyage sommaire + expertise barreaux (considéré 5 barreaux / panneau)</t>
  </si>
  <si>
    <t>DTCA25</t>
  </si>
  <si>
    <t>DTCA50</t>
  </si>
  <si>
    <t>DTCA75</t>
  </si>
  <si>
    <t>DTCA75+</t>
  </si>
  <si>
    <t>DTHR4.2.4.3</t>
  </si>
  <si>
    <t>Manutention des panneaux sur site (main d'œuvre 2 opérateurs )</t>
  </si>
  <si>
    <t>1/2 journée / site</t>
  </si>
  <si>
    <t>DTRS4.2.4.3</t>
  </si>
  <si>
    <t>Manutention des panneaux sur site (main d'œuvre 2 opérateurs)</t>
  </si>
  <si>
    <t>DTRI4.2.4.3</t>
  </si>
  <si>
    <t>DTRM4.2.4.3</t>
  </si>
  <si>
    <t>4.2.4.3GRUE</t>
  </si>
  <si>
    <t>REAENT</t>
  </si>
  <si>
    <t>REABAR</t>
  </si>
  <si>
    <t>Réhabilitation barreau : sablage + primaire</t>
  </si>
  <si>
    <t>BARCNR</t>
  </si>
  <si>
    <t>Barreau type 230 &amp; 145 (Fo CNR) : Débit, perçage, sablage + primaire</t>
  </si>
  <si>
    <t>SOUDBAR</t>
  </si>
  <si>
    <t>rep 12 C</t>
  </si>
  <si>
    <t>Attache - Panne 4 (Panneaux supérieurs et inférieurs)</t>
  </si>
  <si>
    <t>rep 13A</t>
  </si>
  <si>
    <t>Attache - Panne 2 et 3 (Panneaux inférieurs)</t>
  </si>
  <si>
    <t>rep 25A</t>
  </si>
  <si>
    <t>Attache frontale - Panne 7 (Panneaux supérieurs)</t>
  </si>
  <si>
    <t>rep 25B</t>
  </si>
  <si>
    <t>Attache - Panne 6 (Panneaux supérieurs)</t>
  </si>
  <si>
    <t>rep 26C</t>
  </si>
  <si>
    <t>Attache - Panne 5 (Panneaux supérieurs)</t>
  </si>
  <si>
    <t>rep 26D</t>
  </si>
  <si>
    <t>rep 3</t>
  </si>
  <si>
    <t>rep 4</t>
  </si>
  <si>
    <t>rep 5</t>
  </si>
  <si>
    <t>rep 6</t>
  </si>
  <si>
    <t>Entretoise d'attache sur Panne 3 (Panneaux Inférieurs)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</si>
  <si>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</si>
  <si>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</si>
  <si>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</si>
  <si>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</si>
  <si>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</si>
  <si>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</si>
  <si>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</si>
  <si>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</si>
  <si>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</si>
  <si>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</si>
  <si>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</si>
  <si>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</t>
  </si>
  <si>
    <t>rep 2</t>
  </si>
  <si>
    <t>Entretoise d'appui - sur panne 4 (Panneaux supérieurs)</t>
  </si>
  <si>
    <t>Entretoise d'attache - sur panne 4 (Panneaux supérieurs)</t>
  </si>
  <si>
    <t>Entretoise d'appui - sur panne 3 (Panneaux supérieurs)</t>
  </si>
  <si>
    <t>Entretoise d'attache - sur panne 3 (Panneaux supérieurs)</t>
  </si>
  <si>
    <t>Entretoise d'appuis - sur panne 2 (Panneaux inférieurs)</t>
  </si>
  <si>
    <t>Entretoise d'appuis - sur panne 1 (Panneaux inférieurs)</t>
  </si>
  <si>
    <t>rep 18</t>
  </si>
  <si>
    <t>rep 24</t>
  </si>
  <si>
    <t>Entretoise d'appui sur panne 4 (panneaux supérieurs)</t>
  </si>
  <si>
    <t>Entretoise sans fixation sur panne 4</t>
  </si>
  <si>
    <t>rep 1A</t>
  </si>
  <si>
    <t>rep 1B</t>
  </si>
  <si>
    <t>Entretoise d'appui sur panne 1  (Panneaux supérieurs)</t>
  </si>
  <si>
    <t>rep 4A REMONTE POUR UTILISATION FORMULE</t>
  </si>
  <si>
    <t>rep 4B REMONTE POUR UTILISATION FORMULE</t>
  </si>
  <si>
    <t>rep 6A</t>
  </si>
  <si>
    <t>rep 6B</t>
  </si>
  <si>
    <t>rep 2A</t>
  </si>
  <si>
    <t>rep 2B</t>
  </si>
  <si>
    <t>rep 3A</t>
  </si>
  <si>
    <t>rep 3A Bis</t>
  </si>
  <si>
    <t>rep 3B</t>
  </si>
  <si>
    <t>rep 3B Bis</t>
  </si>
  <si>
    <t>rep 4A</t>
  </si>
  <si>
    <t>Entretoise d'appui sur panne 4  (Panneaux supérieurs)</t>
  </si>
  <si>
    <t>rep 4B</t>
  </si>
  <si>
    <t>rep 5A</t>
  </si>
  <si>
    <t>rep 7A</t>
  </si>
  <si>
    <t>rep 7B</t>
  </si>
  <si>
    <t>Entretoise d'appui sur panne 4 et 5 (Panneaux supérieurs)</t>
  </si>
  <si>
    <t>Entretoise d'appui sur panne 4 sur Panneaux inf et sup</t>
  </si>
  <si>
    <t>rep 19</t>
  </si>
  <si>
    <t>rep 20</t>
  </si>
  <si>
    <t>Entretoise d'appui sur panne 4 (Panneaux supérieurs)</t>
  </si>
  <si>
    <t>SYG1</t>
  </si>
  <si>
    <t>SYG1EXT</t>
  </si>
  <si>
    <t>SYG2</t>
  </si>
  <si>
    <t>SYG2EXT</t>
  </si>
  <si>
    <t>CE003</t>
  </si>
  <si>
    <t>CE004</t>
  </si>
  <si>
    <t>CE001</t>
  </si>
  <si>
    <t>CE002</t>
  </si>
  <si>
    <t>CEENT</t>
  </si>
  <si>
    <t>CECAP</t>
  </si>
  <si>
    <t>SBU3</t>
  </si>
  <si>
    <t>SBU4</t>
  </si>
  <si>
    <t>SBU41</t>
  </si>
  <si>
    <t>SBU1</t>
  </si>
  <si>
    <t>SBU2</t>
  </si>
  <si>
    <t>SBU43</t>
  </si>
  <si>
    <t>PBS1</t>
  </si>
  <si>
    <t>PBS2</t>
  </si>
  <si>
    <t>PBS3</t>
  </si>
  <si>
    <t>PBI1</t>
  </si>
  <si>
    <t>PBI2</t>
  </si>
  <si>
    <t>PBI3</t>
  </si>
  <si>
    <t>PBCAPU103</t>
  </si>
  <si>
    <t>PBCAPU102</t>
  </si>
  <si>
    <t>PBCAPU101</t>
  </si>
  <si>
    <t>VS004</t>
  </si>
  <si>
    <t>VS005</t>
  </si>
  <si>
    <t>VS006</t>
  </si>
  <si>
    <t>VS001</t>
  </si>
  <si>
    <t>VS002</t>
  </si>
  <si>
    <t>VS003</t>
  </si>
  <si>
    <t>VSCAPU101</t>
  </si>
  <si>
    <t>Capots de protection panneaux supérieur</t>
  </si>
  <si>
    <t>VSCAPU102</t>
  </si>
  <si>
    <t>Capots de protection panneaux 3</t>
  </si>
  <si>
    <t>VSCAPU103</t>
  </si>
  <si>
    <t>Capots de protection panneau inférieur</t>
  </si>
  <si>
    <t>VSVERMEC</t>
  </si>
  <si>
    <t>PRG1</t>
  </si>
  <si>
    <t>PRG2</t>
  </si>
  <si>
    <t>PRCAP1</t>
  </si>
  <si>
    <t>PRCAP2</t>
  </si>
  <si>
    <t>PRCAP3</t>
  </si>
  <si>
    <t>PRCAP4</t>
  </si>
  <si>
    <t>PRCAPCAOUT</t>
  </si>
  <si>
    <t>PRENT</t>
  </si>
  <si>
    <t>SVP3</t>
  </si>
  <si>
    <t>SVP4</t>
  </si>
  <si>
    <t>SVP6</t>
  </si>
  <si>
    <t>SVP1</t>
  </si>
  <si>
    <t>SVP2</t>
  </si>
  <si>
    <t>SVP5</t>
  </si>
  <si>
    <t>SVCAPEXT</t>
  </si>
  <si>
    <t>SVCAPINT</t>
  </si>
  <si>
    <t>SVENT</t>
  </si>
  <si>
    <t>BV1</t>
  </si>
  <si>
    <t>BV2</t>
  </si>
  <si>
    <t>BV3</t>
  </si>
  <si>
    <t>BV4</t>
  </si>
  <si>
    <t>BEMG4</t>
  </si>
  <si>
    <t>BEMG8</t>
  </si>
  <si>
    <t>BEMG1</t>
  </si>
  <si>
    <t>BEMG7</t>
  </si>
  <si>
    <t>MOA</t>
  </si>
  <si>
    <t>MOB</t>
  </si>
  <si>
    <t>MOC</t>
  </si>
  <si>
    <t>MOD</t>
  </si>
  <si>
    <t>MOE</t>
  </si>
  <si>
    <t>MOF</t>
  </si>
  <si>
    <t>MOCAP</t>
  </si>
  <si>
    <t>MOCAPINT</t>
  </si>
  <si>
    <t>MOENT</t>
  </si>
  <si>
    <t>LNMG4</t>
  </si>
  <si>
    <t>LNMG8</t>
  </si>
  <si>
    <t>LNMG1</t>
  </si>
  <si>
    <t>LNMG7</t>
  </si>
  <si>
    <t>BOA</t>
  </si>
  <si>
    <t>BOA1</t>
  </si>
  <si>
    <t>BOB</t>
  </si>
  <si>
    <t>BOB1</t>
  </si>
  <si>
    <t>AVG5</t>
  </si>
  <si>
    <t>AVG7</t>
  </si>
  <si>
    <t>AVG6</t>
  </si>
  <si>
    <t>AVG1</t>
  </si>
  <si>
    <t>AVG3</t>
  </si>
  <si>
    <t>AVG2</t>
  </si>
  <si>
    <t>AVCAPEXT</t>
  </si>
  <si>
    <t>AVCAPINT</t>
  </si>
  <si>
    <t>AVENT</t>
  </si>
  <si>
    <t>SVTG14</t>
  </si>
  <si>
    <t>SVTG10</t>
  </si>
  <si>
    <t>SVTG12</t>
  </si>
  <si>
    <t>SVTG2</t>
  </si>
  <si>
    <t>SVTG3</t>
  </si>
  <si>
    <t>SVTG6</t>
  </si>
  <si>
    <t>SVTCAPC4</t>
  </si>
  <si>
    <t>SVTCAPC1</t>
  </si>
  <si>
    <t>SVTCAPC5</t>
  </si>
  <si>
    <t>SVTCAPC6</t>
  </si>
  <si>
    <t>SVTCAPC7</t>
  </si>
  <si>
    <t>Capot sur les entretoises intermédaire inf REP C7</t>
  </si>
  <si>
    <t>CAG1</t>
  </si>
  <si>
    <t>CAG3</t>
  </si>
  <si>
    <t>CAG5</t>
  </si>
  <si>
    <t>CAG2</t>
  </si>
  <si>
    <t>CAG4</t>
  </si>
  <si>
    <t>Panneaux Inférieurs G4 ou G4A</t>
  </si>
  <si>
    <t>CAG6</t>
  </si>
  <si>
    <t>CACAPC1</t>
  </si>
  <si>
    <t>CACAPC5</t>
  </si>
  <si>
    <t>CACAPC6</t>
  </si>
  <si>
    <t>CACAPC7</t>
  </si>
  <si>
    <t>VALG5</t>
  </si>
  <si>
    <t>VALG6</t>
  </si>
  <si>
    <t>VALG4</t>
  </si>
  <si>
    <t>VALG1</t>
  </si>
  <si>
    <t>VALG3</t>
  </si>
  <si>
    <t>VALG2</t>
  </si>
  <si>
    <t>VALCAPC1</t>
  </si>
  <si>
    <t>VALCAPC2</t>
  </si>
  <si>
    <t>VALCAPC6</t>
  </si>
  <si>
    <t>VALCAPC4</t>
  </si>
  <si>
    <t>VALCAPC7</t>
  </si>
  <si>
    <t>EMBALL</t>
  </si>
  <si>
    <t>Emballage avec polyane thermoformé d'un panneau</t>
  </si>
  <si>
    <t>BARMOSCA</t>
  </si>
  <si>
    <t>1 - Etudes</t>
  </si>
  <si>
    <t>Offre N° DE23-06-0009 CNR - CONTRAT CADRE  FOURNITURE PANNEAUX DE GRILLES DE PRISE D'EAU</t>
  </si>
  <si>
    <t>Essais de contre caractérisation avec un essai résilience à 0°C</t>
  </si>
  <si>
    <t>Forfait achat matériel mise en place contrat (caisse pour rangement entretoises)</t>
  </si>
  <si>
    <t xml:space="preserve">Réalisation des plans pour les 18 sites (grilles sup &amp; inf.) et étude de standardisation </t>
  </si>
  <si>
    <t>Avec réhabilitation entretoises</t>
  </si>
  <si>
    <t>ESSAI</t>
  </si>
  <si>
    <t>GPdR</t>
  </si>
  <si>
    <t>ETUD</t>
  </si>
  <si>
    <t>CHAUTAGNE_BELLEY_BREGNIER-CORDON</t>
  </si>
  <si>
    <t>SAULT-BRENAZ</t>
  </si>
  <si>
    <t>Réhabilitation entretoise : sablage + primaire</t>
  </si>
  <si>
    <t>Type de barreaux</t>
  </si>
  <si>
    <t>Poids au ml</t>
  </si>
  <si>
    <t>Nb de barreaux / camion</t>
  </si>
  <si>
    <t>Poids barre de 12 m</t>
  </si>
  <si>
    <t>Sup</t>
  </si>
  <si>
    <t>Inf</t>
  </si>
  <si>
    <t>Pierre Benite</t>
  </si>
  <si>
    <t>Bourg les Valence</t>
  </si>
  <si>
    <t>Beauchastel</t>
  </si>
  <si>
    <t>Logis neuf</t>
  </si>
  <si>
    <t>Montelimar</t>
  </si>
  <si>
    <t>Donzere</t>
  </si>
  <si>
    <t>Site</t>
  </si>
  <si>
    <t>Panneau</t>
  </si>
  <si>
    <t>Haut. 
en mm</t>
  </si>
  <si>
    <t>Ep.
En mm</t>
  </si>
  <si>
    <t>Lg.
 En mm</t>
  </si>
  <si>
    <t>Seyssel</t>
  </si>
  <si>
    <t>1 camion = 1/2 journéesur site</t>
  </si>
  <si>
    <t>Barreaux de 230 et/ou 145 : Chautagne, Belley, Bregnier, Saultz-Brenaz, Vaugris, Péage de Roussillon, St Vallier, Logis neuf, Avignon, Sauveterre, Caderousse, Vallabrègues</t>
  </si>
  <si>
    <t>Pris en compte 1 barre de 12m / barreau (pas de lg inf à 7m, coût raboutage soudé &gt; à coût chute)</t>
  </si>
  <si>
    <t>Forfait à lever 1 fois en début de contrat</t>
  </si>
  <si>
    <t>Montant unitaire a multiplier par nb de panneau de la cde</t>
  </si>
  <si>
    <t>Normalement plus utile après études d'homogénéisation prenant en compte tout les sites</t>
  </si>
  <si>
    <t>1 soudure maxi par barreau</t>
  </si>
  <si>
    <t>Poids de chaque panneau sera précisé après étude d'homogénisation
Si barreau rabouté ne pas oublier de prévoir barreau à recouper pour rabouts</t>
  </si>
  <si>
    <t>3 - Manutention sur site</t>
  </si>
  <si>
    <t>4 - Pièces réabilitées</t>
  </si>
  <si>
    <t>7 - Emballage panneaux</t>
  </si>
  <si>
    <t>AVIGNON/SAUVETERRE/CADEROUSSE VALLABREGUES</t>
  </si>
  <si>
    <t>UN / panneau de la cde</t>
  </si>
  <si>
    <t>Forfait suivi de 0 à 25 panneaux</t>
  </si>
  <si>
    <t>Forfait suivi de 26 à 50 panneaux</t>
  </si>
  <si>
    <t>Forfait suivi de 51  à 75 panneaux</t>
  </si>
  <si>
    <t>Forfait suivi au-dessus de 76 panneaux</t>
  </si>
  <si>
    <t>Soudage barreau type 230 ou 145 : Préparation, assemblage, soudure, meulage finition + contrôles CND (MT &amp; US)</t>
  </si>
  <si>
    <t>UN (unitaire / soudure)</t>
  </si>
  <si>
    <t>Forfait logistique de 0 à 25 panneaux (manutention &amp; gestion des PdR)</t>
  </si>
  <si>
    <t>Forfait logistique de 25 à 50 panneaux (manutention &amp; gestion des PdR)</t>
  </si>
  <si>
    <t>Forfait logistique de 50 à 75 panneaux (manutention &amp; gestion des PdR)</t>
  </si>
  <si>
    <t>Forfait logistique au-dessus de 75 panneaux (manutention &amp; gestion des PdR)</t>
  </si>
  <si>
    <t>UN (unitaire / camion)</t>
  </si>
  <si>
    <t>2 - Transport des barreaux ou Panneaux (Aménagement &lt;--&gt; Atelier) Poids Maxi chargement par camion 19T</t>
  </si>
  <si>
    <t>UN (unitaire / entretoise)</t>
  </si>
  <si>
    <t>UN (unitaire / barreau)</t>
  </si>
  <si>
    <t>5 - Fourniture pièces neuves + contrôle à réception + sablage &amp; primaire</t>
  </si>
  <si>
    <t>Barreau plat (Fo Moscatelli) : Débit, perçage, sablage + primaire</t>
  </si>
  <si>
    <t>UN (unitaire / attache)</t>
  </si>
  <si>
    <t xml:space="preserve">6 - Fourniture tirants, capots, boulonnerie + assemblage + contrôles + injection suif + peinture finition panneaux </t>
  </si>
  <si>
    <t>UN (unitaire / panneau)</t>
  </si>
  <si>
    <t>UN (unitaire / capot)</t>
  </si>
  <si>
    <t>UN (unitaire / vérin)</t>
  </si>
  <si>
    <t>UN (unitaire / pièce de liaison)</t>
  </si>
  <si>
    <t>06/02/25 : entretoise ne faisant pas partie de la conception du panneau : supprimée du BPU</t>
  </si>
  <si>
    <t>06/02/25 : cale sous entretoise ne faisant pas partie du périmètre du CC : supprimée du BPU</t>
  </si>
  <si>
    <t>rep 8A</t>
  </si>
  <si>
    <t>rep 9A</t>
  </si>
  <si>
    <t>rep 11A</t>
  </si>
  <si>
    <t>rep 12A</t>
  </si>
  <si>
    <t>06/02/25  : entretoise non intégrée dans le CCTP d'origine, à chiffrer</t>
  </si>
  <si>
    <t>Entretoise d'appui extérieur sur panne 2  (Panneaux supérieurs)</t>
  </si>
  <si>
    <t>Entretoise d'appui extérieur sur panne 1  (Panneaux supérieurs)</t>
  </si>
  <si>
    <t>Entretoise d'appui extérieur sur frontale (Panneaux supérieurs)</t>
  </si>
  <si>
    <t>Entretoise d'appui extérieur sur panne 2  (Panneaux inférieurs)</t>
  </si>
  <si>
    <t>Entretoise d'appui extérieur sur panne 3  (Panneaux inférieurs)</t>
  </si>
  <si>
    <t>Entretoise d'appui extérieur sur panne 4  (Panneaux inférieurs)</t>
  </si>
  <si>
    <t>Entretoise d'attache au seuil (Panneaux inférieurs)</t>
  </si>
  <si>
    <t>Entretoise d'appui extérieur au seuil (Panneaux inférieurs)</t>
  </si>
  <si>
    <t>Entretoise d'attache sur panne 4  (Panneaux inférieurs)</t>
  </si>
  <si>
    <t>Entretoise d'appui sur panne 4  (Panneaux inférieurs)</t>
  </si>
  <si>
    <r>
      <t xml:space="preserve">Entretoise d'appui </t>
    </r>
    <r>
      <rPr>
        <sz val="11"/>
        <color rgb="FFFF0000"/>
        <rFont val="Calibri"/>
        <family val="2"/>
        <scheme val="minor"/>
      </rPr>
      <t>sur panne 4 (</t>
    </r>
    <r>
      <rPr>
        <sz val="11"/>
        <rFont val="Calibri"/>
        <family val="2"/>
        <scheme val="minor"/>
      </rPr>
      <t>Panneaux inférieurs)</t>
    </r>
  </si>
  <si>
    <t>ind : C</t>
  </si>
  <si>
    <t>Du : 28/03/2025</t>
  </si>
  <si>
    <t>Suite études harmonisation des entretoises</t>
  </si>
  <si>
    <t>BPU ind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</si>
</sst>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dd/mm/yy;@"/>
    <numFmt numFmtId="166" formatCode="#,##0.00\ &quot;h&quot;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8"/>
      <name val="Arial"/>
      <family val="2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indexed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2"/>
      <name val="Calibri Light"/>
      <family val="2"/>
      <scheme val="major"/>
    </font>
    <font>
      <sz val="8"/>
      <name val="Calibri"/>
      <family val="2"/>
      <scheme val="minor"/>
    </font>
    <font>
      <sz val="1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rgb="FF0000FF"/>
      <name val="Calibri Light"/>
      <family val="2"/>
      <scheme val="major"/>
    </font>
    <font>
      <i/>
      <sz val="10"/>
      <color rgb="FF0000FF"/>
      <name val="Calibri"/>
      <family val="2"/>
      <scheme val="minor"/>
    </font>
    <font>
      <i/>
      <sz val="9"/>
      <color rgb="FF0000FF"/>
      <name val="Calibri"/>
      <family val="2"/>
      <scheme val="minor"/>
    </font>
    <font>
      <i/>
      <sz val="9"/>
      <color rgb="FF0000FF"/>
      <name val="Calibri"/>
      <family val="2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trike/>
      <sz val="9"/>
      <name val="Calibri Light"/>
      <family val="2"/>
      <scheme val="major"/>
    </font>
    <font>
      <strike/>
      <sz val="11"/>
      <name val="Calibri"/>
      <family val="2"/>
      <scheme val="minor"/>
    </font>
    <font>
      <strike/>
      <sz val="9"/>
      <name val="Calibri Light"/>
      <family val="2"/>
      <scheme val="major"/>
    </font>
    <font>
      <b/>
      <sz val="9"/>
      <color rgb="FFFF000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124">
    <xf numFmtId="0" fontId="0" fillId="0" borderId="0" xfId="0"/>
    <xf numFmtId="0" fontId="6" fillId="0" borderId="7" xfId="0" applyFont="1" applyBorder="1" applyAlignment="1">
      <alignment horizontal="left" vertical="center" wrapText="1"/>
    </xf>
    <xf numFmtId="44" fontId="6" fillId="5" borderId="7" xfId="2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44" fontId="6" fillId="5" borderId="9" xfId="2" applyFont="1" applyFill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164" fontId="9" fillId="5" borderId="7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vertical="center"/>
    </xf>
    <xf numFmtId="44" fontId="10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9" fillId="5" borderId="1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4" fontId="10" fillId="5" borderId="14" xfId="0" applyNumberFormat="1" applyFont="1" applyFill="1" applyBorder="1" applyAlignment="1">
      <alignment horizontal="center" vertical="center"/>
    </xf>
    <xf numFmtId="44" fontId="10" fillId="0" borderId="8" xfId="1" applyFont="1" applyFill="1" applyBorder="1" applyAlignment="1">
      <alignment vertical="center"/>
    </xf>
    <xf numFmtId="44" fontId="10" fillId="0" borderId="0" xfId="1" applyFont="1" applyFill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2" fillId="0" borderId="0" xfId="3" applyFont="1" applyAlignment="1">
      <alignment horizontal="left" vertical="center"/>
    </xf>
    <xf numFmtId="16" fontId="2" fillId="0" borderId="0" xfId="3" applyNumberFormat="1" applyFont="1" applyAlignment="1">
      <alignment horizontal="left" vertical="center"/>
    </xf>
    <xf numFmtId="165" fontId="2" fillId="0" borderId="0" xfId="3" applyNumberFormat="1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44" fontId="18" fillId="0" borderId="0" xfId="0" applyNumberFormat="1" applyFont="1" applyAlignment="1">
      <alignment horizontal="center" vertical="center"/>
    </xf>
    <xf numFmtId="44" fontId="19" fillId="0" borderId="0" xfId="0" applyNumberFormat="1" applyFont="1" applyAlignment="1">
      <alignment horizontal="center" vertical="center"/>
    </xf>
    <xf numFmtId="0" fontId="20" fillId="0" borderId="7" xfId="0" applyFont="1" applyBorder="1" applyAlignment="1">
      <alignment vertical="center"/>
    </xf>
    <xf numFmtId="166" fontId="10" fillId="5" borderId="7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66" fontId="13" fillId="4" borderId="2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44" fontId="23" fillId="0" borderId="0" xfId="1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44" fontId="25" fillId="0" borderId="0" xfId="1" applyFont="1" applyFill="1" applyBorder="1" applyAlignment="1">
      <alignment vertical="center"/>
    </xf>
    <xf numFmtId="44" fontId="28" fillId="0" borderId="0" xfId="1" applyFont="1" applyFill="1" applyBorder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31" fillId="0" borderId="7" xfId="0" applyFont="1" applyBorder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166" fontId="9" fillId="5" borderId="7" xfId="0" applyNumberFormat="1" applyFont="1" applyFill="1" applyBorder="1" applyAlignment="1">
      <alignment horizontal="center" vertical="center"/>
    </xf>
    <xf numFmtId="44" fontId="9" fillId="0" borderId="7" xfId="0" applyNumberFormat="1" applyFont="1" applyBorder="1" applyAlignment="1">
      <alignment vertical="center"/>
    </xf>
    <xf numFmtId="44" fontId="9" fillId="0" borderId="8" xfId="1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/>
    </xf>
    <xf numFmtId="44" fontId="9" fillId="0" borderId="7" xfId="1" applyFont="1" applyFill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166" fontId="9" fillId="5" borderId="9" xfId="0" applyNumberFormat="1" applyFont="1" applyFill="1" applyBorder="1" applyAlignment="1">
      <alignment horizontal="center" vertical="center"/>
    </xf>
    <xf numFmtId="44" fontId="9" fillId="0" borderId="9" xfId="0" applyNumberFormat="1" applyFont="1" applyBorder="1" applyAlignment="1">
      <alignment vertical="center"/>
    </xf>
    <xf numFmtId="44" fontId="9" fillId="0" borderId="9" xfId="1" applyFont="1" applyFill="1" applyBorder="1" applyAlignment="1">
      <alignment vertical="center"/>
    </xf>
    <xf numFmtId="0" fontId="21" fillId="0" borderId="7" xfId="0" applyFont="1" applyBorder="1" applyAlignment="1">
      <alignment vertical="center" wrapText="1"/>
    </xf>
    <xf numFmtId="0" fontId="8" fillId="8" borderId="7" xfId="0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 wrapText="1"/>
    </xf>
    <xf numFmtId="0" fontId="32" fillId="9" borderId="7" xfId="0" applyFont="1" applyFill="1" applyBorder="1" applyAlignment="1">
      <alignment horizontal="left" vertical="center"/>
    </xf>
    <xf numFmtId="0" fontId="33" fillId="9" borderId="7" xfId="0" applyFont="1" applyFill="1" applyBorder="1" applyAlignment="1">
      <alignment horizontal="left" vertical="center" wrapText="1"/>
    </xf>
    <xf numFmtId="0" fontId="32" fillId="9" borderId="7" xfId="0" applyFont="1" applyFill="1" applyBorder="1" applyAlignment="1">
      <alignment vertical="center"/>
    </xf>
    <xf numFmtId="164" fontId="34" fillId="9" borderId="7" xfId="0" applyNumberFormat="1" applyFont="1" applyFill="1" applyBorder="1" applyAlignment="1">
      <alignment horizontal="center" vertical="center"/>
    </xf>
    <xf numFmtId="166" fontId="34" fillId="9" borderId="7" xfId="0" applyNumberFormat="1" applyFont="1" applyFill="1" applyBorder="1" applyAlignment="1">
      <alignment horizontal="center" vertical="center"/>
    </xf>
    <xf numFmtId="44" fontId="34" fillId="9" borderId="7" xfId="0" applyNumberFormat="1" applyFont="1" applyFill="1" applyBorder="1" applyAlignment="1">
      <alignment vertical="center"/>
    </xf>
    <xf numFmtId="44" fontId="34" fillId="9" borderId="7" xfId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164" fontId="9" fillId="9" borderId="7" xfId="0" applyNumberFormat="1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 wrapText="1"/>
    </xf>
    <xf numFmtId="0" fontId="35" fillId="0" borderId="7" xfId="0" applyFont="1" applyBorder="1" applyAlignment="1">
      <alignment vertical="center"/>
    </xf>
    <xf numFmtId="164" fontId="9" fillId="10" borderId="7" xfId="0" applyNumberFormat="1" applyFont="1" applyFill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7" fillId="0" borderId="0" xfId="0" applyFont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44" fontId="26" fillId="0" borderId="0" xfId="1" applyFont="1" applyFill="1" applyBorder="1" applyAlignment="1">
      <alignment horizontal="left" vertical="center" wrapText="1"/>
    </xf>
    <xf numFmtId="44" fontId="24" fillId="0" borderId="0" xfId="1" applyFont="1" applyFill="1" applyBorder="1" applyAlignment="1">
      <alignment horizontal="left" vertical="center" wrapText="1"/>
    </xf>
    <xf numFmtId="44" fontId="24" fillId="0" borderId="0" xfId="1" applyFont="1" applyFill="1" applyBorder="1" applyAlignment="1">
      <alignment horizontal="left" vertical="center"/>
    </xf>
    <xf numFmtId="0" fontId="17" fillId="7" borderId="22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4" fontId="4" fillId="5" borderId="16" xfId="2" applyFont="1" applyFill="1" applyBorder="1" applyAlignment="1">
      <alignment horizontal="center" vertical="center" wrapText="1"/>
    </xf>
    <xf numFmtId="44" fontId="4" fillId="5" borderId="17" xfId="2" applyFont="1" applyFill="1" applyBorder="1" applyAlignment="1">
      <alignment horizontal="center" vertical="center" wrapText="1"/>
    </xf>
    <xf numFmtId="44" fontId="4" fillId="5" borderId="18" xfId="2" applyFont="1" applyFill="1" applyBorder="1" applyAlignment="1">
      <alignment horizontal="center" vertical="center" wrapText="1"/>
    </xf>
  </cellXfs>
  <cellStyles count="4">
    <cellStyle name="Euro" xfId="2" xr:uid="{00000000-0005-0000-0000-000000000000}"/>
    <cellStyle name="Monétaire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112395</xdr:rowOff>
    </xdr:from>
    <xdr:to>
      <xdr:col>1</xdr:col>
      <xdr:colOff>287655</xdr:colOff>
      <xdr:row>1</xdr:row>
      <xdr:rowOff>207384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4B9D6E-5D52-41D7-BE35-241C15A07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12395"/>
          <a:ext cx="1038225" cy="26559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374</xdr:row>
      <xdr:rowOff>19050</xdr:rowOff>
    </xdr:from>
    <xdr:to>
      <xdr:col>3</xdr:col>
      <xdr:colOff>160020</xdr:colOff>
      <xdr:row>378</xdr:row>
      <xdr:rowOff>20956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31C2A2-224A-4EAD-94D0-3C81EE00D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33089850"/>
          <a:ext cx="53625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.saillard\Documents\2025\Contrat%20grilles\MAJ%20BPU%20ENTRETOISES%20HARMONISEES.xlsm" TargetMode="External"/><Relationship Id="rId1" Type="http://schemas.openxmlformats.org/officeDocument/2006/relationships/externalLinkPath" Target="MAJ%20BPU%20ENTRETOISES%20HARMONISE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5">
          <cell r="J5">
            <v>213.92699999999996</v>
          </cell>
        </row>
        <row r="78">
          <cell r="J78">
            <v>224.7</v>
          </cell>
        </row>
        <row r="137">
          <cell r="J137">
            <v>215.06099999999998</v>
          </cell>
        </row>
        <row r="147">
          <cell r="J147">
            <v>184.90499999999997</v>
          </cell>
        </row>
        <row r="161">
          <cell r="J161">
            <v>142.23299999999998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82"/>
  <sheetViews>
    <sheetView showGridLines="0" showZeros="0" tabSelected="1" topLeftCell="A8" zoomScaleNormal="100" workbookViewId="0">
      <pane ySplit="1" topLeftCell="A185" activePane="bottomLeft" state="frozen"/>
      <selection activeCell="A8" sqref="A8"/>
      <selection pane="bottomLeft" activeCell="C202" sqref="C202"/>
    </sheetView>
  </sheetViews>
  <sheetFormatPr baseColWidth="10" defaultColWidth="11.42578125" defaultRowHeight="15" x14ac:dyDescent="0.25"/>
  <cols>
    <col min="1" max="1" width="12.7109375" style="18" customWidth="1"/>
    <col min="2" max="2" width="60.28515625" style="25" customWidth="1"/>
    <col min="3" max="3" width="24.7109375" style="18" customWidth="1"/>
    <col min="4" max="4" width="11.5703125" style="17" customWidth="1"/>
    <col min="5" max="5" width="9.7109375" style="24" bestFit="1" customWidth="1"/>
    <col min="6" max="6" width="14.5703125" style="18" customWidth="1"/>
    <col min="7" max="7" width="9.7109375" style="42" bestFit="1" customWidth="1"/>
    <col min="8" max="8" width="13.28515625" style="18" customWidth="1"/>
    <col min="9" max="9" width="13.7109375" style="18" customWidth="1"/>
    <col min="10" max="10" width="2.7109375" style="18" customWidth="1"/>
    <col min="11" max="11" width="12.7109375" style="18" customWidth="1"/>
    <col min="12" max="12" width="2.7109375" style="18" customWidth="1"/>
    <col min="13" max="13" width="11.42578125" style="18"/>
    <col min="14" max="14" width="15.7109375" style="18" customWidth="1"/>
    <col min="15" max="16384" width="11.42578125" style="18"/>
  </cols>
  <sheetData>
    <row r="1" spans="1:15" ht="15.75" customHeight="1" x14ac:dyDescent="0.25">
      <c r="A1" s="115" t="s">
        <v>129</v>
      </c>
      <c r="B1" s="116"/>
      <c r="C1" s="116"/>
      <c r="D1" s="116"/>
      <c r="E1" s="116"/>
      <c r="F1" s="116"/>
      <c r="G1" s="116"/>
      <c r="H1" s="116"/>
      <c r="I1" s="117"/>
    </row>
    <row r="2" spans="1:15" ht="26.25" customHeight="1" thickBot="1" x14ac:dyDescent="0.3">
      <c r="A2" s="118"/>
      <c r="B2" s="119"/>
      <c r="C2" s="119"/>
      <c r="D2" s="119"/>
      <c r="E2" s="119"/>
      <c r="F2" s="119"/>
      <c r="G2" s="119"/>
      <c r="H2" s="119"/>
      <c r="I2" s="120"/>
    </row>
    <row r="3" spans="1:15" ht="15.75" customHeight="1" thickBot="1" x14ac:dyDescent="0.3">
      <c r="A3" s="22"/>
      <c r="B3" s="5" t="s">
        <v>6</v>
      </c>
      <c r="C3" s="4">
        <v>58.797900000000013</v>
      </c>
      <c r="F3" s="22"/>
      <c r="G3" s="121" t="s">
        <v>9</v>
      </c>
      <c r="H3" s="122"/>
      <c r="I3" s="123"/>
    </row>
    <row r="4" spans="1:15" x14ac:dyDescent="0.25">
      <c r="A4" s="22"/>
      <c r="B4" s="1" t="s">
        <v>7</v>
      </c>
      <c r="C4" s="2">
        <v>53.445</v>
      </c>
      <c r="F4" s="22"/>
      <c r="G4" s="40"/>
      <c r="H4" s="22"/>
      <c r="I4" s="22"/>
    </row>
    <row r="5" spans="1:15" x14ac:dyDescent="0.25">
      <c r="F5" s="22"/>
      <c r="G5" s="40"/>
      <c r="H5" s="22"/>
      <c r="I5" s="22"/>
    </row>
    <row r="6" spans="1:15" x14ac:dyDescent="0.25">
      <c r="A6" s="22"/>
      <c r="B6" s="26"/>
      <c r="C6" s="22"/>
      <c r="D6" s="23"/>
      <c r="F6" s="22"/>
      <c r="G6" s="40"/>
      <c r="H6" s="22"/>
      <c r="I6" s="22"/>
    </row>
    <row r="7" spans="1:15" ht="15.75" thickBot="1" x14ac:dyDescent="0.3">
      <c r="A7" s="22"/>
      <c r="B7" s="26"/>
      <c r="C7" s="109" t="s">
        <v>464</v>
      </c>
      <c r="D7" s="110"/>
      <c r="E7" s="110"/>
      <c r="F7" s="110"/>
      <c r="G7" s="110"/>
      <c r="H7" s="110"/>
      <c r="I7" s="111"/>
    </row>
    <row r="8" spans="1:15" ht="38.25" x14ac:dyDescent="0.25">
      <c r="A8" s="3" t="s">
        <v>10</v>
      </c>
      <c r="B8" s="6" t="s">
        <v>8</v>
      </c>
      <c r="C8" s="6" t="s">
        <v>11</v>
      </c>
      <c r="D8" s="6" t="s">
        <v>2</v>
      </c>
      <c r="E8" s="11" t="s">
        <v>0</v>
      </c>
      <c r="F8" s="6" t="s">
        <v>1</v>
      </c>
      <c r="G8" s="41" t="s">
        <v>3</v>
      </c>
      <c r="H8" s="6" t="s">
        <v>4</v>
      </c>
      <c r="I8" s="7" t="s">
        <v>5</v>
      </c>
    </row>
    <row r="9" spans="1:15" ht="15" customHeight="1" x14ac:dyDescent="0.25">
      <c r="A9" s="94" t="s">
        <v>459</v>
      </c>
      <c r="B9" s="95"/>
      <c r="C9" s="95"/>
      <c r="D9" s="95"/>
      <c r="E9" s="95"/>
      <c r="F9" s="95"/>
      <c r="G9" s="95"/>
      <c r="H9" s="95"/>
      <c r="I9" s="96"/>
    </row>
    <row r="10" spans="1:15" ht="15" customHeight="1" x14ac:dyDescent="0.25">
      <c r="A10" s="8" t="s">
        <v>240</v>
      </c>
      <c r="B10" s="27" t="s">
        <v>126</v>
      </c>
      <c r="C10" s="15" t="s">
        <v>128</v>
      </c>
      <c r="D10" s="28">
        <v>0</v>
      </c>
      <c r="E10" s="39">
        <v>39.497684554617265</v>
      </c>
      <c r="F10" s="16">
        <f>$C$3*E10</f>
        <v>2322.3809066739309</v>
      </c>
      <c r="G10" s="39">
        <v>0</v>
      </c>
      <c r="H10" s="16">
        <f>G10*$C$4</f>
        <v>0</v>
      </c>
      <c r="I10" s="29">
        <f t="shared" ref="I10:I20" si="0">F10+H10+D10</f>
        <v>2322.3809066739309</v>
      </c>
      <c r="N10" s="54" t="s">
        <v>494</v>
      </c>
      <c r="O10" s="30"/>
    </row>
    <row r="11" spans="1:15" ht="15" customHeight="1" x14ac:dyDescent="0.25">
      <c r="A11" s="8" t="s">
        <v>241</v>
      </c>
      <c r="B11" s="14" t="s">
        <v>508</v>
      </c>
      <c r="C11" s="13" t="s">
        <v>501</v>
      </c>
      <c r="D11" s="10">
        <v>0</v>
      </c>
      <c r="E11" s="39">
        <v>0</v>
      </c>
      <c r="F11" s="16">
        <f t="shared" ref="F11:F17" si="1">$C$3*E11</f>
        <v>0</v>
      </c>
      <c r="G11" s="39">
        <v>3.9999999999999996</v>
      </c>
      <c r="H11" s="16">
        <f t="shared" ref="H11:H20" si="2">G11*$C$4</f>
        <v>213.77999999999997</v>
      </c>
      <c r="I11" s="29">
        <f t="shared" si="0"/>
        <v>213.77999999999997</v>
      </c>
      <c r="N11" s="54" t="s">
        <v>493</v>
      </c>
      <c r="O11" s="30"/>
    </row>
    <row r="12" spans="1:15" ht="15" customHeight="1" x14ac:dyDescent="0.25">
      <c r="A12" s="8" t="s">
        <v>243</v>
      </c>
      <c r="B12" s="14" t="s">
        <v>509</v>
      </c>
      <c r="C12" s="13" t="s">
        <v>501</v>
      </c>
      <c r="D12" s="10">
        <v>0</v>
      </c>
      <c r="E12" s="39">
        <v>0</v>
      </c>
      <c r="F12" s="16">
        <f t="shared" si="1"/>
        <v>0</v>
      </c>
      <c r="G12" s="39">
        <v>3.4999999999999996</v>
      </c>
      <c r="H12" s="16">
        <f t="shared" si="2"/>
        <v>187.05749999999998</v>
      </c>
      <c r="I12" s="29">
        <f t="shared" si="0"/>
        <v>187.05749999999998</v>
      </c>
      <c r="N12" s="54" t="s">
        <v>493</v>
      </c>
      <c r="O12" s="30"/>
    </row>
    <row r="13" spans="1:15" ht="15" customHeight="1" x14ac:dyDescent="0.25">
      <c r="A13" s="8" t="s">
        <v>244</v>
      </c>
      <c r="B13" s="14" t="s">
        <v>510</v>
      </c>
      <c r="C13" s="13" t="s">
        <v>501</v>
      </c>
      <c r="D13" s="10">
        <v>0</v>
      </c>
      <c r="E13" s="39">
        <v>0</v>
      </c>
      <c r="F13" s="16">
        <f t="shared" si="1"/>
        <v>0</v>
      </c>
      <c r="G13" s="39">
        <v>2.9999999999999996</v>
      </c>
      <c r="H13" s="16">
        <f t="shared" si="2"/>
        <v>160.33499999999998</v>
      </c>
      <c r="I13" s="29">
        <f t="shared" si="0"/>
        <v>160.33499999999998</v>
      </c>
      <c r="N13" s="54" t="s">
        <v>493</v>
      </c>
      <c r="O13" s="30"/>
    </row>
    <row r="14" spans="1:15" ht="30" customHeight="1" x14ac:dyDescent="0.25">
      <c r="A14" s="8" t="s">
        <v>245</v>
      </c>
      <c r="B14" s="14" t="s">
        <v>511</v>
      </c>
      <c r="C14" s="13" t="s">
        <v>501</v>
      </c>
      <c r="D14" s="10">
        <v>0</v>
      </c>
      <c r="E14" s="39">
        <v>0</v>
      </c>
      <c r="F14" s="16">
        <f>$C$3*E14</f>
        <v>0</v>
      </c>
      <c r="G14" s="39">
        <v>2.4999999999999996</v>
      </c>
      <c r="H14" s="16">
        <f>G14*$C$4</f>
        <v>133.61249999999998</v>
      </c>
      <c r="I14" s="29">
        <f>F14+H14+D14</f>
        <v>133.61249999999998</v>
      </c>
      <c r="N14" s="55"/>
      <c r="O14" s="30"/>
    </row>
    <row r="15" spans="1:15" ht="15" customHeight="1" x14ac:dyDescent="0.25">
      <c r="A15" s="8" t="s">
        <v>252</v>
      </c>
      <c r="B15" s="14" t="s">
        <v>502</v>
      </c>
      <c r="C15" s="13" t="s">
        <v>501</v>
      </c>
      <c r="D15" s="28">
        <v>0</v>
      </c>
      <c r="E15" s="39">
        <v>6.7159187564974232</v>
      </c>
      <c r="F15" s="16">
        <f t="shared" si="1"/>
        <v>394.88191945265993</v>
      </c>
      <c r="G15" s="39">
        <v>0</v>
      </c>
      <c r="H15" s="16">
        <f t="shared" si="2"/>
        <v>0</v>
      </c>
      <c r="I15" s="29">
        <f t="shared" si="0"/>
        <v>394.88191945265993</v>
      </c>
      <c r="N15" s="54" t="s">
        <v>493</v>
      </c>
      <c r="O15" s="30"/>
    </row>
    <row r="16" spans="1:15" ht="15" customHeight="1" x14ac:dyDescent="0.25">
      <c r="A16" s="8" t="s">
        <v>253</v>
      </c>
      <c r="B16" s="14" t="s">
        <v>503</v>
      </c>
      <c r="C16" s="13" t="s">
        <v>501</v>
      </c>
      <c r="D16" s="28">
        <v>0</v>
      </c>
      <c r="E16" s="39">
        <v>5.6954160852573112</v>
      </c>
      <c r="F16" s="16">
        <f t="shared" si="1"/>
        <v>334.87850543935093</v>
      </c>
      <c r="G16" s="39">
        <v>0</v>
      </c>
      <c r="H16" s="16">
        <f t="shared" si="2"/>
        <v>0</v>
      </c>
      <c r="I16" s="29">
        <f t="shared" si="0"/>
        <v>334.87850543935093</v>
      </c>
      <c r="N16" s="54" t="s">
        <v>493</v>
      </c>
      <c r="O16" s="30"/>
    </row>
    <row r="17" spans="1:22" ht="15" customHeight="1" x14ac:dyDescent="0.25">
      <c r="A17" s="8" t="s">
        <v>254</v>
      </c>
      <c r="B17" s="14" t="s">
        <v>504</v>
      </c>
      <c r="C17" s="13" t="s">
        <v>501</v>
      </c>
      <c r="D17" s="28">
        <v>0</v>
      </c>
      <c r="E17" s="39">
        <v>4.6749134140172002</v>
      </c>
      <c r="F17" s="16">
        <f t="shared" si="1"/>
        <v>274.87509142604199</v>
      </c>
      <c r="G17" s="39">
        <v>0</v>
      </c>
      <c r="H17" s="16">
        <f t="shared" si="2"/>
        <v>0</v>
      </c>
      <c r="I17" s="29">
        <f t="shared" si="0"/>
        <v>274.87509142604199</v>
      </c>
      <c r="N17" s="54" t="s">
        <v>493</v>
      </c>
      <c r="O17" s="30"/>
    </row>
    <row r="18" spans="1:22" ht="15" customHeight="1" x14ac:dyDescent="0.25">
      <c r="A18" s="8" t="s">
        <v>255</v>
      </c>
      <c r="B18" s="57" t="s">
        <v>505</v>
      </c>
      <c r="C18" s="13" t="s">
        <v>501</v>
      </c>
      <c r="D18" s="28">
        <v>0</v>
      </c>
      <c r="E18" s="39">
        <v>3.6544107427770891</v>
      </c>
      <c r="F18" s="16">
        <f>$C$3*E18</f>
        <v>214.87167741273305</v>
      </c>
      <c r="G18" s="39">
        <v>0</v>
      </c>
      <c r="H18" s="16">
        <f t="shared" si="2"/>
        <v>0</v>
      </c>
      <c r="I18" s="29">
        <f t="shared" si="0"/>
        <v>214.87167741273305</v>
      </c>
      <c r="N18" s="54" t="s">
        <v>493</v>
      </c>
      <c r="O18" s="30"/>
    </row>
    <row r="19" spans="1:22" ht="15" customHeight="1" x14ac:dyDescent="0.25">
      <c r="A19" s="31" t="s">
        <v>466</v>
      </c>
      <c r="B19" s="35" t="s">
        <v>462</v>
      </c>
      <c r="C19" s="58" t="s">
        <v>12</v>
      </c>
      <c r="D19" s="28">
        <v>32760</v>
      </c>
      <c r="E19" s="39">
        <v>0</v>
      </c>
      <c r="F19" s="16">
        <f t="shared" ref="F19:F20" si="3">$C$3*E19</f>
        <v>0</v>
      </c>
      <c r="G19" s="39">
        <v>0</v>
      </c>
      <c r="H19" s="16">
        <f t="shared" si="2"/>
        <v>0</v>
      </c>
      <c r="I19" s="29">
        <f t="shared" si="0"/>
        <v>32760</v>
      </c>
      <c r="N19" s="54" t="s">
        <v>492</v>
      </c>
      <c r="O19" s="30"/>
    </row>
    <row r="20" spans="1:22" ht="15" customHeight="1" x14ac:dyDescent="0.25">
      <c r="A20" s="31" t="s">
        <v>467</v>
      </c>
      <c r="B20" s="35" t="s">
        <v>463</v>
      </c>
      <c r="C20" s="58" t="s">
        <v>12</v>
      </c>
      <c r="D20" s="28">
        <v>0</v>
      </c>
      <c r="E20" s="39">
        <v>1229.7616564468337</v>
      </c>
      <c r="F20" s="16">
        <f t="shared" si="3"/>
        <v>72307.402899595298</v>
      </c>
      <c r="G20" s="39">
        <v>0</v>
      </c>
      <c r="H20" s="16">
        <f t="shared" si="2"/>
        <v>0</v>
      </c>
      <c r="I20" s="29">
        <f t="shared" si="0"/>
        <v>72307.402899595298</v>
      </c>
      <c r="N20" s="54" t="s">
        <v>492</v>
      </c>
      <c r="O20" s="30"/>
    </row>
    <row r="21" spans="1:22" ht="30" customHeight="1" x14ac:dyDescent="0.25">
      <c r="A21" s="12" t="s">
        <v>269</v>
      </c>
      <c r="B21" s="14" t="s">
        <v>506</v>
      </c>
      <c r="C21" s="59" t="s">
        <v>507</v>
      </c>
      <c r="D21" s="19">
        <v>346.5</v>
      </c>
      <c r="E21" s="39">
        <v>0</v>
      </c>
      <c r="F21" s="16">
        <f>$C$3*E21</f>
        <v>0</v>
      </c>
      <c r="G21" s="39">
        <v>3.4999999999999991</v>
      </c>
      <c r="H21" s="16">
        <f>G21*$C$4</f>
        <v>187.05749999999995</v>
      </c>
      <c r="I21" s="29">
        <f>F21+H21+D21</f>
        <v>533.55749999999989</v>
      </c>
      <c r="N21" s="54" t="s">
        <v>495</v>
      </c>
      <c r="O21" s="30"/>
      <c r="P21" s="17"/>
      <c r="Q21" s="17"/>
      <c r="R21" s="17"/>
      <c r="S21" s="17"/>
      <c r="T21" s="17"/>
      <c r="U21" s="17"/>
      <c r="V21" s="17"/>
    </row>
    <row r="22" spans="1:22" ht="15" customHeight="1" x14ac:dyDescent="0.25">
      <c r="A22" s="31" t="s">
        <v>465</v>
      </c>
      <c r="B22" s="35" t="s">
        <v>461</v>
      </c>
      <c r="C22" s="38" t="s">
        <v>128</v>
      </c>
      <c r="D22" s="28">
        <v>1575</v>
      </c>
      <c r="E22" s="39">
        <v>0</v>
      </c>
      <c r="F22" s="16">
        <f>$C$3*E22</f>
        <v>0</v>
      </c>
      <c r="G22" s="39">
        <v>3.4999999999999991</v>
      </c>
      <c r="H22" s="16">
        <f t="shared" ref="H22" si="4">G22*$C$4</f>
        <v>187.05749999999995</v>
      </c>
      <c r="I22" s="29">
        <f t="shared" ref="I22" si="5">F22+H22+D22</f>
        <v>1762.0574999999999</v>
      </c>
      <c r="N22" s="55"/>
      <c r="O22" s="30"/>
    </row>
    <row r="23" spans="1:22" ht="30" customHeight="1" x14ac:dyDescent="0.25">
      <c r="A23" s="94" t="s">
        <v>513</v>
      </c>
      <c r="B23" s="95"/>
      <c r="C23" s="95"/>
      <c r="D23" s="95"/>
      <c r="E23" s="95"/>
      <c r="F23" s="95"/>
      <c r="G23" s="95"/>
      <c r="H23" s="95"/>
      <c r="I23" s="96"/>
      <c r="N23" s="51"/>
      <c r="O23" s="20"/>
      <c r="P23" s="45" t="s">
        <v>471</v>
      </c>
      <c r="Q23" s="45" t="s">
        <v>472</v>
      </c>
      <c r="R23" s="45" t="s">
        <v>474</v>
      </c>
      <c r="S23" s="101" t="s">
        <v>473</v>
      </c>
      <c r="T23" s="102"/>
    </row>
    <row r="24" spans="1:22" ht="15" customHeight="1" x14ac:dyDescent="0.25">
      <c r="A24" s="8" t="s">
        <v>256</v>
      </c>
      <c r="B24" s="27" t="s">
        <v>134</v>
      </c>
      <c r="C24" s="60" t="s">
        <v>512</v>
      </c>
      <c r="D24" s="28">
        <v>1545.6000000000001</v>
      </c>
      <c r="E24" s="39">
        <v>0</v>
      </c>
      <c r="F24" s="16">
        <f>$C$3*E24</f>
        <v>0</v>
      </c>
      <c r="G24" s="39">
        <v>0</v>
      </c>
      <c r="H24" s="16">
        <f>G24*$C$4</f>
        <v>0</v>
      </c>
      <c r="I24" s="29">
        <f>F24+H24+D24</f>
        <v>1545.6000000000001</v>
      </c>
      <c r="N24" s="99" t="s">
        <v>496</v>
      </c>
      <c r="O24" s="30"/>
      <c r="P24" s="43">
        <v>145</v>
      </c>
      <c r="Q24" s="44">
        <v>22.3</v>
      </c>
      <c r="R24" s="44">
        <f>Q24*12</f>
        <v>267.60000000000002</v>
      </c>
      <c r="S24" s="103">
        <f>19000/R24</f>
        <v>71.001494768310906</v>
      </c>
      <c r="T24" s="104"/>
    </row>
    <row r="25" spans="1:22" ht="15" customHeight="1" x14ac:dyDescent="0.25">
      <c r="A25" s="8" t="s">
        <v>259</v>
      </c>
      <c r="B25" s="27" t="s">
        <v>135</v>
      </c>
      <c r="C25" s="60" t="s">
        <v>512</v>
      </c>
      <c r="D25" s="28">
        <v>1360.8000000000002</v>
      </c>
      <c r="E25" s="39">
        <v>0</v>
      </c>
      <c r="F25" s="16">
        <f>$C$3*E25</f>
        <v>0</v>
      </c>
      <c r="G25" s="39">
        <v>0</v>
      </c>
      <c r="H25" s="16">
        <f>G25*$C$4</f>
        <v>0</v>
      </c>
      <c r="I25" s="29">
        <f>F25+H25+D25</f>
        <v>1360.8000000000002</v>
      </c>
      <c r="N25" s="99"/>
      <c r="O25" s="30"/>
      <c r="P25" s="43">
        <v>230</v>
      </c>
      <c r="Q25" s="44">
        <v>35.700000000000003</v>
      </c>
      <c r="R25" s="44">
        <f>Q25*12</f>
        <v>428.40000000000003</v>
      </c>
      <c r="S25" s="103">
        <f>19000/R25</f>
        <v>44.351073762838467</v>
      </c>
      <c r="T25" s="104"/>
    </row>
    <row r="26" spans="1:22" ht="15" customHeight="1" x14ac:dyDescent="0.25">
      <c r="A26" s="8" t="s">
        <v>261</v>
      </c>
      <c r="B26" s="27" t="s">
        <v>136</v>
      </c>
      <c r="C26" s="60" t="s">
        <v>512</v>
      </c>
      <c r="D26" s="28">
        <v>1108.8</v>
      </c>
      <c r="E26" s="39">
        <v>0</v>
      </c>
      <c r="F26" s="16">
        <f t="shared" ref="F26:F33" si="6">$C$3*E26</f>
        <v>0</v>
      </c>
      <c r="G26" s="39">
        <v>0</v>
      </c>
      <c r="H26" s="16">
        <f t="shared" ref="H26:H33" si="7">G26*$C$4</f>
        <v>0</v>
      </c>
      <c r="I26" s="29">
        <f t="shared" ref="I26:I33" si="8">F26+H26+D26</f>
        <v>1108.8</v>
      </c>
      <c r="N26" s="99"/>
      <c r="O26" s="30"/>
    </row>
    <row r="27" spans="1:22" ht="15" customHeight="1" x14ac:dyDescent="0.25">
      <c r="A27" s="8" t="s">
        <v>262</v>
      </c>
      <c r="B27" s="27" t="s">
        <v>137</v>
      </c>
      <c r="C27" s="60" t="s">
        <v>512</v>
      </c>
      <c r="D27" s="28">
        <v>947.51999999999987</v>
      </c>
      <c r="E27" s="39">
        <v>0</v>
      </c>
      <c r="F27" s="16">
        <f t="shared" si="6"/>
        <v>0</v>
      </c>
      <c r="G27" s="39">
        <v>0</v>
      </c>
      <c r="H27" s="16">
        <f t="shared" si="7"/>
        <v>0</v>
      </c>
      <c r="I27" s="29">
        <f t="shared" si="8"/>
        <v>947.51999999999987</v>
      </c>
      <c r="N27" s="99"/>
      <c r="O27" s="30"/>
    </row>
    <row r="28" spans="1:22" ht="15" customHeight="1" x14ac:dyDescent="0.25">
      <c r="A28" s="94" t="s">
        <v>497</v>
      </c>
      <c r="B28" s="95"/>
      <c r="C28" s="95"/>
      <c r="D28" s="95"/>
      <c r="E28" s="95"/>
      <c r="F28" s="95"/>
      <c r="G28" s="95"/>
      <c r="H28" s="95"/>
      <c r="I28" s="96"/>
      <c r="N28" s="53"/>
      <c r="O28" s="20"/>
    </row>
    <row r="29" spans="1:22" ht="15" customHeight="1" x14ac:dyDescent="0.25">
      <c r="A29" s="8" t="s">
        <v>256</v>
      </c>
      <c r="B29" s="27" t="s">
        <v>257</v>
      </c>
      <c r="C29" s="15" t="s">
        <v>258</v>
      </c>
      <c r="D29" s="28"/>
      <c r="E29" s="39">
        <v>0</v>
      </c>
      <c r="F29" s="16">
        <f t="shared" si="6"/>
        <v>0</v>
      </c>
      <c r="G29" s="39">
        <v>27.464420432220034</v>
      </c>
      <c r="H29" s="16">
        <f t="shared" si="7"/>
        <v>1467.8359499999997</v>
      </c>
      <c r="I29" s="29">
        <f t="shared" si="8"/>
        <v>1467.8359499999997</v>
      </c>
      <c r="N29" s="100" t="s">
        <v>489</v>
      </c>
      <c r="O29" s="30"/>
    </row>
    <row r="30" spans="1:22" ht="15" customHeight="1" x14ac:dyDescent="0.25">
      <c r="A30" s="8" t="s">
        <v>259</v>
      </c>
      <c r="B30" s="27" t="s">
        <v>260</v>
      </c>
      <c r="C30" s="15" t="s">
        <v>258</v>
      </c>
      <c r="D30" s="28"/>
      <c r="E30" s="39">
        <v>0</v>
      </c>
      <c r="F30" s="16">
        <f t="shared" si="6"/>
        <v>0</v>
      </c>
      <c r="G30" s="39">
        <v>15.517671905697442</v>
      </c>
      <c r="H30" s="16">
        <f t="shared" si="7"/>
        <v>829.34197499999982</v>
      </c>
      <c r="I30" s="29">
        <f t="shared" si="8"/>
        <v>829.34197499999982</v>
      </c>
      <c r="N30" s="100"/>
      <c r="O30" s="30"/>
    </row>
    <row r="31" spans="1:22" ht="15" customHeight="1" x14ac:dyDescent="0.25">
      <c r="A31" s="8" t="s">
        <v>261</v>
      </c>
      <c r="B31" s="27" t="s">
        <v>260</v>
      </c>
      <c r="C31" s="15" t="s">
        <v>258</v>
      </c>
      <c r="D31" s="28"/>
      <c r="E31" s="39">
        <v>0</v>
      </c>
      <c r="F31" s="16">
        <f t="shared" si="6"/>
        <v>0</v>
      </c>
      <c r="G31" s="39">
        <v>13.501218074656187</v>
      </c>
      <c r="H31" s="16">
        <f t="shared" si="7"/>
        <v>721.57259999999985</v>
      </c>
      <c r="I31" s="29">
        <f t="shared" si="8"/>
        <v>721.57259999999985</v>
      </c>
      <c r="N31" s="100"/>
      <c r="O31" s="30"/>
    </row>
    <row r="32" spans="1:22" ht="15" customHeight="1" x14ac:dyDescent="0.25">
      <c r="A32" s="8" t="s">
        <v>262</v>
      </c>
      <c r="B32" s="27" t="s">
        <v>260</v>
      </c>
      <c r="C32" s="15" t="s">
        <v>258</v>
      </c>
      <c r="D32" s="28"/>
      <c r="E32" s="39">
        <v>0</v>
      </c>
      <c r="F32" s="16">
        <f t="shared" si="6"/>
        <v>0</v>
      </c>
      <c r="G32" s="39">
        <v>10.938310412573671</v>
      </c>
      <c r="H32" s="16">
        <f t="shared" si="7"/>
        <v>584.59799999999984</v>
      </c>
      <c r="I32" s="29">
        <f t="shared" si="8"/>
        <v>584.59799999999984</v>
      </c>
      <c r="N32" s="100"/>
      <c r="O32" s="30"/>
    </row>
    <row r="33" spans="1:22" ht="15" customHeight="1" x14ac:dyDescent="0.25">
      <c r="A33" s="8" t="s">
        <v>263</v>
      </c>
      <c r="B33" s="27" t="s">
        <v>127</v>
      </c>
      <c r="C33" s="15" t="s">
        <v>258</v>
      </c>
      <c r="D33" s="28">
        <v>882</v>
      </c>
      <c r="E33" s="39">
        <v>0</v>
      </c>
      <c r="F33" s="16">
        <f t="shared" si="6"/>
        <v>0</v>
      </c>
      <c r="G33" s="39"/>
      <c r="H33" s="16">
        <f t="shared" si="7"/>
        <v>0</v>
      </c>
      <c r="I33" s="29">
        <f t="shared" si="8"/>
        <v>882</v>
      </c>
      <c r="N33" s="100"/>
      <c r="O33" s="30"/>
    </row>
    <row r="34" spans="1:22" ht="15" customHeight="1" x14ac:dyDescent="0.25">
      <c r="A34" s="94" t="s">
        <v>498</v>
      </c>
      <c r="B34" s="95"/>
      <c r="C34" s="95"/>
      <c r="D34" s="95"/>
      <c r="E34" s="95"/>
      <c r="F34" s="95"/>
      <c r="G34" s="95"/>
      <c r="H34" s="95"/>
      <c r="I34" s="96"/>
    </row>
    <row r="35" spans="1:22" ht="15" customHeight="1" x14ac:dyDescent="0.25">
      <c r="A35" s="8" t="s">
        <v>246</v>
      </c>
      <c r="B35" s="27" t="s">
        <v>247</v>
      </c>
      <c r="C35" s="15" t="s">
        <v>242</v>
      </c>
      <c r="D35" s="28">
        <v>0</v>
      </c>
      <c r="E35" s="39">
        <v>0</v>
      </c>
      <c r="F35" s="16">
        <f>$C$3*E35</f>
        <v>0</v>
      </c>
      <c r="G35" s="39">
        <v>11.999999999999998</v>
      </c>
      <c r="H35" s="16">
        <f>G35*$C$4</f>
        <v>641.33999999999992</v>
      </c>
      <c r="I35" s="29">
        <f>F35+H35+D35</f>
        <v>641.33999999999992</v>
      </c>
    </row>
    <row r="36" spans="1:22" ht="30" customHeight="1" x14ac:dyDescent="0.25">
      <c r="A36" s="8" t="s">
        <v>248</v>
      </c>
      <c r="B36" s="27" t="s">
        <v>249</v>
      </c>
      <c r="C36" s="15" t="s">
        <v>242</v>
      </c>
      <c r="D36" s="28">
        <v>0</v>
      </c>
      <c r="E36" s="39">
        <v>0</v>
      </c>
      <c r="F36" s="16">
        <f>$C$3*E36</f>
        <v>0</v>
      </c>
      <c r="G36" s="39">
        <v>9.9999999999999982</v>
      </c>
      <c r="H36" s="16">
        <f>G36*$C$4</f>
        <v>534.44999999999993</v>
      </c>
      <c r="I36" s="29">
        <f>F36+H36+D36</f>
        <v>534.44999999999993</v>
      </c>
    </row>
    <row r="37" spans="1:22" ht="30" customHeight="1" x14ac:dyDescent="0.25">
      <c r="A37" s="8" t="s">
        <v>250</v>
      </c>
      <c r="B37" s="27" t="s">
        <v>251</v>
      </c>
      <c r="C37" s="15" t="s">
        <v>242</v>
      </c>
      <c r="D37" s="28">
        <v>0</v>
      </c>
      <c r="E37" s="39">
        <v>0</v>
      </c>
      <c r="F37" s="16">
        <f>$C$3*E37</f>
        <v>0</v>
      </c>
      <c r="G37" s="39">
        <v>1.9999999999999996</v>
      </c>
      <c r="H37" s="16">
        <f>G37*$C$4</f>
        <v>106.88999999999997</v>
      </c>
      <c r="I37" s="29">
        <f>F37+H37+D37</f>
        <v>106.88999999999997</v>
      </c>
    </row>
    <row r="38" spans="1:22" ht="15" customHeight="1" x14ac:dyDescent="0.25">
      <c r="A38" s="12" t="s">
        <v>264</v>
      </c>
      <c r="B38" s="14" t="s">
        <v>470</v>
      </c>
      <c r="C38" s="13" t="s">
        <v>514</v>
      </c>
      <c r="D38" s="19">
        <v>20.16</v>
      </c>
      <c r="E38" s="39">
        <v>0</v>
      </c>
      <c r="F38" s="16">
        <f t="shared" ref="F38" si="9">$C$3*E38</f>
        <v>0</v>
      </c>
      <c r="G38" s="39">
        <v>4.9999999999999982E-2</v>
      </c>
      <c r="H38" s="16">
        <f t="shared" ref="H38" si="10">G38*$C$4</f>
        <v>2.6722499999999991</v>
      </c>
      <c r="I38" s="29">
        <f t="shared" ref="I38" si="11">F38+H38+D38</f>
        <v>22.832249999999998</v>
      </c>
      <c r="N38" s="105"/>
      <c r="O38" s="105"/>
      <c r="P38" s="105"/>
      <c r="Q38" s="105"/>
      <c r="R38" s="105"/>
      <c r="S38" s="105"/>
      <c r="T38" s="105"/>
    </row>
    <row r="39" spans="1:22" ht="15" customHeight="1" x14ac:dyDescent="0.25">
      <c r="A39" s="12" t="s">
        <v>265</v>
      </c>
      <c r="B39" s="14" t="s">
        <v>266</v>
      </c>
      <c r="C39" s="13" t="s">
        <v>515</v>
      </c>
      <c r="D39" s="19">
        <v>185.85000000000002</v>
      </c>
      <c r="E39" s="39">
        <v>0</v>
      </c>
      <c r="F39" s="16">
        <f t="shared" ref="F39" si="12">$C$3*E39</f>
        <v>0</v>
      </c>
      <c r="G39" s="39">
        <v>0.29999999999999993</v>
      </c>
      <c r="H39" s="16">
        <f t="shared" ref="H39" si="13">G39*$C$4</f>
        <v>16.033499999999997</v>
      </c>
      <c r="I39" s="29">
        <f t="shared" ref="I39" si="14">F39+H39+D39</f>
        <v>201.88350000000003</v>
      </c>
      <c r="N39" s="17"/>
      <c r="O39" s="17"/>
      <c r="P39" s="17"/>
      <c r="Q39" s="17"/>
      <c r="R39" s="17"/>
      <c r="S39" s="17"/>
      <c r="T39" s="17"/>
    </row>
    <row r="40" spans="1:22" ht="15" customHeight="1" x14ac:dyDescent="0.25">
      <c r="A40" s="94" t="s">
        <v>516</v>
      </c>
      <c r="B40" s="95"/>
      <c r="C40" s="95"/>
      <c r="D40" s="95"/>
      <c r="E40" s="95"/>
      <c r="F40" s="95"/>
      <c r="G40" s="95"/>
      <c r="H40" s="95"/>
      <c r="I40" s="96"/>
      <c r="T40" s="36"/>
    </row>
    <row r="41" spans="1:22" ht="30" customHeight="1" x14ac:dyDescent="0.25">
      <c r="A41" s="12" t="s">
        <v>267</v>
      </c>
      <c r="B41" s="14" t="s">
        <v>268</v>
      </c>
      <c r="C41" s="13" t="s">
        <v>515</v>
      </c>
      <c r="D41" s="19">
        <v>97.02000000000001</v>
      </c>
      <c r="E41" s="61">
        <v>0</v>
      </c>
      <c r="F41" s="62">
        <f t="shared" ref="F41:F42" si="15">$C$3*E41</f>
        <v>0</v>
      </c>
      <c r="G41" s="61">
        <v>3.0499999999999994</v>
      </c>
      <c r="H41" s="62">
        <f t="shared" ref="H41:H42" si="16">G41*$C$4</f>
        <v>163.00724999999997</v>
      </c>
      <c r="I41" s="63">
        <f t="shared" ref="I41:I42" si="17">F41+H41+D41</f>
        <v>260.02724999999998</v>
      </c>
      <c r="N41" s="98" t="s">
        <v>490</v>
      </c>
      <c r="O41" s="98"/>
      <c r="P41" s="98"/>
      <c r="Q41" s="98"/>
      <c r="R41" s="98"/>
      <c r="S41" s="98"/>
      <c r="T41" s="52"/>
      <c r="U41" s="52"/>
      <c r="V41" s="17"/>
    </row>
    <row r="42" spans="1:22" ht="30" customHeight="1" x14ac:dyDescent="0.25">
      <c r="A42" s="12" t="s">
        <v>458</v>
      </c>
      <c r="B42" s="14" t="s">
        <v>517</v>
      </c>
      <c r="C42" s="13" t="s">
        <v>515</v>
      </c>
      <c r="D42" s="19">
        <v>1098.72</v>
      </c>
      <c r="E42" s="61">
        <v>0</v>
      </c>
      <c r="F42" s="62">
        <f t="shared" si="15"/>
        <v>0</v>
      </c>
      <c r="G42" s="61">
        <v>3.0499999999999994</v>
      </c>
      <c r="H42" s="62">
        <f t="shared" si="16"/>
        <v>163.00724999999997</v>
      </c>
      <c r="I42" s="63">
        <f t="shared" si="17"/>
        <v>1261.7272499999999</v>
      </c>
      <c r="N42" s="97" t="s">
        <v>491</v>
      </c>
      <c r="O42" s="97"/>
      <c r="P42" s="49" t="s">
        <v>483</v>
      </c>
      <c r="Q42" s="49" t="s">
        <v>484</v>
      </c>
      <c r="R42" s="50" t="s">
        <v>485</v>
      </c>
      <c r="S42" s="50" t="s">
        <v>486</v>
      </c>
      <c r="T42" s="50" t="s">
        <v>487</v>
      </c>
    </row>
    <row r="43" spans="1:22" ht="15" customHeight="1" x14ac:dyDescent="0.25">
      <c r="A43" s="112" t="s">
        <v>13</v>
      </c>
      <c r="B43" s="113"/>
      <c r="C43" s="113"/>
      <c r="D43" s="113"/>
      <c r="E43" s="113"/>
      <c r="F43" s="113"/>
      <c r="G43" s="113"/>
      <c r="H43" s="113"/>
      <c r="I43" s="114"/>
      <c r="K43" s="18" t="s">
        <v>545</v>
      </c>
      <c r="N43" s="53"/>
      <c r="O43" s="20"/>
      <c r="P43" s="46" t="s">
        <v>488</v>
      </c>
      <c r="Q43" s="47" t="s">
        <v>475</v>
      </c>
      <c r="R43" s="47">
        <v>120</v>
      </c>
      <c r="S43" s="47">
        <v>10</v>
      </c>
      <c r="T43" s="47">
        <v>8500</v>
      </c>
    </row>
    <row r="44" spans="1:22" ht="15" customHeight="1" x14ac:dyDescent="0.25">
      <c r="A44" s="106" t="s">
        <v>14</v>
      </c>
      <c r="B44" s="107"/>
      <c r="C44" s="107"/>
      <c r="D44" s="107"/>
      <c r="E44" s="107"/>
      <c r="F44" s="107"/>
      <c r="G44" s="107"/>
      <c r="H44" s="107"/>
      <c r="I44" s="108"/>
      <c r="N44" s="56"/>
      <c r="O44" s="21"/>
      <c r="P44" s="46" t="s">
        <v>488</v>
      </c>
      <c r="Q44" s="47" t="s">
        <v>476</v>
      </c>
      <c r="R44" s="47">
        <v>120</v>
      </c>
      <c r="S44" s="47">
        <v>10</v>
      </c>
      <c r="T44" s="47">
        <v>9000</v>
      </c>
    </row>
    <row r="45" spans="1:22" ht="15" customHeight="1" x14ac:dyDescent="0.25">
      <c r="A45" s="64" t="s">
        <v>270</v>
      </c>
      <c r="B45" s="65" t="s">
        <v>271</v>
      </c>
      <c r="C45" s="66" t="s">
        <v>518</v>
      </c>
      <c r="D45" s="90">
        <v>227.64</v>
      </c>
      <c r="E45" s="61">
        <v>0</v>
      </c>
      <c r="F45" s="62">
        <f t="shared" ref="F45:F50" si="18">$C$3*E45</f>
        <v>0</v>
      </c>
      <c r="G45" s="61">
        <v>0</v>
      </c>
      <c r="H45" s="62">
        <f t="shared" ref="H45:H50" si="19">G45*$C$4</f>
        <v>0</v>
      </c>
      <c r="I45" s="67">
        <f t="shared" ref="I45:I50" si="20">F45+H45+D45</f>
        <v>227.64</v>
      </c>
      <c r="K45" s="92">
        <v>227.64</v>
      </c>
      <c r="M45" s="92">
        <f>D45-K45</f>
        <v>0</v>
      </c>
      <c r="N45" s="55"/>
      <c r="O45" s="30"/>
      <c r="P45" s="46" t="s">
        <v>477</v>
      </c>
      <c r="Q45" s="47" t="s">
        <v>475</v>
      </c>
      <c r="R45" s="47">
        <v>240</v>
      </c>
      <c r="S45" s="47">
        <v>20</v>
      </c>
      <c r="T45" s="47">
        <v>8500</v>
      </c>
    </row>
    <row r="46" spans="1:22" ht="15" customHeight="1" x14ac:dyDescent="0.25">
      <c r="A46" s="68" t="s">
        <v>272</v>
      </c>
      <c r="B46" s="69" t="s">
        <v>273</v>
      </c>
      <c r="C46" s="66" t="s">
        <v>518</v>
      </c>
      <c r="D46" s="91">
        <v>189.83999999999997</v>
      </c>
      <c r="E46" s="70">
        <v>0</v>
      </c>
      <c r="F46" s="71">
        <f t="shared" si="18"/>
        <v>0</v>
      </c>
      <c r="G46" s="70">
        <v>0</v>
      </c>
      <c r="H46" s="71">
        <f t="shared" si="19"/>
        <v>0</v>
      </c>
      <c r="I46" s="72">
        <f t="shared" si="20"/>
        <v>189.83999999999997</v>
      </c>
      <c r="K46" s="92">
        <v>189.83999999999997</v>
      </c>
      <c r="M46" s="92">
        <f t="shared" ref="M46:M109" si="21">D46-K46</f>
        <v>0</v>
      </c>
      <c r="N46" s="55"/>
      <c r="O46" s="30"/>
      <c r="P46" s="46" t="s">
        <v>477</v>
      </c>
      <c r="Q46" s="47" t="s">
        <v>476</v>
      </c>
      <c r="R46" s="47">
        <v>180</v>
      </c>
      <c r="S46" s="47">
        <v>20</v>
      </c>
      <c r="T46" s="47">
        <v>10000</v>
      </c>
    </row>
    <row r="47" spans="1:22" ht="15" customHeight="1" x14ac:dyDescent="0.25">
      <c r="A47" s="64" t="s">
        <v>274</v>
      </c>
      <c r="B47" s="65" t="s">
        <v>275</v>
      </c>
      <c r="C47" s="66" t="s">
        <v>518</v>
      </c>
      <c r="D47" s="90">
        <v>157.4265</v>
      </c>
      <c r="E47" s="61">
        <v>0</v>
      </c>
      <c r="F47" s="62">
        <f t="shared" si="18"/>
        <v>0</v>
      </c>
      <c r="G47" s="61">
        <v>0</v>
      </c>
      <c r="H47" s="62">
        <f t="shared" si="19"/>
        <v>0</v>
      </c>
      <c r="I47" s="67">
        <f t="shared" si="20"/>
        <v>157.4265</v>
      </c>
      <c r="K47" s="92">
        <v>157.4265</v>
      </c>
      <c r="M47" s="92">
        <f t="shared" si="21"/>
        <v>0</v>
      </c>
      <c r="N47" s="55"/>
      <c r="O47" s="30"/>
      <c r="P47" s="46" t="s">
        <v>478</v>
      </c>
      <c r="Q47" s="47" t="s">
        <v>475</v>
      </c>
      <c r="R47" s="47">
        <v>190</v>
      </c>
      <c r="S47" s="47">
        <v>20</v>
      </c>
      <c r="T47" s="47">
        <v>10000</v>
      </c>
    </row>
    <row r="48" spans="1:22" ht="15" customHeight="1" x14ac:dyDescent="0.25">
      <c r="A48" s="64" t="s">
        <v>276</v>
      </c>
      <c r="B48" s="65" t="s">
        <v>277</v>
      </c>
      <c r="C48" s="66" t="s">
        <v>518</v>
      </c>
      <c r="D48" s="90">
        <v>213.88499999999999</v>
      </c>
      <c r="E48" s="61">
        <v>0</v>
      </c>
      <c r="F48" s="62">
        <f t="shared" si="18"/>
        <v>0</v>
      </c>
      <c r="G48" s="61">
        <v>0</v>
      </c>
      <c r="H48" s="62">
        <f t="shared" si="19"/>
        <v>0</v>
      </c>
      <c r="I48" s="67">
        <f t="shared" si="20"/>
        <v>213.88499999999999</v>
      </c>
      <c r="K48" s="92">
        <v>213.88499999999999</v>
      </c>
      <c r="M48" s="92">
        <f t="shared" si="21"/>
        <v>0</v>
      </c>
      <c r="N48" s="55"/>
      <c r="O48" s="30"/>
      <c r="P48" s="46" t="s">
        <v>478</v>
      </c>
      <c r="Q48" s="47" t="s">
        <v>476</v>
      </c>
      <c r="R48" s="47">
        <v>190</v>
      </c>
      <c r="S48" s="47">
        <v>20</v>
      </c>
      <c r="T48" s="47">
        <v>7000</v>
      </c>
    </row>
    <row r="49" spans="1:20" ht="15" customHeight="1" x14ac:dyDescent="0.25">
      <c r="A49" s="64" t="s">
        <v>278</v>
      </c>
      <c r="B49" s="65" t="s">
        <v>279</v>
      </c>
      <c r="C49" s="66" t="s">
        <v>518</v>
      </c>
      <c r="D49" s="90">
        <v>213.88499999999999</v>
      </c>
      <c r="E49" s="61">
        <v>0</v>
      </c>
      <c r="F49" s="62">
        <f t="shared" si="18"/>
        <v>0</v>
      </c>
      <c r="G49" s="61">
        <v>0</v>
      </c>
      <c r="H49" s="62">
        <f t="shared" si="19"/>
        <v>0</v>
      </c>
      <c r="I49" s="67">
        <f t="shared" si="20"/>
        <v>213.88499999999999</v>
      </c>
      <c r="K49" s="92">
        <v>213.88499999999999</v>
      </c>
      <c r="M49" s="92">
        <f t="shared" si="21"/>
        <v>0</v>
      </c>
      <c r="N49" s="55"/>
      <c r="O49" s="30"/>
      <c r="P49" s="46" t="s">
        <v>479</v>
      </c>
      <c r="Q49" s="47" t="s">
        <v>475</v>
      </c>
      <c r="R49" s="47">
        <v>160</v>
      </c>
      <c r="S49" s="47">
        <v>16</v>
      </c>
      <c r="T49" s="47">
        <v>7000</v>
      </c>
    </row>
    <row r="50" spans="1:20" ht="15" customHeight="1" x14ac:dyDescent="0.25">
      <c r="A50" s="64" t="s">
        <v>280</v>
      </c>
      <c r="B50" s="65" t="s">
        <v>279</v>
      </c>
      <c r="C50" s="66" t="s">
        <v>518</v>
      </c>
      <c r="D50" s="90">
        <v>87.884999999999991</v>
      </c>
      <c r="E50" s="61">
        <v>0</v>
      </c>
      <c r="F50" s="62">
        <f t="shared" si="18"/>
        <v>0</v>
      </c>
      <c r="G50" s="61">
        <v>0</v>
      </c>
      <c r="H50" s="62">
        <f t="shared" si="19"/>
        <v>0</v>
      </c>
      <c r="I50" s="67">
        <f t="shared" si="20"/>
        <v>87.884999999999991</v>
      </c>
      <c r="K50" s="92">
        <v>87.884999999999991</v>
      </c>
      <c r="M50" s="92">
        <f t="shared" si="21"/>
        <v>0</v>
      </c>
      <c r="N50" s="55"/>
      <c r="O50" s="30"/>
      <c r="P50" s="46" t="s">
        <v>479</v>
      </c>
      <c r="Q50" s="47" t="s">
        <v>476</v>
      </c>
      <c r="R50" s="47">
        <v>160</v>
      </c>
      <c r="S50" s="47">
        <v>16</v>
      </c>
      <c r="T50" s="47">
        <v>10500</v>
      </c>
    </row>
    <row r="51" spans="1:20" ht="15" customHeight="1" x14ac:dyDescent="0.25">
      <c r="A51" s="106" t="s">
        <v>468</v>
      </c>
      <c r="B51" s="107"/>
      <c r="C51" s="107"/>
      <c r="D51" s="107"/>
      <c r="E51" s="107"/>
      <c r="F51" s="107"/>
      <c r="G51" s="107"/>
      <c r="H51" s="107"/>
      <c r="I51" s="108"/>
      <c r="K51" s="92">
        <v>0</v>
      </c>
      <c r="M51" s="92">
        <f t="shared" si="21"/>
        <v>0</v>
      </c>
      <c r="N51" s="56"/>
      <c r="O51" s="21"/>
      <c r="P51" s="48" t="s">
        <v>480</v>
      </c>
      <c r="Q51" s="47" t="s">
        <v>475</v>
      </c>
      <c r="R51" s="47">
        <v>160</v>
      </c>
      <c r="S51" s="47">
        <v>16</v>
      </c>
      <c r="T51" s="47">
        <v>7000</v>
      </c>
    </row>
    <row r="52" spans="1:20" ht="15" customHeight="1" x14ac:dyDescent="0.25">
      <c r="A52" s="64" t="s">
        <v>281</v>
      </c>
      <c r="B52" s="73" t="s">
        <v>149</v>
      </c>
      <c r="C52" s="66" t="s">
        <v>514</v>
      </c>
      <c r="D52" s="10">
        <v>180.66299999999998</v>
      </c>
      <c r="E52" s="61">
        <v>0</v>
      </c>
      <c r="F52" s="62">
        <f t="shared" ref="F52:F64" si="22">$C$3*E52</f>
        <v>0</v>
      </c>
      <c r="G52" s="61">
        <v>0</v>
      </c>
      <c r="H52" s="62">
        <f t="shared" ref="H52:H64" si="23">G52*$C$4</f>
        <v>0</v>
      </c>
      <c r="I52" s="67">
        <f t="shared" ref="I52:I64" si="24">F52+H52+D52</f>
        <v>180.66299999999998</v>
      </c>
      <c r="K52" s="92">
        <v>180.66299999999998</v>
      </c>
      <c r="M52" s="92">
        <f t="shared" si="21"/>
        <v>0</v>
      </c>
      <c r="N52" s="55"/>
      <c r="O52" s="30"/>
      <c r="P52" s="48" t="s">
        <v>480</v>
      </c>
      <c r="Q52" s="47" t="s">
        <v>476</v>
      </c>
      <c r="R52" s="47">
        <v>160</v>
      </c>
      <c r="S52" s="47">
        <v>16</v>
      </c>
      <c r="T52" s="47">
        <v>10500</v>
      </c>
    </row>
    <row r="53" spans="1:20" ht="15" customHeight="1" x14ac:dyDescent="0.25">
      <c r="A53" s="64" t="s">
        <v>282</v>
      </c>
      <c r="B53" s="73" t="s">
        <v>142</v>
      </c>
      <c r="C53" s="66" t="s">
        <v>514</v>
      </c>
      <c r="D53" s="89">
        <v>209.95799999999997</v>
      </c>
      <c r="E53" s="61">
        <v>0</v>
      </c>
      <c r="F53" s="62">
        <f t="shared" si="22"/>
        <v>0</v>
      </c>
      <c r="G53" s="61">
        <v>0</v>
      </c>
      <c r="H53" s="62">
        <f t="shared" si="23"/>
        <v>0</v>
      </c>
      <c r="I53" s="67">
        <f t="shared" si="24"/>
        <v>209.95799999999997</v>
      </c>
      <c r="K53" s="92">
        <v>217.959</v>
      </c>
      <c r="M53" s="92">
        <f t="shared" si="21"/>
        <v>-8.0010000000000332</v>
      </c>
      <c r="N53" s="55"/>
      <c r="O53" s="30"/>
      <c r="P53" s="48" t="s">
        <v>481</v>
      </c>
      <c r="Q53" s="47" t="s">
        <v>475</v>
      </c>
      <c r="R53" s="47">
        <v>140</v>
      </c>
      <c r="S53" s="47">
        <v>14</v>
      </c>
      <c r="T53" s="47">
        <v>8500</v>
      </c>
    </row>
    <row r="54" spans="1:20" ht="15" customHeight="1" x14ac:dyDescent="0.25">
      <c r="A54" s="64" t="s">
        <v>283</v>
      </c>
      <c r="B54" s="73" t="s">
        <v>144</v>
      </c>
      <c r="C54" s="66" t="s">
        <v>514</v>
      </c>
      <c r="D54" s="90">
        <v>213.92699999999996</v>
      </c>
      <c r="E54" s="61">
        <v>0</v>
      </c>
      <c r="F54" s="62">
        <f t="shared" si="22"/>
        <v>0</v>
      </c>
      <c r="G54" s="61">
        <v>0</v>
      </c>
      <c r="H54" s="62">
        <f t="shared" si="23"/>
        <v>0</v>
      </c>
      <c r="I54" s="67">
        <f t="shared" si="24"/>
        <v>213.92699999999996</v>
      </c>
      <c r="K54" s="92">
        <v>213.92699999999996</v>
      </c>
      <c r="M54" s="92">
        <f t="shared" si="21"/>
        <v>0</v>
      </c>
      <c r="N54" s="55"/>
      <c r="O54" s="30"/>
      <c r="P54" s="48" t="s">
        <v>481</v>
      </c>
      <c r="Q54" s="47" t="s">
        <v>476</v>
      </c>
      <c r="R54" s="47">
        <v>140</v>
      </c>
      <c r="S54" s="47">
        <v>14</v>
      </c>
      <c r="T54" s="47">
        <v>8500</v>
      </c>
    </row>
    <row r="55" spans="1:20" ht="15" customHeight="1" x14ac:dyDescent="0.25">
      <c r="A55" s="64" t="s">
        <v>284</v>
      </c>
      <c r="B55" s="73" t="s">
        <v>285</v>
      </c>
      <c r="C55" s="66" t="s">
        <v>514</v>
      </c>
      <c r="D55" s="90">
        <v>180.66299999999998</v>
      </c>
      <c r="E55" s="61">
        <v>0</v>
      </c>
      <c r="F55" s="62">
        <f t="shared" si="22"/>
        <v>0</v>
      </c>
      <c r="G55" s="61">
        <v>0</v>
      </c>
      <c r="H55" s="62">
        <f t="shared" si="23"/>
        <v>0</v>
      </c>
      <c r="I55" s="67">
        <f t="shared" si="24"/>
        <v>180.66299999999998</v>
      </c>
      <c r="K55" s="92">
        <v>180.66299999999998</v>
      </c>
      <c r="M55" s="92">
        <f t="shared" si="21"/>
        <v>0</v>
      </c>
      <c r="N55" s="55"/>
      <c r="O55" s="30"/>
      <c r="P55" s="48" t="s">
        <v>482</v>
      </c>
      <c r="Q55" s="47" t="s">
        <v>475</v>
      </c>
      <c r="R55" s="47">
        <v>160</v>
      </c>
      <c r="S55" s="47">
        <v>16</v>
      </c>
      <c r="T55" s="47">
        <v>11000</v>
      </c>
    </row>
    <row r="56" spans="1:20" ht="15" customHeight="1" x14ac:dyDescent="0.25">
      <c r="A56" s="64" t="s">
        <v>286</v>
      </c>
      <c r="B56" s="73" t="s">
        <v>147</v>
      </c>
      <c r="C56" s="66" t="s">
        <v>514</v>
      </c>
      <c r="D56" s="89">
        <v>196.09799999999998</v>
      </c>
      <c r="E56" s="61">
        <v>0</v>
      </c>
      <c r="F56" s="62">
        <f t="shared" si="22"/>
        <v>0</v>
      </c>
      <c r="G56" s="61">
        <v>0</v>
      </c>
      <c r="H56" s="62">
        <f t="shared" si="23"/>
        <v>0</v>
      </c>
      <c r="I56" s="67">
        <f t="shared" si="24"/>
        <v>196.09799999999998</v>
      </c>
      <c r="K56" s="92">
        <v>208.005</v>
      </c>
      <c r="M56" s="92">
        <f t="shared" si="21"/>
        <v>-11.907000000000011</v>
      </c>
      <c r="N56" s="55"/>
      <c r="O56" s="30"/>
      <c r="P56" s="48" t="s">
        <v>482</v>
      </c>
      <c r="Q56" s="47" t="s">
        <v>476</v>
      </c>
      <c r="R56" s="47">
        <v>160</v>
      </c>
      <c r="S56" s="47">
        <v>16</v>
      </c>
      <c r="T56" s="47">
        <v>11000</v>
      </c>
    </row>
    <row r="57" spans="1:20" ht="15" customHeight="1" x14ac:dyDescent="0.25">
      <c r="A57" s="64" t="s">
        <v>287</v>
      </c>
      <c r="B57" s="73" t="s">
        <v>150</v>
      </c>
      <c r="C57" s="66" t="s">
        <v>514</v>
      </c>
      <c r="D57" s="10">
        <v>140.595</v>
      </c>
      <c r="E57" s="61">
        <v>0</v>
      </c>
      <c r="F57" s="62">
        <f t="shared" si="22"/>
        <v>0</v>
      </c>
      <c r="G57" s="61">
        <v>0</v>
      </c>
      <c r="H57" s="62">
        <f t="shared" si="23"/>
        <v>0</v>
      </c>
      <c r="I57" s="67">
        <f t="shared" si="24"/>
        <v>140.595</v>
      </c>
      <c r="K57" s="92">
        <v>140.595</v>
      </c>
      <c r="M57" s="92">
        <f t="shared" si="21"/>
        <v>0</v>
      </c>
      <c r="N57" s="17"/>
      <c r="O57" s="17"/>
    </row>
    <row r="58" spans="1:20" ht="15" customHeight="1" x14ac:dyDescent="0.25">
      <c r="A58" s="64" t="s">
        <v>288</v>
      </c>
      <c r="B58" s="73" t="s">
        <v>151</v>
      </c>
      <c r="C58" s="66" t="s">
        <v>514</v>
      </c>
      <c r="D58" s="10">
        <v>227.15699999999995</v>
      </c>
      <c r="E58" s="61">
        <v>0</v>
      </c>
      <c r="F58" s="62">
        <f t="shared" si="22"/>
        <v>0</v>
      </c>
      <c r="G58" s="61">
        <v>0</v>
      </c>
      <c r="H58" s="62">
        <f t="shared" si="23"/>
        <v>0</v>
      </c>
      <c r="I58" s="67">
        <f t="shared" si="24"/>
        <v>227.15699999999995</v>
      </c>
      <c r="K58" s="92">
        <v>227.15699999999995</v>
      </c>
      <c r="M58" s="92">
        <f t="shared" si="21"/>
        <v>0</v>
      </c>
      <c r="N58" s="17"/>
      <c r="O58" s="17"/>
      <c r="P58" s="17"/>
      <c r="Q58" s="17"/>
      <c r="R58" s="17"/>
      <c r="S58" s="17"/>
      <c r="T58" s="17"/>
    </row>
    <row r="59" spans="1:20" ht="15" customHeight="1" x14ac:dyDescent="0.25">
      <c r="A59" s="64" t="s">
        <v>289</v>
      </c>
      <c r="B59" s="73" t="s">
        <v>152</v>
      </c>
      <c r="C59" s="66" t="s">
        <v>514</v>
      </c>
      <c r="D59" s="10">
        <v>180.66299999999998</v>
      </c>
      <c r="E59" s="61">
        <v>0</v>
      </c>
      <c r="F59" s="62">
        <f t="shared" si="22"/>
        <v>0</v>
      </c>
      <c r="G59" s="61">
        <v>0</v>
      </c>
      <c r="H59" s="62">
        <f t="shared" si="23"/>
        <v>0</v>
      </c>
      <c r="I59" s="67">
        <f t="shared" si="24"/>
        <v>180.66299999999998</v>
      </c>
      <c r="K59" s="92">
        <v>180.66299999999998</v>
      </c>
      <c r="M59" s="92">
        <f t="shared" si="21"/>
        <v>0</v>
      </c>
      <c r="N59" s="17"/>
      <c r="O59" s="17"/>
      <c r="P59" s="17"/>
      <c r="Q59" s="17"/>
      <c r="R59" s="17"/>
      <c r="S59" s="17"/>
      <c r="T59" s="17"/>
    </row>
    <row r="60" spans="1:20" ht="15" customHeight="1" x14ac:dyDescent="0.25">
      <c r="A60" s="64" t="s">
        <v>290</v>
      </c>
      <c r="B60" s="73" t="s">
        <v>153</v>
      </c>
      <c r="C60" s="66" t="s">
        <v>514</v>
      </c>
      <c r="D60" s="89">
        <v>203.67899999999997</v>
      </c>
      <c r="E60" s="61">
        <v>0</v>
      </c>
      <c r="F60" s="62">
        <f t="shared" si="22"/>
        <v>0</v>
      </c>
      <c r="G60" s="61">
        <v>0</v>
      </c>
      <c r="H60" s="62">
        <f t="shared" si="23"/>
        <v>0</v>
      </c>
      <c r="I60" s="67">
        <f t="shared" si="24"/>
        <v>203.67899999999997</v>
      </c>
      <c r="K60" s="92">
        <v>213.92699999999996</v>
      </c>
      <c r="M60" s="92">
        <f t="shared" si="21"/>
        <v>-10.24799999999999</v>
      </c>
      <c r="N60" s="17"/>
      <c r="O60" s="17"/>
      <c r="P60" s="17"/>
      <c r="Q60" s="17"/>
      <c r="R60" s="17"/>
      <c r="S60" s="17"/>
      <c r="T60" s="17"/>
    </row>
    <row r="61" spans="1:20" ht="15" customHeight="1" x14ac:dyDescent="0.25">
      <c r="A61" s="64" t="s">
        <v>291</v>
      </c>
      <c r="B61" s="73" t="s">
        <v>154</v>
      </c>
      <c r="C61" s="66" t="s">
        <v>514</v>
      </c>
      <c r="D61" s="89">
        <v>222.55799999999999</v>
      </c>
      <c r="E61" s="61">
        <v>0</v>
      </c>
      <c r="F61" s="62">
        <f t="shared" si="22"/>
        <v>0</v>
      </c>
      <c r="G61" s="61">
        <v>0</v>
      </c>
      <c r="H61" s="62">
        <f t="shared" si="23"/>
        <v>0</v>
      </c>
      <c r="I61" s="67">
        <f t="shared" si="24"/>
        <v>222.55799999999999</v>
      </c>
      <c r="K61" s="92">
        <v>227.15699999999995</v>
      </c>
      <c r="M61" s="92">
        <f t="shared" si="21"/>
        <v>-4.5989999999999611</v>
      </c>
      <c r="N61" s="17"/>
      <c r="O61" s="17"/>
      <c r="P61" s="17"/>
      <c r="Q61" s="17"/>
      <c r="R61" s="17"/>
      <c r="S61" s="17"/>
      <c r="T61" s="17"/>
    </row>
    <row r="62" spans="1:20" ht="15" customHeight="1" x14ac:dyDescent="0.25">
      <c r="A62" s="64" t="s">
        <v>292</v>
      </c>
      <c r="B62" s="73" t="s">
        <v>155</v>
      </c>
      <c r="C62" s="66" t="s">
        <v>514</v>
      </c>
      <c r="D62" s="10">
        <v>197.29499999999996</v>
      </c>
      <c r="E62" s="61">
        <v>0</v>
      </c>
      <c r="F62" s="62">
        <f t="shared" si="22"/>
        <v>0</v>
      </c>
      <c r="G62" s="61">
        <v>0</v>
      </c>
      <c r="H62" s="62">
        <f t="shared" si="23"/>
        <v>0</v>
      </c>
      <c r="I62" s="67">
        <f t="shared" si="24"/>
        <v>197.29499999999996</v>
      </c>
      <c r="K62" s="92">
        <v>180.66299999999998</v>
      </c>
      <c r="M62" s="92">
        <f t="shared" si="21"/>
        <v>16.631999999999977</v>
      </c>
      <c r="N62" s="17"/>
      <c r="O62" s="17"/>
      <c r="P62" s="17"/>
      <c r="Q62" s="17"/>
      <c r="R62" s="17"/>
      <c r="S62" s="17"/>
      <c r="T62" s="17"/>
    </row>
    <row r="63" spans="1:20" ht="15" customHeight="1" x14ac:dyDescent="0.25">
      <c r="A63" s="64" t="s">
        <v>293</v>
      </c>
      <c r="B63" s="73" t="s">
        <v>156</v>
      </c>
      <c r="C63" s="66" t="s">
        <v>514</v>
      </c>
      <c r="D63" s="89">
        <v>193.43099999999995</v>
      </c>
      <c r="E63" s="61">
        <v>0</v>
      </c>
      <c r="F63" s="62">
        <f t="shared" si="22"/>
        <v>0</v>
      </c>
      <c r="G63" s="61">
        <v>0</v>
      </c>
      <c r="H63" s="62">
        <f t="shared" si="23"/>
        <v>0</v>
      </c>
      <c r="I63" s="67">
        <f t="shared" si="24"/>
        <v>193.43099999999995</v>
      </c>
      <c r="K63" s="92">
        <v>213.92699999999996</v>
      </c>
      <c r="M63" s="92">
        <f t="shared" si="21"/>
        <v>-20.496000000000009</v>
      </c>
      <c r="N63" s="17"/>
      <c r="O63" s="17"/>
      <c r="P63" s="17"/>
      <c r="Q63" s="17"/>
      <c r="R63" s="17"/>
      <c r="S63" s="17"/>
      <c r="T63" s="17"/>
    </row>
    <row r="64" spans="1:20" ht="15" customHeight="1" x14ac:dyDescent="0.25">
      <c r="A64" s="64" t="s">
        <v>294</v>
      </c>
      <c r="B64" s="73" t="s">
        <v>157</v>
      </c>
      <c r="C64" s="66" t="s">
        <v>514</v>
      </c>
      <c r="D64" s="10">
        <v>140.595</v>
      </c>
      <c r="E64" s="61">
        <v>0</v>
      </c>
      <c r="F64" s="62">
        <f t="shared" si="22"/>
        <v>0</v>
      </c>
      <c r="G64" s="61">
        <v>0</v>
      </c>
      <c r="H64" s="62">
        <f t="shared" si="23"/>
        <v>0</v>
      </c>
      <c r="I64" s="67">
        <f t="shared" si="24"/>
        <v>140.595</v>
      </c>
      <c r="K64" s="92">
        <v>140.595</v>
      </c>
      <c r="M64" s="92">
        <f t="shared" si="21"/>
        <v>0</v>
      </c>
      <c r="N64" s="17"/>
      <c r="O64" s="17"/>
      <c r="P64" s="17"/>
      <c r="Q64" s="17"/>
      <c r="R64" s="17"/>
      <c r="S64" s="17"/>
      <c r="T64" s="17"/>
    </row>
    <row r="65" spans="1:20" ht="15" customHeight="1" x14ac:dyDescent="0.25">
      <c r="A65" s="106" t="s">
        <v>469</v>
      </c>
      <c r="B65" s="107"/>
      <c r="C65" s="107"/>
      <c r="D65" s="107"/>
      <c r="E65" s="107"/>
      <c r="F65" s="107"/>
      <c r="G65" s="107"/>
      <c r="H65" s="107"/>
      <c r="I65" s="108"/>
      <c r="K65" s="92">
        <v>0</v>
      </c>
      <c r="M65" s="92">
        <f t="shared" si="21"/>
        <v>0</v>
      </c>
      <c r="N65" s="17"/>
      <c r="O65" s="17"/>
      <c r="P65" s="17"/>
      <c r="Q65" s="17"/>
      <c r="R65" s="17"/>
      <c r="S65" s="17"/>
      <c r="T65" s="17"/>
    </row>
    <row r="66" spans="1:20" ht="15" customHeight="1" x14ac:dyDescent="0.25">
      <c r="A66" s="64" t="s">
        <v>283</v>
      </c>
      <c r="B66" s="73" t="s">
        <v>143</v>
      </c>
      <c r="C66" s="66" t="s">
        <v>514</v>
      </c>
      <c r="D66" s="10">
        <v>180.66299999999998</v>
      </c>
      <c r="E66" s="61">
        <v>0</v>
      </c>
      <c r="F66" s="62">
        <f t="shared" ref="F66:F78" si="25">$C$3*E66</f>
        <v>0</v>
      </c>
      <c r="G66" s="61">
        <v>0</v>
      </c>
      <c r="H66" s="62">
        <f t="shared" ref="H66:H78" si="26">G66*$C$4</f>
        <v>0</v>
      </c>
      <c r="I66" s="67">
        <f t="shared" ref="I66:I78" si="27">F66+H66+D66</f>
        <v>180.66299999999998</v>
      </c>
      <c r="K66" s="92">
        <v>180.66299999999998</v>
      </c>
      <c r="M66" s="92">
        <f t="shared" si="21"/>
        <v>0</v>
      </c>
      <c r="N66" s="17"/>
      <c r="O66" s="17"/>
      <c r="P66" s="17"/>
      <c r="Q66" s="17"/>
      <c r="R66" s="17"/>
      <c r="S66" s="17"/>
      <c r="T66" s="17"/>
    </row>
    <row r="67" spans="1:20" ht="15" customHeight="1" x14ac:dyDescent="0.25">
      <c r="A67" s="64" t="s">
        <v>284</v>
      </c>
      <c r="B67" s="73" t="s">
        <v>145</v>
      </c>
      <c r="C67" s="66" t="s">
        <v>514</v>
      </c>
      <c r="D67" s="89">
        <v>209.95799999999997</v>
      </c>
      <c r="E67" s="61">
        <v>0</v>
      </c>
      <c r="F67" s="62">
        <f t="shared" si="25"/>
        <v>0</v>
      </c>
      <c r="G67" s="61">
        <v>0</v>
      </c>
      <c r="H67" s="62">
        <f t="shared" si="26"/>
        <v>0</v>
      </c>
      <c r="I67" s="67">
        <f t="shared" si="27"/>
        <v>209.95799999999997</v>
      </c>
      <c r="K67" s="92">
        <v>201.95699999999997</v>
      </c>
      <c r="M67" s="92">
        <f t="shared" si="21"/>
        <v>8.0010000000000048</v>
      </c>
      <c r="N67" s="17"/>
      <c r="O67" s="17"/>
      <c r="P67" s="17"/>
      <c r="Q67" s="17"/>
      <c r="R67" s="17"/>
      <c r="S67" s="17"/>
      <c r="T67" s="17"/>
    </row>
    <row r="68" spans="1:20" ht="15" customHeight="1" x14ac:dyDescent="0.25">
      <c r="A68" s="64" t="s">
        <v>286</v>
      </c>
      <c r="B68" s="73" t="s">
        <v>146</v>
      </c>
      <c r="C68" s="66" t="s">
        <v>514</v>
      </c>
      <c r="D68" s="10">
        <v>184.90499999999997</v>
      </c>
      <c r="E68" s="61">
        <v>0</v>
      </c>
      <c r="F68" s="62">
        <f t="shared" si="25"/>
        <v>0</v>
      </c>
      <c r="G68" s="61">
        <v>0</v>
      </c>
      <c r="H68" s="62">
        <f t="shared" si="26"/>
        <v>0</v>
      </c>
      <c r="I68" s="67">
        <f t="shared" si="27"/>
        <v>184.90499999999997</v>
      </c>
      <c r="K68" s="92">
        <v>213.92699999999996</v>
      </c>
      <c r="M68" s="92">
        <f t="shared" si="21"/>
        <v>-29.021999999999991</v>
      </c>
      <c r="N68" s="17"/>
      <c r="O68" s="17"/>
      <c r="P68" s="17"/>
      <c r="Q68" s="17"/>
      <c r="R68" s="17"/>
      <c r="S68" s="17"/>
      <c r="T68" s="17"/>
    </row>
    <row r="69" spans="1:20" ht="15" customHeight="1" x14ac:dyDescent="0.25">
      <c r="A69" s="64" t="s">
        <v>287</v>
      </c>
      <c r="B69" s="73" t="s">
        <v>148</v>
      </c>
      <c r="C69" s="66" t="s">
        <v>514</v>
      </c>
      <c r="D69" s="10">
        <v>180.66299999999998</v>
      </c>
      <c r="E69" s="61">
        <v>0</v>
      </c>
      <c r="F69" s="62">
        <f t="shared" si="25"/>
        <v>0</v>
      </c>
      <c r="G69" s="61">
        <v>0</v>
      </c>
      <c r="H69" s="62">
        <f t="shared" si="26"/>
        <v>0</v>
      </c>
      <c r="I69" s="67">
        <f t="shared" si="27"/>
        <v>180.66299999999998</v>
      </c>
      <c r="K69" s="92">
        <v>180.66299999999998</v>
      </c>
      <c r="M69" s="92">
        <f t="shared" si="21"/>
        <v>0</v>
      </c>
      <c r="N69" s="17"/>
      <c r="O69" s="17"/>
      <c r="P69" s="17"/>
      <c r="Q69" s="17"/>
      <c r="R69" s="17"/>
      <c r="S69" s="17"/>
      <c r="T69" s="17"/>
    </row>
    <row r="70" spans="1:20" ht="15" customHeight="1" x14ac:dyDescent="0.25">
      <c r="A70" s="64" t="s">
        <v>288</v>
      </c>
      <c r="B70" s="73" t="s">
        <v>158</v>
      </c>
      <c r="C70" s="66" t="s">
        <v>514</v>
      </c>
      <c r="D70" s="89">
        <v>196.09799999999998</v>
      </c>
      <c r="E70" s="61">
        <v>0</v>
      </c>
      <c r="F70" s="62">
        <f t="shared" si="25"/>
        <v>0</v>
      </c>
      <c r="G70" s="61">
        <v>0</v>
      </c>
      <c r="H70" s="62">
        <f t="shared" si="26"/>
        <v>0</v>
      </c>
      <c r="I70" s="67">
        <f t="shared" si="27"/>
        <v>196.09799999999998</v>
      </c>
      <c r="K70" s="92">
        <v>184.19099999999997</v>
      </c>
      <c r="M70" s="92">
        <f t="shared" si="21"/>
        <v>11.907000000000011</v>
      </c>
      <c r="N70" s="17"/>
      <c r="O70" s="17"/>
      <c r="P70" s="17"/>
      <c r="Q70" s="17"/>
      <c r="R70" s="17"/>
      <c r="S70" s="17"/>
      <c r="T70" s="17"/>
    </row>
    <row r="71" spans="1:20" ht="15" customHeight="1" x14ac:dyDescent="0.25">
      <c r="A71" s="64" t="s">
        <v>289</v>
      </c>
      <c r="B71" s="73" t="s">
        <v>159</v>
      </c>
      <c r="C71" s="66" t="s">
        <v>514</v>
      </c>
      <c r="D71" s="10">
        <v>115.39500000000001</v>
      </c>
      <c r="E71" s="61">
        <v>0</v>
      </c>
      <c r="F71" s="62">
        <f t="shared" si="25"/>
        <v>0</v>
      </c>
      <c r="G71" s="61">
        <v>0</v>
      </c>
      <c r="H71" s="62">
        <f t="shared" si="26"/>
        <v>0</v>
      </c>
      <c r="I71" s="67">
        <f t="shared" si="27"/>
        <v>115.39500000000001</v>
      </c>
      <c r="K71" s="92">
        <v>115.39500000000001</v>
      </c>
      <c r="M71" s="92">
        <f t="shared" si="21"/>
        <v>0</v>
      </c>
      <c r="N71" s="17"/>
      <c r="O71" s="17"/>
      <c r="P71" s="17"/>
      <c r="Q71" s="17"/>
      <c r="R71" s="17"/>
      <c r="S71" s="17"/>
      <c r="T71" s="17"/>
    </row>
    <row r="72" spans="1:20" ht="15" customHeight="1" x14ac:dyDescent="0.25">
      <c r="A72" s="64" t="s">
        <v>290</v>
      </c>
      <c r="B72" s="73" t="s">
        <v>160</v>
      </c>
      <c r="C72" s="66" t="s">
        <v>514</v>
      </c>
      <c r="D72" s="10">
        <v>227.15699999999995</v>
      </c>
      <c r="E72" s="61">
        <v>0</v>
      </c>
      <c r="F72" s="62">
        <f t="shared" si="25"/>
        <v>0</v>
      </c>
      <c r="G72" s="61">
        <v>0</v>
      </c>
      <c r="H72" s="62">
        <f t="shared" si="26"/>
        <v>0</v>
      </c>
      <c r="I72" s="67">
        <f t="shared" si="27"/>
        <v>227.15699999999995</v>
      </c>
      <c r="K72" s="92">
        <v>227.15699999999995</v>
      </c>
      <c r="M72" s="92">
        <f t="shared" si="21"/>
        <v>0</v>
      </c>
      <c r="N72" s="17"/>
      <c r="O72" s="17"/>
      <c r="P72" s="17"/>
      <c r="Q72" s="17"/>
      <c r="R72" s="17"/>
      <c r="S72" s="17"/>
      <c r="T72" s="17"/>
    </row>
    <row r="73" spans="1:20" ht="15" customHeight="1" x14ac:dyDescent="0.25">
      <c r="A73" s="64" t="s">
        <v>291</v>
      </c>
      <c r="B73" s="73" t="s">
        <v>161</v>
      </c>
      <c r="C73" s="66" t="s">
        <v>514</v>
      </c>
      <c r="D73" s="10">
        <v>180.66299999999998</v>
      </c>
      <c r="E73" s="61">
        <v>0</v>
      </c>
      <c r="F73" s="62">
        <f t="shared" si="25"/>
        <v>0</v>
      </c>
      <c r="G73" s="61">
        <v>0</v>
      </c>
      <c r="H73" s="62">
        <f t="shared" si="26"/>
        <v>0</v>
      </c>
      <c r="I73" s="67">
        <f t="shared" si="27"/>
        <v>180.66299999999998</v>
      </c>
      <c r="K73" s="92">
        <v>180.66299999999998</v>
      </c>
      <c r="M73" s="92">
        <f t="shared" si="21"/>
        <v>0</v>
      </c>
      <c r="Q73" s="17"/>
      <c r="R73" s="17"/>
      <c r="S73" s="17"/>
      <c r="T73" s="17"/>
    </row>
    <row r="74" spans="1:20" ht="15" customHeight="1" x14ac:dyDescent="0.25">
      <c r="A74" s="64" t="s">
        <v>292</v>
      </c>
      <c r="B74" s="73" t="s">
        <v>162</v>
      </c>
      <c r="C74" s="66" t="s">
        <v>514</v>
      </c>
      <c r="D74" s="89">
        <v>203.67899999999997</v>
      </c>
      <c r="E74" s="61">
        <v>0</v>
      </c>
      <c r="F74" s="62">
        <f t="shared" si="25"/>
        <v>0</v>
      </c>
      <c r="G74" s="61">
        <v>0</v>
      </c>
      <c r="H74" s="62">
        <f t="shared" si="26"/>
        <v>0</v>
      </c>
      <c r="I74" s="67">
        <f t="shared" si="27"/>
        <v>203.67899999999997</v>
      </c>
      <c r="K74" s="92">
        <v>213.92699999999996</v>
      </c>
      <c r="M74" s="92">
        <f t="shared" si="21"/>
        <v>-10.24799999999999</v>
      </c>
      <c r="Q74" s="17"/>
      <c r="R74" s="17"/>
      <c r="S74" s="17"/>
      <c r="T74" s="17"/>
    </row>
    <row r="75" spans="1:20" ht="15" customHeight="1" x14ac:dyDescent="0.25">
      <c r="A75" s="64" t="s">
        <v>293</v>
      </c>
      <c r="B75" s="73" t="s">
        <v>163</v>
      </c>
      <c r="C75" s="66" t="s">
        <v>514</v>
      </c>
      <c r="D75" s="89">
        <v>222.55799999999999</v>
      </c>
      <c r="E75" s="61">
        <v>0</v>
      </c>
      <c r="F75" s="62">
        <f t="shared" si="25"/>
        <v>0</v>
      </c>
      <c r="G75" s="61">
        <v>0</v>
      </c>
      <c r="H75" s="62">
        <f t="shared" si="26"/>
        <v>0</v>
      </c>
      <c r="I75" s="67">
        <f t="shared" si="27"/>
        <v>222.55799999999999</v>
      </c>
      <c r="K75" s="92">
        <v>217.959</v>
      </c>
      <c r="M75" s="92">
        <f t="shared" si="21"/>
        <v>4.5989999999999895</v>
      </c>
      <c r="Q75" s="17"/>
      <c r="R75" s="17"/>
      <c r="S75" s="17"/>
      <c r="T75" s="17"/>
    </row>
    <row r="76" spans="1:20" ht="15" customHeight="1" x14ac:dyDescent="0.25">
      <c r="A76" s="64" t="s">
        <v>294</v>
      </c>
      <c r="B76" s="73" t="s">
        <v>164</v>
      </c>
      <c r="C76" s="66" t="s">
        <v>514</v>
      </c>
      <c r="D76" s="10">
        <v>197.29499999999996</v>
      </c>
      <c r="E76" s="61">
        <v>0</v>
      </c>
      <c r="F76" s="62">
        <f t="shared" si="25"/>
        <v>0</v>
      </c>
      <c r="G76" s="61">
        <v>0</v>
      </c>
      <c r="H76" s="62">
        <f t="shared" si="26"/>
        <v>0</v>
      </c>
      <c r="I76" s="67">
        <f t="shared" si="27"/>
        <v>197.29499999999996</v>
      </c>
      <c r="K76" s="92">
        <v>180.66299999999998</v>
      </c>
      <c r="M76" s="92">
        <f t="shared" si="21"/>
        <v>16.631999999999977</v>
      </c>
    </row>
    <row r="77" spans="1:20" ht="15" customHeight="1" x14ac:dyDescent="0.25">
      <c r="A77" s="64" t="s">
        <v>295</v>
      </c>
      <c r="B77" s="73" t="s">
        <v>165</v>
      </c>
      <c r="C77" s="66" t="s">
        <v>514</v>
      </c>
      <c r="D77" s="89">
        <v>193.43099999999995</v>
      </c>
      <c r="E77" s="61">
        <v>0</v>
      </c>
      <c r="F77" s="62">
        <f t="shared" si="25"/>
        <v>0</v>
      </c>
      <c r="G77" s="61">
        <v>0</v>
      </c>
      <c r="H77" s="62">
        <f t="shared" si="26"/>
        <v>0</v>
      </c>
      <c r="I77" s="67">
        <f t="shared" si="27"/>
        <v>193.43099999999995</v>
      </c>
      <c r="K77" s="92">
        <v>183.18299999999999</v>
      </c>
      <c r="M77" s="92">
        <f t="shared" si="21"/>
        <v>10.247999999999962</v>
      </c>
    </row>
    <row r="78" spans="1:20" ht="15" customHeight="1" x14ac:dyDescent="0.25">
      <c r="A78" s="64" t="s">
        <v>296</v>
      </c>
      <c r="B78" s="73" t="s">
        <v>166</v>
      </c>
      <c r="C78" s="66" t="s">
        <v>514</v>
      </c>
      <c r="D78" s="10">
        <v>115.39500000000001</v>
      </c>
      <c r="E78" s="61">
        <v>0</v>
      </c>
      <c r="F78" s="62">
        <f t="shared" si="25"/>
        <v>0</v>
      </c>
      <c r="G78" s="61">
        <v>0</v>
      </c>
      <c r="H78" s="62">
        <f t="shared" si="26"/>
        <v>0</v>
      </c>
      <c r="I78" s="67">
        <f t="shared" si="27"/>
        <v>115.39500000000001</v>
      </c>
      <c r="K78" s="92">
        <v>115.39500000000001</v>
      </c>
      <c r="M78" s="92">
        <f t="shared" si="21"/>
        <v>0</v>
      </c>
    </row>
    <row r="79" spans="1:20" ht="15" customHeight="1" x14ac:dyDescent="0.25">
      <c r="A79" s="94" t="s">
        <v>30</v>
      </c>
      <c r="B79" s="95"/>
      <c r="C79" s="95"/>
      <c r="D79" s="95"/>
      <c r="E79" s="95"/>
      <c r="F79" s="95"/>
      <c r="G79" s="95"/>
      <c r="H79" s="95"/>
      <c r="I79" s="96"/>
      <c r="K79" s="92">
        <v>0</v>
      </c>
      <c r="M79" s="92">
        <f t="shared" si="21"/>
        <v>0</v>
      </c>
    </row>
    <row r="80" spans="1:20" ht="15" customHeight="1" x14ac:dyDescent="0.25">
      <c r="A80" s="106" t="s">
        <v>31</v>
      </c>
      <c r="B80" s="107"/>
      <c r="C80" s="107"/>
      <c r="D80" s="107"/>
      <c r="E80" s="107"/>
      <c r="F80" s="107"/>
      <c r="G80" s="107"/>
      <c r="H80" s="107"/>
      <c r="I80" s="108"/>
      <c r="K80" s="92">
        <v>0</v>
      </c>
      <c r="M80" s="92">
        <f t="shared" si="21"/>
        <v>0</v>
      </c>
    </row>
    <row r="81" spans="1:13" ht="15" customHeight="1" x14ac:dyDescent="0.25">
      <c r="A81" s="64" t="s">
        <v>297</v>
      </c>
      <c r="B81" s="65" t="s">
        <v>167</v>
      </c>
      <c r="C81" s="66" t="s">
        <v>514</v>
      </c>
      <c r="D81" s="10">
        <v>213.92699999999996</v>
      </c>
      <c r="E81" s="61">
        <v>0</v>
      </c>
      <c r="F81" s="62">
        <f t="shared" ref="F81:F94" si="28">$C$3*E81</f>
        <v>0</v>
      </c>
      <c r="G81" s="61">
        <v>0</v>
      </c>
      <c r="H81" s="62">
        <f t="shared" ref="H81:H94" si="29">G81*$C$4</f>
        <v>0</v>
      </c>
      <c r="I81" s="67">
        <f t="shared" ref="I81:I94" si="30">F81+H81+D81</f>
        <v>213.92699999999996</v>
      </c>
      <c r="K81" s="92">
        <v>213.92699999999996</v>
      </c>
      <c r="M81" s="92">
        <f t="shared" si="21"/>
        <v>0</v>
      </c>
    </row>
    <row r="82" spans="1:13" ht="15" customHeight="1" x14ac:dyDescent="0.25">
      <c r="A82" s="64" t="s">
        <v>298</v>
      </c>
      <c r="B82" s="65" t="s">
        <v>299</v>
      </c>
      <c r="C82" s="66" t="s">
        <v>514</v>
      </c>
      <c r="D82" s="10">
        <v>243.15899999999999</v>
      </c>
      <c r="E82" s="61">
        <v>0</v>
      </c>
      <c r="F82" s="62">
        <f t="shared" si="28"/>
        <v>0</v>
      </c>
      <c r="G82" s="61">
        <v>0</v>
      </c>
      <c r="H82" s="62">
        <f t="shared" si="29"/>
        <v>0</v>
      </c>
      <c r="I82" s="67">
        <f t="shared" si="30"/>
        <v>243.15899999999999</v>
      </c>
      <c r="K82" s="92">
        <v>243.15899999999999</v>
      </c>
      <c r="M82" s="92">
        <f t="shared" si="21"/>
        <v>0</v>
      </c>
    </row>
    <row r="83" spans="1:13" ht="15" customHeight="1" x14ac:dyDescent="0.25">
      <c r="A83" s="64" t="s">
        <v>281</v>
      </c>
      <c r="B83" s="65" t="s">
        <v>168</v>
      </c>
      <c r="C83" s="66" t="s">
        <v>514</v>
      </c>
      <c r="D83" s="10">
        <v>127.995</v>
      </c>
      <c r="E83" s="61">
        <v>0</v>
      </c>
      <c r="F83" s="62">
        <f t="shared" si="28"/>
        <v>0</v>
      </c>
      <c r="G83" s="61">
        <v>0</v>
      </c>
      <c r="H83" s="62">
        <f t="shared" si="29"/>
        <v>0</v>
      </c>
      <c r="I83" s="67">
        <f t="shared" si="30"/>
        <v>127.995</v>
      </c>
      <c r="K83" s="92">
        <v>127.995</v>
      </c>
      <c r="M83" s="92">
        <f t="shared" si="21"/>
        <v>0</v>
      </c>
    </row>
    <row r="84" spans="1:13" ht="15" customHeight="1" x14ac:dyDescent="0.25">
      <c r="A84" s="64" t="s">
        <v>282</v>
      </c>
      <c r="B84" s="65" t="s">
        <v>300</v>
      </c>
      <c r="C84" s="66" t="s">
        <v>514</v>
      </c>
      <c r="D84" s="10">
        <v>243.15899999999999</v>
      </c>
      <c r="E84" s="61">
        <v>0</v>
      </c>
      <c r="F84" s="62">
        <f t="shared" si="28"/>
        <v>0</v>
      </c>
      <c r="G84" s="61">
        <v>0</v>
      </c>
      <c r="H84" s="62">
        <f t="shared" si="29"/>
        <v>0</v>
      </c>
      <c r="I84" s="67">
        <f t="shared" si="30"/>
        <v>243.15899999999999</v>
      </c>
      <c r="K84" s="92">
        <v>243.15899999999999</v>
      </c>
      <c r="M84" s="92">
        <f t="shared" si="21"/>
        <v>0</v>
      </c>
    </row>
    <row r="85" spans="1:13" ht="15" customHeight="1" x14ac:dyDescent="0.25">
      <c r="A85" s="64" t="s">
        <v>283</v>
      </c>
      <c r="B85" s="65" t="s">
        <v>301</v>
      </c>
      <c r="C85" s="66" t="s">
        <v>514</v>
      </c>
      <c r="D85" s="10">
        <v>197.29499999999996</v>
      </c>
      <c r="E85" s="61">
        <v>0</v>
      </c>
      <c r="F85" s="62">
        <f t="shared" si="28"/>
        <v>0</v>
      </c>
      <c r="G85" s="61">
        <v>0</v>
      </c>
      <c r="H85" s="62">
        <f t="shared" si="29"/>
        <v>0</v>
      </c>
      <c r="I85" s="67">
        <f t="shared" si="30"/>
        <v>197.29499999999996</v>
      </c>
      <c r="K85" s="92">
        <v>180.66299999999998</v>
      </c>
      <c r="M85" s="92">
        <f t="shared" si="21"/>
        <v>16.631999999999977</v>
      </c>
    </row>
    <row r="86" spans="1:13" ht="15" customHeight="1" x14ac:dyDescent="0.25">
      <c r="A86" s="64" t="s">
        <v>284</v>
      </c>
      <c r="B86" s="65" t="s">
        <v>169</v>
      </c>
      <c r="C86" s="66" t="s">
        <v>514</v>
      </c>
      <c r="D86" s="10">
        <v>193.26299999999998</v>
      </c>
      <c r="E86" s="61">
        <v>0</v>
      </c>
      <c r="F86" s="62">
        <f t="shared" si="28"/>
        <v>0</v>
      </c>
      <c r="G86" s="61">
        <v>0</v>
      </c>
      <c r="H86" s="62">
        <f t="shared" si="29"/>
        <v>0</v>
      </c>
      <c r="I86" s="67">
        <f t="shared" si="30"/>
        <v>193.26299999999998</v>
      </c>
      <c r="K86" s="92">
        <v>193.26299999999998</v>
      </c>
      <c r="M86" s="92">
        <f t="shared" si="21"/>
        <v>0</v>
      </c>
    </row>
    <row r="87" spans="1:13" ht="15" customHeight="1" x14ac:dyDescent="0.25">
      <c r="A87" s="64" t="s">
        <v>286</v>
      </c>
      <c r="B87" s="65" t="s">
        <v>302</v>
      </c>
      <c r="C87" s="66" t="s">
        <v>514</v>
      </c>
      <c r="D87" s="10">
        <v>180.66299999999998</v>
      </c>
      <c r="E87" s="61">
        <v>0</v>
      </c>
      <c r="F87" s="62">
        <f t="shared" si="28"/>
        <v>0</v>
      </c>
      <c r="G87" s="61">
        <v>0</v>
      </c>
      <c r="H87" s="62">
        <f t="shared" si="29"/>
        <v>0</v>
      </c>
      <c r="I87" s="67">
        <f t="shared" si="30"/>
        <v>180.66299999999998</v>
      </c>
      <c r="K87" s="92">
        <v>180.66299999999998</v>
      </c>
      <c r="M87" s="92">
        <f t="shared" si="21"/>
        <v>0</v>
      </c>
    </row>
    <row r="88" spans="1:13" ht="15" customHeight="1" x14ac:dyDescent="0.25">
      <c r="A88" s="64" t="s">
        <v>287</v>
      </c>
      <c r="B88" s="65" t="s">
        <v>170</v>
      </c>
      <c r="C88" s="66" t="s">
        <v>514</v>
      </c>
      <c r="D88" s="10">
        <v>180.66299999999998</v>
      </c>
      <c r="E88" s="61">
        <v>0</v>
      </c>
      <c r="F88" s="62">
        <f t="shared" si="28"/>
        <v>0</v>
      </c>
      <c r="G88" s="61">
        <v>0</v>
      </c>
      <c r="H88" s="62">
        <f t="shared" si="29"/>
        <v>0</v>
      </c>
      <c r="I88" s="67">
        <f t="shared" si="30"/>
        <v>180.66299999999998</v>
      </c>
      <c r="K88" s="92">
        <v>180.66299999999998</v>
      </c>
      <c r="M88" s="92">
        <f t="shared" si="21"/>
        <v>0</v>
      </c>
    </row>
    <row r="89" spans="1:13" ht="15" customHeight="1" x14ac:dyDescent="0.25">
      <c r="A89" s="64" t="s">
        <v>288</v>
      </c>
      <c r="B89" s="65" t="s">
        <v>159</v>
      </c>
      <c r="C89" s="66" t="s">
        <v>514</v>
      </c>
      <c r="D89" s="10">
        <v>127.995</v>
      </c>
      <c r="E89" s="61">
        <v>0</v>
      </c>
      <c r="F89" s="62">
        <f t="shared" si="28"/>
        <v>0</v>
      </c>
      <c r="G89" s="61">
        <v>0</v>
      </c>
      <c r="H89" s="62">
        <f t="shared" si="29"/>
        <v>0</v>
      </c>
      <c r="I89" s="67">
        <f t="shared" si="30"/>
        <v>127.995</v>
      </c>
      <c r="K89" s="92">
        <v>127.995</v>
      </c>
      <c r="M89" s="92">
        <f t="shared" si="21"/>
        <v>0</v>
      </c>
    </row>
    <row r="90" spans="1:13" ht="15" customHeight="1" x14ac:dyDescent="0.25">
      <c r="A90" s="64" t="s">
        <v>289</v>
      </c>
      <c r="B90" s="65" t="s">
        <v>303</v>
      </c>
      <c r="C90" s="66" t="s">
        <v>514</v>
      </c>
      <c r="D90" s="10">
        <v>217.959</v>
      </c>
      <c r="E90" s="61">
        <v>0</v>
      </c>
      <c r="F90" s="62">
        <f t="shared" si="28"/>
        <v>0</v>
      </c>
      <c r="G90" s="61">
        <v>0</v>
      </c>
      <c r="H90" s="62">
        <f t="shared" si="29"/>
        <v>0</v>
      </c>
      <c r="I90" s="67">
        <f t="shared" si="30"/>
        <v>217.959</v>
      </c>
      <c r="K90" s="92">
        <v>217.959</v>
      </c>
      <c r="M90" s="92">
        <f t="shared" si="21"/>
        <v>0</v>
      </c>
    </row>
    <row r="91" spans="1:13" ht="15" customHeight="1" x14ac:dyDescent="0.25">
      <c r="A91" s="64" t="s">
        <v>290</v>
      </c>
      <c r="B91" s="65" t="s">
        <v>304</v>
      </c>
      <c r="C91" s="66" t="s">
        <v>514</v>
      </c>
      <c r="D91" s="10">
        <v>217.959</v>
      </c>
      <c r="E91" s="61">
        <v>0</v>
      </c>
      <c r="F91" s="62">
        <f t="shared" si="28"/>
        <v>0</v>
      </c>
      <c r="G91" s="61">
        <v>0</v>
      </c>
      <c r="H91" s="62">
        <f t="shared" si="29"/>
        <v>0</v>
      </c>
      <c r="I91" s="67">
        <f t="shared" si="30"/>
        <v>217.959</v>
      </c>
      <c r="K91" s="92">
        <v>217.959</v>
      </c>
      <c r="M91" s="92">
        <f t="shared" si="21"/>
        <v>0</v>
      </c>
    </row>
    <row r="92" spans="1:13" ht="15" customHeight="1" x14ac:dyDescent="0.25">
      <c r="A92" s="64" t="s">
        <v>291</v>
      </c>
      <c r="B92" s="65" t="s">
        <v>171</v>
      </c>
      <c r="C92" s="66" t="s">
        <v>514</v>
      </c>
      <c r="D92" s="10">
        <v>217.959</v>
      </c>
      <c r="E92" s="61">
        <v>0</v>
      </c>
      <c r="F92" s="62">
        <f t="shared" si="28"/>
        <v>0</v>
      </c>
      <c r="G92" s="61">
        <v>0</v>
      </c>
      <c r="H92" s="62">
        <f t="shared" si="29"/>
        <v>0</v>
      </c>
      <c r="I92" s="67">
        <f t="shared" si="30"/>
        <v>217.959</v>
      </c>
      <c r="K92" s="92">
        <v>217.959</v>
      </c>
      <c r="M92" s="92">
        <f t="shared" si="21"/>
        <v>0</v>
      </c>
    </row>
    <row r="93" spans="1:13" ht="15" customHeight="1" x14ac:dyDescent="0.25">
      <c r="A93" s="64" t="s">
        <v>292</v>
      </c>
      <c r="B93" s="65" t="s">
        <v>172</v>
      </c>
      <c r="C93" s="66" t="s">
        <v>514</v>
      </c>
      <c r="D93" s="10">
        <v>217.959</v>
      </c>
      <c r="E93" s="61">
        <v>0</v>
      </c>
      <c r="F93" s="62">
        <f t="shared" si="28"/>
        <v>0</v>
      </c>
      <c r="G93" s="61">
        <v>0</v>
      </c>
      <c r="H93" s="62">
        <f t="shared" si="29"/>
        <v>0</v>
      </c>
      <c r="I93" s="67">
        <f t="shared" si="30"/>
        <v>217.959</v>
      </c>
      <c r="K93" s="92">
        <v>217.959</v>
      </c>
      <c r="M93" s="92">
        <f t="shared" si="21"/>
        <v>0</v>
      </c>
    </row>
    <row r="94" spans="1:13" ht="15" customHeight="1" x14ac:dyDescent="0.25">
      <c r="A94" s="64" t="s">
        <v>272</v>
      </c>
      <c r="B94" s="65" t="s">
        <v>173</v>
      </c>
      <c r="C94" s="66" t="s">
        <v>514</v>
      </c>
      <c r="D94" s="10">
        <v>183.18299999999999</v>
      </c>
      <c r="E94" s="61">
        <v>0</v>
      </c>
      <c r="F94" s="62">
        <f t="shared" si="28"/>
        <v>0</v>
      </c>
      <c r="G94" s="61">
        <v>0</v>
      </c>
      <c r="H94" s="62">
        <f t="shared" si="29"/>
        <v>0</v>
      </c>
      <c r="I94" s="67">
        <f t="shared" si="30"/>
        <v>183.18299999999999</v>
      </c>
      <c r="K94" s="92">
        <v>183.18299999999999</v>
      </c>
      <c r="M94" s="92">
        <f t="shared" si="21"/>
        <v>0</v>
      </c>
    </row>
    <row r="95" spans="1:13" ht="15" customHeight="1" x14ac:dyDescent="0.25">
      <c r="A95" s="106" t="s">
        <v>39</v>
      </c>
      <c r="B95" s="107"/>
      <c r="C95" s="107"/>
      <c r="D95" s="107"/>
      <c r="E95" s="107"/>
      <c r="F95" s="107"/>
      <c r="G95" s="107"/>
      <c r="H95" s="107"/>
      <c r="I95" s="108"/>
      <c r="K95" s="92">
        <v>0</v>
      </c>
      <c r="M95" s="92">
        <f t="shared" si="21"/>
        <v>0</v>
      </c>
    </row>
    <row r="96" spans="1:13" ht="15" customHeight="1" x14ac:dyDescent="0.25">
      <c r="A96" s="64" t="s">
        <v>286</v>
      </c>
      <c r="B96" s="65" t="s">
        <v>300</v>
      </c>
      <c r="C96" s="66" t="s">
        <v>514</v>
      </c>
      <c r="D96" s="90">
        <v>217.959</v>
      </c>
      <c r="E96" s="61">
        <v>0</v>
      </c>
      <c r="F96" s="62">
        <f t="shared" ref="F96:F108" si="31">$C$3*E96</f>
        <v>0</v>
      </c>
      <c r="G96" s="61">
        <v>0</v>
      </c>
      <c r="H96" s="62">
        <f t="shared" ref="H96:H108" si="32">G96*$C$4</f>
        <v>0</v>
      </c>
      <c r="I96" s="67">
        <f t="shared" ref="I96:I108" si="33">F96+H96+D96</f>
        <v>217.959</v>
      </c>
      <c r="K96" s="92">
        <v>217.959</v>
      </c>
      <c r="M96" s="92">
        <f t="shared" si="21"/>
        <v>0</v>
      </c>
    </row>
    <row r="97" spans="1:13" ht="15" customHeight="1" x14ac:dyDescent="0.25">
      <c r="A97" s="64" t="s">
        <v>287</v>
      </c>
      <c r="B97" s="65" t="s">
        <v>302</v>
      </c>
      <c r="C97" s="66" t="s">
        <v>514</v>
      </c>
      <c r="D97" s="90">
        <v>213.92699999999996</v>
      </c>
      <c r="E97" s="61">
        <v>0</v>
      </c>
      <c r="F97" s="62">
        <f t="shared" si="31"/>
        <v>0</v>
      </c>
      <c r="G97" s="61">
        <v>0</v>
      </c>
      <c r="H97" s="62">
        <f t="shared" si="32"/>
        <v>0</v>
      </c>
      <c r="I97" s="67">
        <f t="shared" si="33"/>
        <v>213.92699999999996</v>
      </c>
      <c r="K97" s="92">
        <v>213.92699999999996</v>
      </c>
      <c r="M97" s="92">
        <f t="shared" si="21"/>
        <v>0</v>
      </c>
    </row>
    <row r="98" spans="1:13" ht="15" customHeight="1" x14ac:dyDescent="0.25">
      <c r="A98" s="64" t="s">
        <v>288</v>
      </c>
      <c r="B98" s="65" t="s">
        <v>169</v>
      </c>
      <c r="C98" s="66" t="s">
        <v>514</v>
      </c>
      <c r="D98" s="90">
        <v>213.92699999999996</v>
      </c>
      <c r="E98" s="61">
        <v>0</v>
      </c>
      <c r="F98" s="62">
        <f t="shared" si="31"/>
        <v>0</v>
      </c>
      <c r="G98" s="61">
        <v>0</v>
      </c>
      <c r="H98" s="62">
        <f t="shared" si="32"/>
        <v>0</v>
      </c>
      <c r="I98" s="67">
        <f t="shared" si="33"/>
        <v>213.92699999999996</v>
      </c>
      <c r="K98" s="92">
        <v>213.92699999999996</v>
      </c>
      <c r="M98" s="92">
        <f t="shared" si="21"/>
        <v>0</v>
      </c>
    </row>
    <row r="99" spans="1:13" ht="15" customHeight="1" x14ac:dyDescent="0.25">
      <c r="A99" s="64" t="s">
        <v>289</v>
      </c>
      <c r="B99" s="65" t="s">
        <v>174</v>
      </c>
      <c r="C99" s="66" t="s">
        <v>514</v>
      </c>
      <c r="D99" s="90">
        <v>217.959</v>
      </c>
      <c r="E99" s="61">
        <v>0</v>
      </c>
      <c r="F99" s="62">
        <f t="shared" si="31"/>
        <v>0</v>
      </c>
      <c r="G99" s="61">
        <v>0</v>
      </c>
      <c r="H99" s="62">
        <f t="shared" si="32"/>
        <v>0</v>
      </c>
      <c r="I99" s="67">
        <f t="shared" si="33"/>
        <v>217.959</v>
      </c>
      <c r="K99" s="92">
        <v>217.959</v>
      </c>
      <c r="M99" s="92">
        <f t="shared" si="21"/>
        <v>0</v>
      </c>
    </row>
    <row r="100" spans="1:13" ht="15" customHeight="1" x14ac:dyDescent="0.25">
      <c r="A100" s="64" t="s">
        <v>290</v>
      </c>
      <c r="B100" s="65" t="s">
        <v>173</v>
      </c>
      <c r="C100" s="66" t="s">
        <v>514</v>
      </c>
      <c r="D100" s="90">
        <v>183.18299999999999</v>
      </c>
      <c r="E100" s="61">
        <v>0</v>
      </c>
      <c r="F100" s="62">
        <f t="shared" si="31"/>
        <v>0</v>
      </c>
      <c r="G100" s="61">
        <v>0</v>
      </c>
      <c r="H100" s="62">
        <f t="shared" si="32"/>
        <v>0</v>
      </c>
      <c r="I100" s="67">
        <f t="shared" si="33"/>
        <v>183.18299999999999</v>
      </c>
      <c r="K100" s="92">
        <v>183.18299999999999</v>
      </c>
      <c r="M100" s="92">
        <f t="shared" si="21"/>
        <v>0</v>
      </c>
    </row>
    <row r="101" spans="1:13" ht="15" customHeight="1" x14ac:dyDescent="0.25">
      <c r="A101" s="64" t="s">
        <v>291</v>
      </c>
      <c r="B101" s="65" t="s">
        <v>175</v>
      </c>
      <c r="C101" s="66" t="s">
        <v>514</v>
      </c>
      <c r="D101" s="90">
        <v>213.92699999999996</v>
      </c>
      <c r="E101" s="61">
        <v>0</v>
      </c>
      <c r="F101" s="62">
        <f t="shared" si="31"/>
        <v>0</v>
      </c>
      <c r="G101" s="61">
        <v>0</v>
      </c>
      <c r="H101" s="62">
        <f t="shared" si="32"/>
        <v>0</v>
      </c>
      <c r="I101" s="67">
        <f t="shared" si="33"/>
        <v>213.92699999999996</v>
      </c>
      <c r="K101" s="92">
        <v>213.92699999999996</v>
      </c>
      <c r="M101" s="92">
        <f t="shared" si="21"/>
        <v>0</v>
      </c>
    </row>
    <row r="102" spans="1:13" ht="15" customHeight="1" x14ac:dyDescent="0.25">
      <c r="A102" s="64" t="s">
        <v>292</v>
      </c>
      <c r="B102" s="65" t="s">
        <v>299</v>
      </c>
      <c r="C102" s="66" t="s">
        <v>514</v>
      </c>
      <c r="D102" s="90">
        <v>217.959</v>
      </c>
      <c r="E102" s="61">
        <v>0</v>
      </c>
      <c r="F102" s="62">
        <f t="shared" si="31"/>
        <v>0</v>
      </c>
      <c r="G102" s="61">
        <v>0</v>
      </c>
      <c r="H102" s="62">
        <f t="shared" si="32"/>
        <v>0</v>
      </c>
      <c r="I102" s="67">
        <f t="shared" si="33"/>
        <v>217.959</v>
      </c>
      <c r="K102" s="92">
        <v>217.959</v>
      </c>
      <c r="M102" s="92">
        <f t="shared" si="21"/>
        <v>0</v>
      </c>
    </row>
    <row r="103" spans="1:13" ht="15" customHeight="1" x14ac:dyDescent="0.25">
      <c r="A103" s="64" t="s">
        <v>293</v>
      </c>
      <c r="B103" s="65" t="s">
        <v>301</v>
      </c>
      <c r="C103" s="66" t="s">
        <v>514</v>
      </c>
      <c r="D103" s="90">
        <v>213.92699999999996</v>
      </c>
      <c r="E103" s="61">
        <v>0</v>
      </c>
      <c r="F103" s="62">
        <f t="shared" si="31"/>
        <v>0</v>
      </c>
      <c r="G103" s="61">
        <v>0</v>
      </c>
      <c r="H103" s="62">
        <f t="shared" si="32"/>
        <v>0</v>
      </c>
      <c r="I103" s="67">
        <f t="shared" si="33"/>
        <v>213.92699999999996</v>
      </c>
      <c r="K103" s="92">
        <v>213.92699999999996</v>
      </c>
      <c r="M103" s="92">
        <f t="shared" si="21"/>
        <v>0</v>
      </c>
    </row>
    <row r="104" spans="1:13" ht="15" customHeight="1" x14ac:dyDescent="0.25">
      <c r="A104" s="64" t="s">
        <v>294</v>
      </c>
      <c r="B104" s="65" t="s">
        <v>170</v>
      </c>
      <c r="C104" s="66" t="s">
        <v>514</v>
      </c>
      <c r="D104" s="90">
        <v>213.92699999999996</v>
      </c>
      <c r="E104" s="61">
        <v>0</v>
      </c>
      <c r="F104" s="62">
        <f t="shared" si="31"/>
        <v>0</v>
      </c>
      <c r="G104" s="61">
        <v>0</v>
      </c>
      <c r="H104" s="62">
        <f t="shared" si="32"/>
        <v>0</v>
      </c>
      <c r="I104" s="67">
        <f t="shared" si="33"/>
        <v>213.92699999999996</v>
      </c>
      <c r="K104" s="92">
        <v>213.92699999999996</v>
      </c>
      <c r="M104" s="92">
        <f t="shared" si="21"/>
        <v>0</v>
      </c>
    </row>
    <row r="105" spans="1:13" ht="15" customHeight="1" x14ac:dyDescent="0.25">
      <c r="A105" s="64" t="s">
        <v>295</v>
      </c>
      <c r="B105" s="65" t="s">
        <v>176</v>
      </c>
      <c r="C105" s="66" t="s">
        <v>514</v>
      </c>
      <c r="D105" s="90">
        <v>217.959</v>
      </c>
      <c r="E105" s="61">
        <v>0</v>
      </c>
      <c r="F105" s="62">
        <f t="shared" si="31"/>
        <v>0</v>
      </c>
      <c r="G105" s="61">
        <v>0</v>
      </c>
      <c r="H105" s="62">
        <f t="shared" si="32"/>
        <v>0</v>
      </c>
      <c r="I105" s="67">
        <f t="shared" si="33"/>
        <v>217.959</v>
      </c>
      <c r="K105" s="92">
        <v>217.959</v>
      </c>
      <c r="M105" s="92">
        <f t="shared" si="21"/>
        <v>0</v>
      </c>
    </row>
    <row r="106" spans="1:13" ht="15" customHeight="1" x14ac:dyDescent="0.25">
      <c r="A106" s="64" t="s">
        <v>296</v>
      </c>
      <c r="B106" s="65" t="s">
        <v>168</v>
      </c>
      <c r="C106" s="66" t="s">
        <v>514</v>
      </c>
      <c r="D106" s="90">
        <v>127.995</v>
      </c>
      <c r="E106" s="61">
        <v>0</v>
      </c>
      <c r="F106" s="62">
        <f t="shared" si="31"/>
        <v>0</v>
      </c>
      <c r="G106" s="61">
        <v>0</v>
      </c>
      <c r="H106" s="62">
        <f t="shared" si="32"/>
        <v>0</v>
      </c>
      <c r="I106" s="67">
        <f t="shared" si="33"/>
        <v>127.995</v>
      </c>
      <c r="K106" s="92">
        <v>127.995</v>
      </c>
      <c r="M106" s="92">
        <f t="shared" si="21"/>
        <v>0</v>
      </c>
    </row>
    <row r="107" spans="1:13" ht="15" customHeight="1" x14ac:dyDescent="0.25">
      <c r="A107" s="64" t="s">
        <v>305</v>
      </c>
      <c r="B107" s="65" t="s">
        <v>159</v>
      </c>
      <c r="C107" s="66" t="s">
        <v>514</v>
      </c>
      <c r="D107" s="90">
        <v>127.995</v>
      </c>
      <c r="E107" s="61">
        <v>0</v>
      </c>
      <c r="F107" s="62">
        <f t="shared" si="31"/>
        <v>0</v>
      </c>
      <c r="G107" s="61">
        <v>0</v>
      </c>
      <c r="H107" s="62">
        <f t="shared" si="32"/>
        <v>0</v>
      </c>
      <c r="I107" s="67">
        <f t="shared" si="33"/>
        <v>127.995</v>
      </c>
      <c r="K107" s="92">
        <v>127.995</v>
      </c>
      <c r="M107" s="92">
        <f t="shared" si="21"/>
        <v>0</v>
      </c>
    </row>
    <row r="108" spans="1:13" ht="15" customHeight="1" x14ac:dyDescent="0.25">
      <c r="A108" s="64" t="s">
        <v>306</v>
      </c>
      <c r="B108" s="65" t="s">
        <v>167</v>
      </c>
      <c r="C108" s="66" t="s">
        <v>514</v>
      </c>
      <c r="D108" s="90">
        <v>207.62699999999998</v>
      </c>
      <c r="E108" s="61">
        <v>0</v>
      </c>
      <c r="F108" s="62">
        <f t="shared" si="31"/>
        <v>0</v>
      </c>
      <c r="G108" s="61">
        <v>0</v>
      </c>
      <c r="H108" s="62">
        <f t="shared" si="32"/>
        <v>0</v>
      </c>
      <c r="I108" s="67">
        <f t="shared" si="33"/>
        <v>207.62699999999998</v>
      </c>
      <c r="K108" s="92">
        <v>207.62699999999998</v>
      </c>
      <c r="M108" s="92">
        <f t="shared" si="21"/>
        <v>0</v>
      </c>
    </row>
    <row r="109" spans="1:13" ht="15" customHeight="1" x14ac:dyDescent="0.25">
      <c r="A109" s="106" t="s">
        <v>47</v>
      </c>
      <c r="B109" s="107"/>
      <c r="C109" s="107"/>
      <c r="D109" s="107"/>
      <c r="E109" s="107"/>
      <c r="F109" s="107"/>
      <c r="G109" s="107"/>
      <c r="H109" s="107"/>
      <c r="I109" s="108"/>
      <c r="K109" s="92">
        <v>0</v>
      </c>
      <c r="M109" s="92">
        <f t="shared" si="21"/>
        <v>0</v>
      </c>
    </row>
    <row r="110" spans="1:13" ht="15" customHeight="1" x14ac:dyDescent="0.25">
      <c r="A110" s="64" t="s">
        <v>282</v>
      </c>
      <c r="B110" s="65" t="s">
        <v>177</v>
      </c>
      <c r="C110" s="66" t="s">
        <v>514</v>
      </c>
      <c r="D110" s="10">
        <v>184.90499999999997</v>
      </c>
      <c r="E110" s="61">
        <v>0</v>
      </c>
      <c r="F110" s="62">
        <f t="shared" ref="F110:F122" si="34">$C$3*E110</f>
        <v>0</v>
      </c>
      <c r="G110" s="61">
        <v>0</v>
      </c>
      <c r="H110" s="62">
        <f t="shared" ref="H110:H122" si="35">G110*$C$4</f>
        <v>0</v>
      </c>
      <c r="I110" s="67">
        <f t="shared" ref="I110:I122" si="36">F110+H110+D110</f>
        <v>184.90499999999997</v>
      </c>
      <c r="K110" s="92">
        <v>183.18299999999999</v>
      </c>
      <c r="M110" s="92">
        <f t="shared" ref="M110:M173" si="37">D110-K110</f>
        <v>1.72199999999998</v>
      </c>
    </row>
    <row r="111" spans="1:13" ht="15" customHeight="1" x14ac:dyDescent="0.25">
      <c r="A111" s="64" t="s">
        <v>283</v>
      </c>
      <c r="B111" s="65" t="s">
        <v>178</v>
      </c>
      <c r="C111" s="66" t="s">
        <v>514</v>
      </c>
      <c r="D111" s="10">
        <v>217.959</v>
      </c>
      <c r="E111" s="61">
        <v>0</v>
      </c>
      <c r="F111" s="62">
        <f t="shared" si="34"/>
        <v>0</v>
      </c>
      <c r="G111" s="61">
        <v>0</v>
      </c>
      <c r="H111" s="62">
        <f t="shared" si="35"/>
        <v>0</v>
      </c>
      <c r="I111" s="67">
        <f t="shared" si="36"/>
        <v>217.959</v>
      </c>
      <c r="K111" s="92">
        <v>217.959</v>
      </c>
      <c r="M111" s="92">
        <f t="shared" si="37"/>
        <v>0</v>
      </c>
    </row>
    <row r="112" spans="1:13" ht="15" customHeight="1" x14ac:dyDescent="0.25">
      <c r="A112" s="64" t="s">
        <v>284</v>
      </c>
      <c r="B112" s="65" t="s">
        <v>179</v>
      </c>
      <c r="C112" s="66" t="s">
        <v>514</v>
      </c>
      <c r="D112" s="10">
        <v>217.959</v>
      </c>
      <c r="E112" s="61">
        <v>0</v>
      </c>
      <c r="F112" s="62">
        <f t="shared" si="34"/>
        <v>0</v>
      </c>
      <c r="G112" s="61">
        <v>0</v>
      </c>
      <c r="H112" s="62">
        <f t="shared" si="35"/>
        <v>0</v>
      </c>
      <c r="I112" s="67">
        <f t="shared" si="36"/>
        <v>217.959</v>
      </c>
      <c r="K112" s="92">
        <v>217.959</v>
      </c>
      <c r="M112" s="92">
        <f t="shared" si="37"/>
        <v>0</v>
      </c>
    </row>
    <row r="113" spans="1:13" ht="15" customHeight="1" x14ac:dyDescent="0.25">
      <c r="A113" s="64" t="s">
        <v>286</v>
      </c>
      <c r="B113" s="65" t="s">
        <v>180</v>
      </c>
      <c r="C113" s="66" t="s">
        <v>514</v>
      </c>
      <c r="D113" s="10">
        <v>217.959</v>
      </c>
      <c r="E113" s="61">
        <v>0</v>
      </c>
      <c r="F113" s="62">
        <f t="shared" si="34"/>
        <v>0</v>
      </c>
      <c r="G113" s="61">
        <v>0</v>
      </c>
      <c r="H113" s="62">
        <f t="shared" si="35"/>
        <v>0</v>
      </c>
      <c r="I113" s="67">
        <f t="shared" si="36"/>
        <v>217.959</v>
      </c>
      <c r="K113" s="92">
        <v>217.959</v>
      </c>
      <c r="M113" s="92">
        <f t="shared" si="37"/>
        <v>0</v>
      </c>
    </row>
    <row r="114" spans="1:13" ht="15" customHeight="1" x14ac:dyDescent="0.25">
      <c r="A114" s="64" t="s">
        <v>287</v>
      </c>
      <c r="B114" s="65" t="s">
        <v>181</v>
      </c>
      <c r="C114" s="66" t="s">
        <v>514</v>
      </c>
      <c r="D114" s="10">
        <v>217.959</v>
      </c>
      <c r="E114" s="61">
        <v>0</v>
      </c>
      <c r="F114" s="62">
        <f t="shared" si="34"/>
        <v>0</v>
      </c>
      <c r="G114" s="61">
        <v>0</v>
      </c>
      <c r="H114" s="62">
        <f t="shared" si="35"/>
        <v>0</v>
      </c>
      <c r="I114" s="67">
        <f t="shared" si="36"/>
        <v>217.959</v>
      </c>
      <c r="K114" s="92">
        <v>217.959</v>
      </c>
      <c r="M114" s="92">
        <f t="shared" si="37"/>
        <v>0</v>
      </c>
    </row>
    <row r="115" spans="1:13" ht="15" customHeight="1" x14ac:dyDescent="0.25">
      <c r="A115" s="64" t="s">
        <v>288</v>
      </c>
      <c r="B115" s="65" t="s">
        <v>182</v>
      </c>
      <c r="C115" s="66" t="s">
        <v>514</v>
      </c>
      <c r="D115" s="10">
        <v>115.39500000000001</v>
      </c>
      <c r="E115" s="61">
        <v>0</v>
      </c>
      <c r="F115" s="62">
        <f t="shared" si="34"/>
        <v>0</v>
      </c>
      <c r="G115" s="61">
        <v>0</v>
      </c>
      <c r="H115" s="62">
        <f t="shared" si="35"/>
        <v>0</v>
      </c>
      <c r="I115" s="67">
        <f t="shared" si="36"/>
        <v>115.39500000000001</v>
      </c>
      <c r="K115" s="92">
        <v>115.39500000000001</v>
      </c>
      <c r="M115" s="92">
        <f t="shared" si="37"/>
        <v>0</v>
      </c>
    </row>
    <row r="116" spans="1:13" ht="15" customHeight="1" x14ac:dyDescent="0.25">
      <c r="A116" s="64" t="s">
        <v>289</v>
      </c>
      <c r="B116" s="65" t="s">
        <v>183</v>
      </c>
      <c r="C116" s="66" t="s">
        <v>514</v>
      </c>
      <c r="D116" s="10">
        <v>213.92699999999996</v>
      </c>
      <c r="E116" s="61">
        <v>0</v>
      </c>
      <c r="F116" s="62">
        <f t="shared" si="34"/>
        <v>0</v>
      </c>
      <c r="G116" s="61">
        <v>0</v>
      </c>
      <c r="H116" s="62">
        <f t="shared" si="35"/>
        <v>0</v>
      </c>
      <c r="I116" s="67">
        <f t="shared" si="36"/>
        <v>213.92699999999996</v>
      </c>
      <c r="K116" s="92">
        <v>213.92699999999996</v>
      </c>
      <c r="M116" s="92">
        <f t="shared" si="37"/>
        <v>0</v>
      </c>
    </row>
    <row r="117" spans="1:13" ht="15" customHeight="1" x14ac:dyDescent="0.25">
      <c r="A117" s="64" t="s">
        <v>290</v>
      </c>
      <c r="B117" s="65" t="s">
        <v>184</v>
      </c>
      <c r="C117" s="66" t="s">
        <v>514</v>
      </c>
      <c r="D117" s="10">
        <v>197.29499999999996</v>
      </c>
      <c r="E117" s="61">
        <v>0</v>
      </c>
      <c r="F117" s="62">
        <f t="shared" si="34"/>
        <v>0</v>
      </c>
      <c r="G117" s="61">
        <v>0</v>
      </c>
      <c r="H117" s="62">
        <f t="shared" si="35"/>
        <v>0</v>
      </c>
      <c r="I117" s="67">
        <f t="shared" si="36"/>
        <v>197.29499999999996</v>
      </c>
      <c r="K117" s="92">
        <v>213.92699999999996</v>
      </c>
      <c r="M117" s="92">
        <f t="shared" si="37"/>
        <v>-16.632000000000005</v>
      </c>
    </row>
    <row r="118" spans="1:13" ht="15" customHeight="1" x14ac:dyDescent="0.25">
      <c r="A118" s="64" t="s">
        <v>291</v>
      </c>
      <c r="B118" s="65" t="s">
        <v>185</v>
      </c>
      <c r="C118" s="66" t="s">
        <v>514</v>
      </c>
      <c r="D118" s="10">
        <v>217.959</v>
      </c>
      <c r="E118" s="61">
        <v>0</v>
      </c>
      <c r="F118" s="62">
        <f t="shared" si="34"/>
        <v>0</v>
      </c>
      <c r="G118" s="61">
        <v>0</v>
      </c>
      <c r="H118" s="62">
        <f t="shared" si="35"/>
        <v>0</v>
      </c>
      <c r="I118" s="67">
        <f t="shared" si="36"/>
        <v>217.959</v>
      </c>
      <c r="K118" s="92">
        <v>217.959</v>
      </c>
      <c r="M118" s="92">
        <f t="shared" si="37"/>
        <v>0</v>
      </c>
    </row>
    <row r="119" spans="1:13" ht="15" customHeight="1" x14ac:dyDescent="0.25">
      <c r="A119" s="64" t="s">
        <v>292</v>
      </c>
      <c r="B119" s="65" t="s">
        <v>307</v>
      </c>
      <c r="C119" s="66" t="s">
        <v>514</v>
      </c>
      <c r="D119" s="10">
        <v>217.959</v>
      </c>
      <c r="E119" s="61">
        <v>0</v>
      </c>
      <c r="F119" s="62">
        <f t="shared" si="34"/>
        <v>0</v>
      </c>
      <c r="G119" s="61">
        <v>0</v>
      </c>
      <c r="H119" s="62">
        <f t="shared" si="35"/>
        <v>0</v>
      </c>
      <c r="I119" s="67">
        <f t="shared" si="36"/>
        <v>217.959</v>
      </c>
      <c r="K119" s="92">
        <v>217.959</v>
      </c>
      <c r="M119" s="92">
        <f t="shared" si="37"/>
        <v>0</v>
      </c>
    </row>
    <row r="120" spans="1:13" ht="15" customHeight="1" x14ac:dyDescent="0.25">
      <c r="A120" s="64" t="s">
        <v>293</v>
      </c>
      <c r="B120" s="65" t="s">
        <v>186</v>
      </c>
      <c r="C120" s="66" t="s">
        <v>514</v>
      </c>
      <c r="D120" s="10">
        <v>115.39500000000001</v>
      </c>
      <c r="E120" s="61">
        <v>0</v>
      </c>
      <c r="F120" s="62">
        <f t="shared" si="34"/>
        <v>0</v>
      </c>
      <c r="G120" s="61">
        <v>0</v>
      </c>
      <c r="H120" s="62">
        <f t="shared" si="35"/>
        <v>0</v>
      </c>
      <c r="I120" s="67">
        <f t="shared" si="36"/>
        <v>115.39500000000001</v>
      </c>
      <c r="K120" s="92">
        <v>115.39500000000001</v>
      </c>
      <c r="M120" s="92">
        <f t="shared" si="37"/>
        <v>0</v>
      </c>
    </row>
    <row r="121" spans="1:13" ht="15" customHeight="1" x14ac:dyDescent="0.25">
      <c r="A121" s="64" t="s">
        <v>294</v>
      </c>
      <c r="B121" s="65" t="s">
        <v>187</v>
      </c>
      <c r="C121" s="66" t="s">
        <v>514</v>
      </c>
      <c r="D121" s="89">
        <v>193.43099999999995</v>
      </c>
      <c r="E121" s="61">
        <v>0</v>
      </c>
      <c r="F121" s="62">
        <f t="shared" si="34"/>
        <v>0</v>
      </c>
      <c r="G121" s="61">
        <v>0</v>
      </c>
      <c r="H121" s="62">
        <f t="shared" si="35"/>
        <v>0</v>
      </c>
      <c r="I121" s="67">
        <f t="shared" si="36"/>
        <v>193.43099999999995</v>
      </c>
      <c r="K121" s="92">
        <v>183.18299999999999</v>
      </c>
      <c r="M121" s="92">
        <f t="shared" si="37"/>
        <v>10.247999999999962</v>
      </c>
    </row>
    <row r="122" spans="1:13" ht="15" customHeight="1" x14ac:dyDescent="0.25">
      <c r="A122" s="64" t="s">
        <v>295</v>
      </c>
      <c r="B122" s="65" t="s">
        <v>188</v>
      </c>
      <c r="C122" s="66" t="s">
        <v>514</v>
      </c>
      <c r="D122" s="89">
        <v>203.67899999999997</v>
      </c>
      <c r="E122" s="61">
        <v>0</v>
      </c>
      <c r="F122" s="62">
        <f t="shared" si="34"/>
        <v>0</v>
      </c>
      <c r="G122" s="61">
        <v>0</v>
      </c>
      <c r="H122" s="62">
        <f t="shared" si="35"/>
        <v>0</v>
      </c>
      <c r="I122" s="67">
        <f t="shared" si="36"/>
        <v>203.67899999999997</v>
      </c>
      <c r="K122" s="92">
        <v>183.18299999999999</v>
      </c>
      <c r="M122" s="92">
        <f t="shared" si="37"/>
        <v>20.495999999999981</v>
      </c>
    </row>
    <row r="123" spans="1:13" ht="15" customHeight="1" x14ac:dyDescent="0.25">
      <c r="A123" s="106" t="s">
        <v>54</v>
      </c>
      <c r="B123" s="107"/>
      <c r="C123" s="107"/>
      <c r="D123" s="107"/>
      <c r="E123" s="107"/>
      <c r="F123" s="107"/>
      <c r="G123" s="107"/>
      <c r="H123" s="107"/>
      <c r="I123" s="108"/>
      <c r="K123" s="92">
        <v>0</v>
      </c>
      <c r="M123" s="92">
        <f t="shared" si="37"/>
        <v>0</v>
      </c>
    </row>
    <row r="124" spans="1:13" ht="15" customHeight="1" x14ac:dyDescent="0.25">
      <c r="A124" s="64" t="s">
        <v>297</v>
      </c>
      <c r="B124" s="65" t="s">
        <v>189</v>
      </c>
      <c r="C124" s="66" t="s">
        <v>514</v>
      </c>
      <c r="D124" s="10">
        <v>210.77699999999999</v>
      </c>
      <c r="E124" s="61">
        <v>0</v>
      </c>
      <c r="F124" s="62">
        <f t="shared" ref="F124:F139" si="38">$C$3*E124</f>
        <v>0</v>
      </c>
      <c r="G124" s="61">
        <v>0</v>
      </c>
      <c r="H124" s="62">
        <f t="shared" ref="H124:H139" si="39">G124*$C$4</f>
        <v>0</v>
      </c>
      <c r="I124" s="67">
        <f t="shared" ref="I124:I139" si="40">F124+H124+D124</f>
        <v>210.77699999999999</v>
      </c>
      <c r="K124" s="92">
        <v>213.92699999999996</v>
      </c>
      <c r="M124" s="92">
        <f t="shared" si="37"/>
        <v>-3.1499999999999773</v>
      </c>
    </row>
    <row r="125" spans="1:13" ht="15" customHeight="1" x14ac:dyDescent="0.25">
      <c r="A125" s="64" t="s">
        <v>298</v>
      </c>
      <c r="B125" s="65" t="s">
        <v>190</v>
      </c>
      <c r="C125" s="66" t="s">
        <v>514</v>
      </c>
      <c r="D125" s="10">
        <v>207.87899999999996</v>
      </c>
      <c r="E125" s="61">
        <v>0</v>
      </c>
      <c r="F125" s="62">
        <f t="shared" si="38"/>
        <v>0</v>
      </c>
      <c r="G125" s="61">
        <v>0</v>
      </c>
      <c r="H125" s="62">
        <f t="shared" si="39"/>
        <v>0</v>
      </c>
      <c r="I125" s="67">
        <f t="shared" si="40"/>
        <v>207.87899999999996</v>
      </c>
      <c r="K125" s="92">
        <v>213.92699999999996</v>
      </c>
      <c r="M125" s="92">
        <f t="shared" si="37"/>
        <v>-6.0480000000000018</v>
      </c>
    </row>
    <row r="126" spans="1:13" ht="15" customHeight="1" x14ac:dyDescent="0.25">
      <c r="A126" s="64" t="s">
        <v>281</v>
      </c>
      <c r="B126" s="65" t="s">
        <v>191</v>
      </c>
      <c r="C126" s="66" t="s">
        <v>514</v>
      </c>
      <c r="D126" s="10">
        <v>111.489</v>
      </c>
      <c r="E126" s="61">
        <v>0</v>
      </c>
      <c r="F126" s="62">
        <f t="shared" si="38"/>
        <v>0</v>
      </c>
      <c r="G126" s="61">
        <v>0</v>
      </c>
      <c r="H126" s="62">
        <f t="shared" si="39"/>
        <v>0</v>
      </c>
      <c r="I126" s="67">
        <f t="shared" si="40"/>
        <v>111.489</v>
      </c>
      <c r="K126" s="92">
        <v>115.39500000000001</v>
      </c>
      <c r="M126" s="92">
        <f t="shared" si="37"/>
        <v>-3.9060000000000059</v>
      </c>
    </row>
    <row r="127" spans="1:13" ht="15" customHeight="1" x14ac:dyDescent="0.25">
      <c r="A127" s="64" t="s">
        <v>282</v>
      </c>
      <c r="B127" s="65" t="s">
        <v>192</v>
      </c>
      <c r="C127" s="66" t="s">
        <v>514</v>
      </c>
      <c r="D127" s="10">
        <v>112.245</v>
      </c>
      <c r="E127" s="61">
        <v>0</v>
      </c>
      <c r="F127" s="62">
        <f t="shared" si="38"/>
        <v>0</v>
      </c>
      <c r="G127" s="61">
        <v>0</v>
      </c>
      <c r="H127" s="62">
        <f t="shared" si="39"/>
        <v>0</v>
      </c>
      <c r="I127" s="67">
        <f t="shared" si="40"/>
        <v>112.245</v>
      </c>
      <c r="K127" s="92">
        <v>115.39500000000001</v>
      </c>
      <c r="M127" s="92">
        <f t="shared" si="37"/>
        <v>-3.1500000000000057</v>
      </c>
    </row>
    <row r="128" spans="1:13" ht="15" customHeight="1" x14ac:dyDescent="0.25">
      <c r="A128" s="64" t="s">
        <v>283</v>
      </c>
      <c r="B128" s="65" t="s">
        <v>193</v>
      </c>
      <c r="C128" s="66" t="s">
        <v>514</v>
      </c>
      <c r="D128" s="10">
        <v>179.4975</v>
      </c>
      <c r="E128" s="61">
        <v>0</v>
      </c>
      <c r="F128" s="62">
        <f t="shared" si="38"/>
        <v>0</v>
      </c>
      <c r="G128" s="61">
        <v>0</v>
      </c>
      <c r="H128" s="62">
        <f t="shared" si="39"/>
        <v>0</v>
      </c>
      <c r="I128" s="67">
        <f t="shared" si="40"/>
        <v>179.4975</v>
      </c>
      <c r="K128" s="92">
        <v>183.18299999999999</v>
      </c>
      <c r="M128" s="92">
        <f t="shared" si="37"/>
        <v>-3.6854999999999905</v>
      </c>
    </row>
    <row r="129" spans="1:14" ht="15" customHeight="1" x14ac:dyDescent="0.25">
      <c r="A129" s="64" t="s">
        <v>284</v>
      </c>
      <c r="B129" s="65" t="s">
        <v>194</v>
      </c>
      <c r="C129" s="66" t="s">
        <v>514</v>
      </c>
      <c r="D129" s="10">
        <v>179.4975</v>
      </c>
      <c r="E129" s="61">
        <v>0</v>
      </c>
      <c r="F129" s="62">
        <f t="shared" si="38"/>
        <v>0</v>
      </c>
      <c r="G129" s="61">
        <v>0</v>
      </c>
      <c r="H129" s="62">
        <f t="shared" si="39"/>
        <v>0</v>
      </c>
      <c r="I129" s="67">
        <f t="shared" si="40"/>
        <v>179.4975</v>
      </c>
      <c r="K129" s="92">
        <v>183.18299999999999</v>
      </c>
      <c r="M129" s="92">
        <f t="shared" si="37"/>
        <v>-3.6854999999999905</v>
      </c>
    </row>
    <row r="130" spans="1:14" ht="15" customHeight="1" x14ac:dyDescent="0.25">
      <c r="A130" s="64" t="s">
        <v>286</v>
      </c>
      <c r="B130" s="65" t="s">
        <v>195</v>
      </c>
      <c r="C130" s="66" t="s">
        <v>514</v>
      </c>
      <c r="D130" s="10">
        <v>204.85499999999999</v>
      </c>
      <c r="E130" s="61">
        <v>0</v>
      </c>
      <c r="F130" s="62">
        <f t="shared" si="38"/>
        <v>0</v>
      </c>
      <c r="G130" s="61">
        <v>0</v>
      </c>
      <c r="H130" s="62">
        <f t="shared" si="39"/>
        <v>0</v>
      </c>
      <c r="I130" s="67">
        <f t="shared" si="40"/>
        <v>204.85499999999999</v>
      </c>
      <c r="K130" s="92">
        <v>208.005</v>
      </c>
      <c r="M130" s="92">
        <f t="shared" si="37"/>
        <v>-3.1500000000000057</v>
      </c>
    </row>
    <row r="131" spans="1:14" ht="15" customHeight="1" x14ac:dyDescent="0.25">
      <c r="A131" s="64" t="s">
        <v>287</v>
      </c>
      <c r="B131" s="65" t="s">
        <v>196</v>
      </c>
      <c r="C131" s="66" t="s">
        <v>514</v>
      </c>
      <c r="D131" s="10">
        <v>185.262</v>
      </c>
      <c r="E131" s="61">
        <v>0</v>
      </c>
      <c r="F131" s="62">
        <f t="shared" si="38"/>
        <v>0</v>
      </c>
      <c r="G131" s="61">
        <v>0</v>
      </c>
      <c r="H131" s="62">
        <f t="shared" si="39"/>
        <v>0</v>
      </c>
      <c r="I131" s="67">
        <f t="shared" si="40"/>
        <v>185.262</v>
      </c>
      <c r="K131" s="92">
        <v>184.19099999999997</v>
      </c>
      <c r="M131" s="92">
        <f t="shared" si="37"/>
        <v>1.0710000000000264</v>
      </c>
    </row>
    <row r="132" spans="1:14" ht="15" customHeight="1" x14ac:dyDescent="0.25">
      <c r="A132" s="64" t="s">
        <v>288</v>
      </c>
      <c r="B132" s="65" t="s">
        <v>197</v>
      </c>
      <c r="C132" s="66" t="s">
        <v>514</v>
      </c>
      <c r="D132" s="10">
        <v>204.85499999999999</v>
      </c>
      <c r="E132" s="61">
        <v>0</v>
      </c>
      <c r="F132" s="62">
        <f t="shared" si="38"/>
        <v>0</v>
      </c>
      <c r="G132" s="61">
        <v>0</v>
      </c>
      <c r="H132" s="62">
        <f t="shared" si="39"/>
        <v>0</v>
      </c>
      <c r="I132" s="67">
        <f t="shared" si="40"/>
        <v>204.85499999999999</v>
      </c>
      <c r="K132" s="92">
        <v>208.005</v>
      </c>
      <c r="M132" s="92">
        <f t="shared" si="37"/>
        <v>-3.1500000000000057</v>
      </c>
    </row>
    <row r="133" spans="1:14" ht="15" customHeight="1" x14ac:dyDescent="0.25">
      <c r="A133" s="64" t="s">
        <v>289</v>
      </c>
      <c r="B133" s="65" t="s">
        <v>198</v>
      </c>
      <c r="C133" s="66" t="s">
        <v>514</v>
      </c>
      <c r="D133" s="10">
        <v>185.262</v>
      </c>
      <c r="E133" s="61">
        <v>0</v>
      </c>
      <c r="F133" s="62">
        <f t="shared" si="38"/>
        <v>0</v>
      </c>
      <c r="G133" s="61">
        <v>0</v>
      </c>
      <c r="H133" s="62">
        <f t="shared" si="39"/>
        <v>0</v>
      </c>
      <c r="I133" s="67">
        <f t="shared" si="40"/>
        <v>185.262</v>
      </c>
      <c r="K133" s="92">
        <v>184.19099999999997</v>
      </c>
      <c r="M133" s="92">
        <f t="shared" si="37"/>
        <v>1.0710000000000264</v>
      </c>
    </row>
    <row r="134" spans="1:14" ht="15" customHeight="1" x14ac:dyDescent="0.25">
      <c r="A134" s="64" t="s">
        <v>290</v>
      </c>
      <c r="B134" s="65" t="s">
        <v>199</v>
      </c>
      <c r="C134" s="66" t="s">
        <v>514</v>
      </c>
      <c r="D134" s="10">
        <v>177.51299999999998</v>
      </c>
      <c r="E134" s="61">
        <v>0</v>
      </c>
      <c r="F134" s="62">
        <f t="shared" si="38"/>
        <v>0</v>
      </c>
      <c r="G134" s="61">
        <v>0</v>
      </c>
      <c r="H134" s="62">
        <f t="shared" si="39"/>
        <v>0</v>
      </c>
      <c r="I134" s="67">
        <f t="shared" si="40"/>
        <v>177.51299999999998</v>
      </c>
      <c r="K134" s="92">
        <v>180.66299999999998</v>
      </c>
      <c r="M134" s="92">
        <f t="shared" si="37"/>
        <v>-3.1500000000000057</v>
      </c>
    </row>
    <row r="135" spans="1:14" ht="15" customHeight="1" x14ac:dyDescent="0.25">
      <c r="A135" s="64" t="s">
        <v>291</v>
      </c>
      <c r="B135" s="65" t="s">
        <v>200</v>
      </c>
      <c r="C135" s="66" t="s">
        <v>514</v>
      </c>
      <c r="D135" s="10">
        <v>169.70099999999999</v>
      </c>
      <c r="E135" s="61">
        <v>0</v>
      </c>
      <c r="F135" s="62">
        <f t="shared" si="38"/>
        <v>0</v>
      </c>
      <c r="G135" s="61">
        <v>0</v>
      </c>
      <c r="H135" s="62">
        <f t="shared" si="39"/>
        <v>0</v>
      </c>
      <c r="I135" s="67">
        <f t="shared" si="40"/>
        <v>169.70099999999999</v>
      </c>
      <c r="K135" s="92">
        <v>180.66299999999998</v>
      </c>
      <c r="M135" s="92">
        <f t="shared" si="37"/>
        <v>-10.961999999999989</v>
      </c>
    </row>
    <row r="136" spans="1:14" ht="15" customHeight="1" x14ac:dyDescent="0.25">
      <c r="A136" s="64" t="s">
        <v>292</v>
      </c>
      <c r="B136" s="65" t="s">
        <v>201</v>
      </c>
      <c r="C136" s="66" t="s">
        <v>514</v>
      </c>
      <c r="D136" s="10">
        <v>177.51299999999998</v>
      </c>
      <c r="E136" s="61">
        <v>0</v>
      </c>
      <c r="F136" s="62">
        <f t="shared" si="38"/>
        <v>0</v>
      </c>
      <c r="G136" s="61">
        <v>0</v>
      </c>
      <c r="H136" s="62">
        <f t="shared" si="39"/>
        <v>0</v>
      </c>
      <c r="I136" s="67">
        <f t="shared" si="40"/>
        <v>177.51299999999998</v>
      </c>
      <c r="K136" s="92">
        <v>180.66299999999998</v>
      </c>
      <c r="M136" s="92">
        <f t="shared" si="37"/>
        <v>-3.1500000000000057</v>
      </c>
    </row>
    <row r="137" spans="1:14" ht="15" customHeight="1" x14ac:dyDescent="0.25">
      <c r="A137" s="64" t="s">
        <v>293</v>
      </c>
      <c r="B137" s="65" t="s">
        <v>202</v>
      </c>
      <c r="C137" s="66" t="s">
        <v>514</v>
      </c>
      <c r="D137" s="10">
        <v>168.69299999999998</v>
      </c>
      <c r="E137" s="61">
        <v>0</v>
      </c>
      <c r="F137" s="62">
        <f t="shared" si="38"/>
        <v>0</v>
      </c>
      <c r="G137" s="61">
        <v>0</v>
      </c>
      <c r="H137" s="62">
        <f t="shared" si="39"/>
        <v>0</v>
      </c>
      <c r="I137" s="67">
        <f t="shared" si="40"/>
        <v>168.69299999999998</v>
      </c>
      <c r="K137" s="92">
        <v>180.66299999999998</v>
      </c>
      <c r="M137" s="92">
        <f t="shared" si="37"/>
        <v>-11.969999999999999</v>
      </c>
    </row>
    <row r="138" spans="1:14" ht="15" customHeight="1" x14ac:dyDescent="0.25">
      <c r="A138" s="64" t="s">
        <v>294</v>
      </c>
      <c r="B138" s="65" t="s">
        <v>203</v>
      </c>
      <c r="C138" s="66" t="s">
        <v>514</v>
      </c>
      <c r="D138" s="10">
        <v>214.809</v>
      </c>
      <c r="E138" s="61">
        <v>0</v>
      </c>
      <c r="F138" s="62">
        <f t="shared" si="38"/>
        <v>0</v>
      </c>
      <c r="G138" s="61">
        <v>0</v>
      </c>
      <c r="H138" s="62">
        <f t="shared" si="39"/>
        <v>0</v>
      </c>
      <c r="I138" s="67">
        <f t="shared" si="40"/>
        <v>214.809</v>
      </c>
      <c r="K138" s="92">
        <v>217.959</v>
      </c>
      <c r="M138" s="92">
        <f t="shared" si="37"/>
        <v>-3.1500000000000057</v>
      </c>
    </row>
    <row r="139" spans="1:14" ht="15" customHeight="1" x14ac:dyDescent="0.25">
      <c r="A139" s="64" t="s">
        <v>295</v>
      </c>
      <c r="B139" s="65" t="s">
        <v>308</v>
      </c>
      <c r="C139" s="66" t="s">
        <v>514</v>
      </c>
      <c r="D139" s="10">
        <v>201.95699999999997</v>
      </c>
      <c r="E139" s="61">
        <v>0</v>
      </c>
      <c r="F139" s="62">
        <f t="shared" si="38"/>
        <v>0</v>
      </c>
      <c r="G139" s="61">
        <v>0</v>
      </c>
      <c r="H139" s="62">
        <f t="shared" si="39"/>
        <v>0</v>
      </c>
      <c r="I139" s="67">
        <f t="shared" si="40"/>
        <v>201.95699999999997</v>
      </c>
      <c r="K139" s="92">
        <v>201.95699999999997</v>
      </c>
      <c r="M139" s="92">
        <f t="shared" si="37"/>
        <v>0</v>
      </c>
    </row>
    <row r="140" spans="1:14" ht="15" customHeight="1" x14ac:dyDescent="0.25">
      <c r="A140" s="94" t="s">
        <v>64</v>
      </c>
      <c r="B140" s="95"/>
      <c r="C140" s="95"/>
      <c r="D140" s="95"/>
      <c r="E140" s="95"/>
      <c r="F140" s="95"/>
      <c r="G140" s="95"/>
      <c r="H140" s="95"/>
      <c r="I140" s="96"/>
      <c r="K140" s="92">
        <v>0</v>
      </c>
      <c r="M140" s="92">
        <f t="shared" si="37"/>
        <v>0</v>
      </c>
    </row>
    <row r="141" spans="1:14" ht="15" customHeight="1" x14ac:dyDescent="0.25">
      <c r="A141" s="106" t="s">
        <v>65</v>
      </c>
      <c r="B141" s="107"/>
      <c r="C141" s="107"/>
      <c r="D141" s="107"/>
      <c r="E141" s="107"/>
      <c r="F141" s="107"/>
      <c r="G141" s="107"/>
      <c r="H141" s="107"/>
      <c r="I141" s="108"/>
      <c r="K141" s="92">
        <v>0</v>
      </c>
      <c r="M141" s="92">
        <f t="shared" si="37"/>
        <v>0</v>
      </c>
    </row>
    <row r="142" spans="1:14" ht="15" customHeight="1" x14ac:dyDescent="0.25">
      <c r="A142" s="86" t="s">
        <v>297</v>
      </c>
      <c r="B142" s="87" t="s">
        <v>212</v>
      </c>
      <c r="C142" s="88" t="s">
        <v>514</v>
      </c>
      <c r="D142" s="85">
        <v>340.78064999999998</v>
      </c>
      <c r="E142" s="61">
        <v>0</v>
      </c>
      <c r="F142" s="62">
        <f t="shared" ref="F142" si="41">$C$3*E142</f>
        <v>0</v>
      </c>
      <c r="G142" s="61">
        <v>0</v>
      </c>
      <c r="H142" s="62">
        <f t="shared" ref="H142" si="42">G142*$C$4</f>
        <v>0</v>
      </c>
      <c r="I142" s="67">
        <f t="shared" ref="I142" si="43">F142+H142+D142</f>
        <v>340.78064999999998</v>
      </c>
      <c r="K142" s="92">
        <v>0</v>
      </c>
      <c r="M142" s="92">
        <f t="shared" si="37"/>
        <v>340.78064999999998</v>
      </c>
      <c r="N142" s="84" t="s">
        <v>530</v>
      </c>
    </row>
    <row r="143" spans="1:14" ht="15" customHeight="1" x14ac:dyDescent="0.25">
      <c r="A143" s="64" t="s">
        <v>309</v>
      </c>
      <c r="B143" s="65" t="s">
        <v>204</v>
      </c>
      <c r="C143" s="66" t="s">
        <v>514</v>
      </c>
      <c r="D143" s="10">
        <v>296.33100000000002</v>
      </c>
      <c r="E143" s="61">
        <v>0</v>
      </c>
      <c r="F143" s="62">
        <f t="shared" ref="F143:F171" si="44">$C$3*E143</f>
        <v>0</v>
      </c>
      <c r="G143" s="61">
        <v>0</v>
      </c>
      <c r="H143" s="62">
        <f t="shared" ref="H143:H171" si="45">G143*$C$4</f>
        <v>0</v>
      </c>
      <c r="I143" s="67">
        <f t="shared" ref="I143:I171" si="46">F143+H143+D143</f>
        <v>296.33100000000002</v>
      </c>
      <c r="K143" s="92">
        <v>296.33100000000002</v>
      </c>
      <c r="M143" s="92">
        <f t="shared" si="37"/>
        <v>0</v>
      </c>
    </row>
    <row r="144" spans="1:14" ht="15" customHeight="1" x14ac:dyDescent="0.25">
      <c r="A144" s="64" t="s">
        <v>310</v>
      </c>
      <c r="B144" s="65" t="s">
        <v>205</v>
      </c>
      <c r="C144" s="66" t="s">
        <v>514</v>
      </c>
      <c r="D144" s="10">
        <v>296.33100000000002</v>
      </c>
      <c r="E144" s="61">
        <v>0</v>
      </c>
      <c r="F144" s="62">
        <f t="shared" si="44"/>
        <v>0</v>
      </c>
      <c r="G144" s="61">
        <v>0</v>
      </c>
      <c r="H144" s="62">
        <f t="shared" si="45"/>
        <v>0</v>
      </c>
      <c r="I144" s="67">
        <f t="shared" si="46"/>
        <v>296.33100000000002</v>
      </c>
      <c r="K144" s="92">
        <v>296.33100000000002</v>
      </c>
      <c r="M144" s="92">
        <f t="shared" si="37"/>
        <v>0</v>
      </c>
    </row>
    <row r="145" spans="1:14" ht="15" customHeight="1" x14ac:dyDescent="0.25">
      <c r="A145" s="64" t="s">
        <v>298</v>
      </c>
      <c r="B145" s="65" t="s">
        <v>206</v>
      </c>
      <c r="C145" s="66" t="s">
        <v>514</v>
      </c>
      <c r="D145" s="10">
        <v>205.863</v>
      </c>
      <c r="E145" s="61">
        <v>0</v>
      </c>
      <c r="F145" s="62">
        <f t="shared" si="44"/>
        <v>0</v>
      </c>
      <c r="G145" s="61">
        <v>0</v>
      </c>
      <c r="H145" s="62">
        <f t="shared" si="45"/>
        <v>0</v>
      </c>
      <c r="I145" s="67">
        <f t="shared" si="46"/>
        <v>205.863</v>
      </c>
      <c r="K145" s="92">
        <v>205.863</v>
      </c>
      <c r="M145" s="92">
        <f t="shared" si="37"/>
        <v>0</v>
      </c>
    </row>
    <row r="146" spans="1:14" ht="15" customHeight="1" x14ac:dyDescent="0.25">
      <c r="A146" s="86" t="s">
        <v>316</v>
      </c>
      <c r="B146" s="87" t="s">
        <v>539</v>
      </c>
      <c r="C146" s="88" t="s">
        <v>514</v>
      </c>
      <c r="D146" s="85">
        <v>205.863</v>
      </c>
      <c r="E146" s="61">
        <v>0</v>
      </c>
      <c r="F146" s="62">
        <f t="shared" ref="F146" si="47">$C$3*E146</f>
        <v>0</v>
      </c>
      <c r="G146" s="61">
        <v>0</v>
      </c>
      <c r="H146" s="62">
        <f t="shared" ref="H146" si="48">G146*$C$4</f>
        <v>0</v>
      </c>
      <c r="I146" s="67">
        <f t="shared" ref="I146" si="49">F146+H146+D146</f>
        <v>205.863</v>
      </c>
      <c r="K146" s="92">
        <v>0</v>
      </c>
      <c r="M146" s="92">
        <f t="shared" si="37"/>
        <v>205.863</v>
      </c>
      <c r="N146" s="84" t="s">
        <v>530</v>
      </c>
    </row>
    <row r="147" spans="1:14" ht="15" customHeight="1" x14ac:dyDescent="0.25">
      <c r="A147" s="64" t="s">
        <v>281</v>
      </c>
      <c r="B147" s="65" t="s">
        <v>207</v>
      </c>
      <c r="C147" s="66" t="s">
        <v>514</v>
      </c>
      <c r="D147" s="10">
        <v>205.863</v>
      </c>
      <c r="E147" s="61">
        <v>0</v>
      </c>
      <c r="F147" s="62">
        <f t="shared" si="44"/>
        <v>0</v>
      </c>
      <c r="G147" s="61">
        <v>0</v>
      </c>
      <c r="H147" s="62">
        <f t="shared" si="45"/>
        <v>0</v>
      </c>
      <c r="I147" s="67">
        <f t="shared" si="46"/>
        <v>205.863</v>
      </c>
      <c r="K147" s="92">
        <v>205.863</v>
      </c>
      <c r="M147" s="92">
        <f t="shared" si="37"/>
        <v>0</v>
      </c>
    </row>
    <row r="148" spans="1:14" ht="15" customHeight="1" x14ac:dyDescent="0.25">
      <c r="A148" s="86" t="s">
        <v>318</v>
      </c>
      <c r="B148" s="87" t="s">
        <v>539</v>
      </c>
      <c r="C148" s="88" t="s">
        <v>514</v>
      </c>
      <c r="D148" s="85">
        <v>205.863</v>
      </c>
      <c r="E148" s="61">
        <v>0</v>
      </c>
      <c r="F148" s="62">
        <f t="shared" ref="F148" si="50">$C$3*E148</f>
        <v>0</v>
      </c>
      <c r="G148" s="61">
        <v>0</v>
      </c>
      <c r="H148" s="62">
        <f t="shared" ref="H148" si="51">G148*$C$4</f>
        <v>0</v>
      </c>
      <c r="I148" s="67">
        <f t="shared" ref="I148" si="52">F148+H148+D148</f>
        <v>205.863</v>
      </c>
      <c r="K148" s="92">
        <v>0</v>
      </c>
      <c r="M148" s="92">
        <f t="shared" si="37"/>
        <v>205.863</v>
      </c>
      <c r="N148" s="84" t="s">
        <v>530</v>
      </c>
    </row>
    <row r="149" spans="1:14" ht="15" customHeight="1" x14ac:dyDescent="0.25">
      <c r="A149" s="64" t="s">
        <v>282</v>
      </c>
      <c r="B149" s="65" t="s">
        <v>311</v>
      </c>
      <c r="C149" s="66" t="s">
        <v>514</v>
      </c>
      <c r="D149" s="10">
        <v>245.80499999999998</v>
      </c>
      <c r="E149" s="61">
        <v>0</v>
      </c>
      <c r="F149" s="62">
        <f t="shared" si="44"/>
        <v>0</v>
      </c>
      <c r="G149" s="61">
        <v>0</v>
      </c>
      <c r="H149" s="62">
        <f t="shared" si="45"/>
        <v>0</v>
      </c>
      <c r="I149" s="67">
        <f t="shared" si="46"/>
        <v>245.80499999999998</v>
      </c>
      <c r="K149" s="92">
        <v>245.80499999999998</v>
      </c>
      <c r="M149" s="92">
        <f t="shared" si="37"/>
        <v>0</v>
      </c>
    </row>
    <row r="150" spans="1:14" ht="15" customHeight="1" x14ac:dyDescent="0.25">
      <c r="A150" s="64" t="s">
        <v>312</v>
      </c>
      <c r="B150" s="65" t="s">
        <v>216</v>
      </c>
      <c r="C150" s="66" t="s">
        <v>514</v>
      </c>
      <c r="D150" s="90">
        <v>245.80499999999998</v>
      </c>
      <c r="E150" s="61">
        <v>0</v>
      </c>
      <c r="F150" s="62">
        <f t="shared" si="44"/>
        <v>0</v>
      </c>
      <c r="G150" s="61">
        <v>0</v>
      </c>
      <c r="H150" s="62">
        <f t="shared" si="45"/>
        <v>0</v>
      </c>
      <c r="I150" s="67">
        <f t="shared" si="46"/>
        <v>245.80499999999998</v>
      </c>
      <c r="K150" s="92">
        <v>245.80499999999998</v>
      </c>
      <c r="M150" s="92">
        <f t="shared" si="37"/>
        <v>0</v>
      </c>
    </row>
    <row r="151" spans="1:14" ht="15" customHeight="1" x14ac:dyDescent="0.25">
      <c r="A151" s="64" t="s">
        <v>313</v>
      </c>
      <c r="B151" s="65" t="s">
        <v>217</v>
      </c>
      <c r="C151" s="66" t="s">
        <v>514</v>
      </c>
      <c r="D151" s="90">
        <v>255.75900000000001</v>
      </c>
      <c r="E151" s="61">
        <v>0</v>
      </c>
      <c r="F151" s="62">
        <f t="shared" si="44"/>
        <v>0</v>
      </c>
      <c r="G151" s="61">
        <v>0</v>
      </c>
      <c r="H151" s="62">
        <f t="shared" si="45"/>
        <v>0</v>
      </c>
      <c r="I151" s="67">
        <f t="shared" si="46"/>
        <v>255.75900000000001</v>
      </c>
      <c r="K151" s="92">
        <v>255.75900000000001</v>
      </c>
      <c r="M151" s="92">
        <f t="shared" si="37"/>
        <v>0</v>
      </c>
    </row>
    <row r="152" spans="1:14" ht="15" customHeight="1" x14ac:dyDescent="0.25">
      <c r="A152" s="64" t="s">
        <v>283</v>
      </c>
      <c r="B152" s="65" t="s">
        <v>208</v>
      </c>
      <c r="C152" s="66" t="s">
        <v>514</v>
      </c>
      <c r="D152" s="10">
        <v>180.66299999999998</v>
      </c>
      <c r="E152" s="61">
        <v>0</v>
      </c>
      <c r="F152" s="62">
        <f t="shared" si="44"/>
        <v>0</v>
      </c>
      <c r="G152" s="61">
        <v>0</v>
      </c>
      <c r="H152" s="62">
        <f t="shared" si="45"/>
        <v>0</v>
      </c>
      <c r="I152" s="67">
        <f t="shared" si="46"/>
        <v>180.66299999999998</v>
      </c>
      <c r="K152" s="92">
        <v>180.66299999999998</v>
      </c>
      <c r="M152" s="92">
        <f t="shared" si="37"/>
        <v>0</v>
      </c>
    </row>
    <row r="153" spans="1:14" ht="15" customHeight="1" x14ac:dyDescent="0.25">
      <c r="A153" s="86" t="s">
        <v>325</v>
      </c>
      <c r="B153" s="87" t="s">
        <v>540</v>
      </c>
      <c r="C153" s="88" t="s">
        <v>514</v>
      </c>
      <c r="D153" s="85">
        <v>180.66299999999998</v>
      </c>
      <c r="E153" s="61">
        <v>0</v>
      </c>
      <c r="F153" s="62">
        <f t="shared" ref="F153" si="53">$C$3*E153</f>
        <v>0</v>
      </c>
      <c r="G153" s="61">
        <v>0</v>
      </c>
      <c r="H153" s="62">
        <f t="shared" ref="H153" si="54">G153*$C$4</f>
        <v>0</v>
      </c>
      <c r="I153" s="67">
        <f t="shared" ref="I153" si="55">F153+H153+D153</f>
        <v>180.66299999999998</v>
      </c>
      <c r="K153" s="92">
        <v>0</v>
      </c>
      <c r="M153" s="92">
        <f t="shared" si="37"/>
        <v>180.66299999999998</v>
      </c>
      <c r="N153" s="84" t="s">
        <v>530</v>
      </c>
    </row>
    <row r="154" spans="1:14" ht="15" customHeight="1" x14ac:dyDescent="0.25">
      <c r="A154" s="64" t="s">
        <v>284</v>
      </c>
      <c r="B154" s="65" t="s">
        <v>209</v>
      </c>
      <c r="C154" s="66" t="s">
        <v>514</v>
      </c>
      <c r="D154" s="10">
        <v>180.66299999999998</v>
      </c>
      <c r="E154" s="61">
        <v>0</v>
      </c>
      <c r="F154" s="62">
        <f t="shared" si="44"/>
        <v>0</v>
      </c>
      <c r="G154" s="61">
        <v>0</v>
      </c>
      <c r="H154" s="62">
        <f t="shared" si="45"/>
        <v>0</v>
      </c>
      <c r="I154" s="67">
        <f t="shared" si="46"/>
        <v>180.66299999999998</v>
      </c>
      <c r="K154" s="92">
        <v>180.66299999999998</v>
      </c>
      <c r="M154" s="92">
        <f t="shared" si="37"/>
        <v>0</v>
      </c>
    </row>
    <row r="155" spans="1:14" ht="15" customHeight="1" x14ac:dyDescent="0.25">
      <c r="A155" s="64" t="s">
        <v>314</v>
      </c>
      <c r="B155" s="65" t="s">
        <v>541</v>
      </c>
      <c r="C155" s="66" t="s">
        <v>514</v>
      </c>
      <c r="D155" s="10">
        <v>180.66299999999998</v>
      </c>
      <c r="E155" s="61">
        <v>0</v>
      </c>
      <c r="F155" s="62">
        <f t="shared" si="44"/>
        <v>0</v>
      </c>
      <c r="G155" s="61">
        <v>0</v>
      </c>
      <c r="H155" s="62">
        <f t="shared" si="45"/>
        <v>0</v>
      </c>
      <c r="I155" s="67">
        <f t="shared" si="46"/>
        <v>180.66299999999998</v>
      </c>
      <c r="K155" s="92">
        <v>180.66299999999998</v>
      </c>
      <c r="M155" s="92">
        <f t="shared" si="37"/>
        <v>0</v>
      </c>
    </row>
    <row r="156" spans="1:14" ht="15" customHeight="1" x14ac:dyDescent="0.25">
      <c r="A156" s="77" t="s">
        <v>315</v>
      </c>
      <c r="B156" s="78" t="s">
        <v>211</v>
      </c>
      <c r="C156" s="79" t="s">
        <v>514</v>
      </c>
      <c r="D156" s="80"/>
      <c r="E156" s="81">
        <v>0</v>
      </c>
      <c r="F156" s="82">
        <f t="shared" si="44"/>
        <v>0</v>
      </c>
      <c r="G156" s="81">
        <v>0</v>
      </c>
      <c r="H156" s="82">
        <f t="shared" si="45"/>
        <v>0</v>
      </c>
      <c r="I156" s="83">
        <f t="shared" si="46"/>
        <v>0</v>
      </c>
      <c r="K156" s="92">
        <v>0</v>
      </c>
      <c r="M156" s="92">
        <f t="shared" si="37"/>
        <v>0</v>
      </c>
      <c r="N156" s="84" t="s">
        <v>524</v>
      </c>
    </row>
    <row r="157" spans="1:14" ht="15" customHeight="1" x14ac:dyDescent="0.25">
      <c r="A157" s="86" t="s">
        <v>286</v>
      </c>
      <c r="B157" s="87" t="s">
        <v>532</v>
      </c>
      <c r="C157" s="88" t="s">
        <v>514</v>
      </c>
      <c r="D157" s="85">
        <v>159.77324999999999</v>
      </c>
      <c r="E157" s="61">
        <v>0</v>
      </c>
      <c r="F157" s="62">
        <f t="shared" ref="F157:F159" si="56">$C$3*E157</f>
        <v>0</v>
      </c>
      <c r="G157" s="61">
        <v>0</v>
      </c>
      <c r="H157" s="62">
        <f t="shared" ref="H157:H159" si="57">G157*$C$4</f>
        <v>0</v>
      </c>
      <c r="I157" s="67">
        <f t="shared" ref="I157:I159" si="58">F157+H157+D157</f>
        <v>159.77324999999999</v>
      </c>
      <c r="K157" s="92">
        <v>0</v>
      </c>
      <c r="M157" s="92">
        <f t="shared" si="37"/>
        <v>159.77324999999999</v>
      </c>
      <c r="N157" s="84" t="s">
        <v>530</v>
      </c>
    </row>
    <row r="158" spans="1:14" ht="15" customHeight="1" x14ac:dyDescent="0.25">
      <c r="A158" s="86" t="s">
        <v>326</v>
      </c>
      <c r="B158" s="87" t="s">
        <v>535</v>
      </c>
      <c r="C158" s="88" t="s">
        <v>514</v>
      </c>
      <c r="D158" s="85">
        <v>163.00829999999999</v>
      </c>
      <c r="E158" s="61">
        <v>0</v>
      </c>
      <c r="F158" s="62">
        <f t="shared" si="56"/>
        <v>0</v>
      </c>
      <c r="G158" s="61">
        <v>0</v>
      </c>
      <c r="H158" s="62">
        <f t="shared" si="57"/>
        <v>0</v>
      </c>
      <c r="I158" s="67">
        <f t="shared" si="58"/>
        <v>163.00829999999999</v>
      </c>
      <c r="K158" s="92">
        <v>0</v>
      </c>
      <c r="M158" s="92">
        <f t="shared" si="37"/>
        <v>163.00829999999999</v>
      </c>
      <c r="N158" s="84" t="s">
        <v>530</v>
      </c>
    </row>
    <row r="159" spans="1:14" ht="15" customHeight="1" x14ac:dyDescent="0.25">
      <c r="A159" s="86" t="s">
        <v>327</v>
      </c>
      <c r="B159" s="87" t="s">
        <v>536</v>
      </c>
      <c r="C159" s="88" t="s">
        <v>514</v>
      </c>
      <c r="D159" s="85">
        <v>163.00829999999999</v>
      </c>
      <c r="E159" s="61">
        <v>0</v>
      </c>
      <c r="F159" s="62">
        <f t="shared" si="56"/>
        <v>0</v>
      </c>
      <c r="G159" s="61">
        <v>0</v>
      </c>
      <c r="H159" s="62">
        <f t="shared" si="57"/>
        <v>0</v>
      </c>
      <c r="I159" s="67">
        <f t="shared" si="58"/>
        <v>163.00829999999999</v>
      </c>
      <c r="K159" s="92">
        <v>0</v>
      </c>
      <c r="M159" s="92">
        <f t="shared" si="37"/>
        <v>163.00829999999999</v>
      </c>
      <c r="N159" s="84" t="s">
        <v>530</v>
      </c>
    </row>
    <row r="160" spans="1:14" ht="15" customHeight="1" x14ac:dyDescent="0.25">
      <c r="A160" s="86" t="s">
        <v>287</v>
      </c>
      <c r="B160" s="87" t="s">
        <v>534</v>
      </c>
      <c r="C160" s="88" t="s">
        <v>514</v>
      </c>
      <c r="D160" s="85">
        <v>117.43095</v>
      </c>
      <c r="E160" s="61">
        <v>0</v>
      </c>
      <c r="F160" s="62">
        <f t="shared" ref="F160:F163" si="59">$C$3*E160</f>
        <v>0</v>
      </c>
      <c r="G160" s="61">
        <v>0</v>
      </c>
      <c r="H160" s="62">
        <f t="shared" ref="H160:H163" si="60">G160*$C$4</f>
        <v>0</v>
      </c>
      <c r="I160" s="67">
        <f t="shared" ref="I160:I163" si="61">F160+H160+D160</f>
        <v>117.43095</v>
      </c>
      <c r="K160" s="92">
        <v>0</v>
      </c>
      <c r="M160" s="92">
        <f t="shared" si="37"/>
        <v>117.43095</v>
      </c>
      <c r="N160" s="84" t="s">
        <v>530</v>
      </c>
    </row>
    <row r="161" spans="1:14" ht="15" customHeight="1" x14ac:dyDescent="0.25">
      <c r="A161" s="86" t="s">
        <v>526</v>
      </c>
      <c r="B161" s="87" t="s">
        <v>536</v>
      </c>
      <c r="C161" s="88" t="s">
        <v>514</v>
      </c>
      <c r="D161" s="85">
        <v>117.43095</v>
      </c>
      <c r="E161" s="61">
        <v>0</v>
      </c>
      <c r="F161" s="62">
        <f t="shared" si="59"/>
        <v>0</v>
      </c>
      <c r="G161" s="61">
        <v>0</v>
      </c>
      <c r="H161" s="62">
        <f t="shared" si="60"/>
        <v>0</v>
      </c>
      <c r="I161" s="67">
        <f t="shared" si="61"/>
        <v>117.43095</v>
      </c>
      <c r="K161" s="92">
        <v>0</v>
      </c>
      <c r="M161" s="92">
        <f t="shared" si="37"/>
        <v>117.43095</v>
      </c>
      <c r="N161" s="84" t="s">
        <v>530</v>
      </c>
    </row>
    <row r="162" spans="1:14" ht="15" customHeight="1" x14ac:dyDescent="0.25">
      <c r="A162" s="86" t="s">
        <v>288</v>
      </c>
      <c r="B162" s="87" t="s">
        <v>531</v>
      </c>
      <c r="C162" s="88" t="s">
        <v>514</v>
      </c>
      <c r="D162" s="85">
        <v>117.43095</v>
      </c>
      <c r="E162" s="61">
        <v>0</v>
      </c>
      <c r="F162" s="62">
        <f t="shared" si="59"/>
        <v>0</v>
      </c>
      <c r="G162" s="61">
        <v>0</v>
      </c>
      <c r="H162" s="62">
        <f t="shared" si="60"/>
        <v>0</v>
      </c>
      <c r="I162" s="67">
        <f t="shared" si="61"/>
        <v>117.43095</v>
      </c>
      <c r="K162" s="92">
        <v>0</v>
      </c>
      <c r="M162" s="92">
        <f t="shared" si="37"/>
        <v>117.43095</v>
      </c>
      <c r="N162" s="84" t="s">
        <v>530</v>
      </c>
    </row>
    <row r="163" spans="1:14" ht="15" customHeight="1" x14ac:dyDescent="0.25">
      <c r="A163" s="86" t="s">
        <v>527</v>
      </c>
      <c r="B163" s="87" t="s">
        <v>536</v>
      </c>
      <c r="C163" s="88" t="s">
        <v>514</v>
      </c>
      <c r="D163" s="85">
        <v>117.43095</v>
      </c>
      <c r="E163" s="61">
        <v>0</v>
      </c>
      <c r="F163" s="62">
        <f t="shared" si="59"/>
        <v>0</v>
      </c>
      <c r="G163" s="61">
        <v>0</v>
      </c>
      <c r="H163" s="62">
        <f t="shared" si="60"/>
        <v>0</v>
      </c>
      <c r="I163" s="67">
        <f t="shared" si="61"/>
        <v>117.43095</v>
      </c>
      <c r="K163" s="92">
        <v>0</v>
      </c>
      <c r="M163" s="92">
        <f t="shared" si="37"/>
        <v>117.43095</v>
      </c>
      <c r="N163" s="84" t="s">
        <v>530</v>
      </c>
    </row>
    <row r="164" spans="1:14" ht="15" customHeight="1" x14ac:dyDescent="0.25">
      <c r="A164" s="77" t="s">
        <v>289</v>
      </c>
      <c r="B164" s="78" t="s">
        <v>212</v>
      </c>
      <c r="C164" s="79" t="s">
        <v>514</v>
      </c>
      <c r="D164" s="80"/>
      <c r="E164" s="81">
        <v>0</v>
      </c>
      <c r="F164" s="82">
        <f t="shared" si="44"/>
        <v>0</v>
      </c>
      <c r="G164" s="81">
        <v>0</v>
      </c>
      <c r="H164" s="82">
        <f t="shared" si="45"/>
        <v>0</v>
      </c>
      <c r="I164" s="83">
        <f t="shared" si="46"/>
        <v>0</v>
      </c>
      <c r="K164" s="92">
        <v>0</v>
      </c>
      <c r="M164" s="92">
        <f t="shared" si="37"/>
        <v>0</v>
      </c>
      <c r="N164" s="84" t="s">
        <v>525</v>
      </c>
    </row>
    <row r="165" spans="1:14" ht="15" customHeight="1" x14ac:dyDescent="0.25">
      <c r="A165" s="64" t="s">
        <v>290</v>
      </c>
      <c r="B165" s="65" t="s">
        <v>213</v>
      </c>
      <c r="C165" s="66" t="s">
        <v>514</v>
      </c>
      <c r="D165" s="89">
        <v>164.661</v>
      </c>
      <c r="E165" s="61">
        <v>0</v>
      </c>
      <c r="F165" s="62">
        <f t="shared" si="44"/>
        <v>0</v>
      </c>
      <c r="G165" s="61">
        <v>0</v>
      </c>
      <c r="H165" s="62">
        <f t="shared" si="45"/>
        <v>0</v>
      </c>
      <c r="I165" s="67">
        <f t="shared" si="46"/>
        <v>164.661</v>
      </c>
      <c r="K165" s="92">
        <v>115.39500000000001</v>
      </c>
      <c r="M165" s="92">
        <f t="shared" si="37"/>
        <v>49.265999999999991</v>
      </c>
    </row>
    <row r="166" spans="1:14" ht="15" customHeight="1" x14ac:dyDescent="0.25">
      <c r="A166" s="86" t="s">
        <v>528</v>
      </c>
      <c r="B166" s="87" t="s">
        <v>537</v>
      </c>
      <c r="C166" s="88" t="s">
        <v>514</v>
      </c>
      <c r="D166" s="89">
        <v>164.661</v>
      </c>
      <c r="E166" s="61">
        <v>0</v>
      </c>
      <c r="F166" s="62">
        <f t="shared" ref="F166" si="62">$C$3*E166</f>
        <v>0</v>
      </c>
      <c r="G166" s="61">
        <v>0</v>
      </c>
      <c r="H166" s="62">
        <f t="shared" ref="H166" si="63">G166*$C$4</f>
        <v>0</v>
      </c>
      <c r="I166" s="67">
        <f t="shared" ref="I166" si="64">F166+H166+D166</f>
        <v>164.661</v>
      </c>
      <c r="K166" s="92">
        <v>0</v>
      </c>
      <c r="M166" s="92">
        <f t="shared" si="37"/>
        <v>164.661</v>
      </c>
      <c r="N166" s="84" t="s">
        <v>530</v>
      </c>
    </row>
    <row r="167" spans="1:14" ht="15" customHeight="1" x14ac:dyDescent="0.25">
      <c r="A167" s="64" t="s">
        <v>291</v>
      </c>
      <c r="B167" s="65" t="s">
        <v>214</v>
      </c>
      <c r="C167" s="66" t="s">
        <v>514</v>
      </c>
      <c r="D167" s="89">
        <v>213.92699999999996</v>
      </c>
      <c r="E167" s="61">
        <v>0</v>
      </c>
      <c r="F167" s="62">
        <f t="shared" si="44"/>
        <v>0</v>
      </c>
      <c r="G167" s="61">
        <v>0</v>
      </c>
      <c r="H167" s="62">
        <f t="shared" si="45"/>
        <v>0</v>
      </c>
      <c r="I167" s="67">
        <f t="shared" si="46"/>
        <v>213.92699999999996</v>
      </c>
      <c r="K167" s="92">
        <v>213.92699999999996</v>
      </c>
      <c r="M167" s="92">
        <f t="shared" si="37"/>
        <v>0</v>
      </c>
    </row>
    <row r="168" spans="1:14" ht="15" customHeight="1" x14ac:dyDescent="0.25">
      <c r="A168" s="86" t="s">
        <v>529</v>
      </c>
      <c r="B168" s="87" t="s">
        <v>210</v>
      </c>
      <c r="C168" s="88" t="s">
        <v>514</v>
      </c>
      <c r="D168" s="89">
        <v>213.92699999999996</v>
      </c>
      <c r="E168" s="61">
        <v>0</v>
      </c>
      <c r="F168" s="62">
        <f t="shared" ref="F168:F169" si="65">$C$3*E168</f>
        <v>0</v>
      </c>
      <c r="G168" s="61">
        <v>0</v>
      </c>
      <c r="H168" s="62">
        <f t="shared" ref="H168:H169" si="66">G168*$C$4</f>
        <v>0</v>
      </c>
      <c r="I168" s="67">
        <f t="shared" ref="I168:I169" si="67">F168+H168+D168</f>
        <v>213.92699999999996</v>
      </c>
      <c r="K168" s="92">
        <v>0</v>
      </c>
      <c r="M168" s="92">
        <f t="shared" si="37"/>
        <v>213.92699999999996</v>
      </c>
      <c r="N168" s="84" t="s">
        <v>530</v>
      </c>
    </row>
    <row r="169" spans="1:14" ht="15" customHeight="1" x14ac:dyDescent="0.25">
      <c r="A169" s="86" t="s">
        <v>292</v>
      </c>
      <c r="B169" s="87" t="s">
        <v>533</v>
      </c>
      <c r="C169" s="88" t="s">
        <v>514</v>
      </c>
      <c r="D169" s="89">
        <v>213.92699999999996</v>
      </c>
      <c r="E169" s="61">
        <v>0</v>
      </c>
      <c r="F169" s="62">
        <f t="shared" si="65"/>
        <v>0</v>
      </c>
      <c r="G169" s="61">
        <v>0</v>
      </c>
      <c r="H169" s="62">
        <f t="shared" si="66"/>
        <v>0</v>
      </c>
      <c r="I169" s="67">
        <f t="shared" si="67"/>
        <v>213.92699999999996</v>
      </c>
      <c r="K169" s="92">
        <v>0</v>
      </c>
      <c r="M169" s="92">
        <f t="shared" si="37"/>
        <v>213.92699999999996</v>
      </c>
      <c r="N169" s="84" t="s">
        <v>530</v>
      </c>
    </row>
    <row r="170" spans="1:14" ht="15" customHeight="1" x14ac:dyDescent="0.25">
      <c r="A170" s="86" t="s">
        <v>272</v>
      </c>
      <c r="B170" s="87" t="s">
        <v>538</v>
      </c>
      <c r="C170" s="88" t="s">
        <v>514</v>
      </c>
      <c r="D170" s="89">
        <v>213.92699999999996</v>
      </c>
      <c r="E170" s="61">
        <v>0</v>
      </c>
      <c r="F170" s="62">
        <f t="shared" ref="F170" si="68">$C$3*E170</f>
        <v>0</v>
      </c>
      <c r="G170" s="61">
        <v>0</v>
      </c>
      <c r="H170" s="62">
        <f t="shared" ref="H170" si="69">G170*$C$4</f>
        <v>0</v>
      </c>
      <c r="I170" s="67">
        <f t="shared" ref="I170" si="70">F170+H170+D170</f>
        <v>213.92699999999996</v>
      </c>
      <c r="K170" s="92">
        <v>0</v>
      </c>
      <c r="M170" s="92">
        <f t="shared" si="37"/>
        <v>213.92699999999996</v>
      </c>
      <c r="N170" s="84" t="s">
        <v>530</v>
      </c>
    </row>
    <row r="171" spans="1:14" ht="15" customHeight="1" x14ac:dyDescent="0.25">
      <c r="A171" s="64" t="s">
        <v>295</v>
      </c>
      <c r="B171" s="65" t="s">
        <v>215</v>
      </c>
      <c r="C171" s="66" t="s">
        <v>514</v>
      </c>
      <c r="D171" s="10">
        <v>213.92699999999996</v>
      </c>
      <c r="E171" s="61">
        <v>0</v>
      </c>
      <c r="F171" s="62">
        <f t="shared" si="44"/>
        <v>0</v>
      </c>
      <c r="G171" s="61">
        <v>0</v>
      </c>
      <c r="H171" s="62">
        <f t="shared" si="45"/>
        <v>0</v>
      </c>
      <c r="I171" s="67">
        <f t="shared" si="46"/>
        <v>213.92699999999996</v>
      </c>
      <c r="K171" s="92">
        <v>213.92699999999996</v>
      </c>
      <c r="M171" s="92">
        <f t="shared" si="37"/>
        <v>0</v>
      </c>
    </row>
    <row r="172" spans="1:14" ht="15" customHeight="1" x14ac:dyDescent="0.25">
      <c r="A172" s="106" t="s">
        <v>218</v>
      </c>
      <c r="B172" s="107"/>
      <c r="C172" s="107"/>
      <c r="D172" s="107"/>
      <c r="E172" s="107"/>
      <c r="F172" s="107"/>
      <c r="G172" s="107"/>
      <c r="H172" s="107"/>
      <c r="I172" s="108"/>
      <c r="K172" s="92">
        <v>0</v>
      </c>
      <c r="M172" s="92">
        <f t="shared" si="37"/>
        <v>0</v>
      </c>
    </row>
    <row r="173" spans="1:14" ht="15" customHeight="1" x14ac:dyDescent="0.25">
      <c r="A173" s="64" t="s">
        <v>309</v>
      </c>
      <c r="B173" s="65" t="s">
        <v>219</v>
      </c>
      <c r="C173" s="66" t="s">
        <v>514</v>
      </c>
      <c r="D173" s="10">
        <v>217.959</v>
      </c>
      <c r="E173" s="61">
        <v>0</v>
      </c>
      <c r="F173" s="62">
        <f t="shared" ref="F173:F188" si="71">$C$3*E173</f>
        <v>0</v>
      </c>
      <c r="G173" s="61">
        <v>0</v>
      </c>
      <c r="H173" s="62">
        <f t="shared" ref="H173:H188" si="72">G173*$C$4</f>
        <v>0</v>
      </c>
      <c r="I173" s="67">
        <f t="shared" ref="I173:I188" si="73">F173+H173+D173</f>
        <v>217.959</v>
      </c>
      <c r="K173" s="92">
        <v>217.959</v>
      </c>
      <c r="M173" s="92">
        <f t="shared" si="37"/>
        <v>0</v>
      </c>
    </row>
    <row r="174" spans="1:14" ht="15" customHeight="1" x14ac:dyDescent="0.25">
      <c r="A174" s="64" t="s">
        <v>310</v>
      </c>
      <c r="B174" s="65" t="s">
        <v>220</v>
      </c>
      <c r="C174" s="66" t="s">
        <v>514</v>
      </c>
      <c r="D174" s="10">
        <v>217.959</v>
      </c>
      <c r="E174" s="61">
        <v>0</v>
      </c>
      <c r="F174" s="62">
        <f t="shared" si="71"/>
        <v>0</v>
      </c>
      <c r="G174" s="61">
        <v>0</v>
      </c>
      <c r="H174" s="62">
        <f t="shared" si="72"/>
        <v>0</v>
      </c>
      <c r="I174" s="67">
        <f t="shared" si="73"/>
        <v>217.959</v>
      </c>
      <c r="K174" s="92">
        <v>217.959</v>
      </c>
      <c r="M174" s="92">
        <f t="shared" ref="M174:M228" si="74">D174-K174</f>
        <v>0</v>
      </c>
    </row>
    <row r="175" spans="1:14" ht="15" customHeight="1" x14ac:dyDescent="0.25">
      <c r="A175" s="64" t="s">
        <v>316</v>
      </c>
      <c r="B175" s="65" t="s">
        <v>221</v>
      </c>
      <c r="C175" s="66" t="s">
        <v>514</v>
      </c>
      <c r="D175" s="10">
        <v>217.959</v>
      </c>
      <c r="E175" s="61">
        <v>0</v>
      </c>
      <c r="F175" s="62">
        <f t="shared" si="71"/>
        <v>0</v>
      </c>
      <c r="G175" s="61">
        <v>0</v>
      </c>
      <c r="H175" s="62">
        <f t="shared" si="72"/>
        <v>0</v>
      </c>
      <c r="I175" s="67">
        <f t="shared" si="73"/>
        <v>217.959</v>
      </c>
      <c r="K175" s="92">
        <v>217.959</v>
      </c>
      <c r="M175" s="92">
        <f t="shared" si="74"/>
        <v>0</v>
      </c>
    </row>
    <row r="176" spans="1:14" ht="15" customHeight="1" x14ac:dyDescent="0.25">
      <c r="A176" s="64" t="s">
        <v>317</v>
      </c>
      <c r="B176" s="65" t="s">
        <v>222</v>
      </c>
      <c r="C176" s="66" t="s">
        <v>514</v>
      </c>
      <c r="D176" s="10">
        <v>217.959</v>
      </c>
      <c r="E176" s="61">
        <v>0</v>
      </c>
      <c r="F176" s="62">
        <f t="shared" si="71"/>
        <v>0</v>
      </c>
      <c r="G176" s="61">
        <v>0</v>
      </c>
      <c r="H176" s="62">
        <f t="shared" si="72"/>
        <v>0</v>
      </c>
      <c r="I176" s="67">
        <f t="shared" si="73"/>
        <v>217.959</v>
      </c>
      <c r="K176" s="92">
        <v>217.959</v>
      </c>
      <c r="M176" s="92">
        <f t="shared" si="74"/>
        <v>0</v>
      </c>
    </row>
    <row r="177" spans="1:13" ht="15" customHeight="1" x14ac:dyDescent="0.25">
      <c r="A177" s="64" t="s">
        <v>318</v>
      </c>
      <c r="B177" s="65" t="s">
        <v>223</v>
      </c>
      <c r="C177" s="66" t="s">
        <v>514</v>
      </c>
      <c r="D177" s="10">
        <v>180.66299999999998</v>
      </c>
      <c r="E177" s="61">
        <v>0</v>
      </c>
      <c r="F177" s="62">
        <f t="shared" si="71"/>
        <v>0</v>
      </c>
      <c r="G177" s="61">
        <v>0</v>
      </c>
      <c r="H177" s="62">
        <f t="shared" si="72"/>
        <v>0</v>
      </c>
      <c r="I177" s="67">
        <f t="shared" si="73"/>
        <v>180.66299999999998</v>
      </c>
      <c r="K177" s="92">
        <v>180.66299999999998</v>
      </c>
      <c r="M177" s="92">
        <f t="shared" si="74"/>
        <v>0</v>
      </c>
    </row>
    <row r="178" spans="1:13" ht="15" customHeight="1" x14ac:dyDescent="0.25">
      <c r="A178" s="64" t="s">
        <v>319</v>
      </c>
      <c r="B178" s="65" t="s">
        <v>224</v>
      </c>
      <c r="C178" s="66" t="s">
        <v>514</v>
      </c>
      <c r="D178" s="10">
        <v>180.66299999999998</v>
      </c>
      <c r="E178" s="61">
        <v>0</v>
      </c>
      <c r="F178" s="62">
        <f t="shared" si="71"/>
        <v>0</v>
      </c>
      <c r="G178" s="61">
        <v>0</v>
      </c>
      <c r="H178" s="62">
        <f t="shared" si="72"/>
        <v>0</v>
      </c>
      <c r="I178" s="67">
        <f t="shared" si="73"/>
        <v>180.66299999999998</v>
      </c>
      <c r="K178" s="92">
        <v>180.66299999999998</v>
      </c>
      <c r="M178" s="92">
        <f t="shared" si="74"/>
        <v>0</v>
      </c>
    </row>
    <row r="179" spans="1:13" ht="15" customHeight="1" x14ac:dyDescent="0.25">
      <c r="A179" s="64" t="s">
        <v>320</v>
      </c>
      <c r="B179" s="65" t="s">
        <v>225</v>
      </c>
      <c r="C179" s="66" t="s">
        <v>514</v>
      </c>
      <c r="D179" s="10">
        <v>180.66299999999998</v>
      </c>
      <c r="E179" s="61">
        <v>0</v>
      </c>
      <c r="F179" s="62">
        <f t="shared" si="71"/>
        <v>0</v>
      </c>
      <c r="G179" s="61">
        <v>0</v>
      </c>
      <c r="H179" s="62">
        <f t="shared" si="72"/>
        <v>0</v>
      </c>
      <c r="I179" s="67">
        <f t="shared" si="73"/>
        <v>180.66299999999998</v>
      </c>
      <c r="K179" s="92">
        <v>180.66299999999998</v>
      </c>
      <c r="M179" s="92">
        <f t="shared" si="74"/>
        <v>0</v>
      </c>
    </row>
    <row r="180" spans="1:13" ht="15" customHeight="1" x14ac:dyDescent="0.25">
      <c r="A180" s="64" t="s">
        <v>321</v>
      </c>
      <c r="B180" s="65" t="s">
        <v>226</v>
      </c>
      <c r="C180" s="66" t="s">
        <v>514</v>
      </c>
      <c r="D180" s="10">
        <v>180.66299999999998</v>
      </c>
      <c r="E180" s="61">
        <v>0</v>
      </c>
      <c r="F180" s="62">
        <f t="shared" si="71"/>
        <v>0</v>
      </c>
      <c r="G180" s="61">
        <v>0</v>
      </c>
      <c r="H180" s="62">
        <f t="shared" si="72"/>
        <v>0</v>
      </c>
      <c r="I180" s="67">
        <f t="shared" si="73"/>
        <v>180.66299999999998</v>
      </c>
      <c r="K180" s="92">
        <v>180.66299999999998</v>
      </c>
      <c r="M180" s="92">
        <f t="shared" si="74"/>
        <v>0</v>
      </c>
    </row>
    <row r="181" spans="1:13" ht="15" customHeight="1" x14ac:dyDescent="0.25">
      <c r="A181" s="64" t="s">
        <v>322</v>
      </c>
      <c r="B181" s="65" t="s">
        <v>323</v>
      </c>
      <c r="C181" s="66" t="s">
        <v>514</v>
      </c>
      <c r="D181" s="10">
        <v>217.959</v>
      </c>
      <c r="E181" s="61">
        <v>0</v>
      </c>
      <c r="F181" s="62">
        <f t="shared" si="71"/>
        <v>0</v>
      </c>
      <c r="G181" s="61">
        <v>0</v>
      </c>
      <c r="H181" s="62">
        <f t="shared" si="72"/>
        <v>0</v>
      </c>
      <c r="I181" s="67">
        <f t="shared" si="73"/>
        <v>217.959</v>
      </c>
      <c r="K181" s="92">
        <v>217.959</v>
      </c>
      <c r="M181" s="92">
        <f t="shared" si="74"/>
        <v>0</v>
      </c>
    </row>
    <row r="182" spans="1:13" ht="15" customHeight="1" x14ac:dyDescent="0.25">
      <c r="A182" s="64" t="s">
        <v>324</v>
      </c>
      <c r="B182" s="65" t="s">
        <v>227</v>
      </c>
      <c r="C182" s="66" t="s">
        <v>514</v>
      </c>
      <c r="D182" s="10">
        <v>217.959</v>
      </c>
      <c r="E182" s="61">
        <v>0</v>
      </c>
      <c r="F182" s="62">
        <f t="shared" si="71"/>
        <v>0</v>
      </c>
      <c r="G182" s="61">
        <v>0</v>
      </c>
      <c r="H182" s="62">
        <f t="shared" si="72"/>
        <v>0</v>
      </c>
      <c r="I182" s="67">
        <f t="shared" si="73"/>
        <v>217.959</v>
      </c>
      <c r="K182" s="92">
        <v>217.959</v>
      </c>
      <c r="M182" s="92">
        <f t="shared" si="74"/>
        <v>0</v>
      </c>
    </row>
    <row r="183" spans="1:13" ht="15" customHeight="1" x14ac:dyDescent="0.25">
      <c r="A183" s="64" t="s">
        <v>283</v>
      </c>
      <c r="B183" s="65" t="s">
        <v>228</v>
      </c>
      <c r="C183" s="66" t="s">
        <v>514</v>
      </c>
      <c r="D183" s="10">
        <v>140.595</v>
      </c>
      <c r="E183" s="61">
        <v>0</v>
      </c>
      <c r="F183" s="62">
        <f t="shared" si="71"/>
        <v>0</v>
      </c>
      <c r="G183" s="61">
        <v>0</v>
      </c>
      <c r="H183" s="62">
        <f t="shared" si="72"/>
        <v>0</v>
      </c>
      <c r="I183" s="67">
        <f t="shared" si="73"/>
        <v>140.595</v>
      </c>
      <c r="K183" s="92">
        <v>140.595</v>
      </c>
      <c r="M183" s="92">
        <f t="shared" si="74"/>
        <v>0</v>
      </c>
    </row>
    <row r="184" spans="1:13" ht="15" customHeight="1" x14ac:dyDescent="0.25">
      <c r="A184" s="64" t="s">
        <v>325</v>
      </c>
      <c r="B184" s="65" t="s">
        <v>229</v>
      </c>
      <c r="C184" s="66" t="s">
        <v>514</v>
      </c>
      <c r="D184" s="10">
        <v>140.595</v>
      </c>
      <c r="E184" s="61">
        <v>0</v>
      </c>
      <c r="F184" s="62">
        <f t="shared" si="71"/>
        <v>0</v>
      </c>
      <c r="G184" s="61">
        <v>0</v>
      </c>
      <c r="H184" s="62">
        <f t="shared" si="72"/>
        <v>0</v>
      </c>
      <c r="I184" s="67">
        <f t="shared" si="73"/>
        <v>140.595</v>
      </c>
      <c r="K184" s="92">
        <v>140.595</v>
      </c>
      <c r="M184" s="92">
        <f t="shared" si="74"/>
        <v>0</v>
      </c>
    </row>
    <row r="185" spans="1:13" ht="15" customHeight="1" x14ac:dyDescent="0.25">
      <c r="A185" s="64" t="s">
        <v>314</v>
      </c>
      <c r="B185" s="65" t="s">
        <v>210</v>
      </c>
      <c r="C185" s="66" t="s">
        <v>514</v>
      </c>
      <c r="D185" s="10">
        <v>183.18299999999999</v>
      </c>
      <c r="E185" s="61">
        <v>0</v>
      </c>
      <c r="F185" s="62">
        <f t="shared" si="71"/>
        <v>0</v>
      </c>
      <c r="G185" s="61">
        <v>0</v>
      </c>
      <c r="H185" s="62">
        <f t="shared" si="72"/>
        <v>0</v>
      </c>
      <c r="I185" s="67">
        <f t="shared" si="73"/>
        <v>183.18299999999999</v>
      </c>
      <c r="K185" s="92">
        <v>183.18299999999999</v>
      </c>
      <c r="M185" s="92">
        <f t="shared" si="74"/>
        <v>0</v>
      </c>
    </row>
    <row r="186" spans="1:13" ht="15" customHeight="1" x14ac:dyDescent="0.25">
      <c r="A186" s="64" t="s">
        <v>315</v>
      </c>
      <c r="B186" s="65" t="s">
        <v>211</v>
      </c>
      <c r="C186" s="66" t="s">
        <v>514</v>
      </c>
      <c r="D186" s="10">
        <v>183.18299999999999</v>
      </c>
      <c r="E186" s="61">
        <v>0</v>
      </c>
      <c r="F186" s="62">
        <f t="shared" si="71"/>
        <v>0</v>
      </c>
      <c r="G186" s="61">
        <v>0</v>
      </c>
      <c r="H186" s="62">
        <f t="shared" si="72"/>
        <v>0</v>
      </c>
      <c r="I186" s="67">
        <f t="shared" si="73"/>
        <v>183.18299999999999</v>
      </c>
      <c r="K186" s="92">
        <v>183.18299999999999</v>
      </c>
      <c r="M186" s="92">
        <f t="shared" si="74"/>
        <v>0</v>
      </c>
    </row>
    <row r="187" spans="1:13" ht="15" customHeight="1" x14ac:dyDescent="0.25">
      <c r="A187" s="64" t="s">
        <v>326</v>
      </c>
      <c r="B187" s="65" t="s">
        <v>214</v>
      </c>
      <c r="C187" s="66" t="s">
        <v>514</v>
      </c>
      <c r="D187" s="10">
        <v>183.18299999999999</v>
      </c>
      <c r="E187" s="61">
        <v>0</v>
      </c>
      <c r="F187" s="62">
        <f t="shared" si="71"/>
        <v>0</v>
      </c>
      <c r="G187" s="61">
        <v>0</v>
      </c>
      <c r="H187" s="62">
        <f t="shared" si="72"/>
        <v>0</v>
      </c>
      <c r="I187" s="67">
        <f t="shared" si="73"/>
        <v>183.18299999999999</v>
      </c>
      <c r="K187" s="92">
        <v>183.18299999999999</v>
      </c>
      <c r="M187" s="92">
        <f t="shared" si="74"/>
        <v>0</v>
      </c>
    </row>
    <row r="188" spans="1:13" ht="15" customHeight="1" x14ac:dyDescent="0.25">
      <c r="A188" s="64" t="s">
        <v>327</v>
      </c>
      <c r="B188" s="65" t="s">
        <v>213</v>
      </c>
      <c r="C188" s="66" t="s">
        <v>514</v>
      </c>
      <c r="D188" s="10">
        <v>183.18299999999999</v>
      </c>
      <c r="E188" s="61">
        <v>0</v>
      </c>
      <c r="F188" s="62">
        <f t="shared" si="71"/>
        <v>0</v>
      </c>
      <c r="G188" s="61">
        <v>0</v>
      </c>
      <c r="H188" s="62">
        <f t="shared" si="72"/>
        <v>0</v>
      </c>
      <c r="I188" s="67">
        <f t="shared" si="73"/>
        <v>183.18299999999999</v>
      </c>
      <c r="K188" s="92">
        <v>183.18299999999999</v>
      </c>
      <c r="M188" s="92">
        <f t="shared" si="74"/>
        <v>0</v>
      </c>
    </row>
    <row r="189" spans="1:13" ht="15" customHeight="1" x14ac:dyDescent="0.25">
      <c r="A189" s="106" t="s">
        <v>73</v>
      </c>
      <c r="B189" s="107"/>
      <c r="C189" s="107"/>
      <c r="D189" s="107"/>
      <c r="E189" s="107"/>
      <c r="F189" s="107"/>
      <c r="G189" s="107"/>
      <c r="H189" s="107"/>
      <c r="I189" s="108"/>
      <c r="K189" s="92">
        <v>0</v>
      </c>
      <c r="M189" s="92">
        <f t="shared" si="74"/>
        <v>0</v>
      </c>
    </row>
    <row r="190" spans="1:13" ht="15" customHeight="1" x14ac:dyDescent="0.25">
      <c r="A190" s="64" t="s">
        <v>284</v>
      </c>
      <c r="B190" s="73" t="s">
        <v>230</v>
      </c>
      <c r="C190" s="66" t="s">
        <v>514</v>
      </c>
      <c r="D190" s="10">
        <v>176.88300000000001</v>
      </c>
      <c r="E190" s="61">
        <v>0</v>
      </c>
      <c r="F190" s="62">
        <f t="shared" ref="F190:F199" si="75">$C$3*E190</f>
        <v>0</v>
      </c>
      <c r="G190" s="61">
        <v>0</v>
      </c>
      <c r="H190" s="62">
        <f t="shared" ref="H190:H199" si="76">G190*$C$4</f>
        <v>0</v>
      </c>
      <c r="I190" s="67">
        <f t="shared" ref="I190:I199" si="77">F190+H190+D190</f>
        <v>176.88300000000001</v>
      </c>
      <c r="K190" s="92">
        <v>176.88300000000001</v>
      </c>
      <c r="M190" s="92">
        <f t="shared" si="74"/>
        <v>0</v>
      </c>
    </row>
    <row r="191" spans="1:13" ht="15" customHeight="1" x14ac:dyDescent="0.25">
      <c r="A191" s="64" t="s">
        <v>286</v>
      </c>
      <c r="B191" s="73" t="s">
        <v>231</v>
      </c>
      <c r="C191" s="66" t="s">
        <v>514</v>
      </c>
      <c r="D191" s="10">
        <v>211.65899999999999</v>
      </c>
      <c r="E191" s="61">
        <v>0</v>
      </c>
      <c r="F191" s="62">
        <f t="shared" si="75"/>
        <v>0</v>
      </c>
      <c r="G191" s="61">
        <v>0</v>
      </c>
      <c r="H191" s="62">
        <f t="shared" si="76"/>
        <v>0</v>
      </c>
      <c r="I191" s="67">
        <f t="shared" si="77"/>
        <v>211.65899999999999</v>
      </c>
      <c r="K191" s="92">
        <v>211.65899999999999</v>
      </c>
      <c r="M191" s="92">
        <f t="shared" si="74"/>
        <v>0</v>
      </c>
    </row>
    <row r="192" spans="1:13" ht="15" customHeight="1" x14ac:dyDescent="0.25">
      <c r="A192" s="64" t="s">
        <v>287</v>
      </c>
      <c r="B192" s="73" t="s">
        <v>328</v>
      </c>
      <c r="C192" s="66" t="s">
        <v>514</v>
      </c>
      <c r="D192" s="10">
        <v>211.65899999999999</v>
      </c>
      <c r="E192" s="61">
        <v>0</v>
      </c>
      <c r="F192" s="62">
        <f t="shared" si="75"/>
        <v>0</v>
      </c>
      <c r="G192" s="61">
        <v>0</v>
      </c>
      <c r="H192" s="62">
        <f t="shared" si="76"/>
        <v>0</v>
      </c>
      <c r="I192" s="67">
        <f t="shared" si="77"/>
        <v>211.65899999999999</v>
      </c>
      <c r="K192" s="92">
        <v>211.65899999999999</v>
      </c>
      <c r="M192" s="92">
        <f t="shared" si="74"/>
        <v>0</v>
      </c>
    </row>
    <row r="193" spans="1:20" ht="15" customHeight="1" x14ac:dyDescent="0.25">
      <c r="A193" s="64" t="s">
        <v>288</v>
      </c>
      <c r="B193" s="73" t="s">
        <v>232</v>
      </c>
      <c r="C193" s="66" t="s">
        <v>514</v>
      </c>
      <c r="D193" s="10">
        <v>134.29499999999999</v>
      </c>
      <c r="E193" s="61">
        <v>0</v>
      </c>
      <c r="F193" s="62">
        <f t="shared" si="75"/>
        <v>0</v>
      </c>
      <c r="G193" s="61">
        <v>0</v>
      </c>
      <c r="H193" s="62">
        <f t="shared" si="76"/>
        <v>0</v>
      </c>
      <c r="I193" s="67">
        <f t="shared" si="77"/>
        <v>134.29499999999999</v>
      </c>
      <c r="K193" s="92">
        <v>134.29499999999999</v>
      </c>
      <c r="M193" s="92">
        <f t="shared" si="74"/>
        <v>0</v>
      </c>
    </row>
    <row r="194" spans="1:20" ht="15" customHeight="1" x14ac:dyDescent="0.25">
      <c r="A194" s="64" t="s">
        <v>289</v>
      </c>
      <c r="B194" s="73" t="s">
        <v>233</v>
      </c>
      <c r="C194" s="66" t="s">
        <v>514</v>
      </c>
      <c r="D194" s="10">
        <v>206.68199999999999</v>
      </c>
      <c r="E194" s="61">
        <v>0</v>
      </c>
      <c r="F194" s="62">
        <f t="shared" si="75"/>
        <v>0</v>
      </c>
      <c r="G194" s="61">
        <v>0</v>
      </c>
      <c r="H194" s="62">
        <f t="shared" si="76"/>
        <v>0</v>
      </c>
      <c r="I194" s="67">
        <f t="shared" si="77"/>
        <v>206.68199999999999</v>
      </c>
      <c r="K194" s="92">
        <v>201.70499999999998</v>
      </c>
      <c r="M194" s="92">
        <f t="shared" si="74"/>
        <v>4.9770000000000039</v>
      </c>
    </row>
    <row r="195" spans="1:20" ht="15" customHeight="1" x14ac:dyDescent="0.25">
      <c r="A195" s="64" t="s">
        <v>290</v>
      </c>
      <c r="B195" s="73" t="s">
        <v>234</v>
      </c>
      <c r="C195" s="66" t="s">
        <v>514</v>
      </c>
      <c r="D195" s="10">
        <v>206.68199999999999</v>
      </c>
      <c r="E195" s="61">
        <v>0</v>
      </c>
      <c r="F195" s="62">
        <f t="shared" si="75"/>
        <v>0</v>
      </c>
      <c r="G195" s="61">
        <v>0</v>
      </c>
      <c r="H195" s="62">
        <f t="shared" si="76"/>
        <v>0</v>
      </c>
      <c r="I195" s="67">
        <f t="shared" si="77"/>
        <v>206.68199999999999</v>
      </c>
      <c r="K195" s="92">
        <v>211.65899999999999</v>
      </c>
      <c r="M195" s="92">
        <f t="shared" si="74"/>
        <v>-4.9770000000000039</v>
      </c>
    </row>
    <row r="196" spans="1:20" ht="15" customHeight="1" x14ac:dyDescent="0.25">
      <c r="A196" s="64" t="s">
        <v>291</v>
      </c>
      <c r="B196" s="73" t="s">
        <v>225</v>
      </c>
      <c r="C196" s="66" t="s">
        <v>514</v>
      </c>
      <c r="D196" s="10">
        <v>174.363</v>
      </c>
      <c r="E196" s="61">
        <v>0</v>
      </c>
      <c r="F196" s="62">
        <f t="shared" si="75"/>
        <v>0</v>
      </c>
      <c r="G196" s="61">
        <v>0</v>
      </c>
      <c r="H196" s="62">
        <f t="shared" si="76"/>
        <v>0</v>
      </c>
      <c r="I196" s="67">
        <f t="shared" si="77"/>
        <v>174.363</v>
      </c>
      <c r="K196" s="92">
        <v>174.363</v>
      </c>
      <c r="M196" s="92">
        <f t="shared" si="74"/>
        <v>0</v>
      </c>
    </row>
    <row r="197" spans="1:20" ht="15" customHeight="1" x14ac:dyDescent="0.25">
      <c r="A197" s="64" t="s">
        <v>292</v>
      </c>
      <c r="B197" s="73" t="s">
        <v>223</v>
      </c>
      <c r="C197" s="66" t="s">
        <v>514</v>
      </c>
      <c r="D197" s="10">
        <v>174.363</v>
      </c>
      <c r="E197" s="61">
        <v>0</v>
      </c>
      <c r="F197" s="62">
        <f t="shared" si="75"/>
        <v>0</v>
      </c>
      <c r="G197" s="61">
        <v>0</v>
      </c>
      <c r="H197" s="62">
        <f t="shared" si="76"/>
        <v>0</v>
      </c>
      <c r="I197" s="67">
        <f t="shared" si="77"/>
        <v>174.363</v>
      </c>
      <c r="K197" s="92">
        <v>174.363</v>
      </c>
      <c r="M197" s="92">
        <f t="shared" si="74"/>
        <v>0</v>
      </c>
      <c r="Q197" s="105"/>
      <c r="R197" s="105"/>
      <c r="S197" s="105"/>
      <c r="T197" s="105"/>
    </row>
    <row r="198" spans="1:20" ht="15" customHeight="1" x14ac:dyDescent="0.25">
      <c r="A198" s="64" t="s">
        <v>293</v>
      </c>
      <c r="B198" s="73" t="s">
        <v>226</v>
      </c>
      <c r="C198" s="66" t="s">
        <v>514</v>
      </c>
      <c r="D198" s="10">
        <v>186.96299999999999</v>
      </c>
      <c r="E198" s="61">
        <v>0</v>
      </c>
      <c r="F198" s="62">
        <f t="shared" si="75"/>
        <v>0</v>
      </c>
      <c r="G198" s="61">
        <v>0</v>
      </c>
      <c r="H198" s="62">
        <f t="shared" si="76"/>
        <v>0</v>
      </c>
      <c r="I198" s="67">
        <f t="shared" si="77"/>
        <v>186.96299999999999</v>
      </c>
      <c r="K198" s="92">
        <v>186.96299999999999</v>
      </c>
      <c r="M198" s="92">
        <f t="shared" si="74"/>
        <v>0</v>
      </c>
      <c r="Q198" s="37"/>
      <c r="R198" s="37"/>
      <c r="S198" s="37"/>
      <c r="T198" s="37"/>
    </row>
    <row r="199" spans="1:20" ht="15" customHeight="1" x14ac:dyDescent="0.25">
      <c r="A199" s="64" t="s">
        <v>294</v>
      </c>
      <c r="B199" s="73" t="s">
        <v>224</v>
      </c>
      <c r="C199" s="66" t="s">
        <v>514</v>
      </c>
      <c r="D199" s="10">
        <v>186.96299999999999</v>
      </c>
      <c r="E199" s="61">
        <v>0</v>
      </c>
      <c r="F199" s="62">
        <f t="shared" si="75"/>
        <v>0</v>
      </c>
      <c r="G199" s="61">
        <v>0</v>
      </c>
      <c r="H199" s="62">
        <f t="shared" si="76"/>
        <v>0</v>
      </c>
      <c r="I199" s="67">
        <f t="shared" si="77"/>
        <v>186.96299999999999</v>
      </c>
      <c r="K199" s="92">
        <v>186.96299999999999</v>
      </c>
      <c r="M199" s="92">
        <f t="shared" si="74"/>
        <v>0</v>
      </c>
      <c r="Q199" s="17"/>
      <c r="R199" s="17"/>
      <c r="S199" s="17"/>
      <c r="T199" s="17"/>
    </row>
    <row r="200" spans="1:20" ht="15" customHeight="1" x14ac:dyDescent="0.25">
      <c r="A200" s="94" t="s">
        <v>84</v>
      </c>
      <c r="B200" s="95"/>
      <c r="C200" s="95"/>
      <c r="D200" s="95"/>
      <c r="E200" s="95"/>
      <c r="F200" s="95"/>
      <c r="G200" s="95"/>
      <c r="H200" s="95"/>
      <c r="I200" s="96"/>
      <c r="K200" s="92">
        <v>0</v>
      </c>
      <c r="M200" s="92">
        <f t="shared" si="74"/>
        <v>0</v>
      </c>
      <c r="Q200" s="17"/>
      <c r="R200" s="17"/>
      <c r="S200" s="17"/>
      <c r="T200" s="17"/>
    </row>
    <row r="201" spans="1:20" ht="15" customHeight="1" x14ac:dyDescent="0.25">
      <c r="A201" s="106" t="s">
        <v>133</v>
      </c>
      <c r="B201" s="107"/>
      <c r="C201" s="107"/>
      <c r="D201" s="107"/>
      <c r="E201" s="107"/>
      <c r="F201" s="107"/>
      <c r="G201" s="107"/>
      <c r="H201" s="107"/>
      <c r="I201" s="108"/>
      <c r="K201" s="92">
        <v>0</v>
      </c>
      <c r="M201" s="92">
        <f t="shared" si="74"/>
        <v>0</v>
      </c>
      <c r="Q201" s="17"/>
      <c r="R201" s="17"/>
      <c r="S201" s="17"/>
      <c r="T201" s="17"/>
    </row>
    <row r="202" spans="1:20" ht="15" customHeight="1" x14ac:dyDescent="0.25">
      <c r="A202" s="64" t="s">
        <v>283</v>
      </c>
      <c r="B202" s="65" t="s">
        <v>235</v>
      </c>
      <c r="C202" s="66" t="s">
        <v>514</v>
      </c>
      <c r="D202" s="10">
        <f>[1]Feuil1!$J$161</f>
        <v>142.23299999999998</v>
      </c>
      <c r="E202" s="61">
        <v>0</v>
      </c>
      <c r="F202" s="62">
        <f t="shared" ref="F202:F207" si="78">$C$3*E202</f>
        <v>0</v>
      </c>
      <c r="G202" s="61">
        <v>0</v>
      </c>
      <c r="H202" s="62">
        <f t="shared" ref="H202:H207" si="79">G202*$C$4</f>
        <v>0</v>
      </c>
      <c r="I202" s="67">
        <f t="shared" ref="I202:I207" si="80">F202+H202+D202</f>
        <v>142.23299999999998</v>
      </c>
      <c r="K202" s="92">
        <v>142.23299999999998</v>
      </c>
      <c r="M202" s="92">
        <f t="shared" si="74"/>
        <v>0</v>
      </c>
      <c r="Q202" s="17"/>
      <c r="R202" s="17"/>
      <c r="S202" s="17"/>
      <c r="T202" s="17"/>
    </row>
    <row r="203" spans="1:20" ht="15" customHeight="1" x14ac:dyDescent="0.25">
      <c r="A203" s="64" t="s">
        <v>284</v>
      </c>
      <c r="B203" s="65" t="s">
        <v>236</v>
      </c>
      <c r="C203" s="66" t="s">
        <v>514</v>
      </c>
      <c r="D203" s="10">
        <f>[1]Feuil1!$J$78</f>
        <v>224.7</v>
      </c>
      <c r="E203" s="61">
        <v>0</v>
      </c>
      <c r="F203" s="62">
        <f t="shared" si="78"/>
        <v>0</v>
      </c>
      <c r="G203" s="61">
        <v>0</v>
      </c>
      <c r="H203" s="62">
        <f t="shared" si="79"/>
        <v>0</v>
      </c>
      <c r="I203" s="67">
        <f t="shared" si="80"/>
        <v>224.7</v>
      </c>
      <c r="K203" s="92">
        <v>226.27499999999998</v>
      </c>
      <c r="M203" s="92">
        <f t="shared" si="74"/>
        <v>-1.5749999999999886</v>
      </c>
      <c r="Q203" s="17"/>
      <c r="R203" s="17"/>
      <c r="S203" s="17"/>
      <c r="T203" s="17"/>
    </row>
    <row r="204" spans="1:20" ht="15" customHeight="1" x14ac:dyDescent="0.25">
      <c r="A204" s="64" t="s">
        <v>286</v>
      </c>
      <c r="B204" s="65" t="s">
        <v>237</v>
      </c>
      <c r="C204" s="66" t="s">
        <v>514</v>
      </c>
      <c r="D204" s="10">
        <f>[1]Feuil1!$J$78</f>
        <v>224.7</v>
      </c>
      <c r="E204" s="61">
        <v>0</v>
      </c>
      <c r="F204" s="62">
        <f t="shared" si="78"/>
        <v>0</v>
      </c>
      <c r="G204" s="61">
        <v>0</v>
      </c>
      <c r="H204" s="62">
        <f t="shared" si="79"/>
        <v>0</v>
      </c>
      <c r="I204" s="67">
        <f t="shared" si="80"/>
        <v>224.7</v>
      </c>
      <c r="K204" s="92">
        <v>223.125</v>
      </c>
      <c r="M204" s="92">
        <f t="shared" si="74"/>
        <v>1.5749999999999886</v>
      </c>
      <c r="Q204" s="17"/>
      <c r="R204" s="17"/>
      <c r="S204" s="17"/>
      <c r="T204" s="17"/>
    </row>
    <row r="205" spans="1:20" ht="15" customHeight="1" x14ac:dyDescent="0.25">
      <c r="A205" s="64" t="s">
        <v>287</v>
      </c>
      <c r="B205" s="65" t="s">
        <v>238</v>
      </c>
      <c r="C205" s="66" t="s">
        <v>514</v>
      </c>
      <c r="D205" s="10">
        <f>[1]Feuil1!$J$137</f>
        <v>215.06099999999998</v>
      </c>
      <c r="E205" s="61">
        <v>0</v>
      </c>
      <c r="F205" s="62">
        <f t="shared" si="78"/>
        <v>0</v>
      </c>
      <c r="G205" s="61">
        <v>0</v>
      </c>
      <c r="H205" s="62">
        <f t="shared" si="79"/>
        <v>0</v>
      </c>
      <c r="I205" s="67">
        <f t="shared" si="80"/>
        <v>215.06099999999998</v>
      </c>
      <c r="K205" s="92">
        <v>211.28099999999998</v>
      </c>
      <c r="M205" s="92">
        <f t="shared" si="74"/>
        <v>3.7800000000000011</v>
      </c>
      <c r="Q205" s="17"/>
      <c r="R205" s="17"/>
      <c r="S205" s="17"/>
      <c r="T205" s="17"/>
    </row>
    <row r="206" spans="1:20" ht="15" customHeight="1" x14ac:dyDescent="0.25">
      <c r="A206" s="64" t="s">
        <v>288</v>
      </c>
      <c r="B206" s="65" t="s">
        <v>329</v>
      </c>
      <c r="C206" s="66" t="s">
        <v>514</v>
      </c>
      <c r="D206" s="10">
        <f>[1]Feuil1!$J$137</f>
        <v>215.06099999999998</v>
      </c>
      <c r="E206" s="61">
        <v>0</v>
      </c>
      <c r="F206" s="62">
        <f t="shared" si="78"/>
        <v>0</v>
      </c>
      <c r="G206" s="61">
        <v>0</v>
      </c>
      <c r="H206" s="62">
        <f t="shared" si="79"/>
        <v>0</v>
      </c>
      <c r="I206" s="67">
        <f t="shared" si="80"/>
        <v>215.06099999999998</v>
      </c>
      <c r="K206" s="92">
        <v>218.84099999999998</v>
      </c>
      <c r="M206" s="92">
        <f t="shared" si="74"/>
        <v>-3.7800000000000011</v>
      </c>
      <c r="Q206" s="17"/>
      <c r="R206" s="17"/>
      <c r="S206" s="17"/>
      <c r="T206" s="17"/>
    </row>
    <row r="207" spans="1:20" ht="15" customHeight="1" x14ac:dyDescent="0.25">
      <c r="A207" s="64" t="s">
        <v>289</v>
      </c>
      <c r="B207" s="65" t="s">
        <v>239</v>
      </c>
      <c r="C207" s="66" t="s">
        <v>514</v>
      </c>
      <c r="D207" s="10">
        <f>[1]Feuil1!$J$147</f>
        <v>184.90499999999997</v>
      </c>
      <c r="E207" s="61">
        <v>0</v>
      </c>
      <c r="F207" s="62">
        <f t="shared" si="78"/>
        <v>0</v>
      </c>
      <c r="G207" s="61">
        <v>0</v>
      </c>
      <c r="H207" s="62">
        <f t="shared" si="79"/>
        <v>0</v>
      </c>
      <c r="I207" s="67">
        <f t="shared" si="80"/>
        <v>184.90499999999997</v>
      </c>
      <c r="K207" s="92">
        <v>157.60499999999999</v>
      </c>
      <c r="M207" s="92">
        <f t="shared" si="74"/>
        <v>27.299999999999983</v>
      </c>
      <c r="Q207" s="17"/>
      <c r="R207" s="17"/>
      <c r="S207" s="17"/>
      <c r="T207" s="17"/>
    </row>
    <row r="208" spans="1:20" ht="15" customHeight="1" x14ac:dyDescent="0.25">
      <c r="A208" s="106" t="s">
        <v>500</v>
      </c>
      <c r="B208" s="107"/>
      <c r="C208" s="107"/>
      <c r="D208" s="107"/>
      <c r="E208" s="107"/>
      <c r="F208" s="107"/>
      <c r="G208" s="107"/>
      <c r="H208" s="107"/>
      <c r="I208" s="108"/>
      <c r="K208" s="92">
        <v>0</v>
      </c>
      <c r="M208" s="92">
        <f t="shared" si="74"/>
        <v>0</v>
      </c>
      <c r="Q208" s="17"/>
      <c r="R208" s="17"/>
      <c r="S208" s="17"/>
      <c r="T208" s="17"/>
    </row>
    <row r="209" spans="1:13" ht="15" customHeight="1" x14ac:dyDescent="0.25">
      <c r="A209" s="64" t="s">
        <v>297</v>
      </c>
      <c r="B209" s="65" t="s">
        <v>213</v>
      </c>
      <c r="C209" s="66" t="s">
        <v>514</v>
      </c>
      <c r="D209" s="10">
        <v>210.77699999999999</v>
      </c>
      <c r="E209" s="61">
        <v>0</v>
      </c>
      <c r="F209" s="62">
        <f t="shared" ref="F209:F228" si="81">$C$3*E209</f>
        <v>0</v>
      </c>
      <c r="G209" s="61">
        <v>0</v>
      </c>
      <c r="H209" s="62">
        <f t="shared" ref="H209:H228" si="82">G209*$C$4</f>
        <v>0</v>
      </c>
      <c r="I209" s="67">
        <f t="shared" ref="I209:I228" si="83">F209+H209+D209</f>
        <v>210.77699999999999</v>
      </c>
      <c r="K209" s="92">
        <v>207.62699999999998</v>
      </c>
      <c r="M209" s="92">
        <f t="shared" si="74"/>
        <v>3.1500000000000057</v>
      </c>
    </row>
    <row r="210" spans="1:13" ht="15" customHeight="1" x14ac:dyDescent="0.25">
      <c r="A210" s="64" t="s">
        <v>298</v>
      </c>
      <c r="B210" s="65" t="s">
        <v>214</v>
      </c>
      <c r="C210" s="66" t="s">
        <v>514</v>
      </c>
      <c r="D210" s="10">
        <v>207.87899999999996</v>
      </c>
      <c r="E210" s="61">
        <v>0</v>
      </c>
      <c r="F210" s="62">
        <f t="shared" si="81"/>
        <v>0</v>
      </c>
      <c r="G210" s="61">
        <v>0</v>
      </c>
      <c r="H210" s="62">
        <f t="shared" si="82"/>
        <v>0</v>
      </c>
      <c r="I210" s="67">
        <f t="shared" si="83"/>
        <v>207.87899999999996</v>
      </c>
      <c r="K210" s="92">
        <v>201.83099999999999</v>
      </c>
      <c r="M210" s="92">
        <f t="shared" si="74"/>
        <v>6.0479999999999734</v>
      </c>
    </row>
    <row r="211" spans="1:13" ht="15" customHeight="1" x14ac:dyDescent="0.25">
      <c r="A211" s="64" t="s">
        <v>281</v>
      </c>
      <c r="B211" s="65" t="s">
        <v>229</v>
      </c>
      <c r="C211" s="66" t="s">
        <v>514</v>
      </c>
      <c r="D211" s="10">
        <v>111.489</v>
      </c>
      <c r="E211" s="61">
        <v>0</v>
      </c>
      <c r="F211" s="62">
        <f t="shared" si="81"/>
        <v>0</v>
      </c>
      <c r="G211" s="61">
        <v>0</v>
      </c>
      <c r="H211" s="62">
        <f t="shared" si="82"/>
        <v>0</v>
      </c>
      <c r="I211" s="67">
        <f t="shared" si="83"/>
        <v>111.489</v>
      </c>
      <c r="K211" s="92">
        <v>107.583</v>
      </c>
      <c r="M211" s="92">
        <f t="shared" si="74"/>
        <v>3.9060000000000059</v>
      </c>
    </row>
    <row r="212" spans="1:13" ht="15" customHeight="1" x14ac:dyDescent="0.25">
      <c r="A212" s="64" t="s">
        <v>282</v>
      </c>
      <c r="B212" s="65" t="s">
        <v>232</v>
      </c>
      <c r="C212" s="66" t="s">
        <v>514</v>
      </c>
      <c r="D212" s="10">
        <v>112.245</v>
      </c>
      <c r="E212" s="61">
        <v>0</v>
      </c>
      <c r="F212" s="62">
        <f t="shared" si="81"/>
        <v>0</v>
      </c>
      <c r="G212" s="61">
        <v>0</v>
      </c>
      <c r="H212" s="62">
        <f t="shared" si="82"/>
        <v>0</v>
      </c>
      <c r="I212" s="67">
        <f t="shared" si="83"/>
        <v>112.245</v>
      </c>
      <c r="K212" s="92">
        <v>109.095</v>
      </c>
      <c r="M212" s="92">
        <f t="shared" si="74"/>
        <v>3.1500000000000057</v>
      </c>
    </row>
    <row r="213" spans="1:13" ht="15" customHeight="1" x14ac:dyDescent="0.25">
      <c r="A213" s="64" t="s">
        <v>283</v>
      </c>
      <c r="B213" s="65" t="s">
        <v>211</v>
      </c>
      <c r="C213" s="66" t="s">
        <v>514</v>
      </c>
      <c r="D213" s="10">
        <v>179.4975</v>
      </c>
      <c r="E213" s="61">
        <v>0</v>
      </c>
      <c r="F213" s="62">
        <f t="shared" si="81"/>
        <v>0</v>
      </c>
      <c r="G213" s="61">
        <v>0</v>
      </c>
      <c r="H213" s="62">
        <f t="shared" si="82"/>
        <v>0</v>
      </c>
      <c r="I213" s="67">
        <f t="shared" si="83"/>
        <v>179.4975</v>
      </c>
      <c r="K213" s="92">
        <v>176.88300000000001</v>
      </c>
      <c r="M213" s="92">
        <f t="shared" si="74"/>
        <v>2.6144999999999925</v>
      </c>
    </row>
    <row r="214" spans="1:13" ht="15" customHeight="1" x14ac:dyDescent="0.25">
      <c r="A214" s="64" t="s">
        <v>284</v>
      </c>
      <c r="B214" s="65" t="s">
        <v>210</v>
      </c>
      <c r="C214" s="66" t="s">
        <v>514</v>
      </c>
      <c r="D214" s="10">
        <v>179.4975</v>
      </c>
      <c r="E214" s="61">
        <v>0</v>
      </c>
      <c r="F214" s="62">
        <f t="shared" si="81"/>
        <v>0</v>
      </c>
      <c r="G214" s="61">
        <v>0</v>
      </c>
      <c r="H214" s="62">
        <f t="shared" si="82"/>
        <v>0</v>
      </c>
      <c r="I214" s="67">
        <f t="shared" si="83"/>
        <v>179.4975</v>
      </c>
      <c r="K214" s="92">
        <v>174.74099999999999</v>
      </c>
      <c r="M214" s="92">
        <f t="shared" si="74"/>
        <v>4.7565000000000168</v>
      </c>
    </row>
    <row r="215" spans="1:13" ht="15" customHeight="1" x14ac:dyDescent="0.25">
      <c r="A215" s="74" t="s">
        <v>286</v>
      </c>
      <c r="B215" s="65" t="s">
        <v>222</v>
      </c>
      <c r="C215" s="66" t="s">
        <v>514</v>
      </c>
      <c r="D215" s="10">
        <v>204.85499999999999</v>
      </c>
      <c r="E215" s="61">
        <v>0</v>
      </c>
      <c r="F215" s="62">
        <f t="shared" si="81"/>
        <v>0</v>
      </c>
      <c r="G215" s="61">
        <v>0</v>
      </c>
      <c r="H215" s="62">
        <f t="shared" si="82"/>
        <v>0</v>
      </c>
      <c r="I215" s="67">
        <f t="shared" si="83"/>
        <v>204.85499999999999</v>
      </c>
      <c r="K215" s="92">
        <v>201.70499999999998</v>
      </c>
      <c r="M215" s="92">
        <f t="shared" si="74"/>
        <v>3.1500000000000057</v>
      </c>
    </row>
    <row r="216" spans="1:13" ht="15" customHeight="1" x14ac:dyDescent="0.25">
      <c r="A216" s="74" t="s">
        <v>287</v>
      </c>
      <c r="B216" s="65" t="s">
        <v>221</v>
      </c>
      <c r="C216" s="66" t="s">
        <v>514</v>
      </c>
      <c r="D216" s="10">
        <v>185.262</v>
      </c>
      <c r="E216" s="61">
        <v>0</v>
      </c>
      <c r="F216" s="62">
        <f t="shared" si="81"/>
        <v>0</v>
      </c>
      <c r="G216" s="61">
        <v>0</v>
      </c>
      <c r="H216" s="62">
        <f t="shared" si="82"/>
        <v>0</v>
      </c>
      <c r="I216" s="67">
        <f t="shared" si="83"/>
        <v>185.262</v>
      </c>
      <c r="K216" s="92">
        <v>186.333</v>
      </c>
      <c r="M216" s="92">
        <f t="shared" si="74"/>
        <v>-1.070999999999998</v>
      </c>
    </row>
    <row r="217" spans="1:13" ht="15" customHeight="1" x14ac:dyDescent="0.25">
      <c r="A217" s="64" t="s">
        <v>288</v>
      </c>
      <c r="B217" s="65" t="s">
        <v>219</v>
      </c>
      <c r="C217" s="66" t="s">
        <v>514</v>
      </c>
      <c r="D217" s="10">
        <v>204.85499999999999</v>
      </c>
      <c r="E217" s="61">
        <v>0</v>
      </c>
      <c r="F217" s="62">
        <f t="shared" si="81"/>
        <v>0</v>
      </c>
      <c r="G217" s="61">
        <v>0</v>
      </c>
      <c r="H217" s="62">
        <f t="shared" si="82"/>
        <v>0</v>
      </c>
      <c r="I217" s="67">
        <f t="shared" si="83"/>
        <v>204.85499999999999</v>
      </c>
      <c r="K217" s="92">
        <v>201.70499999999998</v>
      </c>
      <c r="M217" s="92">
        <f t="shared" si="74"/>
        <v>3.1500000000000057</v>
      </c>
    </row>
    <row r="218" spans="1:13" ht="15" customHeight="1" x14ac:dyDescent="0.25">
      <c r="A218" s="64" t="s">
        <v>289</v>
      </c>
      <c r="B218" s="65" t="s">
        <v>220</v>
      </c>
      <c r="C218" s="66" t="s">
        <v>514</v>
      </c>
      <c r="D218" s="10">
        <v>185.262</v>
      </c>
      <c r="E218" s="61">
        <v>0</v>
      </c>
      <c r="F218" s="62">
        <f t="shared" si="81"/>
        <v>0</v>
      </c>
      <c r="G218" s="61">
        <v>0</v>
      </c>
      <c r="H218" s="62">
        <f t="shared" si="82"/>
        <v>0</v>
      </c>
      <c r="I218" s="67">
        <f t="shared" si="83"/>
        <v>185.262</v>
      </c>
      <c r="K218" s="92">
        <v>186.333</v>
      </c>
      <c r="M218" s="92">
        <f t="shared" si="74"/>
        <v>-1.070999999999998</v>
      </c>
    </row>
    <row r="219" spans="1:13" ht="15" customHeight="1" x14ac:dyDescent="0.25">
      <c r="A219" s="64" t="s">
        <v>290</v>
      </c>
      <c r="B219" s="65" t="s">
        <v>226</v>
      </c>
      <c r="C219" s="66" t="s">
        <v>514</v>
      </c>
      <c r="D219" s="10">
        <v>177.51299999999998</v>
      </c>
      <c r="E219" s="61">
        <v>0</v>
      </c>
      <c r="F219" s="62">
        <f t="shared" si="81"/>
        <v>0</v>
      </c>
      <c r="G219" s="61">
        <v>0</v>
      </c>
      <c r="H219" s="62">
        <f t="shared" si="82"/>
        <v>0</v>
      </c>
      <c r="I219" s="67">
        <f t="shared" si="83"/>
        <v>177.51299999999998</v>
      </c>
      <c r="K219" s="92">
        <v>174.363</v>
      </c>
      <c r="M219" s="92">
        <f t="shared" si="74"/>
        <v>3.1499999999999773</v>
      </c>
    </row>
    <row r="220" spans="1:13" ht="15" customHeight="1" x14ac:dyDescent="0.25">
      <c r="A220" s="64" t="s">
        <v>291</v>
      </c>
      <c r="B220" s="65" t="s">
        <v>224</v>
      </c>
      <c r="C220" s="66" t="s">
        <v>514</v>
      </c>
      <c r="D220" s="10">
        <v>169.70099999999999</v>
      </c>
      <c r="E220" s="61">
        <v>0</v>
      </c>
      <c r="F220" s="62">
        <f t="shared" si="81"/>
        <v>0</v>
      </c>
      <c r="G220" s="61">
        <v>0</v>
      </c>
      <c r="H220" s="62">
        <f t="shared" si="82"/>
        <v>0</v>
      </c>
      <c r="I220" s="67">
        <f t="shared" si="83"/>
        <v>169.70099999999999</v>
      </c>
      <c r="K220" s="92">
        <v>158.739</v>
      </c>
      <c r="M220" s="92">
        <f t="shared" si="74"/>
        <v>10.961999999999989</v>
      </c>
    </row>
    <row r="221" spans="1:13" ht="15" customHeight="1" x14ac:dyDescent="0.25">
      <c r="A221" s="64" t="s">
        <v>292</v>
      </c>
      <c r="B221" s="65" t="s">
        <v>225</v>
      </c>
      <c r="C221" s="66" t="s">
        <v>514</v>
      </c>
      <c r="D221" s="10">
        <v>177.51299999999998</v>
      </c>
      <c r="E221" s="61">
        <v>0</v>
      </c>
      <c r="F221" s="62">
        <f t="shared" si="81"/>
        <v>0</v>
      </c>
      <c r="G221" s="61">
        <v>0</v>
      </c>
      <c r="H221" s="62">
        <f t="shared" si="82"/>
        <v>0</v>
      </c>
      <c r="I221" s="67">
        <f t="shared" si="83"/>
        <v>177.51299999999998</v>
      </c>
      <c r="K221" s="92">
        <v>174.363</v>
      </c>
      <c r="M221" s="92">
        <f t="shared" si="74"/>
        <v>3.1499999999999773</v>
      </c>
    </row>
    <row r="222" spans="1:13" ht="15" customHeight="1" x14ac:dyDescent="0.25">
      <c r="A222" s="64" t="s">
        <v>293</v>
      </c>
      <c r="B222" s="65" t="s">
        <v>223</v>
      </c>
      <c r="C222" s="66" t="s">
        <v>514</v>
      </c>
      <c r="D222" s="10">
        <v>168.69299999999998</v>
      </c>
      <c r="E222" s="61">
        <v>0</v>
      </c>
      <c r="F222" s="62">
        <f t="shared" si="81"/>
        <v>0</v>
      </c>
      <c r="G222" s="61">
        <v>0</v>
      </c>
      <c r="H222" s="62">
        <f t="shared" si="82"/>
        <v>0</v>
      </c>
      <c r="I222" s="67">
        <f t="shared" si="83"/>
        <v>168.69299999999998</v>
      </c>
      <c r="K222" s="92">
        <v>156.72299999999998</v>
      </c>
      <c r="M222" s="92">
        <f t="shared" si="74"/>
        <v>11.969999999999999</v>
      </c>
    </row>
    <row r="223" spans="1:13" ht="15" customHeight="1" x14ac:dyDescent="0.25">
      <c r="A223" s="74" t="s">
        <v>294</v>
      </c>
      <c r="B223" s="65" t="s">
        <v>227</v>
      </c>
      <c r="C223" s="66" t="s">
        <v>514</v>
      </c>
      <c r="D223" s="10">
        <v>214.809</v>
      </c>
      <c r="E223" s="61">
        <v>0</v>
      </c>
      <c r="F223" s="62">
        <f t="shared" si="81"/>
        <v>0</v>
      </c>
      <c r="G223" s="61">
        <v>0</v>
      </c>
      <c r="H223" s="62">
        <f t="shared" si="82"/>
        <v>0</v>
      </c>
      <c r="I223" s="67">
        <f t="shared" si="83"/>
        <v>214.809</v>
      </c>
      <c r="K223" s="92">
        <v>211.65899999999999</v>
      </c>
      <c r="M223" s="92">
        <f t="shared" si="74"/>
        <v>3.1500000000000057</v>
      </c>
    </row>
    <row r="224" spans="1:13" ht="15" customHeight="1" x14ac:dyDescent="0.25">
      <c r="A224" s="74" t="s">
        <v>295</v>
      </c>
      <c r="B224" s="65" t="s">
        <v>323</v>
      </c>
      <c r="C224" s="66" t="s">
        <v>514</v>
      </c>
      <c r="D224" s="10">
        <v>195.65699999999998</v>
      </c>
      <c r="E224" s="61">
        <v>0</v>
      </c>
      <c r="F224" s="62">
        <f t="shared" si="81"/>
        <v>0</v>
      </c>
      <c r="G224" s="61">
        <v>0</v>
      </c>
      <c r="H224" s="62">
        <f t="shared" si="82"/>
        <v>0</v>
      </c>
      <c r="I224" s="67">
        <f t="shared" si="83"/>
        <v>195.65699999999998</v>
      </c>
      <c r="K224" s="92">
        <v>195.65699999999998</v>
      </c>
      <c r="M224" s="92">
        <f t="shared" si="74"/>
        <v>0</v>
      </c>
    </row>
    <row r="225" spans="1:17" ht="15" customHeight="1" x14ac:dyDescent="0.25">
      <c r="A225" s="64" t="s">
        <v>296</v>
      </c>
      <c r="B225" s="65" t="s">
        <v>227</v>
      </c>
      <c r="C225" s="66" t="s">
        <v>514</v>
      </c>
      <c r="D225" s="10">
        <v>201.70499999999998</v>
      </c>
      <c r="E225" s="61">
        <v>0</v>
      </c>
      <c r="F225" s="62">
        <f t="shared" si="81"/>
        <v>0</v>
      </c>
      <c r="G225" s="61">
        <v>0</v>
      </c>
      <c r="H225" s="62">
        <f t="shared" si="82"/>
        <v>0</v>
      </c>
      <c r="I225" s="67">
        <f t="shared" si="83"/>
        <v>201.70499999999998</v>
      </c>
      <c r="K225" s="92">
        <v>201.70499999999998</v>
      </c>
      <c r="M225" s="92">
        <f t="shared" si="74"/>
        <v>0</v>
      </c>
    </row>
    <row r="226" spans="1:17" ht="15" customHeight="1" x14ac:dyDescent="0.25">
      <c r="A226" s="64" t="s">
        <v>305</v>
      </c>
      <c r="B226" s="65" t="s">
        <v>323</v>
      </c>
      <c r="C226" s="66" t="s">
        <v>514</v>
      </c>
      <c r="D226" s="10">
        <v>177.89099999999996</v>
      </c>
      <c r="E226" s="61">
        <v>0</v>
      </c>
      <c r="F226" s="62">
        <f t="shared" si="81"/>
        <v>0</v>
      </c>
      <c r="G226" s="61">
        <v>0</v>
      </c>
      <c r="H226" s="62">
        <f t="shared" si="82"/>
        <v>0</v>
      </c>
      <c r="I226" s="67">
        <f t="shared" si="83"/>
        <v>177.89099999999996</v>
      </c>
      <c r="K226" s="92">
        <v>177.89099999999996</v>
      </c>
      <c r="M226" s="92">
        <f t="shared" si="74"/>
        <v>0</v>
      </c>
    </row>
    <row r="227" spans="1:17" ht="15" customHeight="1" x14ac:dyDescent="0.25">
      <c r="A227" s="74" t="s">
        <v>330</v>
      </c>
      <c r="B227" s="65" t="s">
        <v>227</v>
      </c>
      <c r="C227" s="66" t="s">
        <v>514</v>
      </c>
      <c r="D227" s="10">
        <v>211.65899999999999</v>
      </c>
      <c r="E227" s="61">
        <v>0</v>
      </c>
      <c r="F227" s="62">
        <f t="shared" si="81"/>
        <v>0</v>
      </c>
      <c r="G227" s="61">
        <v>0</v>
      </c>
      <c r="H227" s="62">
        <f t="shared" si="82"/>
        <v>0</v>
      </c>
      <c r="I227" s="67">
        <f t="shared" si="83"/>
        <v>211.65899999999999</v>
      </c>
      <c r="K227" s="92">
        <v>211.65899999999999</v>
      </c>
      <c r="M227" s="92">
        <f t="shared" si="74"/>
        <v>0</v>
      </c>
    </row>
    <row r="228" spans="1:17" ht="15" customHeight="1" x14ac:dyDescent="0.25">
      <c r="A228" s="74" t="s">
        <v>331</v>
      </c>
      <c r="B228" s="65" t="s">
        <v>332</v>
      </c>
      <c r="C228" s="66" t="s">
        <v>514</v>
      </c>
      <c r="D228" s="10">
        <v>195.65699999999998</v>
      </c>
      <c r="E228" s="61">
        <v>0</v>
      </c>
      <c r="F228" s="62">
        <f t="shared" si="81"/>
        <v>0</v>
      </c>
      <c r="G228" s="61">
        <v>0</v>
      </c>
      <c r="H228" s="62">
        <f t="shared" si="82"/>
        <v>0</v>
      </c>
      <c r="I228" s="67">
        <f t="shared" si="83"/>
        <v>195.65699999999998</v>
      </c>
      <c r="K228" s="92">
        <v>195.65699999999998</v>
      </c>
      <c r="M228" s="92">
        <f t="shared" si="74"/>
        <v>0</v>
      </c>
    </row>
    <row r="229" spans="1:17" ht="30" customHeight="1" x14ac:dyDescent="0.25">
      <c r="A229" s="94" t="s">
        <v>519</v>
      </c>
      <c r="B229" s="95"/>
      <c r="C229" s="95"/>
      <c r="D229" s="95"/>
      <c r="E229" s="95"/>
      <c r="F229" s="95"/>
      <c r="G229" s="95"/>
      <c r="H229" s="95"/>
      <c r="I229" s="96"/>
      <c r="M229" s="92"/>
      <c r="N229" s="93"/>
      <c r="O229" s="93"/>
      <c r="P229" s="93"/>
      <c r="Q229" s="93"/>
    </row>
    <row r="230" spans="1:17" ht="15" customHeight="1" x14ac:dyDescent="0.25">
      <c r="A230" s="112" t="s">
        <v>13</v>
      </c>
      <c r="B230" s="113"/>
      <c r="C230" s="113"/>
      <c r="D230" s="113"/>
      <c r="E230" s="113"/>
      <c r="F230" s="113"/>
      <c r="G230" s="113"/>
      <c r="H230" s="113"/>
      <c r="I230" s="114"/>
    </row>
    <row r="231" spans="1:17" ht="15" customHeight="1" x14ac:dyDescent="0.25">
      <c r="A231" s="106" t="s">
        <v>14</v>
      </c>
      <c r="B231" s="107"/>
      <c r="C231" s="107"/>
      <c r="D231" s="107"/>
      <c r="E231" s="107"/>
      <c r="F231" s="107"/>
      <c r="G231" s="107"/>
      <c r="H231" s="107"/>
      <c r="I231" s="108"/>
    </row>
    <row r="232" spans="1:17" ht="15" customHeight="1" x14ac:dyDescent="0.25">
      <c r="A232" s="12" t="s">
        <v>333</v>
      </c>
      <c r="B232" s="9" t="s">
        <v>15</v>
      </c>
      <c r="C232" s="68" t="s">
        <v>520</v>
      </c>
      <c r="D232" s="10">
        <v>5512.8150000000005</v>
      </c>
      <c r="E232" s="61">
        <v>0</v>
      </c>
      <c r="F232" s="62">
        <f t="shared" ref="F232:F249" si="84">$C$3*E232</f>
        <v>0</v>
      </c>
      <c r="G232" s="61">
        <v>71.25</v>
      </c>
      <c r="H232" s="62">
        <f t="shared" ref="H232:H249" si="85">G232*$C$4</f>
        <v>3807.9562500000002</v>
      </c>
      <c r="I232" s="63">
        <f>F232+H232+D232</f>
        <v>9320.7712500000016</v>
      </c>
    </row>
    <row r="233" spans="1:17" ht="15" customHeight="1" x14ac:dyDescent="0.25">
      <c r="A233" s="12" t="s">
        <v>334</v>
      </c>
      <c r="B233" s="9" t="s">
        <v>16</v>
      </c>
      <c r="C233" s="68" t="s">
        <v>520</v>
      </c>
      <c r="D233" s="10">
        <v>5626.2150000000001</v>
      </c>
      <c r="E233" s="61">
        <v>0</v>
      </c>
      <c r="F233" s="62">
        <f t="shared" si="84"/>
        <v>0</v>
      </c>
      <c r="G233" s="61">
        <v>71.25</v>
      </c>
      <c r="H233" s="62">
        <f t="shared" si="85"/>
        <v>3807.9562500000002</v>
      </c>
      <c r="I233" s="63">
        <f>F233+H233+D233</f>
        <v>9434.1712499999994</v>
      </c>
    </row>
    <row r="234" spans="1:17" ht="15" customHeight="1" x14ac:dyDescent="0.25">
      <c r="A234" s="12" t="s">
        <v>335</v>
      </c>
      <c r="B234" s="9" t="s">
        <v>17</v>
      </c>
      <c r="C234" s="68" t="s">
        <v>520</v>
      </c>
      <c r="D234" s="10">
        <v>5682.915</v>
      </c>
      <c r="E234" s="61">
        <v>0</v>
      </c>
      <c r="F234" s="62">
        <f t="shared" si="84"/>
        <v>0</v>
      </c>
      <c r="G234" s="61">
        <v>75.499999999999986</v>
      </c>
      <c r="H234" s="62">
        <f t="shared" si="85"/>
        <v>4035.0974999999994</v>
      </c>
      <c r="I234" s="63">
        <f>F234+H234+D234</f>
        <v>9718.0124999999989</v>
      </c>
    </row>
    <row r="235" spans="1:17" ht="15" customHeight="1" x14ac:dyDescent="0.25">
      <c r="A235" s="12" t="s">
        <v>336</v>
      </c>
      <c r="B235" s="9" t="s">
        <v>18</v>
      </c>
      <c r="C235" s="68" t="s">
        <v>520</v>
      </c>
      <c r="D235" s="10">
        <v>5682.915</v>
      </c>
      <c r="E235" s="61">
        <v>0</v>
      </c>
      <c r="F235" s="62">
        <f t="shared" si="84"/>
        <v>0</v>
      </c>
      <c r="G235" s="61">
        <v>75.499999999999986</v>
      </c>
      <c r="H235" s="62">
        <f t="shared" si="85"/>
        <v>4035.0974999999994</v>
      </c>
      <c r="I235" s="63">
        <f>F235+H235+D235</f>
        <v>9718.0124999999989</v>
      </c>
    </row>
    <row r="236" spans="1:17" ht="15" customHeight="1" x14ac:dyDescent="0.25">
      <c r="A236" s="106" t="s">
        <v>468</v>
      </c>
      <c r="B236" s="107"/>
      <c r="C236" s="107"/>
      <c r="D236" s="107"/>
      <c r="E236" s="107"/>
      <c r="F236" s="107"/>
      <c r="G236" s="107"/>
      <c r="H236" s="107"/>
      <c r="I236" s="108"/>
    </row>
    <row r="237" spans="1:17" ht="15" customHeight="1" x14ac:dyDescent="0.25">
      <c r="A237" s="12" t="s">
        <v>337</v>
      </c>
      <c r="B237" s="9" t="s">
        <v>19</v>
      </c>
      <c r="C237" s="68" t="s">
        <v>520</v>
      </c>
      <c r="D237" s="10">
        <v>3238.5150000000003</v>
      </c>
      <c r="E237" s="61">
        <v>0</v>
      </c>
      <c r="F237" s="62">
        <f t="shared" si="84"/>
        <v>0</v>
      </c>
      <c r="G237" s="61">
        <v>45.599999999999987</v>
      </c>
      <c r="H237" s="62">
        <f t="shared" si="85"/>
        <v>2437.0919999999992</v>
      </c>
      <c r="I237" s="63">
        <f>F237+H237+D237</f>
        <v>5675.607</v>
      </c>
    </row>
    <row r="238" spans="1:17" ht="15" customHeight="1" x14ac:dyDescent="0.25">
      <c r="A238" s="12" t="s">
        <v>338</v>
      </c>
      <c r="B238" s="9" t="s">
        <v>21</v>
      </c>
      <c r="C238" s="68" t="s">
        <v>520</v>
      </c>
      <c r="D238" s="10">
        <v>2476.2150000000001</v>
      </c>
      <c r="E238" s="61">
        <v>0</v>
      </c>
      <c r="F238" s="62">
        <f t="shared" si="84"/>
        <v>0</v>
      </c>
      <c r="G238" s="61">
        <v>48.599999999999987</v>
      </c>
      <c r="H238" s="62">
        <f t="shared" si="85"/>
        <v>2597.4269999999992</v>
      </c>
      <c r="I238" s="63">
        <f>F238+H238+D238</f>
        <v>5073.6419999999998</v>
      </c>
    </row>
    <row r="239" spans="1:17" ht="15" customHeight="1" x14ac:dyDescent="0.25">
      <c r="A239" s="12" t="s">
        <v>339</v>
      </c>
      <c r="B239" s="9" t="s">
        <v>20</v>
      </c>
      <c r="C239" s="68" t="s">
        <v>520</v>
      </c>
      <c r="D239" s="10">
        <v>2565.6750000000002</v>
      </c>
      <c r="E239" s="61">
        <v>0</v>
      </c>
      <c r="F239" s="62">
        <f t="shared" si="84"/>
        <v>0</v>
      </c>
      <c r="G239" s="61">
        <v>47.399999999999984</v>
      </c>
      <c r="H239" s="62">
        <f t="shared" si="85"/>
        <v>2533.2929999999992</v>
      </c>
      <c r="I239" s="63">
        <f>F239+H239+D239</f>
        <v>5098.9679999999989</v>
      </c>
    </row>
    <row r="240" spans="1:17" ht="15" customHeight="1" x14ac:dyDescent="0.25">
      <c r="A240" s="12" t="s">
        <v>340</v>
      </c>
      <c r="B240" s="9" t="s">
        <v>22</v>
      </c>
      <c r="C240" s="68" t="s">
        <v>520</v>
      </c>
      <c r="D240" s="10">
        <v>2798.7750000000001</v>
      </c>
      <c r="E240" s="61">
        <v>0</v>
      </c>
      <c r="F240" s="62">
        <f t="shared" si="84"/>
        <v>0</v>
      </c>
      <c r="G240" s="61">
        <v>50.399999999999984</v>
      </c>
      <c r="H240" s="62">
        <f t="shared" si="85"/>
        <v>2693.6279999999992</v>
      </c>
      <c r="I240" s="63">
        <f>F240+H240+D240</f>
        <v>5492.4029999999993</v>
      </c>
    </row>
    <row r="241" spans="1:9" ht="15" customHeight="1" x14ac:dyDescent="0.25">
      <c r="A241" s="12" t="s">
        <v>341</v>
      </c>
      <c r="B241" s="9" t="s">
        <v>23</v>
      </c>
      <c r="C241" s="68" t="s">
        <v>514</v>
      </c>
      <c r="D241" s="10">
        <v>44.100000000000009</v>
      </c>
      <c r="E241" s="61">
        <v>0</v>
      </c>
      <c r="F241" s="62">
        <f t="shared" si="84"/>
        <v>0</v>
      </c>
      <c r="G241" s="61">
        <v>0.49999999999999989</v>
      </c>
      <c r="H241" s="62">
        <f t="shared" si="85"/>
        <v>26.722499999999993</v>
      </c>
      <c r="I241" s="63">
        <f t="shared" ref="I241:I242" si="86">F241+H241+D241</f>
        <v>70.822500000000005</v>
      </c>
    </row>
    <row r="242" spans="1:9" ht="15" customHeight="1" x14ac:dyDescent="0.25">
      <c r="A242" s="12" t="s">
        <v>342</v>
      </c>
      <c r="B242" s="9" t="s">
        <v>130</v>
      </c>
      <c r="C242" s="68" t="s">
        <v>521</v>
      </c>
      <c r="D242" s="10">
        <v>25.200000000000003</v>
      </c>
      <c r="E242" s="61">
        <v>0</v>
      </c>
      <c r="F242" s="62">
        <f t="shared" si="84"/>
        <v>0</v>
      </c>
      <c r="G242" s="61">
        <v>0.84999999999999976</v>
      </c>
      <c r="H242" s="62">
        <f t="shared" si="85"/>
        <v>45.428249999999984</v>
      </c>
      <c r="I242" s="63">
        <f t="shared" si="86"/>
        <v>70.62824999999998</v>
      </c>
    </row>
    <row r="243" spans="1:9" ht="15" customHeight="1" x14ac:dyDescent="0.25">
      <c r="A243" s="106" t="s">
        <v>469</v>
      </c>
      <c r="B243" s="107"/>
      <c r="C243" s="107"/>
      <c r="D243" s="107"/>
      <c r="E243" s="107"/>
      <c r="F243" s="107"/>
      <c r="G243" s="107"/>
      <c r="H243" s="107"/>
      <c r="I243" s="108"/>
    </row>
    <row r="244" spans="1:9" ht="15" customHeight="1" x14ac:dyDescent="0.25">
      <c r="A244" s="12" t="s">
        <v>343</v>
      </c>
      <c r="B244" s="9" t="s">
        <v>24</v>
      </c>
      <c r="C244" s="68" t="s">
        <v>520</v>
      </c>
      <c r="D244" s="10">
        <v>3099.915</v>
      </c>
      <c r="E244" s="61">
        <v>0</v>
      </c>
      <c r="F244" s="62">
        <f t="shared" si="84"/>
        <v>0</v>
      </c>
      <c r="G244" s="61">
        <v>48.4</v>
      </c>
      <c r="H244" s="62">
        <f t="shared" si="85"/>
        <v>2586.7379999999998</v>
      </c>
      <c r="I244" s="63">
        <f t="shared" ref="I244:I249" si="87">F244+H244+D244</f>
        <v>5686.6530000000002</v>
      </c>
    </row>
    <row r="245" spans="1:9" ht="15" customHeight="1" x14ac:dyDescent="0.25">
      <c r="A245" s="12" t="s">
        <v>344</v>
      </c>
      <c r="B245" s="9" t="s">
        <v>25</v>
      </c>
      <c r="C245" s="68" t="s">
        <v>520</v>
      </c>
      <c r="D245" s="10">
        <v>3276.3150000000005</v>
      </c>
      <c r="E245" s="61">
        <v>0</v>
      </c>
      <c r="F245" s="62">
        <f t="shared" si="84"/>
        <v>0</v>
      </c>
      <c r="G245" s="61">
        <v>52.6</v>
      </c>
      <c r="H245" s="62">
        <f t="shared" si="85"/>
        <v>2811.2069999999999</v>
      </c>
      <c r="I245" s="63">
        <f t="shared" si="87"/>
        <v>6087.5220000000008</v>
      </c>
    </row>
    <row r="246" spans="1:9" ht="15" customHeight="1" x14ac:dyDescent="0.25">
      <c r="A246" s="12" t="s">
        <v>345</v>
      </c>
      <c r="B246" s="9" t="s">
        <v>26</v>
      </c>
      <c r="C246" s="68" t="s">
        <v>520</v>
      </c>
      <c r="D246" s="10">
        <v>3099.915</v>
      </c>
      <c r="E246" s="61">
        <v>0</v>
      </c>
      <c r="F246" s="62">
        <f t="shared" si="84"/>
        <v>0</v>
      </c>
      <c r="G246" s="61">
        <v>45.79999999999999</v>
      </c>
      <c r="H246" s="62">
        <f t="shared" si="85"/>
        <v>2447.7809999999995</v>
      </c>
      <c r="I246" s="63">
        <f t="shared" si="87"/>
        <v>5547.6959999999999</v>
      </c>
    </row>
    <row r="247" spans="1:9" ht="15" customHeight="1" x14ac:dyDescent="0.25">
      <c r="A247" s="12" t="s">
        <v>346</v>
      </c>
      <c r="B247" s="9" t="s">
        <v>27</v>
      </c>
      <c r="C247" s="68" t="s">
        <v>520</v>
      </c>
      <c r="D247" s="10">
        <v>3447.6750000000002</v>
      </c>
      <c r="E247" s="61">
        <v>0</v>
      </c>
      <c r="F247" s="62">
        <f t="shared" si="84"/>
        <v>0</v>
      </c>
      <c r="G247" s="61">
        <v>50.999999999999986</v>
      </c>
      <c r="H247" s="62">
        <f t="shared" si="85"/>
        <v>2725.6949999999993</v>
      </c>
      <c r="I247" s="63">
        <f t="shared" si="87"/>
        <v>6173.369999999999</v>
      </c>
    </row>
    <row r="248" spans="1:9" ht="15" customHeight="1" x14ac:dyDescent="0.25">
      <c r="A248" s="12" t="s">
        <v>347</v>
      </c>
      <c r="B248" s="9" t="s">
        <v>28</v>
      </c>
      <c r="C248" s="68" t="s">
        <v>520</v>
      </c>
      <c r="D248" s="10">
        <v>3674.4749999999999</v>
      </c>
      <c r="E248" s="61">
        <v>0</v>
      </c>
      <c r="F248" s="62">
        <f t="shared" si="84"/>
        <v>0</v>
      </c>
      <c r="G248" s="61">
        <v>63.8</v>
      </c>
      <c r="H248" s="62">
        <f t="shared" si="85"/>
        <v>3409.7909999999997</v>
      </c>
      <c r="I248" s="63">
        <f t="shared" si="87"/>
        <v>7084.2659999999996</v>
      </c>
    </row>
    <row r="249" spans="1:9" ht="15" customHeight="1" x14ac:dyDescent="0.25">
      <c r="A249" s="12" t="s">
        <v>348</v>
      </c>
      <c r="B249" s="9" t="s">
        <v>29</v>
      </c>
      <c r="C249" s="68" t="s">
        <v>520</v>
      </c>
      <c r="D249" s="10">
        <v>3447.6750000000002</v>
      </c>
      <c r="E249" s="61">
        <v>0</v>
      </c>
      <c r="F249" s="62">
        <f t="shared" si="84"/>
        <v>0</v>
      </c>
      <c r="G249" s="61">
        <v>45.399999999999991</v>
      </c>
      <c r="H249" s="62">
        <f t="shared" si="85"/>
        <v>2426.4029999999993</v>
      </c>
      <c r="I249" s="63">
        <f t="shared" si="87"/>
        <v>5874.0779999999995</v>
      </c>
    </row>
    <row r="250" spans="1:9" ht="15" customHeight="1" x14ac:dyDescent="0.25">
      <c r="A250" s="94" t="s">
        <v>30</v>
      </c>
      <c r="B250" s="95"/>
      <c r="C250" s="95"/>
      <c r="D250" s="95"/>
      <c r="E250" s="95"/>
      <c r="F250" s="95"/>
      <c r="G250" s="95"/>
      <c r="H250" s="95"/>
      <c r="I250" s="96"/>
    </row>
    <row r="251" spans="1:9" ht="15" customHeight="1" x14ac:dyDescent="0.25">
      <c r="A251" s="106" t="s">
        <v>31</v>
      </c>
      <c r="B251" s="107"/>
      <c r="C251" s="107"/>
      <c r="D251" s="107"/>
      <c r="E251" s="107"/>
      <c r="F251" s="107"/>
      <c r="G251" s="107"/>
      <c r="H251" s="107"/>
      <c r="I251" s="108"/>
    </row>
    <row r="252" spans="1:9" ht="15" customHeight="1" x14ac:dyDescent="0.25">
      <c r="A252" s="12" t="s">
        <v>349</v>
      </c>
      <c r="B252" s="9" t="s">
        <v>32</v>
      </c>
      <c r="C252" s="68" t="s">
        <v>520</v>
      </c>
      <c r="D252" s="10">
        <v>3419.9549999999999</v>
      </c>
      <c r="E252" s="61">
        <v>0</v>
      </c>
      <c r="F252" s="62">
        <f t="shared" ref="F252:F280" si="88">$C$3*E252</f>
        <v>0</v>
      </c>
      <c r="G252" s="61">
        <v>48.3</v>
      </c>
      <c r="H252" s="62">
        <f t="shared" ref="H252:H290" si="89">G252*$C$4</f>
        <v>2581.3934999999997</v>
      </c>
      <c r="I252" s="63">
        <f t="shared" ref="I252:I257" si="90">F252+H252+D252</f>
        <v>6001.3485000000001</v>
      </c>
    </row>
    <row r="253" spans="1:9" ht="15" customHeight="1" x14ac:dyDescent="0.25">
      <c r="A253" s="12" t="s">
        <v>350</v>
      </c>
      <c r="B253" s="9" t="s">
        <v>33</v>
      </c>
      <c r="C253" s="68" t="s">
        <v>520</v>
      </c>
      <c r="D253" s="10">
        <v>3419.9549999999999</v>
      </c>
      <c r="E253" s="61">
        <v>0</v>
      </c>
      <c r="F253" s="62">
        <f t="shared" si="88"/>
        <v>0</v>
      </c>
      <c r="G253" s="61">
        <v>48.3</v>
      </c>
      <c r="H253" s="62">
        <f t="shared" si="89"/>
        <v>2581.3934999999997</v>
      </c>
      <c r="I253" s="63">
        <f t="shared" si="90"/>
        <v>6001.3485000000001</v>
      </c>
    </row>
    <row r="254" spans="1:9" ht="15" customHeight="1" x14ac:dyDescent="0.25">
      <c r="A254" s="12" t="s">
        <v>351</v>
      </c>
      <c r="B254" s="9" t="s">
        <v>34</v>
      </c>
      <c r="C254" s="68" t="s">
        <v>520</v>
      </c>
      <c r="D254" s="10">
        <v>3419.9549999999999</v>
      </c>
      <c r="E254" s="61">
        <v>0</v>
      </c>
      <c r="F254" s="62">
        <f t="shared" si="88"/>
        <v>0</v>
      </c>
      <c r="G254" s="61">
        <v>48.3</v>
      </c>
      <c r="H254" s="62">
        <f t="shared" si="89"/>
        <v>2581.3934999999997</v>
      </c>
      <c r="I254" s="63">
        <f t="shared" si="90"/>
        <v>6001.3485000000001</v>
      </c>
    </row>
    <row r="255" spans="1:9" ht="15" customHeight="1" x14ac:dyDescent="0.25">
      <c r="A255" s="12" t="s">
        <v>352</v>
      </c>
      <c r="B255" s="9" t="s">
        <v>35</v>
      </c>
      <c r="C255" s="68" t="s">
        <v>520</v>
      </c>
      <c r="D255" s="10">
        <v>3610.2150000000001</v>
      </c>
      <c r="E255" s="61">
        <v>0</v>
      </c>
      <c r="F255" s="62">
        <f t="shared" si="88"/>
        <v>0</v>
      </c>
      <c r="G255" s="61">
        <v>49.399999999999991</v>
      </c>
      <c r="H255" s="62">
        <f t="shared" si="89"/>
        <v>2640.1829999999995</v>
      </c>
      <c r="I255" s="63">
        <f t="shared" si="90"/>
        <v>6250.3979999999992</v>
      </c>
    </row>
    <row r="256" spans="1:9" ht="15" customHeight="1" x14ac:dyDescent="0.25">
      <c r="A256" s="12" t="s">
        <v>353</v>
      </c>
      <c r="B256" s="9" t="s">
        <v>36</v>
      </c>
      <c r="C256" s="68" t="s">
        <v>520</v>
      </c>
      <c r="D256" s="10">
        <v>3610.2150000000001</v>
      </c>
      <c r="E256" s="61">
        <v>0</v>
      </c>
      <c r="F256" s="62">
        <f t="shared" si="88"/>
        <v>0</v>
      </c>
      <c r="G256" s="61">
        <v>49.399999999999991</v>
      </c>
      <c r="H256" s="62">
        <f t="shared" si="89"/>
        <v>2640.1829999999995</v>
      </c>
      <c r="I256" s="63">
        <f t="shared" si="90"/>
        <v>6250.3979999999992</v>
      </c>
    </row>
    <row r="257" spans="1:9" ht="15" customHeight="1" x14ac:dyDescent="0.25">
      <c r="A257" s="12" t="s">
        <v>354</v>
      </c>
      <c r="B257" s="9" t="s">
        <v>37</v>
      </c>
      <c r="C257" s="68" t="s">
        <v>520</v>
      </c>
      <c r="D257" s="10">
        <v>3610.2150000000001</v>
      </c>
      <c r="E257" s="61">
        <v>0</v>
      </c>
      <c r="F257" s="62">
        <f t="shared" si="88"/>
        <v>0</v>
      </c>
      <c r="G257" s="61">
        <v>49.399999999999991</v>
      </c>
      <c r="H257" s="62">
        <f t="shared" si="89"/>
        <v>2640.1829999999995</v>
      </c>
      <c r="I257" s="63">
        <f t="shared" si="90"/>
        <v>6250.3979999999992</v>
      </c>
    </row>
    <row r="258" spans="1:9" ht="15" customHeight="1" x14ac:dyDescent="0.25">
      <c r="A258" s="12" t="s">
        <v>355</v>
      </c>
      <c r="B258" s="9" t="s">
        <v>131</v>
      </c>
      <c r="C258" s="68" t="s">
        <v>521</v>
      </c>
      <c r="D258" s="10">
        <v>25.200000000000003</v>
      </c>
      <c r="E258" s="61">
        <v>0</v>
      </c>
      <c r="F258" s="62">
        <f t="shared" si="88"/>
        <v>0</v>
      </c>
      <c r="G258" s="61">
        <v>0.84999999999999976</v>
      </c>
      <c r="H258" s="62">
        <f t="shared" si="89"/>
        <v>45.428249999999984</v>
      </c>
      <c r="I258" s="63">
        <f t="shared" ref="I258:I260" si="91">F258+H258+D258</f>
        <v>70.62824999999998</v>
      </c>
    </row>
    <row r="259" spans="1:9" ht="15" customHeight="1" x14ac:dyDescent="0.25">
      <c r="A259" s="12" t="s">
        <v>356</v>
      </c>
      <c r="B259" s="9" t="s">
        <v>132</v>
      </c>
      <c r="C259" s="68" t="s">
        <v>521</v>
      </c>
      <c r="D259" s="10">
        <v>25.200000000000003</v>
      </c>
      <c r="E259" s="61">
        <v>0</v>
      </c>
      <c r="F259" s="62">
        <f t="shared" si="88"/>
        <v>0</v>
      </c>
      <c r="G259" s="61">
        <v>0.84999999999999976</v>
      </c>
      <c r="H259" s="62">
        <f t="shared" si="89"/>
        <v>45.428249999999984</v>
      </c>
      <c r="I259" s="63">
        <f t="shared" si="91"/>
        <v>70.62824999999998</v>
      </c>
    </row>
    <row r="260" spans="1:9" ht="15" customHeight="1" x14ac:dyDescent="0.25">
      <c r="A260" s="12" t="s">
        <v>357</v>
      </c>
      <c r="B260" s="9" t="s">
        <v>38</v>
      </c>
      <c r="C260" s="68" t="s">
        <v>521</v>
      </c>
      <c r="D260" s="10">
        <v>25.200000000000003</v>
      </c>
      <c r="E260" s="61">
        <v>0</v>
      </c>
      <c r="F260" s="62">
        <f t="shared" si="88"/>
        <v>0</v>
      </c>
      <c r="G260" s="61">
        <v>0.84999999999999976</v>
      </c>
      <c r="H260" s="62">
        <f t="shared" si="89"/>
        <v>45.428249999999984</v>
      </c>
      <c r="I260" s="63">
        <f t="shared" si="91"/>
        <v>70.62824999999998</v>
      </c>
    </row>
    <row r="261" spans="1:9" ht="15" customHeight="1" x14ac:dyDescent="0.25">
      <c r="A261" s="106" t="s">
        <v>39</v>
      </c>
      <c r="B261" s="107"/>
      <c r="C261" s="107"/>
      <c r="D261" s="107"/>
      <c r="E261" s="107"/>
      <c r="F261" s="107"/>
      <c r="G261" s="107"/>
      <c r="H261" s="107"/>
      <c r="I261" s="108"/>
    </row>
    <row r="262" spans="1:9" ht="15" customHeight="1" x14ac:dyDescent="0.25">
      <c r="A262" s="12" t="s">
        <v>358</v>
      </c>
      <c r="B262" s="9" t="s">
        <v>40</v>
      </c>
      <c r="C262" s="68" t="s">
        <v>520</v>
      </c>
      <c r="D262" s="10">
        <v>2798.7750000000001</v>
      </c>
      <c r="E262" s="61">
        <v>0</v>
      </c>
      <c r="F262" s="62">
        <f t="shared" si="88"/>
        <v>0</v>
      </c>
      <c r="G262" s="61">
        <v>41.699999999999996</v>
      </c>
      <c r="H262" s="62">
        <f t="shared" si="89"/>
        <v>2228.6564999999996</v>
      </c>
      <c r="I262" s="63">
        <f t="shared" ref="I262:I267" si="92">F262+H262+D262</f>
        <v>5027.4314999999997</v>
      </c>
    </row>
    <row r="263" spans="1:9" ht="15" customHeight="1" x14ac:dyDescent="0.25">
      <c r="A263" s="12" t="s">
        <v>359</v>
      </c>
      <c r="B263" s="9" t="s">
        <v>41</v>
      </c>
      <c r="C263" s="68" t="s">
        <v>520</v>
      </c>
      <c r="D263" s="10">
        <v>2849.1750000000002</v>
      </c>
      <c r="E263" s="61">
        <v>0</v>
      </c>
      <c r="F263" s="62">
        <f t="shared" si="88"/>
        <v>0</v>
      </c>
      <c r="G263" s="61">
        <v>46.699999999999996</v>
      </c>
      <c r="H263" s="62">
        <f t="shared" si="89"/>
        <v>2495.8815</v>
      </c>
      <c r="I263" s="63">
        <f t="shared" si="92"/>
        <v>5345.0565000000006</v>
      </c>
    </row>
    <row r="264" spans="1:9" ht="15" customHeight="1" x14ac:dyDescent="0.25">
      <c r="A264" s="12" t="s">
        <v>360</v>
      </c>
      <c r="B264" s="9" t="s">
        <v>42</v>
      </c>
      <c r="C264" s="68" t="s">
        <v>520</v>
      </c>
      <c r="D264" s="10">
        <v>2849.1750000000002</v>
      </c>
      <c r="E264" s="61">
        <v>0</v>
      </c>
      <c r="F264" s="62">
        <f t="shared" si="88"/>
        <v>0</v>
      </c>
      <c r="G264" s="61">
        <v>44.899999999999991</v>
      </c>
      <c r="H264" s="62">
        <f t="shared" si="89"/>
        <v>2399.6804999999995</v>
      </c>
      <c r="I264" s="63">
        <f t="shared" si="92"/>
        <v>5248.8554999999997</v>
      </c>
    </row>
    <row r="265" spans="1:9" ht="15" customHeight="1" x14ac:dyDescent="0.25">
      <c r="A265" s="12" t="s">
        <v>361</v>
      </c>
      <c r="B265" s="9" t="s">
        <v>43</v>
      </c>
      <c r="C265" s="68" t="s">
        <v>520</v>
      </c>
      <c r="D265" s="10">
        <v>3055.8150000000005</v>
      </c>
      <c r="E265" s="61">
        <v>0</v>
      </c>
      <c r="F265" s="62">
        <f t="shared" si="88"/>
        <v>0</v>
      </c>
      <c r="G265" s="61">
        <v>46.499999999999993</v>
      </c>
      <c r="H265" s="62">
        <f t="shared" si="89"/>
        <v>2485.1924999999997</v>
      </c>
      <c r="I265" s="63">
        <f t="shared" si="92"/>
        <v>5541.0074999999997</v>
      </c>
    </row>
    <row r="266" spans="1:9" ht="15" customHeight="1" x14ac:dyDescent="0.25">
      <c r="A266" s="12" t="s">
        <v>362</v>
      </c>
      <c r="B266" s="9" t="s">
        <v>45</v>
      </c>
      <c r="C266" s="68" t="s">
        <v>520</v>
      </c>
      <c r="D266" s="10">
        <v>3118.8150000000005</v>
      </c>
      <c r="E266" s="61">
        <v>0</v>
      </c>
      <c r="F266" s="62">
        <f t="shared" si="88"/>
        <v>0</v>
      </c>
      <c r="G266" s="61">
        <v>48.499999999999986</v>
      </c>
      <c r="H266" s="62">
        <f t="shared" si="89"/>
        <v>2592.0824999999991</v>
      </c>
      <c r="I266" s="63">
        <f t="shared" si="92"/>
        <v>5710.8974999999991</v>
      </c>
    </row>
    <row r="267" spans="1:9" ht="15" customHeight="1" x14ac:dyDescent="0.25">
      <c r="A267" s="12" t="s">
        <v>363</v>
      </c>
      <c r="B267" s="9" t="s">
        <v>44</v>
      </c>
      <c r="C267" s="68" t="s">
        <v>520</v>
      </c>
      <c r="D267" s="10">
        <v>3118.8150000000005</v>
      </c>
      <c r="E267" s="61">
        <v>0</v>
      </c>
      <c r="F267" s="62">
        <f t="shared" si="88"/>
        <v>0</v>
      </c>
      <c r="G267" s="61">
        <v>47.399999999999984</v>
      </c>
      <c r="H267" s="62">
        <f t="shared" si="89"/>
        <v>2533.2929999999992</v>
      </c>
      <c r="I267" s="63">
        <f t="shared" si="92"/>
        <v>5652.1080000000002</v>
      </c>
    </row>
    <row r="268" spans="1:9" ht="15" customHeight="1" x14ac:dyDescent="0.25">
      <c r="A268" s="12" t="s">
        <v>364</v>
      </c>
      <c r="B268" s="9" t="s">
        <v>365</v>
      </c>
      <c r="C268" s="68" t="s">
        <v>521</v>
      </c>
      <c r="D268" s="10">
        <v>25.200000000000003</v>
      </c>
      <c r="E268" s="61">
        <v>0</v>
      </c>
      <c r="F268" s="62">
        <f t="shared" si="88"/>
        <v>0</v>
      </c>
      <c r="G268" s="61">
        <v>0.84999999999999976</v>
      </c>
      <c r="H268" s="62">
        <f t="shared" si="89"/>
        <v>45.428249999999984</v>
      </c>
      <c r="I268" s="63">
        <f t="shared" ref="I268:I271" si="93">F268+H268+D268</f>
        <v>70.62824999999998</v>
      </c>
    </row>
    <row r="269" spans="1:9" ht="15" customHeight="1" x14ac:dyDescent="0.25">
      <c r="A269" s="12" t="s">
        <v>366</v>
      </c>
      <c r="B269" s="9" t="s">
        <v>367</v>
      </c>
      <c r="C269" s="68" t="s">
        <v>521</v>
      </c>
      <c r="D269" s="10">
        <v>25.200000000000003</v>
      </c>
      <c r="E269" s="61">
        <v>0</v>
      </c>
      <c r="F269" s="62">
        <f t="shared" si="88"/>
        <v>0</v>
      </c>
      <c r="G269" s="61">
        <v>0.84999999999999976</v>
      </c>
      <c r="H269" s="62">
        <f t="shared" si="89"/>
        <v>45.428249999999984</v>
      </c>
      <c r="I269" s="63">
        <f t="shared" si="93"/>
        <v>70.62824999999998</v>
      </c>
    </row>
    <row r="270" spans="1:9" ht="15" customHeight="1" x14ac:dyDescent="0.25">
      <c r="A270" s="12" t="s">
        <v>368</v>
      </c>
      <c r="B270" s="9" t="s">
        <v>369</v>
      </c>
      <c r="C270" s="68" t="s">
        <v>521</v>
      </c>
      <c r="D270" s="10">
        <v>25.200000000000003</v>
      </c>
      <c r="E270" s="61">
        <v>0</v>
      </c>
      <c r="F270" s="62">
        <f t="shared" si="88"/>
        <v>0</v>
      </c>
      <c r="G270" s="61">
        <v>0.84999999999999976</v>
      </c>
      <c r="H270" s="62">
        <f t="shared" si="89"/>
        <v>45.428249999999984</v>
      </c>
      <c r="I270" s="63">
        <f t="shared" si="93"/>
        <v>70.62824999999998</v>
      </c>
    </row>
    <row r="271" spans="1:9" ht="15" customHeight="1" x14ac:dyDescent="0.25">
      <c r="A271" s="12" t="s">
        <v>370</v>
      </c>
      <c r="B271" s="9" t="s">
        <v>46</v>
      </c>
      <c r="C271" s="68" t="s">
        <v>522</v>
      </c>
      <c r="D271" s="10">
        <v>51.660000000000004</v>
      </c>
      <c r="E271" s="61">
        <v>0</v>
      </c>
      <c r="F271" s="62">
        <f t="shared" si="88"/>
        <v>0</v>
      </c>
      <c r="G271" s="61">
        <v>0.49999999999999989</v>
      </c>
      <c r="H271" s="62">
        <f t="shared" si="89"/>
        <v>26.722499999999993</v>
      </c>
      <c r="I271" s="63">
        <f t="shared" si="93"/>
        <v>78.382499999999993</v>
      </c>
    </row>
    <row r="272" spans="1:9" ht="15" customHeight="1" x14ac:dyDescent="0.25">
      <c r="A272" s="106" t="s">
        <v>47</v>
      </c>
      <c r="B272" s="107"/>
      <c r="C272" s="107"/>
      <c r="D272" s="107"/>
      <c r="E272" s="107"/>
      <c r="F272" s="107"/>
      <c r="G272" s="107"/>
      <c r="H272" s="107"/>
      <c r="I272" s="108"/>
    </row>
    <row r="273" spans="1:9" ht="15" customHeight="1" x14ac:dyDescent="0.25">
      <c r="A273" s="12" t="s">
        <v>371</v>
      </c>
      <c r="B273" s="9" t="s">
        <v>48</v>
      </c>
      <c r="C273" s="68" t="s">
        <v>520</v>
      </c>
      <c r="D273" s="10">
        <v>3078.4950000000003</v>
      </c>
      <c r="E273" s="61">
        <v>0</v>
      </c>
      <c r="F273" s="62">
        <f t="shared" si="88"/>
        <v>0</v>
      </c>
      <c r="G273" s="61">
        <v>51.099999999999987</v>
      </c>
      <c r="H273" s="62">
        <f t="shared" si="89"/>
        <v>2731.0394999999994</v>
      </c>
      <c r="I273" s="63">
        <f>F273+H273+D273</f>
        <v>5809.5344999999998</v>
      </c>
    </row>
    <row r="274" spans="1:9" ht="15" customHeight="1" x14ac:dyDescent="0.25">
      <c r="A274" s="12" t="s">
        <v>372</v>
      </c>
      <c r="B274" s="9" t="s">
        <v>17</v>
      </c>
      <c r="C274" s="68" t="s">
        <v>520</v>
      </c>
      <c r="D274" s="10">
        <v>2879.415</v>
      </c>
      <c r="E274" s="61">
        <v>0</v>
      </c>
      <c r="F274" s="62">
        <f t="shared" si="88"/>
        <v>0</v>
      </c>
      <c r="G274" s="61">
        <v>47.999999999999986</v>
      </c>
      <c r="H274" s="62">
        <f t="shared" si="89"/>
        <v>2565.3599999999992</v>
      </c>
      <c r="I274" s="63">
        <f>F274+H274+D274</f>
        <v>5444.7749999999996</v>
      </c>
    </row>
    <row r="275" spans="1:9" ht="15" customHeight="1" x14ac:dyDescent="0.25">
      <c r="A275" s="12" t="s">
        <v>373</v>
      </c>
      <c r="B275" s="9" t="s">
        <v>49</v>
      </c>
      <c r="C275" s="68" t="s">
        <v>521</v>
      </c>
      <c r="D275" s="10">
        <v>25.200000000000003</v>
      </c>
      <c r="E275" s="61">
        <v>0</v>
      </c>
      <c r="F275" s="62">
        <f t="shared" si="88"/>
        <v>0</v>
      </c>
      <c r="G275" s="61">
        <v>0.84999999999999976</v>
      </c>
      <c r="H275" s="62">
        <f t="shared" si="89"/>
        <v>45.428249999999984</v>
      </c>
      <c r="I275" s="63">
        <f t="shared" ref="I275" si="94">F275+H275+D275</f>
        <v>70.62824999999998</v>
      </c>
    </row>
    <row r="276" spans="1:9" ht="15" customHeight="1" x14ac:dyDescent="0.25">
      <c r="A276" s="12" t="s">
        <v>374</v>
      </c>
      <c r="B276" s="9" t="s">
        <v>50</v>
      </c>
      <c r="C276" s="68" t="s">
        <v>521</v>
      </c>
      <c r="D276" s="10">
        <v>25.200000000000003</v>
      </c>
      <c r="E276" s="61">
        <v>0</v>
      </c>
      <c r="F276" s="62">
        <f t="shared" si="88"/>
        <v>0</v>
      </c>
      <c r="G276" s="61">
        <v>0.84999999999999976</v>
      </c>
      <c r="H276" s="62">
        <f t="shared" si="89"/>
        <v>45.428249999999984</v>
      </c>
      <c r="I276" s="63">
        <f t="shared" ref="I276:I280" si="95">F276+H276+D276</f>
        <v>70.62824999999998</v>
      </c>
    </row>
    <row r="277" spans="1:9" ht="15" customHeight="1" x14ac:dyDescent="0.25">
      <c r="A277" s="12" t="s">
        <v>375</v>
      </c>
      <c r="B277" s="9" t="s">
        <v>51</v>
      </c>
      <c r="C277" s="68" t="s">
        <v>521</v>
      </c>
      <c r="D277" s="10">
        <v>25.200000000000003</v>
      </c>
      <c r="E277" s="61">
        <v>0</v>
      </c>
      <c r="F277" s="62">
        <f t="shared" si="88"/>
        <v>0</v>
      </c>
      <c r="G277" s="61">
        <v>0.84999999999999976</v>
      </c>
      <c r="H277" s="62">
        <f t="shared" si="89"/>
        <v>45.428249999999984</v>
      </c>
      <c r="I277" s="63">
        <f t="shared" si="95"/>
        <v>70.62824999999998</v>
      </c>
    </row>
    <row r="278" spans="1:9" ht="15" customHeight="1" x14ac:dyDescent="0.25">
      <c r="A278" s="12" t="s">
        <v>376</v>
      </c>
      <c r="B278" s="9" t="s">
        <v>52</v>
      </c>
      <c r="C278" s="68" t="s">
        <v>521</v>
      </c>
      <c r="D278" s="10">
        <v>25.200000000000003</v>
      </c>
      <c r="E278" s="61">
        <v>0</v>
      </c>
      <c r="F278" s="62">
        <f t="shared" si="88"/>
        <v>0</v>
      </c>
      <c r="G278" s="61">
        <v>0.84999999999999976</v>
      </c>
      <c r="H278" s="62">
        <f t="shared" si="89"/>
        <v>45.428249999999984</v>
      </c>
      <c r="I278" s="63">
        <f t="shared" si="95"/>
        <v>70.62824999999998</v>
      </c>
    </row>
    <row r="279" spans="1:9" ht="15" customHeight="1" x14ac:dyDescent="0.25">
      <c r="A279" s="12" t="s">
        <v>377</v>
      </c>
      <c r="B279" s="9" t="s">
        <v>53</v>
      </c>
      <c r="C279" s="68" t="s">
        <v>521</v>
      </c>
      <c r="D279" s="10">
        <v>44.100000000000009</v>
      </c>
      <c r="E279" s="61">
        <v>0</v>
      </c>
      <c r="F279" s="62">
        <f t="shared" si="88"/>
        <v>0</v>
      </c>
      <c r="G279" s="61">
        <v>0.59999999999999976</v>
      </c>
      <c r="H279" s="62">
        <f t="shared" si="89"/>
        <v>32.066999999999986</v>
      </c>
      <c r="I279" s="63">
        <f t="shared" si="95"/>
        <v>76.167000000000002</v>
      </c>
    </row>
    <row r="280" spans="1:9" ht="15" customHeight="1" x14ac:dyDescent="0.25">
      <c r="A280" s="12" t="s">
        <v>378</v>
      </c>
      <c r="B280" s="9" t="s">
        <v>63</v>
      </c>
      <c r="C280" s="68" t="s">
        <v>514</v>
      </c>
      <c r="D280" s="10">
        <v>44.100000000000009</v>
      </c>
      <c r="E280" s="61">
        <v>0</v>
      </c>
      <c r="F280" s="62">
        <f t="shared" si="88"/>
        <v>0</v>
      </c>
      <c r="G280" s="61">
        <v>0.49999999999999989</v>
      </c>
      <c r="H280" s="62">
        <f t="shared" si="89"/>
        <v>26.722499999999993</v>
      </c>
      <c r="I280" s="63">
        <f t="shared" si="95"/>
        <v>70.822500000000005</v>
      </c>
    </row>
    <row r="281" spans="1:9" ht="15" customHeight="1" x14ac:dyDescent="0.25">
      <c r="A281" s="106" t="s">
        <v>54</v>
      </c>
      <c r="B281" s="107"/>
      <c r="C281" s="107"/>
      <c r="D281" s="107"/>
      <c r="E281" s="107"/>
      <c r="F281" s="107"/>
      <c r="G281" s="107"/>
      <c r="H281" s="107"/>
      <c r="I281" s="108"/>
    </row>
    <row r="282" spans="1:9" ht="15" customHeight="1" x14ac:dyDescent="0.25">
      <c r="A282" s="12" t="s">
        <v>379</v>
      </c>
      <c r="B282" s="9" t="s">
        <v>55</v>
      </c>
      <c r="C282" s="68" t="s">
        <v>520</v>
      </c>
      <c r="D282" s="10">
        <v>2904.6150000000002</v>
      </c>
      <c r="E282" s="61">
        <v>0</v>
      </c>
      <c r="F282" s="62">
        <f t="shared" ref="F282:F290" si="96">$C$3*E282</f>
        <v>0</v>
      </c>
      <c r="G282" s="61">
        <v>48.099999999999987</v>
      </c>
      <c r="H282" s="62">
        <f t="shared" si="89"/>
        <v>2570.7044999999994</v>
      </c>
      <c r="I282" s="63">
        <f t="shared" ref="I282:I287" si="97">F282+H282+D282</f>
        <v>5475.3194999999996</v>
      </c>
    </row>
    <row r="283" spans="1:9" ht="15" customHeight="1" x14ac:dyDescent="0.25">
      <c r="A283" s="12" t="s">
        <v>380</v>
      </c>
      <c r="B283" s="9" t="s">
        <v>56</v>
      </c>
      <c r="C283" s="68" t="s">
        <v>520</v>
      </c>
      <c r="D283" s="10">
        <v>2904.6150000000002</v>
      </c>
      <c r="E283" s="61">
        <v>0</v>
      </c>
      <c r="F283" s="62">
        <f t="shared" si="96"/>
        <v>0</v>
      </c>
      <c r="G283" s="61">
        <v>48.099999999999987</v>
      </c>
      <c r="H283" s="62">
        <f t="shared" si="89"/>
        <v>2570.7044999999994</v>
      </c>
      <c r="I283" s="63">
        <f t="shared" si="97"/>
        <v>5475.3194999999996</v>
      </c>
    </row>
    <row r="284" spans="1:9" ht="15" customHeight="1" x14ac:dyDescent="0.25">
      <c r="A284" s="12" t="s">
        <v>381</v>
      </c>
      <c r="B284" s="9" t="s">
        <v>57</v>
      </c>
      <c r="C284" s="68" t="s">
        <v>520</v>
      </c>
      <c r="D284" s="10">
        <v>3301.5150000000003</v>
      </c>
      <c r="E284" s="61">
        <v>0</v>
      </c>
      <c r="F284" s="62">
        <f t="shared" si="96"/>
        <v>0</v>
      </c>
      <c r="G284" s="61">
        <v>52.599999999999987</v>
      </c>
      <c r="H284" s="62">
        <f t="shared" si="89"/>
        <v>2811.2069999999994</v>
      </c>
      <c r="I284" s="63">
        <f t="shared" si="97"/>
        <v>6112.7219999999998</v>
      </c>
    </row>
    <row r="285" spans="1:9" ht="15" customHeight="1" x14ac:dyDescent="0.25">
      <c r="A285" s="12" t="s">
        <v>382</v>
      </c>
      <c r="B285" s="9" t="s">
        <v>58</v>
      </c>
      <c r="C285" s="68" t="s">
        <v>520</v>
      </c>
      <c r="D285" s="10">
        <v>3005.415</v>
      </c>
      <c r="E285" s="61">
        <v>0</v>
      </c>
      <c r="F285" s="62">
        <f t="shared" si="96"/>
        <v>0</v>
      </c>
      <c r="G285" s="61">
        <v>49</v>
      </c>
      <c r="H285" s="62">
        <f t="shared" si="89"/>
        <v>2618.8049999999998</v>
      </c>
      <c r="I285" s="63">
        <f t="shared" si="97"/>
        <v>5624.2199999999993</v>
      </c>
    </row>
    <row r="286" spans="1:9" ht="15" customHeight="1" x14ac:dyDescent="0.25">
      <c r="A286" s="12" t="s">
        <v>383</v>
      </c>
      <c r="B286" s="9" t="s">
        <v>59</v>
      </c>
      <c r="C286" s="68" t="s">
        <v>520</v>
      </c>
      <c r="D286" s="10">
        <v>3005.415</v>
      </c>
      <c r="E286" s="61">
        <v>0</v>
      </c>
      <c r="F286" s="62">
        <f t="shared" si="96"/>
        <v>0</v>
      </c>
      <c r="G286" s="61">
        <v>49</v>
      </c>
      <c r="H286" s="62">
        <f t="shared" si="89"/>
        <v>2618.8049999999998</v>
      </c>
      <c r="I286" s="63">
        <f t="shared" si="97"/>
        <v>5624.2199999999993</v>
      </c>
    </row>
    <row r="287" spans="1:9" ht="15" customHeight="1" x14ac:dyDescent="0.25">
      <c r="A287" s="12" t="s">
        <v>384</v>
      </c>
      <c r="B287" s="9" t="s">
        <v>60</v>
      </c>
      <c r="C287" s="68" t="s">
        <v>520</v>
      </c>
      <c r="D287" s="10">
        <v>3408.6150000000002</v>
      </c>
      <c r="E287" s="61">
        <v>0</v>
      </c>
      <c r="F287" s="62">
        <f t="shared" si="96"/>
        <v>0</v>
      </c>
      <c r="G287" s="61">
        <v>53.499999999999993</v>
      </c>
      <c r="H287" s="62">
        <f t="shared" si="89"/>
        <v>2859.3074999999994</v>
      </c>
      <c r="I287" s="63">
        <f t="shared" si="97"/>
        <v>6267.9224999999997</v>
      </c>
    </row>
    <row r="288" spans="1:9" ht="15" customHeight="1" x14ac:dyDescent="0.25">
      <c r="A288" s="12" t="s">
        <v>385</v>
      </c>
      <c r="B288" s="9" t="s">
        <v>61</v>
      </c>
      <c r="C288" s="68" t="s">
        <v>521</v>
      </c>
      <c r="D288" s="10">
        <v>25.200000000000003</v>
      </c>
      <c r="E288" s="61">
        <v>0</v>
      </c>
      <c r="F288" s="62">
        <f t="shared" si="96"/>
        <v>0</v>
      </c>
      <c r="G288" s="61">
        <v>0.84999999999999976</v>
      </c>
      <c r="H288" s="62">
        <f t="shared" si="89"/>
        <v>45.428249999999984</v>
      </c>
      <c r="I288" s="63">
        <f t="shared" ref="I288:I290" si="98">F288+H288+D288</f>
        <v>70.62824999999998</v>
      </c>
    </row>
    <row r="289" spans="1:9" ht="15" customHeight="1" x14ac:dyDescent="0.25">
      <c r="A289" s="12" t="s">
        <v>386</v>
      </c>
      <c r="B289" s="9" t="s">
        <v>62</v>
      </c>
      <c r="C289" s="68" t="s">
        <v>521</v>
      </c>
      <c r="D289" s="10">
        <v>25.200000000000003</v>
      </c>
      <c r="E289" s="61">
        <v>0</v>
      </c>
      <c r="F289" s="62">
        <f t="shared" si="96"/>
        <v>0</v>
      </c>
      <c r="G289" s="61">
        <v>0.84999999999999976</v>
      </c>
      <c r="H289" s="62">
        <f t="shared" si="89"/>
        <v>45.428249999999984</v>
      </c>
      <c r="I289" s="63">
        <f t="shared" si="98"/>
        <v>70.62824999999998</v>
      </c>
    </row>
    <row r="290" spans="1:9" ht="15" customHeight="1" x14ac:dyDescent="0.25">
      <c r="A290" s="12" t="s">
        <v>387</v>
      </c>
      <c r="B290" s="9" t="s">
        <v>63</v>
      </c>
      <c r="C290" s="68" t="s">
        <v>514</v>
      </c>
      <c r="D290" s="10">
        <v>44.100000000000009</v>
      </c>
      <c r="E290" s="61">
        <v>0</v>
      </c>
      <c r="F290" s="62">
        <f t="shared" si="96"/>
        <v>0</v>
      </c>
      <c r="G290" s="61">
        <v>0.49999999999999989</v>
      </c>
      <c r="H290" s="62">
        <f t="shared" si="89"/>
        <v>26.722499999999993</v>
      </c>
      <c r="I290" s="63">
        <f t="shared" si="98"/>
        <v>70.822500000000005</v>
      </c>
    </row>
    <row r="291" spans="1:9" ht="15" customHeight="1" x14ac:dyDescent="0.25">
      <c r="A291" s="94" t="s">
        <v>64</v>
      </c>
      <c r="B291" s="95"/>
      <c r="C291" s="95"/>
      <c r="D291" s="95"/>
      <c r="E291" s="95"/>
      <c r="F291" s="95"/>
      <c r="G291" s="95"/>
      <c r="H291" s="95"/>
      <c r="I291" s="96"/>
    </row>
    <row r="292" spans="1:9" ht="15" customHeight="1" x14ac:dyDescent="0.25">
      <c r="A292" s="106" t="s">
        <v>65</v>
      </c>
      <c r="B292" s="107"/>
      <c r="C292" s="107"/>
      <c r="D292" s="107"/>
      <c r="E292" s="107"/>
      <c r="F292" s="107"/>
      <c r="G292" s="107"/>
      <c r="H292" s="107"/>
      <c r="I292" s="108"/>
    </row>
    <row r="293" spans="1:9" ht="15" customHeight="1" x14ac:dyDescent="0.25">
      <c r="A293" s="12" t="s">
        <v>388</v>
      </c>
      <c r="B293" s="9" t="s">
        <v>66</v>
      </c>
      <c r="C293" s="68" t="s">
        <v>520</v>
      </c>
      <c r="D293" s="10">
        <v>3131.415</v>
      </c>
      <c r="E293" s="61">
        <v>0</v>
      </c>
      <c r="F293" s="62">
        <f t="shared" ref="F293:F316" si="99">$C$3*E293</f>
        <v>0</v>
      </c>
      <c r="G293" s="61">
        <v>54.499999999999986</v>
      </c>
      <c r="H293" s="62">
        <f t="shared" ref="H293:H316" si="100">G293*$C$4</f>
        <v>2912.7524999999991</v>
      </c>
      <c r="I293" s="63">
        <f>F293+H293+D293</f>
        <v>6044.1674999999996</v>
      </c>
    </row>
    <row r="294" spans="1:9" ht="15" customHeight="1" x14ac:dyDescent="0.25">
      <c r="A294" s="12" t="s">
        <v>389</v>
      </c>
      <c r="B294" s="9" t="s">
        <v>33</v>
      </c>
      <c r="C294" s="68" t="s">
        <v>520</v>
      </c>
      <c r="D294" s="10">
        <v>2769.7950000000001</v>
      </c>
      <c r="E294" s="61">
        <v>0</v>
      </c>
      <c r="F294" s="62">
        <f t="shared" si="99"/>
        <v>0</v>
      </c>
      <c r="G294" s="61">
        <v>50.499999999999993</v>
      </c>
      <c r="H294" s="62">
        <f t="shared" si="100"/>
        <v>2698.9724999999999</v>
      </c>
      <c r="I294" s="63">
        <f>F294+H294+D294</f>
        <v>5468.7674999999999</v>
      </c>
    </row>
    <row r="295" spans="1:9" ht="15" customHeight="1" x14ac:dyDescent="0.25">
      <c r="A295" s="12" t="s">
        <v>390</v>
      </c>
      <c r="B295" s="9" t="s">
        <v>37</v>
      </c>
      <c r="C295" s="68" t="s">
        <v>520</v>
      </c>
      <c r="D295" s="10">
        <v>3055.8150000000001</v>
      </c>
      <c r="E295" s="61">
        <v>0</v>
      </c>
      <c r="F295" s="62">
        <f t="shared" si="99"/>
        <v>0</v>
      </c>
      <c r="G295" s="61">
        <v>53.999999999999986</v>
      </c>
      <c r="H295" s="62">
        <f t="shared" si="100"/>
        <v>2886.0299999999993</v>
      </c>
      <c r="I295" s="63">
        <f>F295+H295+D295</f>
        <v>5941.8449999999993</v>
      </c>
    </row>
    <row r="296" spans="1:9" ht="15" customHeight="1" x14ac:dyDescent="0.25">
      <c r="A296" s="12" t="s">
        <v>391</v>
      </c>
      <c r="B296" s="9" t="s">
        <v>67</v>
      </c>
      <c r="C296" s="68" t="s">
        <v>520</v>
      </c>
      <c r="D296" s="10">
        <v>2883.1950000000002</v>
      </c>
      <c r="E296" s="61">
        <v>0</v>
      </c>
      <c r="F296" s="62">
        <f t="shared" si="99"/>
        <v>0</v>
      </c>
      <c r="G296" s="61">
        <v>50.499999999999993</v>
      </c>
      <c r="H296" s="62">
        <f t="shared" si="100"/>
        <v>2698.9724999999999</v>
      </c>
      <c r="I296" s="63">
        <f>F296+H296+D296</f>
        <v>5582.1674999999996</v>
      </c>
    </row>
    <row r="297" spans="1:9" ht="15" customHeight="1" x14ac:dyDescent="0.25">
      <c r="A297" s="106" t="s">
        <v>72</v>
      </c>
      <c r="B297" s="107"/>
      <c r="C297" s="107"/>
      <c r="D297" s="107"/>
      <c r="E297" s="107"/>
      <c r="F297" s="107"/>
      <c r="G297" s="107"/>
      <c r="H297" s="107"/>
      <c r="I297" s="108"/>
    </row>
    <row r="298" spans="1:9" ht="15" customHeight="1" x14ac:dyDescent="0.25">
      <c r="A298" s="12" t="s">
        <v>392</v>
      </c>
      <c r="B298" s="9" t="s">
        <v>68</v>
      </c>
      <c r="C298" s="68" t="s">
        <v>520</v>
      </c>
      <c r="D298" s="10">
        <v>2262.0149999999999</v>
      </c>
      <c r="E298" s="61">
        <v>0</v>
      </c>
      <c r="F298" s="62">
        <f t="shared" si="99"/>
        <v>0</v>
      </c>
      <c r="G298" s="61">
        <v>44.999999999999993</v>
      </c>
      <c r="H298" s="62">
        <f t="shared" si="100"/>
        <v>2405.0249999999996</v>
      </c>
      <c r="I298" s="63">
        <f>F298+H298+D298</f>
        <v>4667.0399999999991</v>
      </c>
    </row>
    <row r="299" spans="1:9" ht="15" customHeight="1" x14ac:dyDescent="0.25">
      <c r="A299" s="12" t="s">
        <v>393</v>
      </c>
      <c r="B299" s="9" t="s">
        <v>71</v>
      </c>
      <c r="C299" s="68" t="s">
        <v>520</v>
      </c>
      <c r="D299" s="10">
        <v>2306.1150000000002</v>
      </c>
      <c r="E299" s="61">
        <v>0</v>
      </c>
      <c r="F299" s="62">
        <f t="shared" si="99"/>
        <v>0</v>
      </c>
      <c r="G299" s="61">
        <v>44.999999999999993</v>
      </c>
      <c r="H299" s="62">
        <f t="shared" si="100"/>
        <v>2405.0249999999996</v>
      </c>
      <c r="I299" s="63">
        <f>F299+H299+D299</f>
        <v>4711.1399999999994</v>
      </c>
    </row>
    <row r="300" spans="1:9" ht="15" customHeight="1" x14ac:dyDescent="0.25">
      <c r="A300" s="12" t="s">
        <v>394</v>
      </c>
      <c r="B300" s="9" t="s">
        <v>69</v>
      </c>
      <c r="C300" s="68" t="s">
        <v>520</v>
      </c>
      <c r="D300" s="10">
        <v>2375.415</v>
      </c>
      <c r="E300" s="61">
        <v>0</v>
      </c>
      <c r="F300" s="62">
        <f t="shared" si="99"/>
        <v>0</v>
      </c>
      <c r="G300" s="61">
        <v>46.499999999999993</v>
      </c>
      <c r="H300" s="62">
        <f t="shared" si="100"/>
        <v>2485.1924999999997</v>
      </c>
      <c r="I300" s="63">
        <f>F300+H300+D300</f>
        <v>4860.6075000000001</v>
      </c>
    </row>
    <row r="301" spans="1:9" ht="15" customHeight="1" x14ac:dyDescent="0.25">
      <c r="A301" s="12" t="s">
        <v>395</v>
      </c>
      <c r="B301" s="9" t="s">
        <v>70</v>
      </c>
      <c r="C301" s="68" t="s">
        <v>520</v>
      </c>
      <c r="D301" s="10">
        <v>2438.415</v>
      </c>
      <c r="E301" s="61">
        <v>0</v>
      </c>
      <c r="F301" s="62">
        <f t="shared" si="99"/>
        <v>0</v>
      </c>
      <c r="G301" s="61">
        <v>46.499999999999993</v>
      </c>
      <c r="H301" s="62">
        <f t="shared" si="100"/>
        <v>2485.1924999999997</v>
      </c>
      <c r="I301" s="63">
        <f>F301+H301+D301</f>
        <v>4923.6075000000001</v>
      </c>
    </row>
    <row r="302" spans="1:9" ht="15" customHeight="1" x14ac:dyDescent="0.25">
      <c r="A302" s="106" t="s">
        <v>73</v>
      </c>
      <c r="B302" s="107"/>
      <c r="C302" s="107"/>
      <c r="D302" s="107"/>
      <c r="E302" s="107"/>
      <c r="F302" s="107"/>
      <c r="G302" s="107"/>
      <c r="H302" s="107"/>
      <c r="I302" s="108"/>
    </row>
    <row r="303" spans="1:9" ht="15" customHeight="1" x14ac:dyDescent="0.25">
      <c r="A303" s="12" t="s">
        <v>396</v>
      </c>
      <c r="B303" s="9" t="s">
        <v>74</v>
      </c>
      <c r="C303" s="68" t="s">
        <v>520</v>
      </c>
      <c r="D303" s="10">
        <v>3030.6150000000002</v>
      </c>
      <c r="E303" s="61">
        <v>0</v>
      </c>
      <c r="F303" s="62">
        <f t="shared" si="99"/>
        <v>0</v>
      </c>
      <c r="G303" s="61">
        <v>55.899999999999991</v>
      </c>
      <c r="H303" s="62">
        <f t="shared" si="100"/>
        <v>2987.5754999999995</v>
      </c>
      <c r="I303" s="63">
        <f t="shared" ref="I303:I308" si="101">F303+H303+D303</f>
        <v>6018.1904999999997</v>
      </c>
    </row>
    <row r="304" spans="1:9" ht="15" customHeight="1" x14ac:dyDescent="0.25">
      <c r="A304" s="12" t="s">
        <v>397</v>
      </c>
      <c r="B304" s="9" t="s">
        <v>75</v>
      </c>
      <c r="C304" s="68" t="s">
        <v>520</v>
      </c>
      <c r="D304" s="10">
        <v>3030.6150000000002</v>
      </c>
      <c r="E304" s="61">
        <v>0</v>
      </c>
      <c r="F304" s="62">
        <f t="shared" si="99"/>
        <v>0</v>
      </c>
      <c r="G304" s="61">
        <v>49.899999999999991</v>
      </c>
      <c r="H304" s="62">
        <f t="shared" si="100"/>
        <v>2666.9054999999994</v>
      </c>
      <c r="I304" s="63">
        <f t="shared" si="101"/>
        <v>5697.5204999999996</v>
      </c>
    </row>
    <row r="305" spans="1:9" ht="15" customHeight="1" x14ac:dyDescent="0.25">
      <c r="A305" s="12" t="s">
        <v>398</v>
      </c>
      <c r="B305" s="9" t="s">
        <v>76</v>
      </c>
      <c r="C305" s="68" t="s">
        <v>520</v>
      </c>
      <c r="D305" s="10">
        <v>3030.6150000000002</v>
      </c>
      <c r="E305" s="61">
        <v>0</v>
      </c>
      <c r="F305" s="62">
        <f t="shared" si="99"/>
        <v>0</v>
      </c>
      <c r="G305" s="61">
        <v>49.899999999999991</v>
      </c>
      <c r="H305" s="62">
        <f t="shared" si="100"/>
        <v>2666.9054999999994</v>
      </c>
      <c r="I305" s="63">
        <f t="shared" si="101"/>
        <v>5697.5204999999996</v>
      </c>
    </row>
    <row r="306" spans="1:9" ht="15" customHeight="1" x14ac:dyDescent="0.25">
      <c r="A306" s="12" t="s">
        <v>399</v>
      </c>
      <c r="B306" s="9" t="s">
        <v>77</v>
      </c>
      <c r="C306" s="68" t="s">
        <v>520</v>
      </c>
      <c r="D306" s="10">
        <v>3030.6150000000002</v>
      </c>
      <c r="E306" s="61">
        <v>0</v>
      </c>
      <c r="F306" s="62">
        <f t="shared" si="99"/>
        <v>0</v>
      </c>
      <c r="G306" s="61">
        <v>49.899999999999991</v>
      </c>
      <c r="H306" s="62">
        <f t="shared" si="100"/>
        <v>2666.9054999999994</v>
      </c>
      <c r="I306" s="63">
        <f t="shared" si="101"/>
        <v>5697.5204999999996</v>
      </c>
    </row>
    <row r="307" spans="1:9" ht="15" customHeight="1" x14ac:dyDescent="0.25">
      <c r="A307" s="12" t="s">
        <v>400</v>
      </c>
      <c r="B307" s="9" t="s">
        <v>78</v>
      </c>
      <c r="C307" s="68" t="s">
        <v>520</v>
      </c>
      <c r="D307" s="10">
        <v>3005.415</v>
      </c>
      <c r="E307" s="61">
        <v>0</v>
      </c>
      <c r="F307" s="62">
        <f t="shared" si="99"/>
        <v>0</v>
      </c>
      <c r="G307" s="61">
        <v>49.899999999999991</v>
      </c>
      <c r="H307" s="62">
        <f t="shared" si="100"/>
        <v>2666.9054999999994</v>
      </c>
      <c r="I307" s="63">
        <f t="shared" si="101"/>
        <v>5672.3204999999998</v>
      </c>
    </row>
    <row r="308" spans="1:9" ht="15" customHeight="1" x14ac:dyDescent="0.25">
      <c r="A308" s="12" t="s">
        <v>401</v>
      </c>
      <c r="B308" s="9" t="s">
        <v>79</v>
      </c>
      <c r="C308" s="68" t="s">
        <v>520</v>
      </c>
      <c r="D308" s="10">
        <v>3005.415</v>
      </c>
      <c r="E308" s="61">
        <v>0</v>
      </c>
      <c r="F308" s="62">
        <f t="shared" si="99"/>
        <v>0</v>
      </c>
      <c r="G308" s="61">
        <v>49.899999999999991</v>
      </c>
      <c r="H308" s="62">
        <f t="shared" si="100"/>
        <v>2666.9054999999994</v>
      </c>
      <c r="I308" s="63">
        <f t="shared" si="101"/>
        <v>5672.3204999999998</v>
      </c>
    </row>
    <row r="309" spans="1:9" ht="15" customHeight="1" x14ac:dyDescent="0.25">
      <c r="A309" s="12" t="s">
        <v>402</v>
      </c>
      <c r="B309" s="9" t="s">
        <v>80</v>
      </c>
      <c r="C309" s="68" t="s">
        <v>521</v>
      </c>
      <c r="D309" s="10">
        <v>25.200000000000003</v>
      </c>
      <c r="E309" s="61">
        <v>0</v>
      </c>
      <c r="F309" s="62">
        <f t="shared" si="99"/>
        <v>0</v>
      </c>
      <c r="G309" s="61">
        <v>0.84999999999999976</v>
      </c>
      <c r="H309" s="62">
        <f t="shared" si="100"/>
        <v>45.428249999999984</v>
      </c>
      <c r="I309" s="63">
        <f t="shared" ref="I309:I311" si="102">F309+H309+D309</f>
        <v>70.62824999999998</v>
      </c>
    </row>
    <row r="310" spans="1:9" ht="15" customHeight="1" x14ac:dyDescent="0.25">
      <c r="A310" s="12" t="s">
        <v>403</v>
      </c>
      <c r="B310" s="9" t="s">
        <v>81</v>
      </c>
      <c r="C310" s="68" t="s">
        <v>521</v>
      </c>
      <c r="D310" s="10">
        <v>25.200000000000003</v>
      </c>
      <c r="E310" s="61">
        <v>0</v>
      </c>
      <c r="F310" s="62">
        <f t="shared" si="99"/>
        <v>0</v>
      </c>
      <c r="G310" s="61">
        <v>0.84999999999999976</v>
      </c>
      <c r="H310" s="62">
        <f t="shared" si="100"/>
        <v>45.428249999999984</v>
      </c>
      <c r="I310" s="63">
        <f t="shared" si="102"/>
        <v>70.62824999999998</v>
      </c>
    </row>
    <row r="311" spans="1:9" ht="15" customHeight="1" x14ac:dyDescent="0.25">
      <c r="A311" s="12" t="s">
        <v>404</v>
      </c>
      <c r="B311" s="9" t="s">
        <v>82</v>
      </c>
      <c r="C311" s="68" t="s">
        <v>523</v>
      </c>
      <c r="D311" s="10">
        <v>44.100000000000009</v>
      </c>
      <c r="E311" s="61">
        <v>0</v>
      </c>
      <c r="F311" s="62">
        <f t="shared" si="99"/>
        <v>0</v>
      </c>
      <c r="G311" s="61">
        <v>0.49999999999999989</v>
      </c>
      <c r="H311" s="62">
        <f t="shared" si="100"/>
        <v>26.722499999999993</v>
      </c>
      <c r="I311" s="63">
        <f t="shared" si="102"/>
        <v>70.822500000000005</v>
      </c>
    </row>
    <row r="312" spans="1:9" ht="15" customHeight="1" x14ac:dyDescent="0.25">
      <c r="A312" s="106" t="s">
        <v>83</v>
      </c>
      <c r="B312" s="107"/>
      <c r="C312" s="107"/>
      <c r="D312" s="107"/>
      <c r="E312" s="107"/>
      <c r="F312" s="107"/>
      <c r="G312" s="107"/>
      <c r="H312" s="107"/>
      <c r="I312" s="108"/>
    </row>
    <row r="313" spans="1:9" ht="15" customHeight="1" x14ac:dyDescent="0.25">
      <c r="A313" s="12" t="s">
        <v>405</v>
      </c>
      <c r="B313" s="9" t="s">
        <v>68</v>
      </c>
      <c r="C313" s="68" t="s">
        <v>520</v>
      </c>
      <c r="D313" s="10">
        <v>2526.6150000000002</v>
      </c>
      <c r="E313" s="61">
        <v>0</v>
      </c>
      <c r="F313" s="62">
        <f t="shared" si="99"/>
        <v>0</v>
      </c>
      <c r="G313" s="61">
        <v>44.999999999999993</v>
      </c>
      <c r="H313" s="62">
        <f t="shared" si="100"/>
        <v>2405.0249999999996</v>
      </c>
      <c r="I313" s="63">
        <f>F313+H313+D313</f>
        <v>4931.6399999999994</v>
      </c>
    </row>
    <row r="314" spans="1:9" ht="15" customHeight="1" x14ac:dyDescent="0.25">
      <c r="A314" s="12" t="s">
        <v>406</v>
      </c>
      <c r="B314" s="9" t="s">
        <v>71</v>
      </c>
      <c r="C314" s="68" t="s">
        <v>520</v>
      </c>
      <c r="D314" s="10">
        <v>2570.7150000000001</v>
      </c>
      <c r="E314" s="61">
        <v>0</v>
      </c>
      <c r="F314" s="62">
        <f t="shared" si="99"/>
        <v>0</v>
      </c>
      <c r="G314" s="61">
        <v>44.999999999999993</v>
      </c>
      <c r="H314" s="62">
        <f t="shared" si="100"/>
        <v>2405.0249999999996</v>
      </c>
      <c r="I314" s="63">
        <f>F314+H314+D314</f>
        <v>4975.74</v>
      </c>
    </row>
    <row r="315" spans="1:9" ht="15" customHeight="1" x14ac:dyDescent="0.25">
      <c r="A315" s="12" t="s">
        <v>407</v>
      </c>
      <c r="B315" s="9" t="s">
        <v>69</v>
      </c>
      <c r="C315" s="68" t="s">
        <v>520</v>
      </c>
      <c r="D315" s="10">
        <v>2753.415</v>
      </c>
      <c r="E315" s="61">
        <v>0</v>
      </c>
      <c r="F315" s="62">
        <f t="shared" si="99"/>
        <v>0</v>
      </c>
      <c r="G315" s="61">
        <v>46.499999999999993</v>
      </c>
      <c r="H315" s="62">
        <f t="shared" si="100"/>
        <v>2485.1924999999997</v>
      </c>
      <c r="I315" s="63">
        <f>F315+H315+D315</f>
        <v>5238.6075000000001</v>
      </c>
    </row>
    <row r="316" spans="1:9" ht="15" customHeight="1" x14ac:dyDescent="0.25">
      <c r="A316" s="12" t="s">
        <v>408</v>
      </c>
      <c r="B316" s="9" t="s">
        <v>70</v>
      </c>
      <c r="C316" s="68" t="s">
        <v>520</v>
      </c>
      <c r="D316" s="10">
        <v>2816.415</v>
      </c>
      <c r="E316" s="61">
        <v>0</v>
      </c>
      <c r="F316" s="62">
        <f t="shared" si="99"/>
        <v>0</v>
      </c>
      <c r="G316" s="61">
        <v>46.499999999999993</v>
      </c>
      <c r="H316" s="62">
        <f t="shared" si="100"/>
        <v>2485.1924999999997</v>
      </c>
      <c r="I316" s="63">
        <f>F316+H316+D316</f>
        <v>5301.6075000000001</v>
      </c>
    </row>
    <row r="317" spans="1:9" ht="15" customHeight="1" x14ac:dyDescent="0.25">
      <c r="A317" s="94" t="s">
        <v>84</v>
      </c>
      <c r="B317" s="95"/>
      <c r="C317" s="95"/>
      <c r="D317" s="95"/>
      <c r="E317" s="95"/>
      <c r="F317" s="95"/>
      <c r="G317" s="95"/>
      <c r="H317" s="95"/>
      <c r="I317" s="96"/>
    </row>
    <row r="318" spans="1:9" ht="15" customHeight="1" x14ac:dyDescent="0.25">
      <c r="A318" s="106" t="s">
        <v>133</v>
      </c>
      <c r="B318" s="107"/>
      <c r="C318" s="107"/>
      <c r="D318" s="107"/>
      <c r="E318" s="107"/>
      <c r="F318" s="107"/>
      <c r="G318" s="107"/>
      <c r="H318" s="107"/>
      <c r="I318" s="108"/>
    </row>
    <row r="319" spans="1:9" ht="15" customHeight="1" x14ac:dyDescent="0.25">
      <c r="A319" s="12" t="s">
        <v>409</v>
      </c>
      <c r="B319" s="9" t="s">
        <v>138</v>
      </c>
      <c r="C319" s="68" t="s">
        <v>520</v>
      </c>
      <c r="D319" s="10">
        <v>2571.9750000000004</v>
      </c>
      <c r="E319" s="61">
        <v>0</v>
      </c>
      <c r="F319" s="62">
        <f t="shared" ref="F319:F322" si="103">$C$3*E319</f>
        <v>0</v>
      </c>
      <c r="G319" s="61">
        <v>47.399999999999984</v>
      </c>
      <c r="H319" s="62">
        <f t="shared" ref="H319:H322" si="104">G319*$C$4</f>
        <v>2533.2929999999992</v>
      </c>
      <c r="I319" s="63">
        <f>F319+H319+D319</f>
        <v>5105.268</v>
      </c>
    </row>
    <row r="320" spans="1:9" ht="15" customHeight="1" x14ac:dyDescent="0.25">
      <c r="A320" s="12" t="s">
        <v>410</v>
      </c>
      <c r="B320" s="9" t="s">
        <v>139</v>
      </c>
      <c r="C320" s="68" t="s">
        <v>520</v>
      </c>
      <c r="D320" s="10">
        <v>2571.9750000000004</v>
      </c>
      <c r="E320" s="61">
        <v>0</v>
      </c>
      <c r="F320" s="62">
        <f t="shared" si="103"/>
        <v>0</v>
      </c>
      <c r="G320" s="61">
        <v>45.999999999999993</v>
      </c>
      <c r="H320" s="62">
        <f t="shared" si="104"/>
        <v>2458.4699999999998</v>
      </c>
      <c r="I320" s="63">
        <f>F320+H320+D320</f>
        <v>5030.4449999999997</v>
      </c>
    </row>
    <row r="321" spans="1:9" ht="15" customHeight="1" x14ac:dyDescent="0.25">
      <c r="A321" s="12" t="s">
        <v>411</v>
      </c>
      <c r="B321" s="9" t="s">
        <v>140</v>
      </c>
      <c r="C321" s="68" t="s">
        <v>520</v>
      </c>
      <c r="D321" s="10">
        <v>2571.9750000000004</v>
      </c>
      <c r="E321" s="61">
        <v>0</v>
      </c>
      <c r="F321" s="62">
        <f t="shared" si="103"/>
        <v>0</v>
      </c>
      <c r="G321" s="61">
        <v>45.499999999999993</v>
      </c>
      <c r="H321" s="62">
        <f t="shared" si="104"/>
        <v>2431.7474999999995</v>
      </c>
      <c r="I321" s="63">
        <f>F321+H321+D321</f>
        <v>5003.7224999999999</v>
      </c>
    </row>
    <row r="322" spans="1:9" ht="15" customHeight="1" x14ac:dyDescent="0.25">
      <c r="A322" s="12" t="s">
        <v>412</v>
      </c>
      <c r="B322" s="9" t="s">
        <v>141</v>
      </c>
      <c r="C322" s="68" t="s">
        <v>520</v>
      </c>
      <c r="D322" s="10">
        <v>2571.9750000000004</v>
      </c>
      <c r="E322" s="61">
        <v>0</v>
      </c>
      <c r="F322" s="62">
        <f t="shared" si="103"/>
        <v>0</v>
      </c>
      <c r="G322" s="61">
        <v>45.499999999999993</v>
      </c>
      <c r="H322" s="62">
        <f t="shared" si="104"/>
        <v>2431.7474999999995</v>
      </c>
      <c r="I322" s="63">
        <f>F322+H322+D322</f>
        <v>5003.7224999999999</v>
      </c>
    </row>
    <row r="323" spans="1:9" ht="15" customHeight="1" x14ac:dyDescent="0.25">
      <c r="A323" s="106" t="s">
        <v>85</v>
      </c>
      <c r="B323" s="107"/>
      <c r="C323" s="107"/>
      <c r="D323" s="107"/>
      <c r="E323" s="107"/>
      <c r="F323" s="107"/>
      <c r="G323" s="107"/>
      <c r="H323" s="107"/>
      <c r="I323" s="108"/>
    </row>
    <row r="324" spans="1:9" ht="15" customHeight="1" x14ac:dyDescent="0.25">
      <c r="A324" s="12" t="s">
        <v>413</v>
      </c>
      <c r="B324" s="9" t="s">
        <v>86</v>
      </c>
      <c r="C324" s="68" t="s">
        <v>520</v>
      </c>
      <c r="D324" s="10">
        <v>2927.2950000000001</v>
      </c>
      <c r="E324" s="61">
        <v>0</v>
      </c>
      <c r="F324" s="62">
        <f t="shared" ref="F324:F371" si="105">$C$3*E324</f>
        <v>0</v>
      </c>
      <c r="G324" s="61">
        <v>45.699999999999989</v>
      </c>
      <c r="H324" s="62">
        <f t="shared" ref="H324:H371" si="106">G324*$C$4</f>
        <v>2442.4364999999993</v>
      </c>
      <c r="I324" s="63">
        <f t="shared" ref="I324:I329" si="107">F324+H324+D324</f>
        <v>5369.7314999999999</v>
      </c>
    </row>
    <row r="325" spans="1:9" ht="15" customHeight="1" x14ac:dyDescent="0.25">
      <c r="A325" s="12" t="s">
        <v>414</v>
      </c>
      <c r="B325" s="9" t="s">
        <v>87</v>
      </c>
      <c r="C325" s="68" t="s">
        <v>520</v>
      </c>
      <c r="D325" s="10">
        <v>2927.2950000000001</v>
      </c>
      <c r="E325" s="61">
        <v>0</v>
      </c>
      <c r="F325" s="62">
        <f t="shared" si="105"/>
        <v>0</v>
      </c>
      <c r="G325" s="61">
        <v>45.699999999999989</v>
      </c>
      <c r="H325" s="62">
        <f t="shared" si="106"/>
        <v>2442.4364999999993</v>
      </c>
      <c r="I325" s="63">
        <f t="shared" si="107"/>
        <v>5369.7314999999999</v>
      </c>
    </row>
    <row r="326" spans="1:9" ht="15" customHeight="1" x14ac:dyDescent="0.25">
      <c r="A326" s="12" t="s">
        <v>415</v>
      </c>
      <c r="B326" s="9" t="s">
        <v>88</v>
      </c>
      <c r="C326" s="68" t="s">
        <v>520</v>
      </c>
      <c r="D326" s="10">
        <v>2983.9949999999999</v>
      </c>
      <c r="E326" s="61">
        <v>0</v>
      </c>
      <c r="F326" s="62">
        <f t="shared" si="105"/>
        <v>0</v>
      </c>
      <c r="G326" s="61">
        <v>45.699999999999989</v>
      </c>
      <c r="H326" s="62">
        <f t="shared" si="106"/>
        <v>2442.4364999999993</v>
      </c>
      <c r="I326" s="63">
        <f t="shared" si="107"/>
        <v>5426.4314999999988</v>
      </c>
    </row>
    <row r="327" spans="1:9" ht="15" customHeight="1" x14ac:dyDescent="0.25">
      <c r="A327" s="12" t="s">
        <v>416</v>
      </c>
      <c r="B327" s="9" t="s">
        <v>89</v>
      </c>
      <c r="C327" s="68" t="s">
        <v>520</v>
      </c>
      <c r="D327" s="10">
        <v>3030.6150000000002</v>
      </c>
      <c r="E327" s="61">
        <v>0</v>
      </c>
      <c r="F327" s="62">
        <f t="shared" si="105"/>
        <v>0</v>
      </c>
      <c r="G327" s="61">
        <v>46.399999999999991</v>
      </c>
      <c r="H327" s="62">
        <f t="shared" si="106"/>
        <v>2479.8479999999995</v>
      </c>
      <c r="I327" s="63">
        <f t="shared" si="107"/>
        <v>5510.4629999999997</v>
      </c>
    </row>
    <row r="328" spans="1:9" ht="15" customHeight="1" x14ac:dyDescent="0.25">
      <c r="A328" s="12" t="s">
        <v>417</v>
      </c>
      <c r="B328" s="9" t="s">
        <v>90</v>
      </c>
      <c r="C328" s="68" t="s">
        <v>520</v>
      </c>
      <c r="D328" s="10">
        <v>3030.6150000000002</v>
      </c>
      <c r="E328" s="61">
        <v>0</v>
      </c>
      <c r="F328" s="62">
        <f t="shared" si="105"/>
        <v>0</v>
      </c>
      <c r="G328" s="61">
        <v>46.399999999999991</v>
      </c>
      <c r="H328" s="62">
        <f t="shared" si="106"/>
        <v>2479.8479999999995</v>
      </c>
      <c r="I328" s="63">
        <f t="shared" si="107"/>
        <v>5510.4629999999997</v>
      </c>
    </row>
    <row r="329" spans="1:9" ht="15" customHeight="1" x14ac:dyDescent="0.25">
      <c r="A329" s="12" t="s">
        <v>418</v>
      </c>
      <c r="B329" s="9" t="s">
        <v>17</v>
      </c>
      <c r="C329" s="68" t="s">
        <v>520</v>
      </c>
      <c r="D329" s="10">
        <v>3282.6150000000002</v>
      </c>
      <c r="E329" s="61">
        <v>0</v>
      </c>
      <c r="F329" s="62">
        <f t="shared" si="105"/>
        <v>0</v>
      </c>
      <c r="G329" s="61">
        <v>46.399999999999991</v>
      </c>
      <c r="H329" s="62">
        <f t="shared" si="106"/>
        <v>2479.8479999999995</v>
      </c>
      <c r="I329" s="63">
        <f t="shared" si="107"/>
        <v>5762.4629999999997</v>
      </c>
    </row>
    <row r="330" spans="1:9" ht="15" customHeight="1" x14ac:dyDescent="0.25">
      <c r="A330" s="12" t="s">
        <v>419</v>
      </c>
      <c r="B330" s="9" t="s">
        <v>91</v>
      </c>
      <c r="C330" s="68" t="s">
        <v>521</v>
      </c>
      <c r="D330" s="10">
        <v>25.200000000000003</v>
      </c>
      <c r="E330" s="61">
        <v>0</v>
      </c>
      <c r="F330" s="62">
        <f t="shared" si="105"/>
        <v>0</v>
      </c>
      <c r="G330" s="61">
        <v>0.84999999999999976</v>
      </c>
      <c r="H330" s="62">
        <f t="shared" si="106"/>
        <v>45.428249999999984</v>
      </c>
      <c r="I330" s="63">
        <f t="shared" ref="I330:I332" si="108">F330+H330+D330</f>
        <v>70.62824999999998</v>
      </c>
    </row>
    <row r="331" spans="1:9" ht="15" customHeight="1" x14ac:dyDescent="0.25">
      <c r="A331" s="12" t="s">
        <v>420</v>
      </c>
      <c r="B331" s="9" t="s">
        <v>62</v>
      </c>
      <c r="C331" s="68" t="s">
        <v>521</v>
      </c>
      <c r="D331" s="10">
        <v>25.200000000000003</v>
      </c>
      <c r="E331" s="61">
        <v>0</v>
      </c>
      <c r="F331" s="62">
        <f t="shared" si="105"/>
        <v>0</v>
      </c>
      <c r="G331" s="61">
        <v>0.84999999999999976</v>
      </c>
      <c r="H331" s="62">
        <f t="shared" si="106"/>
        <v>45.428249999999984</v>
      </c>
      <c r="I331" s="63">
        <f t="shared" si="108"/>
        <v>70.62824999999998</v>
      </c>
    </row>
    <row r="332" spans="1:9" ht="15" customHeight="1" x14ac:dyDescent="0.25">
      <c r="A332" s="12" t="s">
        <v>421</v>
      </c>
      <c r="B332" s="9" t="s">
        <v>92</v>
      </c>
      <c r="C332" s="68" t="s">
        <v>523</v>
      </c>
      <c r="D332" s="10">
        <v>44.100000000000009</v>
      </c>
      <c r="E332" s="61">
        <v>0</v>
      </c>
      <c r="F332" s="62">
        <f t="shared" si="105"/>
        <v>0</v>
      </c>
      <c r="G332" s="61">
        <v>0.49999999999999989</v>
      </c>
      <c r="H332" s="62">
        <f t="shared" si="106"/>
        <v>26.722499999999993</v>
      </c>
      <c r="I332" s="63">
        <f t="shared" si="108"/>
        <v>70.822500000000005</v>
      </c>
    </row>
    <row r="333" spans="1:9" ht="15" customHeight="1" x14ac:dyDescent="0.25">
      <c r="A333" s="106" t="s">
        <v>93</v>
      </c>
      <c r="B333" s="107"/>
      <c r="C333" s="107"/>
      <c r="D333" s="107"/>
      <c r="E333" s="107"/>
      <c r="F333" s="107"/>
      <c r="G333" s="107"/>
      <c r="H333" s="107"/>
      <c r="I333" s="108"/>
    </row>
    <row r="334" spans="1:9" ht="15" customHeight="1" x14ac:dyDescent="0.25">
      <c r="A334" s="12" t="s">
        <v>422</v>
      </c>
      <c r="B334" s="9" t="s">
        <v>94</v>
      </c>
      <c r="C334" s="68" t="s">
        <v>520</v>
      </c>
      <c r="D334" s="10">
        <v>3438.8549999999996</v>
      </c>
      <c r="E334" s="61">
        <v>0</v>
      </c>
      <c r="F334" s="62">
        <f t="shared" si="105"/>
        <v>0</v>
      </c>
      <c r="G334" s="61">
        <v>56.699999999999996</v>
      </c>
      <c r="H334" s="62">
        <f t="shared" si="106"/>
        <v>3030.3314999999998</v>
      </c>
      <c r="I334" s="63">
        <f t="shared" ref="I334:I339" si="109">F334+H334+D334</f>
        <v>6469.1864999999998</v>
      </c>
    </row>
    <row r="335" spans="1:9" ht="15" customHeight="1" x14ac:dyDescent="0.25">
      <c r="A335" s="12" t="s">
        <v>423</v>
      </c>
      <c r="B335" s="9" t="s">
        <v>95</v>
      </c>
      <c r="C335" s="68" t="s">
        <v>520</v>
      </c>
      <c r="D335" s="10">
        <v>3508.1549999999997</v>
      </c>
      <c r="E335" s="61">
        <v>0</v>
      </c>
      <c r="F335" s="62">
        <f t="shared" si="105"/>
        <v>0</v>
      </c>
      <c r="G335" s="61">
        <v>56.699999999999996</v>
      </c>
      <c r="H335" s="62">
        <f t="shared" si="106"/>
        <v>3030.3314999999998</v>
      </c>
      <c r="I335" s="63">
        <f t="shared" si="109"/>
        <v>6538.4864999999991</v>
      </c>
    </row>
    <row r="336" spans="1:9" ht="15" customHeight="1" x14ac:dyDescent="0.25">
      <c r="A336" s="12" t="s">
        <v>424</v>
      </c>
      <c r="B336" s="9" t="s">
        <v>96</v>
      </c>
      <c r="C336" s="68" t="s">
        <v>520</v>
      </c>
      <c r="D336" s="10">
        <v>3438.8549999999996</v>
      </c>
      <c r="E336" s="61">
        <v>0</v>
      </c>
      <c r="F336" s="62">
        <f t="shared" si="105"/>
        <v>0</v>
      </c>
      <c r="G336" s="61">
        <v>56.699999999999996</v>
      </c>
      <c r="H336" s="62">
        <f t="shared" si="106"/>
        <v>3030.3314999999998</v>
      </c>
      <c r="I336" s="63">
        <f t="shared" si="109"/>
        <v>6469.1864999999998</v>
      </c>
    </row>
    <row r="337" spans="1:9" ht="15" customHeight="1" x14ac:dyDescent="0.25">
      <c r="A337" s="12" t="s">
        <v>425</v>
      </c>
      <c r="B337" s="9" t="s">
        <v>97</v>
      </c>
      <c r="C337" s="68" t="s">
        <v>520</v>
      </c>
      <c r="D337" s="10">
        <v>3247.335</v>
      </c>
      <c r="E337" s="61">
        <v>0</v>
      </c>
      <c r="F337" s="62">
        <f t="shared" si="105"/>
        <v>0</v>
      </c>
      <c r="G337" s="61">
        <v>52.79999999999999</v>
      </c>
      <c r="H337" s="62">
        <f t="shared" si="106"/>
        <v>2821.8959999999993</v>
      </c>
      <c r="I337" s="63">
        <f t="shared" si="109"/>
        <v>6069.2309999999998</v>
      </c>
    </row>
    <row r="338" spans="1:9" ht="15" customHeight="1" x14ac:dyDescent="0.25">
      <c r="A338" s="12" t="s">
        <v>426</v>
      </c>
      <c r="B338" s="9" t="s">
        <v>98</v>
      </c>
      <c r="C338" s="68" t="s">
        <v>520</v>
      </c>
      <c r="D338" s="10">
        <v>3355.6950000000002</v>
      </c>
      <c r="E338" s="61">
        <v>0</v>
      </c>
      <c r="F338" s="62">
        <f t="shared" si="105"/>
        <v>0</v>
      </c>
      <c r="G338" s="61">
        <v>54.599999999999987</v>
      </c>
      <c r="H338" s="62">
        <f t="shared" si="106"/>
        <v>2918.0969999999993</v>
      </c>
      <c r="I338" s="63">
        <f t="shared" si="109"/>
        <v>6273.7919999999995</v>
      </c>
    </row>
    <row r="339" spans="1:9" ht="15" customHeight="1" x14ac:dyDescent="0.25">
      <c r="A339" s="12" t="s">
        <v>427</v>
      </c>
      <c r="B339" s="9" t="s">
        <v>99</v>
      </c>
      <c r="C339" s="68" t="s">
        <v>520</v>
      </c>
      <c r="D339" s="10">
        <v>3247.335</v>
      </c>
      <c r="E339" s="61">
        <v>0</v>
      </c>
      <c r="F339" s="62">
        <f t="shared" si="105"/>
        <v>0</v>
      </c>
      <c r="G339" s="61">
        <v>52.79999999999999</v>
      </c>
      <c r="H339" s="62">
        <f t="shared" si="106"/>
        <v>2821.8959999999993</v>
      </c>
      <c r="I339" s="63">
        <f t="shared" si="109"/>
        <v>6069.2309999999998</v>
      </c>
    </row>
    <row r="340" spans="1:9" ht="15" customHeight="1" x14ac:dyDescent="0.25">
      <c r="A340" s="12" t="s">
        <v>428</v>
      </c>
      <c r="B340" s="9" t="s">
        <v>100</v>
      </c>
      <c r="C340" s="68" t="s">
        <v>521</v>
      </c>
      <c r="D340" s="10">
        <v>25.200000000000003</v>
      </c>
      <c r="E340" s="61">
        <v>0</v>
      </c>
      <c r="F340" s="62">
        <f t="shared" si="105"/>
        <v>0</v>
      </c>
      <c r="G340" s="61">
        <v>0.84999999999999976</v>
      </c>
      <c r="H340" s="62">
        <f t="shared" si="106"/>
        <v>45.428249999999984</v>
      </c>
      <c r="I340" s="63">
        <f t="shared" ref="I340:I344" si="110">F340+H340+D340</f>
        <v>70.62824999999998</v>
      </c>
    </row>
    <row r="341" spans="1:9" ht="15" customHeight="1" x14ac:dyDescent="0.25">
      <c r="A341" s="12" t="s">
        <v>429</v>
      </c>
      <c r="B341" s="9" t="s">
        <v>103</v>
      </c>
      <c r="C341" s="68" t="s">
        <v>521</v>
      </c>
      <c r="D341" s="10">
        <v>25.200000000000003</v>
      </c>
      <c r="E341" s="61">
        <v>0</v>
      </c>
      <c r="F341" s="62">
        <f t="shared" si="105"/>
        <v>0</v>
      </c>
      <c r="G341" s="61">
        <v>0.84999999999999976</v>
      </c>
      <c r="H341" s="62">
        <f t="shared" si="106"/>
        <v>45.428249999999984</v>
      </c>
      <c r="I341" s="63">
        <f t="shared" si="110"/>
        <v>70.62824999999998</v>
      </c>
    </row>
    <row r="342" spans="1:9" ht="15" customHeight="1" x14ac:dyDescent="0.25">
      <c r="A342" s="12" t="s">
        <v>430</v>
      </c>
      <c r="B342" s="9" t="s">
        <v>101</v>
      </c>
      <c r="C342" s="68" t="s">
        <v>521</v>
      </c>
      <c r="D342" s="10">
        <v>25.200000000000003</v>
      </c>
      <c r="E342" s="61">
        <v>0</v>
      </c>
      <c r="F342" s="62">
        <f t="shared" si="105"/>
        <v>0</v>
      </c>
      <c r="G342" s="61">
        <v>0.84999999999999976</v>
      </c>
      <c r="H342" s="62">
        <f t="shared" si="106"/>
        <v>45.428249999999984</v>
      </c>
      <c r="I342" s="63">
        <f t="shared" si="110"/>
        <v>70.62824999999998</v>
      </c>
    </row>
    <row r="343" spans="1:9" ht="15" customHeight="1" x14ac:dyDescent="0.25">
      <c r="A343" s="12" t="s">
        <v>431</v>
      </c>
      <c r="B343" s="9" t="s">
        <v>102</v>
      </c>
      <c r="C343" s="68" t="s">
        <v>521</v>
      </c>
      <c r="D343" s="10">
        <v>25.200000000000003</v>
      </c>
      <c r="E343" s="61">
        <v>0</v>
      </c>
      <c r="F343" s="62">
        <f t="shared" si="105"/>
        <v>0</v>
      </c>
      <c r="G343" s="61">
        <v>0.84999999999999976</v>
      </c>
      <c r="H343" s="62">
        <f t="shared" si="106"/>
        <v>45.428249999999984</v>
      </c>
      <c r="I343" s="63">
        <f t="shared" si="110"/>
        <v>70.62824999999998</v>
      </c>
    </row>
    <row r="344" spans="1:9" ht="15" customHeight="1" x14ac:dyDescent="0.25">
      <c r="A344" s="12" t="s">
        <v>432</v>
      </c>
      <c r="B344" s="9" t="s">
        <v>433</v>
      </c>
      <c r="C344" s="68" t="s">
        <v>521</v>
      </c>
      <c r="D344" s="10">
        <v>25.200000000000003</v>
      </c>
      <c r="E344" s="61">
        <v>0</v>
      </c>
      <c r="F344" s="62">
        <f t="shared" si="105"/>
        <v>0</v>
      </c>
      <c r="G344" s="61">
        <v>0.84999999999999976</v>
      </c>
      <c r="H344" s="62">
        <f t="shared" si="106"/>
        <v>45.428249999999984</v>
      </c>
      <c r="I344" s="63">
        <f t="shared" si="110"/>
        <v>70.62824999999998</v>
      </c>
    </row>
    <row r="345" spans="1:9" ht="15" customHeight="1" x14ac:dyDescent="0.25">
      <c r="A345" s="106" t="s">
        <v>104</v>
      </c>
      <c r="B345" s="107"/>
      <c r="C345" s="107"/>
      <c r="D345" s="107"/>
      <c r="E345" s="107"/>
      <c r="F345" s="107"/>
      <c r="G345" s="107"/>
      <c r="H345" s="107"/>
      <c r="I345" s="108"/>
    </row>
    <row r="346" spans="1:9" ht="15" customHeight="1" x14ac:dyDescent="0.25">
      <c r="A346" s="12" t="s">
        <v>434</v>
      </c>
      <c r="B346" s="9" t="s">
        <v>105</v>
      </c>
      <c r="C346" s="68" t="s">
        <v>520</v>
      </c>
      <c r="D346" s="10">
        <v>2977.6949999999997</v>
      </c>
      <c r="E346" s="61">
        <v>0</v>
      </c>
      <c r="F346" s="62">
        <f t="shared" si="105"/>
        <v>0</v>
      </c>
      <c r="G346" s="61">
        <v>49.199999999999989</v>
      </c>
      <c r="H346" s="62">
        <f t="shared" si="106"/>
        <v>2629.4939999999992</v>
      </c>
      <c r="I346" s="63">
        <f t="shared" ref="I346:I351" si="111">F346+H346+D346</f>
        <v>5607.1889999999985</v>
      </c>
    </row>
    <row r="347" spans="1:9" ht="15" customHeight="1" x14ac:dyDescent="0.25">
      <c r="A347" s="12" t="s">
        <v>435</v>
      </c>
      <c r="B347" s="9" t="s">
        <v>106</v>
      </c>
      <c r="C347" s="68" t="s">
        <v>520</v>
      </c>
      <c r="D347" s="10">
        <v>2778.6150000000002</v>
      </c>
      <c r="E347" s="61">
        <v>0</v>
      </c>
      <c r="F347" s="62">
        <f t="shared" si="105"/>
        <v>0</v>
      </c>
      <c r="G347" s="61">
        <v>43</v>
      </c>
      <c r="H347" s="62">
        <f t="shared" si="106"/>
        <v>2298.1350000000002</v>
      </c>
      <c r="I347" s="63">
        <f t="shared" si="111"/>
        <v>5076.75</v>
      </c>
    </row>
    <row r="348" spans="1:9" ht="15" customHeight="1" x14ac:dyDescent="0.25">
      <c r="A348" s="12" t="s">
        <v>436</v>
      </c>
      <c r="B348" s="9" t="s">
        <v>107</v>
      </c>
      <c r="C348" s="68" t="s">
        <v>520</v>
      </c>
      <c r="D348" s="10">
        <v>2778.6150000000002</v>
      </c>
      <c r="E348" s="61">
        <v>0</v>
      </c>
      <c r="F348" s="62">
        <f t="shared" si="105"/>
        <v>0</v>
      </c>
      <c r="G348" s="61">
        <v>40.999999999999993</v>
      </c>
      <c r="H348" s="62">
        <f t="shared" si="106"/>
        <v>2191.2449999999994</v>
      </c>
      <c r="I348" s="63">
        <f t="shared" si="111"/>
        <v>4969.8599999999997</v>
      </c>
    </row>
    <row r="349" spans="1:9" ht="15" customHeight="1" x14ac:dyDescent="0.25">
      <c r="A349" s="12" t="s">
        <v>437</v>
      </c>
      <c r="B349" s="9" t="s">
        <v>108</v>
      </c>
      <c r="C349" s="68" t="s">
        <v>520</v>
      </c>
      <c r="D349" s="10">
        <v>2977.6950000000002</v>
      </c>
      <c r="E349" s="61">
        <v>0</v>
      </c>
      <c r="F349" s="62">
        <f t="shared" si="105"/>
        <v>0</v>
      </c>
      <c r="G349" s="61">
        <v>49.199999999999996</v>
      </c>
      <c r="H349" s="62">
        <f t="shared" si="106"/>
        <v>2629.4939999999997</v>
      </c>
      <c r="I349" s="63">
        <f t="shared" si="111"/>
        <v>5607.1890000000003</v>
      </c>
    </row>
    <row r="350" spans="1:9" ht="15" customHeight="1" x14ac:dyDescent="0.25">
      <c r="A350" s="12" t="s">
        <v>438</v>
      </c>
      <c r="B350" s="9" t="s">
        <v>439</v>
      </c>
      <c r="C350" s="68" t="s">
        <v>520</v>
      </c>
      <c r="D350" s="10">
        <v>2778.6150000000002</v>
      </c>
      <c r="E350" s="61">
        <v>0</v>
      </c>
      <c r="F350" s="62">
        <f t="shared" si="105"/>
        <v>0</v>
      </c>
      <c r="G350" s="61">
        <v>43</v>
      </c>
      <c r="H350" s="62">
        <f t="shared" si="106"/>
        <v>2298.1350000000002</v>
      </c>
      <c r="I350" s="63">
        <f t="shared" si="111"/>
        <v>5076.75</v>
      </c>
    </row>
    <row r="351" spans="1:9" ht="15" customHeight="1" x14ac:dyDescent="0.25">
      <c r="A351" s="12" t="s">
        <v>440</v>
      </c>
      <c r="B351" s="9" t="s">
        <v>109</v>
      </c>
      <c r="C351" s="68" t="s">
        <v>520</v>
      </c>
      <c r="D351" s="10">
        <v>3118.8150000000001</v>
      </c>
      <c r="E351" s="61">
        <v>0</v>
      </c>
      <c r="F351" s="62">
        <f t="shared" si="105"/>
        <v>0</v>
      </c>
      <c r="G351" s="61">
        <v>45.5</v>
      </c>
      <c r="H351" s="62">
        <f t="shared" si="106"/>
        <v>2431.7474999999999</v>
      </c>
      <c r="I351" s="63">
        <f t="shared" si="111"/>
        <v>5550.5625</v>
      </c>
    </row>
    <row r="352" spans="1:9" ht="15" customHeight="1" x14ac:dyDescent="0.25">
      <c r="A352" s="12" t="s">
        <v>441</v>
      </c>
      <c r="B352" s="9" t="s">
        <v>110</v>
      </c>
      <c r="C352" s="68" t="s">
        <v>521</v>
      </c>
      <c r="D352" s="10">
        <v>25.200000000000003</v>
      </c>
      <c r="E352" s="61">
        <v>0</v>
      </c>
      <c r="F352" s="62">
        <f t="shared" si="105"/>
        <v>0</v>
      </c>
      <c r="G352" s="61">
        <v>0.84999999999999987</v>
      </c>
      <c r="H352" s="62">
        <f t="shared" si="106"/>
        <v>45.428249999999991</v>
      </c>
      <c r="I352" s="63">
        <f t="shared" ref="I352:I356" si="112">F352+H352+D352</f>
        <v>70.628249999999994</v>
      </c>
    </row>
    <row r="353" spans="1:9" ht="15" customHeight="1" x14ac:dyDescent="0.25">
      <c r="A353" s="12" t="s">
        <v>441</v>
      </c>
      <c r="B353" s="9" t="s">
        <v>111</v>
      </c>
      <c r="C353" s="68" t="s">
        <v>521</v>
      </c>
      <c r="D353" s="10">
        <v>25.200000000000003</v>
      </c>
      <c r="E353" s="61">
        <v>0</v>
      </c>
      <c r="F353" s="62">
        <f t="shared" si="105"/>
        <v>0</v>
      </c>
      <c r="G353" s="61">
        <v>0.84999999999999987</v>
      </c>
      <c r="H353" s="62">
        <f t="shared" si="106"/>
        <v>45.428249999999991</v>
      </c>
      <c r="I353" s="63">
        <f t="shared" si="112"/>
        <v>70.628249999999994</v>
      </c>
    </row>
    <row r="354" spans="1:9" ht="15" customHeight="1" x14ac:dyDescent="0.25">
      <c r="A354" s="12" t="s">
        <v>442</v>
      </c>
      <c r="B354" s="9" t="s">
        <v>112</v>
      </c>
      <c r="C354" s="68" t="s">
        <v>521</v>
      </c>
      <c r="D354" s="10">
        <v>25.200000000000003</v>
      </c>
      <c r="E354" s="61">
        <v>0</v>
      </c>
      <c r="F354" s="62">
        <f t="shared" si="105"/>
        <v>0</v>
      </c>
      <c r="G354" s="61">
        <v>0.84999999999999987</v>
      </c>
      <c r="H354" s="62">
        <f t="shared" si="106"/>
        <v>45.428249999999991</v>
      </c>
      <c r="I354" s="63">
        <f t="shared" si="112"/>
        <v>70.628249999999994</v>
      </c>
    </row>
    <row r="355" spans="1:9" ht="15" customHeight="1" x14ac:dyDescent="0.25">
      <c r="A355" s="12" t="s">
        <v>443</v>
      </c>
      <c r="B355" s="9" t="s">
        <v>113</v>
      </c>
      <c r="C355" s="68" t="s">
        <v>521</v>
      </c>
      <c r="D355" s="10">
        <v>25.200000000000003</v>
      </c>
      <c r="E355" s="61">
        <v>0</v>
      </c>
      <c r="F355" s="62">
        <f t="shared" si="105"/>
        <v>0</v>
      </c>
      <c r="G355" s="61">
        <v>0.84999999999999987</v>
      </c>
      <c r="H355" s="62">
        <f t="shared" si="106"/>
        <v>45.428249999999991</v>
      </c>
      <c r="I355" s="63">
        <f t="shared" si="112"/>
        <v>70.628249999999994</v>
      </c>
    </row>
    <row r="356" spans="1:9" ht="15" customHeight="1" x14ac:dyDescent="0.25">
      <c r="A356" s="12" t="s">
        <v>444</v>
      </c>
      <c r="B356" s="9" t="s">
        <v>114</v>
      </c>
      <c r="C356" s="68" t="s">
        <v>521</v>
      </c>
      <c r="D356" s="10">
        <v>25.200000000000003</v>
      </c>
      <c r="E356" s="61">
        <v>0</v>
      </c>
      <c r="F356" s="62">
        <f t="shared" si="105"/>
        <v>0</v>
      </c>
      <c r="G356" s="61">
        <v>0.84999999999999987</v>
      </c>
      <c r="H356" s="62">
        <f t="shared" si="106"/>
        <v>45.428249999999991</v>
      </c>
      <c r="I356" s="63">
        <f t="shared" si="112"/>
        <v>70.628249999999994</v>
      </c>
    </row>
    <row r="357" spans="1:9" ht="15" customHeight="1" x14ac:dyDescent="0.25">
      <c r="A357" s="106" t="s">
        <v>115</v>
      </c>
      <c r="B357" s="107"/>
      <c r="C357" s="107"/>
      <c r="D357" s="107"/>
      <c r="E357" s="107"/>
      <c r="F357" s="107"/>
      <c r="G357" s="107"/>
      <c r="H357" s="107"/>
      <c r="I357" s="108"/>
    </row>
    <row r="358" spans="1:9" ht="15" customHeight="1" x14ac:dyDescent="0.25">
      <c r="A358" s="75" t="s">
        <v>445</v>
      </c>
      <c r="B358" s="76" t="s">
        <v>116</v>
      </c>
      <c r="C358" s="68" t="s">
        <v>520</v>
      </c>
      <c r="D358" s="10">
        <v>2778.6150000000002</v>
      </c>
      <c r="E358" s="61">
        <v>0</v>
      </c>
      <c r="F358" s="62">
        <f t="shared" si="105"/>
        <v>0</v>
      </c>
      <c r="G358" s="61">
        <v>43</v>
      </c>
      <c r="H358" s="62">
        <f t="shared" si="106"/>
        <v>2298.1350000000002</v>
      </c>
      <c r="I358" s="63">
        <f t="shared" ref="I358:I363" si="113">F358+H358+D358</f>
        <v>5076.75</v>
      </c>
    </row>
    <row r="359" spans="1:9" ht="15" customHeight="1" x14ac:dyDescent="0.25">
      <c r="A359" s="75" t="s">
        <v>446</v>
      </c>
      <c r="B359" s="76" t="s">
        <v>117</v>
      </c>
      <c r="C359" s="68" t="s">
        <v>520</v>
      </c>
      <c r="D359" s="10">
        <v>2947.4549999999999</v>
      </c>
      <c r="E359" s="61">
        <v>0</v>
      </c>
      <c r="F359" s="62">
        <f t="shared" si="105"/>
        <v>0</v>
      </c>
      <c r="G359" s="61">
        <v>47.999999999999986</v>
      </c>
      <c r="H359" s="62">
        <f t="shared" si="106"/>
        <v>2565.3599999999992</v>
      </c>
      <c r="I359" s="63">
        <f t="shared" si="113"/>
        <v>5512.8149999999987</v>
      </c>
    </row>
    <row r="360" spans="1:9" ht="15" customHeight="1" x14ac:dyDescent="0.25">
      <c r="A360" s="75" t="s">
        <v>447</v>
      </c>
      <c r="B360" s="76" t="s">
        <v>118</v>
      </c>
      <c r="C360" s="68" t="s">
        <v>520</v>
      </c>
      <c r="D360" s="10">
        <v>2778.6150000000002</v>
      </c>
      <c r="E360" s="61">
        <v>0</v>
      </c>
      <c r="F360" s="62">
        <f t="shared" si="105"/>
        <v>0</v>
      </c>
      <c r="G360" s="61">
        <v>40.999999999999993</v>
      </c>
      <c r="H360" s="62">
        <f t="shared" si="106"/>
        <v>2191.2449999999994</v>
      </c>
      <c r="I360" s="63">
        <f t="shared" si="113"/>
        <v>4969.8599999999997</v>
      </c>
    </row>
    <row r="361" spans="1:9" ht="15" customHeight="1" x14ac:dyDescent="0.25">
      <c r="A361" s="75" t="s">
        <v>448</v>
      </c>
      <c r="B361" s="76" t="s">
        <v>119</v>
      </c>
      <c r="C361" s="68" t="s">
        <v>520</v>
      </c>
      <c r="D361" s="10">
        <v>2778.6150000000002</v>
      </c>
      <c r="E361" s="61">
        <v>0</v>
      </c>
      <c r="F361" s="62">
        <f t="shared" si="105"/>
        <v>0</v>
      </c>
      <c r="G361" s="61">
        <v>43</v>
      </c>
      <c r="H361" s="62">
        <f t="shared" si="106"/>
        <v>2298.1350000000002</v>
      </c>
      <c r="I361" s="63">
        <f t="shared" si="113"/>
        <v>5076.75</v>
      </c>
    </row>
    <row r="362" spans="1:9" ht="15" customHeight="1" x14ac:dyDescent="0.25">
      <c r="A362" s="75" t="s">
        <v>449</v>
      </c>
      <c r="B362" s="76" t="s">
        <v>120</v>
      </c>
      <c r="C362" s="68" t="s">
        <v>520</v>
      </c>
      <c r="D362" s="10">
        <v>2977.6950000000002</v>
      </c>
      <c r="E362" s="61">
        <v>0</v>
      </c>
      <c r="F362" s="62">
        <f t="shared" si="105"/>
        <v>0</v>
      </c>
      <c r="G362" s="61">
        <v>59.599999999999987</v>
      </c>
      <c r="H362" s="62">
        <f t="shared" si="106"/>
        <v>3185.3219999999992</v>
      </c>
      <c r="I362" s="63">
        <f t="shared" si="113"/>
        <v>6163.0169999999998</v>
      </c>
    </row>
    <row r="363" spans="1:9" ht="15" customHeight="1" x14ac:dyDescent="0.25">
      <c r="A363" s="75" t="s">
        <v>450</v>
      </c>
      <c r="B363" s="76" t="s">
        <v>17</v>
      </c>
      <c r="C363" s="68" t="s">
        <v>520</v>
      </c>
      <c r="D363" s="10">
        <v>2778.6150000000002</v>
      </c>
      <c r="E363" s="61">
        <v>0</v>
      </c>
      <c r="F363" s="62">
        <f t="shared" si="105"/>
        <v>0</v>
      </c>
      <c r="G363" s="61">
        <v>40.999999999999993</v>
      </c>
      <c r="H363" s="62">
        <f t="shared" si="106"/>
        <v>2191.2449999999994</v>
      </c>
      <c r="I363" s="63">
        <f t="shared" si="113"/>
        <v>4969.8599999999997</v>
      </c>
    </row>
    <row r="364" spans="1:9" ht="15" customHeight="1" x14ac:dyDescent="0.25">
      <c r="A364" s="75" t="s">
        <v>451</v>
      </c>
      <c r="B364" s="76" t="s">
        <v>121</v>
      </c>
      <c r="C364" s="68" t="s">
        <v>521</v>
      </c>
      <c r="D364" s="10">
        <v>25.200000000000003</v>
      </c>
      <c r="E364" s="61">
        <v>0</v>
      </c>
      <c r="F364" s="62">
        <f t="shared" si="105"/>
        <v>0</v>
      </c>
      <c r="G364" s="61">
        <v>0.84999999999999976</v>
      </c>
      <c r="H364" s="62">
        <f t="shared" si="106"/>
        <v>45.428249999999984</v>
      </c>
      <c r="I364" s="63">
        <f t="shared" ref="I364:I371" si="114">F364+H364+D364</f>
        <v>70.62824999999998</v>
      </c>
    </row>
    <row r="365" spans="1:9" ht="15" customHeight="1" x14ac:dyDescent="0.25">
      <c r="A365" s="75" t="s">
        <v>452</v>
      </c>
      <c r="B365" s="76" t="s">
        <v>122</v>
      </c>
      <c r="C365" s="68" t="s">
        <v>521</v>
      </c>
      <c r="D365" s="10">
        <v>25.200000000000003</v>
      </c>
      <c r="E365" s="61">
        <v>0</v>
      </c>
      <c r="F365" s="62">
        <f t="shared" si="105"/>
        <v>0</v>
      </c>
      <c r="G365" s="61">
        <v>0.84999999999999976</v>
      </c>
      <c r="H365" s="62">
        <f t="shared" si="106"/>
        <v>45.428249999999984</v>
      </c>
      <c r="I365" s="63">
        <f t="shared" si="114"/>
        <v>70.62824999999998</v>
      </c>
    </row>
    <row r="366" spans="1:9" ht="15" customHeight="1" x14ac:dyDescent="0.25">
      <c r="A366" s="75" t="s">
        <v>453</v>
      </c>
      <c r="B366" s="76" t="s">
        <v>123</v>
      </c>
      <c r="C366" s="68" t="s">
        <v>521</v>
      </c>
      <c r="D366" s="10">
        <v>25.200000000000003</v>
      </c>
      <c r="E366" s="61">
        <v>0</v>
      </c>
      <c r="F366" s="62">
        <f t="shared" si="105"/>
        <v>0</v>
      </c>
      <c r="G366" s="61">
        <v>0.84999999999999976</v>
      </c>
      <c r="H366" s="62">
        <f t="shared" si="106"/>
        <v>45.428249999999984</v>
      </c>
      <c r="I366" s="63">
        <f t="shared" si="114"/>
        <v>70.62824999999998</v>
      </c>
    </row>
    <row r="367" spans="1:9" ht="15" customHeight="1" x14ac:dyDescent="0.25">
      <c r="A367" s="75" t="s">
        <v>454</v>
      </c>
      <c r="B367" s="76" t="s">
        <v>124</v>
      </c>
      <c r="C367" s="68" t="s">
        <v>521</v>
      </c>
      <c r="D367" s="10">
        <v>25.200000000000003</v>
      </c>
      <c r="E367" s="61">
        <v>0</v>
      </c>
      <c r="F367" s="62">
        <f t="shared" si="105"/>
        <v>0</v>
      </c>
      <c r="G367" s="61">
        <v>0.84999999999999976</v>
      </c>
      <c r="H367" s="62">
        <f t="shared" si="106"/>
        <v>45.428249999999984</v>
      </c>
      <c r="I367" s="63">
        <f t="shared" si="114"/>
        <v>70.62824999999998</v>
      </c>
    </row>
    <row r="368" spans="1:9" ht="15" customHeight="1" x14ac:dyDescent="0.25">
      <c r="A368" s="75" t="s">
        <v>455</v>
      </c>
      <c r="B368" s="76" t="s">
        <v>125</v>
      </c>
      <c r="C368" s="68" t="s">
        <v>521</v>
      </c>
      <c r="D368" s="10">
        <v>25.200000000000003</v>
      </c>
      <c r="E368" s="61">
        <v>0</v>
      </c>
      <c r="F368" s="62">
        <f t="shared" si="105"/>
        <v>0</v>
      </c>
      <c r="G368" s="61">
        <v>0.84999999999999976</v>
      </c>
      <c r="H368" s="62">
        <f t="shared" si="106"/>
        <v>45.428249999999984</v>
      </c>
      <c r="I368" s="63">
        <f t="shared" si="114"/>
        <v>70.62824999999998</v>
      </c>
    </row>
    <row r="369" spans="1:9" ht="15" customHeight="1" x14ac:dyDescent="0.25">
      <c r="A369" s="94" t="s">
        <v>499</v>
      </c>
      <c r="B369" s="95"/>
      <c r="C369" s="95"/>
      <c r="D369" s="95"/>
      <c r="E369" s="95"/>
      <c r="F369" s="95"/>
      <c r="G369" s="95"/>
      <c r="H369" s="95"/>
      <c r="I369" s="96"/>
    </row>
    <row r="370" spans="1:9" ht="15" customHeight="1" x14ac:dyDescent="0.25">
      <c r="A370" s="75" t="s">
        <v>456</v>
      </c>
      <c r="B370" s="76" t="s">
        <v>457</v>
      </c>
      <c r="C370" s="68" t="s">
        <v>520</v>
      </c>
      <c r="D370" s="10">
        <v>75.600000000000009</v>
      </c>
      <c r="E370" s="61">
        <v>0</v>
      </c>
      <c r="F370" s="62">
        <f t="shared" si="105"/>
        <v>0</v>
      </c>
      <c r="G370" s="61">
        <v>2.9999999999999996</v>
      </c>
      <c r="H370" s="62">
        <f t="shared" si="106"/>
        <v>160.33499999999998</v>
      </c>
      <c r="I370" s="63">
        <f t="shared" si="114"/>
        <v>235.935</v>
      </c>
    </row>
    <row r="371" spans="1:9" ht="15" customHeight="1" x14ac:dyDescent="0.25">
      <c r="A371" s="75"/>
      <c r="B371" s="76"/>
      <c r="C371" s="66"/>
      <c r="D371" s="10">
        <v>0</v>
      </c>
      <c r="E371" s="61">
        <v>0</v>
      </c>
      <c r="F371" s="62">
        <f t="shared" si="105"/>
        <v>0</v>
      </c>
      <c r="G371" s="61">
        <v>0</v>
      </c>
      <c r="H371" s="62">
        <f t="shared" si="106"/>
        <v>0</v>
      </c>
      <c r="I371" s="63">
        <f t="shared" si="114"/>
        <v>0</v>
      </c>
    </row>
    <row r="374" spans="1:9" x14ac:dyDescent="0.25">
      <c r="B374" s="18"/>
      <c r="D374" s="18"/>
      <c r="E374" s="18"/>
    </row>
    <row r="375" spans="1:9" x14ac:dyDescent="0.25">
      <c r="B375" s="18"/>
      <c r="D375" s="18"/>
      <c r="E375" s="18"/>
    </row>
    <row r="376" spans="1:9" x14ac:dyDescent="0.25">
      <c r="B376" s="18"/>
      <c r="D376" s="18"/>
      <c r="E376" s="18"/>
    </row>
    <row r="377" spans="1:9" x14ac:dyDescent="0.25">
      <c r="B377" s="18"/>
      <c r="D377" s="18"/>
      <c r="E377" s="18"/>
    </row>
    <row r="378" spans="1:9" x14ac:dyDescent="0.25">
      <c r="B378" s="18"/>
      <c r="D378" s="18"/>
      <c r="E378" s="18"/>
    </row>
    <row r="379" spans="1:9" x14ac:dyDescent="0.25">
      <c r="B379" s="18"/>
      <c r="D379" s="18"/>
      <c r="E379" s="18"/>
    </row>
    <row r="380" spans="1:9" ht="15.75" x14ac:dyDescent="0.25">
      <c r="B380" s="18"/>
      <c r="C380" s="32" t="s">
        <v>460</v>
      </c>
      <c r="D380" s="18"/>
      <c r="E380" s="18"/>
    </row>
    <row r="381" spans="1:9" ht="15.75" x14ac:dyDescent="0.25">
      <c r="B381" s="18"/>
      <c r="C381" s="33" t="s">
        <v>542</v>
      </c>
      <c r="D381" s="18" t="s">
        <v>544</v>
      </c>
      <c r="E381" s="18"/>
    </row>
    <row r="382" spans="1:9" ht="15.75" x14ac:dyDescent="0.25">
      <c r="B382" s="18"/>
      <c r="C382" s="34" t="s">
        <v>543</v>
      </c>
      <c r="D382" s="18"/>
      <c r="E382" s="18"/>
    </row>
  </sheetData>
  <autoFilter ref="A8:I371" xr:uid="{00000000-0001-0000-0000-000000000000}"/>
  <mergeCells count="57">
    <mergeCell ref="A1:I2"/>
    <mergeCell ref="G3:I3"/>
    <mergeCell ref="A23:I23"/>
    <mergeCell ref="A28:I28"/>
    <mergeCell ref="A200:I200"/>
    <mergeCell ref="A109:I109"/>
    <mergeCell ref="A123:I123"/>
    <mergeCell ref="A172:I172"/>
    <mergeCell ref="A34:I34"/>
    <mergeCell ref="A43:I43"/>
    <mergeCell ref="A44:I44"/>
    <mergeCell ref="A40:I40"/>
    <mergeCell ref="A369:I369"/>
    <mergeCell ref="N38:P38"/>
    <mergeCell ref="A291:I291"/>
    <mergeCell ref="A318:I318"/>
    <mergeCell ref="A333:I333"/>
    <mergeCell ref="A292:I292"/>
    <mergeCell ref="A297:I297"/>
    <mergeCell ref="A302:I302"/>
    <mergeCell ref="A312:I312"/>
    <mergeCell ref="A317:I317"/>
    <mergeCell ref="A323:I323"/>
    <mergeCell ref="A230:I230"/>
    <mergeCell ref="A229:I229"/>
    <mergeCell ref="A208:I208"/>
    <mergeCell ref="A251:I251"/>
    <mergeCell ref="A243:I243"/>
    <mergeCell ref="A236:I236"/>
    <mergeCell ref="A231:I231"/>
    <mergeCell ref="C7:I7"/>
    <mergeCell ref="A250:I250"/>
    <mergeCell ref="A140:I140"/>
    <mergeCell ref="A79:I79"/>
    <mergeCell ref="A141:I141"/>
    <mergeCell ref="A51:I51"/>
    <mergeCell ref="A65:I65"/>
    <mergeCell ref="A80:I80"/>
    <mergeCell ref="A95:I95"/>
    <mergeCell ref="A189:I189"/>
    <mergeCell ref="A201:I201"/>
    <mergeCell ref="A281:I281"/>
    <mergeCell ref="A272:I272"/>
    <mergeCell ref="A357:I357"/>
    <mergeCell ref="A345:I345"/>
    <mergeCell ref="A261:I261"/>
    <mergeCell ref="N229:Q229"/>
    <mergeCell ref="A9:I9"/>
    <mergeCell ref="N42:O42"/>
    <mergeCell ref="N41:S41"/>
    <mergeCell ref="N24:N27"/>
    <mergeCell ref="N29:N33"/>
    <mergeCell ref="S23:T23"/>
    <mergeCell ref="S24:T24"/>
    <mergeCell ref="S25:T25"/>
    <mergeCell ref="Q38:T38"/>
    <mergeCell ref="Q197:T197"/>
  </mergeCells>
  <phoneticPr fontId="15" type="noConversion"/>
  <printOptions horizontalCentered="1" verticalCentered="1"/>
  <pageMargins left="0.25" right="0.25" top="0.75" bottom="0.75" header="0.3" footer="0.3"/>
  <pageSetup paperSize="8"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BP Vallée</vt:lpstr>
    </vt:vector>
  </TitlesOfParts>
  <Company>CNR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DECHANET Jeremie</dc:creator>
  <cp:lastModifiedBy>Eric SAILLARD - MOSCATELLI</cp:lastModifiedBy>
  <cp:lastPrinted>2023-01-06T12:40:26Z</cp:lastPrinted>
  <dcterms:created xsi:type="dcterms:W3CDTF">2019-06-13T07:04:39Z</dcterms:created>
  <dcterms:modified xsi:type="dcterms:W3CDTF">2025-03-31T14:42:45Z</dcterms:modified>
</cp:coreProperties>
</file>