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38400" windowHeight="24000"/>
  </bookViews>
  <sheets>
    <sheet name="graph of area" sheetId="18" r:id="rId1"/>
    <sheet name="P1 SDP-TN" sheetId="7" r:id="rId2"/>
    <sheet name="P2 NSWC" sheetId="12" r:id="rId3"/>
    <sheet name="P3 SDP-FR" sheetId="6" r:id="rId4"/>
    <sheet name="P4 CADP" sheetId="16" r:id="rId5"/>
    <sheet name="P5 YSWC" sheetId="13" r:id="rId6"/>
    <sheet name="P6 NLCP" sheetId="15" r:id="rId7"/>
    <sheet name="P7 NFCP" sheetId="4" r:id="rId8"/>
    <sheet name="P8 GFG" sheetId="3" r:id="rId9"/>
    <sheet name="P9 FGHYT" sheetId="5" r:id="rId10"/>
    <sheet name="P10 FECF" sheetId="19" r:id="rId11"/>
    <sheet name="P11 SCP" sheetId="9" r:id="rId12"/>
    <sheet name="P12 WCNR" sheetId="11" r:id="rId13"/>
    <sheet name="P13 PRC-GEF" sheetId="10" r:id="rId14"/>
    <sheet name="P14 RDTP" sheetId="21" r:id="rId15"/>
    <sheet name="P15 GESA" sheetId="20" r:id="rId16"/>
    <sheet name="P16 CLQP" sheetId="14" r:id="rId17"/>
  </sheets>
  <externalReferences>
    <externalReference r:id="rId18"/>
  </externalReferences>
  <definedNames>
    <definedName name="_xlnm.Print_Area" localSheetId="0">'graph of area'!$A$24:$P$56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1" i="18" l="1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N21" i="18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N45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14" i="16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4" i="12"/>
  <c r="AI4" i="12"/>
  <c r="Q38" i="9"/>
  <c r="Q39" i="9"/>
  <c r="Q40" i="9"/>
  <c r="Q41" i="9"/>
  <c r="Q42" i="9"/>
  <c r="Q43" i="9"/>
  <c r="Q44" i="9"/>
  <c r="Q37" i="9"/>
  <c r="K53" i="9"/>
  <c r="K54" i="9"/>
  <c r="K55" i="9"/>
  <c r="K56" i="9"/>
  <c r="K52" i="9"/>
  <c r="C45" i="9"/>
  <c r="T38" i="3"/>
  <c r="T39" i="3"/>
  <c r="T40" i="3"/>
  <c r="T41" i="3"/>
  <c r="T42" i="3"/>
  <c r="T43" i="3"/>
  <c r="T44" i="3"/>
  <c r="T45" i="3"/>
  <c r="T37" i="3"/>
  <c r="T46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51" i="3"/>
  <c r="M52" i="3"/>
  <c r="M82" i="3"/>
  <c r="AG85" i="3"/>
  <c r="AH85" i="3"/>
  <c r="AG86" i="3"/>
  <c r="AH86" i="3"/>
  <c r="AG87" i="3"/>
  <c r="AH87" i="3"/>
  <c r="AG88" i="3"/>
  <c r="AH88" i="3"/>
  <c r="AG89" i="3"/>
  <c r="AH89" i="3"/>
  <c r="AG90" i="3"/>
  <c r="AH90" i="3"/>
  <c r="AG91" i="3"/>
  <c r="AH91" i="3"/>
  <c r="AG92" i="3"/>
  <c r="AH92" i="3"/>
  <c r="AG93" i="3"/>
  <c r="AH93" i="3"/>
  <c r="AG94" i="3"/>
  <c r="AH94" i="3"/>
  <c r="AG95" i="3"/>
  <c r="AH95" i="3"/>
  <c r="AG96" i="3"/>
  <c r="AH96" i="3"/>
  <c r="AG97" i="3"/>
  <c r="AH97" i="3"/>
  <c r="AG98" i="3"/>
  <c r="AH98" i="3"/>
  <c r="AG99" i="3"/>
  <c r="AH99" i="3"/>
  <c r="AG100" i="3"/>
  <c r="AH100" i="3"/>
  <c r="AG101" i="3"/>
  <c r="AH101" i="3"/>
  <c r="AG102" i="3"/>
  <c r="AH102" i="3"/>
  <c r="AG103" i="3"/>
  <c r="AH103" i="3"/>
  <c r="AG104" i="3"/>
  <c r="AH104" i="3"/>
  <c r="AG105" i="3"/>
  <c r="AH105" i="3"/>
  <c r="AG106" i="3"/>
  <c r="AH106" i="3"/>
  <c r="AG107" i="3"/>
  <c r="AH107" i="3"/>
  <c r="AG108" i="3"/>
  <c r="AH108" i="3"/>
  <c r="AG109" i="3"/>
  <c r="AH109" i="3"/>
  <c r="AG110" i="3"/>
  <c r="AH110" i="3"/>
  <c r="AG111" i="3"/>
  <c r="AH111" i="3"/>
  <c r="AG112" i="3"/>
  <c r="AH112" i="3"/>
  <c r="AG84" i="3"/>
  <c r="AH84" i="3"/>
  <c r="D46" i="3"/>
  <c r="R33" i="11"/>
  <c r="W47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" i="4"/>
  <c r="W4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2" i="3"/>
  <c r="T45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2" i="9"/>
  <c r="W45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" i="7"/>
  <c r="W46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14" i="16"/>
  <c r="AE5" i="16"/>
  <c r="AE6" i="16"/>
  <c r="AE7" i="16"/>
  <c r="AE8" i="16"/>
  <c r="AE4" i="16"/>
  <c r="V99" i="18"/>
  <c r="V100" i="18"/>
  <c r="V101" i="18"/>
  <c r="V102" i="18"/>
  <c r="V103" i="18"/>
  <c r="V104" i="18"/>
  <c r="V108" i="18"/>
  <c r="V109" i="18"/>
  <c r="V110" i="18"/>
  <c r="V111" i="18"/>
  <c r="V112" i="18"/>
  <c r="V113" i="18"/>
  <c r="U98" i="18"/>
  <c r="V98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78" i="18"/>
  <c r="W25" i="18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25" i="18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25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P56" i="18"/>
  <c r="AB51" i="18"/>
  <c r="O56" i="18"/>
  <c r="AO49" i="18"/>
  <c r="Q134" i="18"/>
  <c r="N133" i="18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3" i="20"/>
  <c r="Q33" i="21"/>
  <c r="R134" i="18"/>
  <c r="O133" i="18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F34" i="19"/>
  <c r="E34" i="19"/>
  <c r="D34" i="19"/>
  <c r="C34" i="19"/>
  <c r="B34" i="19"/>
  <c r="P33" i="19"/>
  <c r="O33" i="19"/>
  <c r="N33" i="19"/>
  <c r="M33" i="19"/>
  <c r="L33" i="19"/>
  <c r="K33" i="19"/>
  <c r="J33" i="19"/>
  <c r="I33" i="19"/>
  <c r="H33" i="19"/>
  <c r="G33" i="19"/>
  <c r="Q33" i="19"/>
  <c r="P32" i="19"/>
  <c r="O32" i="19"/>
  <c r="N32" i="19"/>
  <c r="M32" i="19"/>
  <c r="L32" i="19"/>
  <c r="K32" i="19"/>
  <c r="J32" i="19"/>
  <c r="I32" i="19"/>
  <c r="G32" i="19"/>
  <c r="H32" i="19"/>
  <c r="Q32" i="19"/>
  <c r="P31" i="19"/>
  <c r="O31" i="19"/>
  <c r="N31" i="19"/>
  <c r="M31" i="19"/>
  <c r="L31" i="19"/>
  <c r="K31" i="19"/>
  <c r="J31" i="19"/>
  <c r="I31" i="19"/>
  <c r="H31" i="19"/>
  <c r="G31" i="19"/>
  <c r="Q31" i="19"/>
  <c r="P30" i="19"/>
  <c r="O30" i="19"/>
  <c r="N30" i="19"/>
  <c r="M30" i="19"/>
  <c r="L30" i="19"/>
  <c r="K30" i="19"/>
  <c r="J30" i="19"/>
  <c r="I30" i="19"/>
  <c r="H30" i="19"/>
  <c r="G30" i="19"/>
  <c r="P29" i="19"/>
  <c r="O29" i="19"/>
  <c r="N29" i="19"/>
  <c r="M29" i="19"/>
  <c r="L29" i="19"/>
  <c r="K29" i="19"/>
  <c r="J29" i="19"/>
  <c r="I29" i="19"/>
  <c r="H29" i="19"/>
  <c r="G29" i="19"/>
  <c r="Q29" i="19"/>
  <c r="P28" i="19"/>
  <c r="O28" i="19"/>
  <c r="N28" i="19"/>
  <c r="M28" i="19"/>
  <c r="L28" i="19"/>
  <c r="K28" i="19"/>
  <c r="J28" i="19"/>
  <c r="I28" i="19"/>
  <c r="G28" i="19"/>
  <c r="H28" i="19"/>
  <c r="Q28" i="19"/>
  <c r="P27" i="19"/>
  <c r="O27" i="19"/>
  <c r="N27" i="19"/>
  <c r="M27" i="19"/>
  <c r="L27" i="19"/>
  <c r="K27" i="19"/>
  <c r="J27" i="19"/>
  <c r="I27" i="19"/>
  <c r="H27" i="19"/>
  <c r="G27" i="19"/>
  <c r="Q27" i="19"/>
  <c r="P26" i="19"/>
  <c r="O26" i="19"/>
  <c r="N26" i="19"/>
  <c r="M26" i="19"/>
  <c r="L26" i="19"/>
  <c r="K26" i="19"/>
  <c r="J26" i="19"/>
  <c r="I26" i="19"/>
  <c r="H26" i="19"/>
  <c r="G26" i="19"/>
  <c r="P25" i="19"/>
  <c r="O25" i="19"/>
  <c r="N25" i="19"/>
  <c r="M25" i="19"/>
  <c r="L25" i="19"/>
  <c r="K25" i="19"/>
  <c r="J25" i="19"/>
  <c r="I25" i="19"/>
  <c r="H25" i="19"/>
  <c r="G25" i="19"/>
  <c r="Q25" i="19"/>
  <c r="P24" i="19"/>
  <c r="O24" i="19"/>
  <c r="N24" i="19"/>
  <c r="M24" i="19"/>
  <c r="L24" i="19"/>
  <c r="K24" i="19"/>
  <c r="J24" i="19"/>
  <c r="I24" i="19"/>
  <c r="G24" i="19"/>
  <c r="H24" i="19"/>
  <c r="Q24" i="19"/>
  <c r="P23" i="19"/>
  <c r="O23" i="19"/>
  <c r="N23" i="19"/>
  <c r="M23" i="19"/>
  <c r="L23" i="19"/>
  <c r="K23" i="19"/>
  <c r="J23" i="19"/>
  <c r="I23" i="19"/>
  <c r="H23" i="19"/>
  <c r="G23" i="19"/>
  <c r="Q23" i="19"/>
  <c r="P22" i="19"/>
  <c r="O22" i="19"/>
  <c r="N22" i="19"/>
  <c r="M22" i="19"/>
  <c r="L22" i="19"/>
  <c r="K22" i="19"/>
  <c r="J22" i="19"/>
  <c r="I22" i="19"/>
  <c r="H22" i="19"/>
  <c r="G22" i="19"/>
  <c r="P21" i="19"/>
  <c r="O21" i="19"/>
  <c r="N21" i="19"/>
  <c r="M21" i="19"/>
  <c r="L21" i="19"/>
  <c r="K21" i="19"/>
  <c r="J21" i="19"/>
  <c r="I21" i="19"/>
  <c r="H21" i="19"/>
  <c r="G21" i="19"/>
  <c r="Q21" i="19"/>
  <c r="P20" i="19"/>
  <c r="O20" i="19"/>
  <c r="N20" i="19"/>
  <c r="M20" i="19"/>
  <c r="L20" i="19"/>
  <c r="K20" i="19"/>
  <c r="J20" i="19"/>
  <c r="I20" i="19"/>
  <c r="G20" i="19"/>
  <c r="H20" i="19"/>
  <c r="Q20" i="19"/>
  <c r="P19" i="19"/>
  <c r="O19" i="19"/>
  <c r="N19" i="19"/>
  <c r="M19" i="19"/>
  <c r="L19" i="19"/>
  <c r="K19" i="19"/>
  <c r="J19" i="19"/>
  <c r="I19" i="19"/>
  <c r="H19" i="19"/>
  <c r="G19" i="19"/>
  <c r="Q19" i="19"/>
  <c r="P18" i="19"/>
  <c r="O18" i="19"/>
  <c r="N18" i="19"/>
  <c r="M18" i="19"/>
  <c r="L18" i="19"/>
  <c r="K18" i="19"/>
  <c r="J18" i="19"/>
  <c r="I18" i="19"/>
  <c r="H18" i="19"/>
  <c r="G18" i="19"/>
  <c r="P17" i="19"/>
  <c r="O17" i="19"/>
  <c r="N17" i="19"/>
  <c r="M17" i="19"/>
  <c r="L17" i="19"/>
  <c r="K17" i="19"/>
  <c r="J17" i="19"/>
  <c r="I17" i="19"/>
  <c r="H17" i="19"/>
  <c r="G17" i="19"/>
  <c r="Q17" i="19"/>
  <c r="P16" i="19"/>
  <c r="O16" i="19"/>
  <c r="N16" i="19"/>
  <c r="M16" i="19"/>
  <c r="L16" i="19"/>
  <c r="K16" i="19"/>
  <c r="J16" i="19"/>
  <c r="I16" i="19"/>
  <c r="G16" i="19"/>
  <c r="H16" i="19"/>
  <c r="Q16" i="19"/>
  <c r="P15" i="19"/>
  <c r="O15" i="19"/>
  <c r="N15" i="19"/>
  <c r="M15" i="19"/>
  <c r="L15" i="19"/>
  <c r="K15" i="19"/>
  <c r="J15" i="19"/>
  <c r="I15" i="19"/>
  <c r="H15" i="19"/>
  <c r="G15" i="19"/>
  <c r="Q15" i="19"/>
  <c r="P14" i="19"/>
  <c r="O14" i="19"/>
  <c r="N14" i="19"/>
  <c r="M14" i="19"/>
  <c r="L14" i="19"/>
  <c r="K14" i="19"/>
  <c r="J14" i="19"/>
  <c r="I14" i="19"/>
  <c r="H14" i="19"/>
  <c r="G14" i="19"/>
  <c r="P13" i="19"/>
  <c r="O13" i="19"/>
  <c r="N13" i="19"/>
  <c r="M13" i="19"/>
  <c r="L13" i="19"/>
  <c r="K13" i="19"/>
  <c r="J13" i="19"/>
  <c r="I13" i="19"/>
  <c r="H13" i="19"/>
  <c r="G13" i="19"/>
  <c r="Q13" i="19"/>
  <c r="P12" i="19"/>
  <c r="O12" i="19"/>
  <c r="N12" i="19"/>
  <c r="M12" i="19"/>
  <c r="L12" i="19"/>
  <c r="K12" i="19"/>
  <c r="J12" i="19"/>
  <c r="I12" i="19"/>
  <c r="G12" i="19"/>
  <c r="H12" i="19"/>
  <c r="Q12" i="19"/>
  <c r="P11" i="19"/>
  <c r="O11" i="19"/>
  <c r="N11" i="19"/>
  <c r="M11" i="19"/>
  <c r="L11" i="19"/>
  <c r="K11" i="19"/>
  <c r="J11" i="19"/>
  <c r="I11" i="19"/>
  <c r="H11" i="19"/>
  <c r="G11" i="19"/>
  <c r="Q11" i="19"/>
  <c r="P10" i="19"/>
  <c r="O10" i="19"/>
  <c r="N10" i="19"/>
  <c r="M10" i="19"/>
  <c r="L10" i="19"/>
  <c r="K10" i="19"/>
  <c r="J10" i="19"/>
  <c r="I10" i="19"/>
  <c r="H10" i="19"/>
  <c r="G10" i="19"/>
  <c r="P9" i="19"/>
  <c r="O9" i="19"/>
  <c r="N9" i="19"/>
  <c r="M9" i="19"/>
  <c r="L9" i="19"/>
  <c r="K9" i="19"/>
  <c r="J9" i="19"/>
  <c r="I9" i="19"/>
  <c r="H9" i="19"/>
  <c r="G9" i="19"/>
  <c r="Q9" i="19"/>
  <c r="P8" i="19"/>
  <c r="O8" i="19"/>
  <c r="N8" i="19"/>
  <c r="M8" i="19"/>
  <c r="L8" i="19"/>
  <c r="K8" i="19"/>
  <c r="J8" i="19"/>
  <c r="I8" i="19"/>
  <c r="G8" i="19"/>
  <c r="H8" i="19"/>
  <c r="Q8" i="19"/>
  <c r="P7" i="19"/>
  <c r="O7" i="19"/>
  <c r="N7" i="19"/>
  <c r="M7" i="19"/>
  <c r="L7" i="19"/>
  <c r="K7" i="19"/>
  <c r="J7" i="19"/>
  <c r="I7" i="19"/>
  <c r="H7" i="19"/>
  <c r="G7" i="19"/>
  <c r="Q7" i="19"/>
  <c r="P6" i="19"/>
  <c r="O6" i="19"/>
  <c r="N6" i="19"/>
  <c r="M6" i="19"/>
  <c r="L6" i="19"/>
  <c r="K6" i="19"/>
  <c r="J6" i="19"/>
  <c r="I6" i="19"/>
  <c r="H6" i="19"/>
  <c r="G6" i="19"/>
  <c r="P5" i="19"/>
  <c r="O5" i="19"/>
  <c r="N5" i="19"/>
  <c r="M5" i="19"/>
  <c r="L5" i="19"/>
  <c r="K5" i="19"/>
  <c r="J5" i="19"/>
  <c r="I5" i="19"/>
  <c r="H5" i="19"/>
  <c r="G5" i="19"/>
  <c r="Q5" i="19"/>
  <c r="P4" i="19"/>
  <c r="O4" i="19"/>
  <c r="N4" i="19"/>
  <c r="M4" i="19"/>
  <c r="L4" i="19"/>
  <c r="K4" i="19"/>
  <c r="J4" i="19"/>
  <c r="I4" i="19"/>
  <c r="H4" i="19"/>
  <c r="G4" i="19"/>
  <c r="P3" i="19"/>
  <c r="P34" i="19"/>
  <c r="O3" i="19"/>
  <c r="O34" i="19"/>
  <c r="N3" i="19"/>
  <c r="M3" i="19"/>
  <c r="L3" i="19"/>
  <c r="L34" i="19"/>
  <c r="K3" i="19"/>
  <c r="K34" i="19"/>
  <c r="J3" i="19"/>
  <c r="I3" i="19"/>
  <c r="H3" i="19"/>
  <c r="H34" i="19"/>
  <c r="G3" i="19"/>
  <c r="G34" i="19"/>
  <c r="I34" i="19"/>
  <c r="M34" i="19"/>
  <c r="Q6" i="19"/>
  <c r="Q10" i="19"/>
  <c r="Q14" i="19"/>
  <c r="Q18" i="19"/>
  <c r="Q22" i="19"/>
  <c r="Q26" i="19"/>
  <c r="Q30" i="19"/>
  <c r="J34" i="19"/>
  <c r="N34" i="19"/>
  <c r="P133" i="18"/>
  <c r="Q4" i="19"/>
  <c r="S134" i="18"/>
  <c r="Q3" i="19"/>
  <c r="Q34" i="19"/>
  <c r="T134" i="18"/>
  <c r="U134" i="18"/>
  <c r="Q133" i="18"/>
  <c r="AN3" i="18"/>
  <c r="I56" i="18"/>
  <c r="AI49" i="18"/>
  <c r="H56" i="18"/>
  <c r="AH49" i="18"/>
  <c r="J56" i="18"/>
  <c r="AJ49" i="18"/>
  <c r="K56" i="18"/>
  <c r="AK49" i="18"/>
  <c r="D56" i="18"/>
  <c r="AD49" i="18"/>
  <c r="B56" i="18"/>
  <c r="AP51" i="18"/>
  <c r="L56" i="18"/>
  <c r="AL51" i="18"/>
  <c r="N56" i="18"/>
  <c r="AN51" i="18"/>
  <c r="M56" i="18"/>
  <c r="AM49" i="18"/>
  <c r="C56" i="18"/>
  <c r="AC49" i="18"/>
  <c r="F56" i="18"/>
  <c r="AF49" i="18"/>
  <c r="Q56" i="18"/>
  <c r="AQ50" i="18"/>
  <c r="G56" i="18"/>
  <c r="AG50" i="18"/>
  <c r="E56" i="18"/>
  <c r="AE50" i="18"/>
  <c r="T56" i="18"/>
  <c r="B105" i="18"/>
  <c r="B107" i="18"/>
  <c r="C107" i="18"/>
  <c r="B106" i="18"/>
  <c r="D137" i="18"/>
  <c r="D145" i="18"/>
  <c r="B146" i="18"/>
  <c r="B135" i="18"/>
  <c r="B136" i="18"/>
  <c r="B137" i="18"/>
  <c r="B138" i="18"/>
  <c r="B139" i="18"/>
  <c r="B143" i="18"/>
  <c r="B144" i="18"/>
  <c r="B145" i="18"/>
  <c r="B125" i="18"/>
  <c r="V107" i="18"/>
  <c r="V106" i="18"/>
  <c r="B124" i="18"/>
  <c r="B123" i="18"/>
  <c r="V105" i="18"/>
  <c r="AN19" i="18"/>
  <c r="R133" i="18"/>
  <c r="C137" i="18"/>
  <c r="F144" i="18"/>
  <c r="E144" i="18"/>
  <c r="C144" i="18"/>
  <c r="C135" i="18"/>
  <c r="X51" i="18"/>
  <c r="G144" i="18"/>
  <c r="X44" i="18"/>
  <c r="X35" i="18"/>
  <c r="X36" i="18"/>
  <c r="X33" i="18"/>
  <c r="B147" i="18"/>
  <c r="X42" i="18"/>
  <c r="X26" i="18"/>
  <c r="X49" i="18"/>
  <c r="C145" i="18"/>
  <c r="D144" i="18"/>
  <c r="D138" i="18"/>
  <c r="X55" i="18"/>
  <c r="X47" i="18"/>
  <c r="X53" i="18"/>
  <c r="X40" i="18"/>
  <c r="X39" i="18"/>
  <c r="C139" i="18"/>
  <c r="D148" i="18"/>
  <c r="C138" i="18"/>
  <c r="F138" i="18"/>
  <c r="B148" i="18"/>
  <c r="E138" i="18"/>
  <c r="R56" i="18"/>
  <c r="X38" i="18"/>
  <c r="X54" i="18"/>
  <c r="X46" i="18"/>
  <c r="D143" i="18"/>
  <c r="C143" i="18"/>
  <c r="H144" i="18"/>
  <c r="D136" i="18"/>
  <c r="X34" i="18"/>
  <c r="X25" i="18"/>
  <c r="D135" i="18"/>
  <c r="X41" i="18"/>
  <c r="U56" i="18"/>
  <c r="C136" i="18"/>
  <c r="D139" i="18"/>
  <c r="X48" i="18"/>
  <c r="X31" i="18"/>
  <c r="X29" i="18"/>
  <c r="X52" i="18"/>
  <c r="X45" i="18"/>
  <c r="X37" i="18"/>
  <c r="X32" i="18"/>
  <c r="X30" i="18"/>
  <c r="X28" i="18"/>
  <c r="W56" i="18"/>
  <c r="X50" i="18"/>
  <c r="X43" i="18"/>
  <c r="X27" i="18"/>
  <c r="V56" i="18"/>
  <c r="V114" i="18"/>
  <c r="C124" i="18"/>
  <c r="B141" i="18"/>
  <c r="C123" i="18"/>
  <c r="B140" i="18"/>
  <c r="C125" i="18"/>
  <c r="B142" i="18"/>
  <c r="S133" i="18"/>
  <c r="F147" i="18"/>
  <c r="C147" i="18"/>
  <c r="D147" i="18"/>
  <c r="E147" i="18"/>
  <c r="X56" i="18"/>
  <c r="C148" i="18"/>
  <c r="E145" i="18"/>
  <c r="G138" i="18"/>
  <c r="E137" i="18"/>
  <c r="I144" i="18"/>
  <c r="E139" i="18"/>
  <c r="C146" i="18"/>
  <c r="E136" i="18"/>
  <c r="F145" i="18"/>
  <c r="E143" i="18"/>
  <c r="E135" i="18"/>
  <c r="C33" i="3"/>
  <c r="D33" i="3"/>
  <c r="D123" i="18"/>
  <c r="C140" i="18"/>
  <c r="D125" i="18"/>
  <c r="C142" i="18"/>
  <c r="D124" i="18"/>
  <c r="C141" i="18"/>
  <c r="T133" i="18"/>
  <c r="G147" i="18"/>
  <c r="E148" i="18"/>
  <c r="H138" i="18"/>
  <c r="G145" i="18"/>
  <c r="F139" i="18"/>
  <c r="J144" i="18"/>
  <c r="F148" i="18"/>
  <c r="D146" i="18"/>
  <c r="F135" i="18"/>
  <c r="F143" i="18"/>
  <c r="F136" i="18"/>
  <c r="F137" i="18"/>
  <c r="Y33" i="9"/>
  <c r="J33" i="9"/>
  <c r="I33" i="9"/>
  <c r="H33" i="9"/>
  <c r="G33" i="9"/>
  <c r="F33" i="9"/>
  <c r="E33" i="9"/>
  <c r="D33" i="9"/>
  <c r="C33" i="9"/>
  <c r="E125" i="18"/>
  <c r="D142" i="18"/>
  <c r="E124" i="18"/>
  <c r="D141" i="18"/>
  <c r="E123" i="18"/>
  <c r="D140" i="18"/>
  <c r="U133" i="18"/>
  <c r="H147" i="18"/>
  <c r="I138" i="18"/>
  <c r="G137" i="18"/>
  <c r="G136" i="18"/>
  <c r="G143" i="18"/>
  <c r="G148" i="18"/>
  <c r="G139" i="18"/>
  <c r="G135" i="18"/>
  <c r="K144" i="18"/>
  <c r="H145" i="18"/>
  <c r="E146" i="18"/>
  <c r="Z33" i="9"/>
  <c r="F124" i="18"/>
  <c r="E141" i="18"/>
  <c r="F123" i="18"/>
  <c r="E140" i="18"/>
  <c r="F125" i="18"/>
  <c r="E142" i="18"/>
  <c r="I147" i="18"/>
  <c r="J138" i="18"/>
  <c r="F146" i="18"/>
  <c r="I145" i="18"/>
  <c r="H148" i="18"/>
  <c r="L144" i="18"/>
  <c r="H135" i="18"/>
  <c r="H139" i="18"/>
  <c r="H143" i="18"/>
  <c r="H137" i="18"/>
  <c r="H136" i="18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L28" i="6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G123" i="18"/>
  <c r="F140" i="18"/>
  <c r="G125" i="18"/>
  <c r="F142" i="18"/>
  <c r="G124" i="18"/>
  <c r="F141" i="18"/>
  <c r="AO34" i="7"/>
  <c r="J147" i="18"/>
  <c r="K138" i="18"/>
  <c r="I136" i="18"/>
  <c r="I137" i="18"/>
  <c r="I139" i="18"/>
  <c r="I135" i="18"/>
  <c r="J145" i="18"/>
  <c r="I148" i="18"/>
  <c r="I143" i="18"/>
  <c r="M144" i="18"/>
  <c r="G146" i="18"/>
  <c r="AD34" i="6"/>
  <c r="Q33" i="11"/>
  <c r="P33" i="11"/>
  <c r="O33" i="11"/>
  <c r="P34" i="11"/>
  <c r="N33" i="11"/>
  <c r="O34" i="11"/>
  <c r="M33" i="11"/>
  <c r="L33" i="11"/>
  <c r="K33" i="11"/>
  <c r="J33" i="11"/>
  <c r="K34" i="11"/>
  <c r="I33" i="11"/>
  <c r="H33" i="11"/>
  <c r="G33" i="11"/>
  <c r="F33" i="11"/>
  <c r="E33" i="11"/>
  <c r="D33" i="11"/>
  <c r="C33" i="11"/>
  <c r="D34" i="11"/>
  <c r="D35" i="11"/>
  <c r="C34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33" i="11"/>
  <c r="H34" i="11"/>
  <c r="L34" i="11"/>
  <c r="H125" i="18"/>
  <c r="G142" i="18"/>
  <c r="H124" i="18"/>
  <c r="G141" i="18"/>
  <c r="H123" i="18"/>
  <c r="G140" i="18"/>
  <c r="G34" i="11"/>
  <c r="E34" i="11"/>
  <c r="E35" i="11"/>
  <c r="F34" i="11"/>
  <c r="F35" i="11"/>
  <c r="G35" i="11"/>
  <c r="H35" i="11"/>
  <c r="I34" i="11"/>
  <c r="I35" i="11"/>
  <c r="J34" i="11"/>
  <c r="J35" i="11"/>
  <c r="K35" i="11"/>
  <c r="L35" i="11"/>
  <c r="M34" i="11"/>
  <c r="M35" i="11"/>
  <c r="N34" i="11"/>
  <c r="N35" i="11"/>
  <c r="O35" i="11"/>
  <c r="P35" i="11"/>
  <c r="Q34" i="11"/>
  <c r="K147" i="18"/>
  <c r="L138" i="18"/>
  <c r="H146" i="18"/>
  <c r="N144" i="18"/>
  <c r="J143" i="18"/>
  <c r="J148" i="18"/>
  <c r="J135" i="18"/>
  <c r="J137" i="18"/>
  <c r="K145" i="18"/>
  <c r="J139" i="18"/>
  <c r="J136" i="18"/>
  <c r="Q35" i="11"/>
  <c r="I124" i="18"/>
  <c r="H141" i="18"/>
  <c r="I123" i="18"/>
  <c r="H140" i="18"/>
  <c r="I125" i="18"/>
  <c r="H142" i="18"/>
  <c r="L147" i="18"/>
  <c r="M138" i="18"/>
  <c r="O144" i="18"/>
  <c r="K135" i="18"/>
  <c r="K136" i="18"/>
  <c r="K148" i="18"/>
  <c r="K139" i="18"/>
  <c r="L145" i="18"/>
  <c r="K137" i="18"/>
  <c r="K143" i="18"/>
  <c r="I146" i="18"/>
  <c r="J123" i="18"/>
  <c r="I140" i="18"/>
  <c r="J125" i="18"/>
  <c r="I142" i="18"/>
  <c r="J124" i="18"/>
  <c r="I141" i="18"/>
  <c r="M147" i="18"/>
  <c r="N138" i="18"/>
  <c r="L136" i="18"/>
  <c r="M145" i="18"/>
  <c r="L137" i="18"/>
  <c r="J146" i="18"/>
  <c r="L139" i="18"/>
  <c r="L143" i="18"/>
  <c r="L148" i="18"/>
  <c r="L135" i="18"/>
  <c r="P144" i="18"/>
  <c r="K125" i="18"/>
  <c r="J142" i="18"/>
  <c r="K124" i="18"/>
  <c r="J141" i="18"/>
  <c r="K123" i="18"/>
  <c r="J140" i="18"/>
  <c r="N147" i="18"/>
  <c r="O138" i="18"/>
  <c r="M137" i="18"/>
  <c r="M135" i="18"/>
  <c r="M143" i="18"/>
  <c r="M139" i="18"/>
  <c r="Q144" i="18"/>
  <c r="M148" i="18"/>
  <c r="K146" i="18"/>
  <c r="N145" i="18"/>
  <c r="M136" i="18"/>
  <c r="L124" i="18"/>
  <c r="K141" i="18"/>
  <c r="L123" i="18"/>
  <c r="K140" i="18"/>
  <c r="L125" i="18"/>
  <c r="K142" i="18"/>
  <c r="O147" i="18"/>
  <c r="P138" i="18"/>
  <c r="N136" i="18"/>
  <c r="R144" i="18"/>
  <c r="N139" i="18"/>
  <c r="N135" i="18"/>
  <c r="L146" i="18"/>
  <c r="O145" i="18"/>
  <c r="N148" i="18"/>
  <c r="N143" i="18"/>
  <c r="N137" i="18"/>
  <c r="M123" i="18"/>
  <c r="L140" i="18"/>
  <c r="M125" i="18"/>
  <c r="L142" i="18"/>
  <c r="M124" i="18"/>
  <c r="L141" i="18"/>
  <c r="P147" i="18"/>
  <c r="Q138" i="18"/>
  <c r="O137" i="18"/>
  <c r="O148" i="18"/>
  <c r="O135" i="18"/>
  <c r="S144" i="18"/>
  <c r="M146" i="18"/>
  <c r="O143" i="18"/>
  <c r="P145" i="18"/>
  <c r="O139" i="18"/>
  <c r="O136" i="18"/>
  <c r="N125" i="18"/>
  <c r="M142" i="18"/>
  <c r="N124" i="18"/>
  <c r="M141" i="18"/>
  <c r="N123" i="18"/>
  <c r="M140" i="18"/>
  <c r="Q147" i="18"/>
  <c r="R138" i="18"/>
  <c r="P143" i="18"/>
  <c r="P136" i="18"/>
  <c r="Q145" i="18"/>
  <c r="N146" i="18"/>
  <c r="P139" i="18"/>
  <c r="U144" i="18"/>
  <c r="T144" i="18"/>
  <c r="P135" i="18"/>
  <c r="P148" i="18"/>
  <c r="P137" i="18"/>
  <c r="G45" i="16"/>
  <c r="F45" i="16"/>
  <c r="E45" i="16"/>
  <c r="D45" i="16"/>
  <c r="C45" i="16"/>
  <c r="B45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E9" i="16"/>
  <c r="E77" i="15"/>
  <c r="D77" i="15"/>
  <c r="C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S40" i="15"/>
  <c r="S39" i="15"/>
  <c r="S38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T7" i="15"/>
  <c r="U6" i="15"/>
  <c r="T6" i="15"/>
  <c r="U5" i="15"/>
  <c r="T5" i="15"/>
  <c r="U4" i="15"/>
  <c r="T4" i="15"/>
  <c r="U3" i="15"/>
  <c r="S41" i="15"/>
  <c r="O124" i="18"/>
  <c r="N141" i="18"/>
  <c r="O123" i="18"/>
  <c r="N140" i="18"/>
  <c r="O125" i="18"/>
  <c r="N142" i="18"/>
  <c r="U34" i="15"/>
  <c r="F77" i="15"/>
  <c r="R147" i="18"/>
  <c r="S138" i="18"/>
  <c r="Q135" i="18"/>
  <c r="Q139" i="18"/>
  <c r="Q136" i="18"/>
  <c r="Q148" i="18"/>
  <c r="Q137" i="18"/>
  <c r="O146" i="18"/>
  <c r="R145" i="18"/>
  <c r="Q143" i="18"/>
  <c r="T3" i="15"/>
  <c r="T34" i="15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C31" i="13"/>
  <c r="AC30" i="13"/>
  <c r="AC28" i="13"/>
  <c r="AC27" i="13"/>
  <c r="AC26" i="13"/>
  <c r="AC25" i="13"/>
  <c r="AC21" i="13"/>
  <c r="AC20" i="13"/>
  <c r="AC19" i="13"/>
  <c r="AC17" i="13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I33" i="12"/>
  <c r="AI31" i="12"/>
  <c r="AI30" i="12"/>
  <c r="AI27" i="12"/>
  <c r="AI26" i="12"/>
  <c r="AI25" i="12"/>
  <c r="AI24" i="12"/>
  <c r="AI23" i="12"/>
  <c r="AI21" i="12"/>
  <c r="AI20" i="12"/>
  <c r="AI19" i="12"/>
  <c r="AI18" i="12"/>
  <c r="AI17" i="12"/>
  <c r="AI16" i="12"/>
  <c r="AI15" i="12"/>
  <c r="AI9" i="12"/>
  <c r="AI8" i="12"/>
  <c r="AI7" i="12"/>
  <c r="AI6" i="12"/>
  <c r="P123" i="18"/>
  <c r="O140" i="18"/>
  <c r="P125" i="18"/>
  <c r="O142" i="18"/>
  <c r="P124" i="18"/>
  <c r="O141" i="18"/>
  <c r="AI35" i="12"/>
  <c r="AC35" i="13"/>
  <c r="S147" i="18"/>
  <c r="U138" i="18"/>
  <c r="T138" i="18"/>
  <c r="R137" i="18"/>
  <c r="R136" i="18"/>
  <c r="R143" i="18"/>
  <c r="S145" i="18"/>
  <c r="P146" i="18"/>
  <c r="R148" i="18"/>
  <c r="R139" i="18"/>
  <c r="R135" i="18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Q125" i="18"/>
  <c r="P142" i="18"/>
  <c r="Q124" i="18"/>
  <c r="P141" i="18"/>
  <c r="Q123" i="18"/>
  <c r="P140" i="18"/>
  <c r="O33" i="10"/>
  <c r="U147" i="18"/>
  <c r="T147" i="18"/>
  <c r="S143" i="18"/>
  <c r="S139" i="18"/>
  <c r="Q146" i="18"/>
  <c r="S135" i="18"/>
  <c r="S148" i="18"/>
  <c r="T145" i="18"/>
  <c r="U145" i="18"/>
  <c r="S136" i="18"/>
  <c r="S137" i="18"/>
  <c r="J83" i="9"/>
  <c r="I83" i="9"/>
  <c r="H83" i="9"/>
  <c r="G83" i="9"/>
  <c r="F83" i="9"/>
  <c r="E83" i="9"/>
  <c r="D83" i="9"/>
  <c r="C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R124" i="18"/>
  <c r="Q141" i="18"/>
  <c r="R123" i="18"/>
  <c r="Q140" i="18"/>
  <c r="R125" i="18"/>
  <c r="Q142" i="18"/>
  <c r="T137" i="18"/>
  <c r="U137" i="18"/>
  <c r="T135" i="18"/>
  <c r="U139" i="18"/>
  <c r="T139" i="18"/>
  <c r="U136" i="18"/>
  <c r="T136" i="18"/>
  <c r="U148" i="18"/>
  <c r="T148" i="18"/>
  <c r="R146" i="18"/>
  <c r="T143" i="18"/>
  <c r="Q45" i="9"/>
  <c r="K83" i="9"/>
  <c r="S123" i="18"/>
  <c r="R140" i="18"/>
  <c r="S125" i="18"/>
  <c r="R142" i="18"/>
  <c r="S124" i="18"/>
  <c r="R141" i="18"/>
  <c r="U143" i="18"/>
  <c r="S146" i="18"/>
  <c r="U135" i="18"/>
  <c r="I82" i="7"/>
  <c r="H82" i="7"/>
  <c r="G82" i="7"/>
  <c r="F82" i="7"/>
  <c r="E82" i="7"/>
  <c r="D82" i="7"/>
  <c r="C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T44" i="7"/>
  <c r="T43" i="7"/>
  <c r="T42" i="7"/>
  <c r="T41" i="7"/>
  <c r="T40" i="7"/>
  <c r="T39" i="7"/>
  <c r="T38" i="7"/>
  <c r="I82" i="6"/>
  <c r="H82" i="6"/>
  <c r="G82" i="6"/>
  <c r="F82" i="6"/>
  <c r="E82" i="6"/>
  <c r="D82" i="6"/>
  <c r="C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T45" i="6"/>
  <c r="T44" i="6"/>
  <c r="T43" i="6"/>
  <c r="T42" i="6"/>
  <c r="T41" i="6"/>
  <c r="T40" i="6"/>
  <c r="T39" i="6"/>
  <c r="T125" i="18"/>
  <c r="S142" i="18"/>
  <c r="T124" i="18"/>
  <c r="S141" i="18"/>
  <c r="T123" i="18"/>
  <c r="S140" i="18"/>
  <c r="J82" i="6"/>
  <c r="T46" i="6"/>
  <c r="X46" i="6"/>
  <c r="T45" i="7"/>
  <c r="J82" i="7"/>
  <c r="T146" i="18"/>
  <c r="U124" i="18"/>
  <c r="U141" i="18"/>
  <c r="T141" i="18"/>
  <c r="U123" i="18"/>
  <c r="T140" i="18"/>
  <c r="U125" i="18"/>
  <c r="U142" i="18"/>
  <c r="T142" i="18"/>
  <c r="U146" i="18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3" i="5"/>
  <c r="U140" i="18"/>
  <c r="U149" i="18"/>
  <c r="U132" i="18"/>
  <c r="J83" i="4"/>
  <c r="I83" i="4"/>
  <c r="H83" i="4"/>
  <c r="G83" i="4"/>
  <c r="F83" i="4"/>
  <c r="E83" i="4"/>
  <c r="D83" i="4"/>
  <c r="C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T46" i="4"/>
  <c r="T45" i="4"/>
  <c r="T44" i="4"/>
  <c r="T43" i="4"/>
  <c r="T42" i="4"/>
  <c r="T41" i="4"/>
  <c r="T40" i="4"/>
  <c r="T39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K83" i="4"/>
  <c r="T47" i="4"/>
  <c r="U34" i="4"/>
  <c r="L82" i="3"/>
  <c r="K82" i="3"/>
  <c r="J82" i="3"/>
  <c r="I82" i="3"/>
  <c r="H82" i="3"/>
  <c r="G82" i="3"/>
  <c r="F82" i="3"/>
  <c r="E82" i="3"/>
  <c r="D82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T33" i="3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V3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P6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<sst xmlns="http://schemas.openxmlformats.org/spreadsheetml/2006/main" count="1213" uniqueCount="387">
  <si>
    <t>thousand ha</t>
  </si>
  <si>
    <t>(thousand ha)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</si>
  <si>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</si>
  <si>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</si>
  <si>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</si>
  <si>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</si>
  <si>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</si>
  <si>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</si>
  <si>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</si>
  <si>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</si>
  <si>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</si>
  <si>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</si>
  <si>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</si>
  <si>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</si>
  <si>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</si>
  <si>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</si>
  <si>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</si>
  <si>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</si>
  <si>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</si>
  <si>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</si>
  <si>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</si>
  <si>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</si>
  <si>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</si>
  <si>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</si>
  <si>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</si>
  <si>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</si>
  <si>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</si>
  <si>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</si>
  <si>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</si>
  <si>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</si>
  <si>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</si>
  <si>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</si>
  <si>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total</t>
  </si>
  <si>
    <t>用材林</t>
  </si>
  <si>
    <t>Timber stands</t>
  </si>
  <si>
    <t>经济林</t>
  </si>
  <si>
    <t>Economic forests</t>
  </si>
  <si>
    <t>防护林</t>
  </si>
  <si>
    <t>Protection forests</t>
  </si>
  <si>
    <t>薪炭林</t>
  </si>
  <si>
    <t>Firewood forests</t>
  </si>
  <si>
    <t>特种用途林</t>
  </si>
  <si>
    <t>Forests for special uses</t>
  </si>
  <si>
    <t>新封山育林面积</t>
  </si>
  <si>
    <t>Mountain enclosure</t>
  </si>
  <si>
    <t>种草</t>
  </si>
  <si>
    <t>Grass plantation</t>
  </si>
  <si>
    <t>幼林抚育</t>
  </si>
  <si>
    <t>Forests tending</t>
  </si>
  <si>
    <t>迹地更新</t>
  </si>
  <si>
    <t>Slash update</t>
  </si>
  <si>
    <t>种草面积</t>
  </si>
  <si>
    <t>抚育面积</t>
  </si>
  <si>
    <t>total(1998-2015)</t>
  </si>
  <si>
    <t>total(1998-2014)</t>
  </si>
  <si>
    <t>Beijing</t>
    <phoneticPr fontId="0" type="noConversion"/>
  </si>
  <si>
    <t>Tianjin</t>
    <phoneticPr fontId="0" type="noConversion"/>
  </si>
  <si>
    <t>Hebei</t>
    <phoneticPr fontId="0" type="noConversion"/>
  </si>
  <si>
    <t>Shanxi</t>
    <phoneticPr fontId="0" type="noConversion"/>
  </si>
  <si>
    <t>Inner Mongolia</t>
    <phoneticPr fontId="0" type="noConversion"/>
  </si>
  <si>
    <t>Liaoning</t>
    <phoneticPr fontId="0" type="noConversion"/>
  </si>
  <si>
    <t>Jilin</t>
    <phoneticPr fontId="0" type="noConversion"/>
  </si>
  <si>
    <t>Heilongjiang</t>
    <phoneticPr fontId="0" type="noConversion"/>
  </si>
  <si>
    <t>Shanghai</t>
    <phoneticPr fontId="0" type="noConversion"/>
  </si>
  <si>
    <t>Jiangsu</t>
    <phoneticPr fontId="0" type="noConversion"/>
  </si>
  <si>
    <t>Zhejiang</t>
    <phoneticPr fontId="0" type="noConversion"/>
  </si>
  <si>
    <t>Anhui</t>
    <phoneticPr fontId="0" type="noConversion"/>
  </si>
  <si>
    <t>Fujian</t>
    <phoneticPr fontId="0" type="noConversion"/>
  </si>
  <si>
    <t>Jiangxi</t>
    <phoneticPr fontId="0" type="noConversion"/>
  </si>
  <si>
    <t>Henan</t>
    <phoneticPr fontId="0" type="noConversion"/>
  </si>
  <si>
    <t>Hubei</t>
    <phoneticPr fontId="0" type="noConversion"/>
  </si>
  <si>
    <t>Hunan</t>
    <phoneticPr fontId="0" type="noConversion"/>
  </si>
  <si>
    <t>Guangdong</t>
    <phoneticPr fontId="0" type="noConversion"/>
  </si>
  <si>
    <t>Guangxi</t>
    <phoneticPr fontId="0" type="noConversion"/>
  </si>
  <si>
    <t>Hainan</t>
    <phoneticPr fontId="0" type="noConversion"/>
  </si>
  <si>
    <t>Chongqing</t>
    <phoneticPr fontId="0" type="noConversion"/>
  </si>
  <si>
    <t>Sichuan</t>
    <phoneticPr fontId="0" type="noConversion"/>
  </si>
  <si>
    <t>Guizhou</t>
    <phoneticPr fontId="0" type="noConversion"/>
  </si>
  <si>
    <t>Yunnan</t>
    <phoneticPr fontId="0" type="noConversion"/>
  </si>
  <si>
    <t>Tibet</t>
    <phoneticPr fontId="0" type="noConversion"/>
  </si>
  <si>
    <t>Shaanxi</t>
    <phoneticPr fontId="0" type="noConversion"/>
  </si>
  <si>
    <t>Gansu</t>
    <phoneticPr fontId="0" type="noConversion"/>
  </si>
  <si>
    <t>Qinghai</t>
    <phoneticPr fontId="0" type="noConversion"/>
  </si>
  <si>
    <t>Ningxia</t>
    <phoneticPr fontId="0" type="noConversion"/>
  </si>
  <si>
    <t>Xinjiang</t>
    <phoneticPr fontId="0" type="noConversion"/>
  </si>
  <si>
    <t xml:space="preserve"> </t>
  </si>
  <si>
    <t>Thousand Ha</t>
    <phoneticPr fontId="0" type="noConversion"/>
  </si>
  <si>
    <t>total(2001-2011)</t>
  </si>
  <si>
    <t>Tianjin</t>
    <phoneticPr fontId="0" type="noConversion"/>
  </si>
  <si>
    <t>Shanxi</t>
    <phoneticPr fontId="0" type="noConversion"/>
  </si>
  <si>
    <t>Inner Mongolia</t>
    <phoneticPr fontId="0" type="noConversion"/>
  </si>
  <si>
    <t>Liaoning</t>
    <phoneticPr fontId="0" type="noConversion"/>
  </si>
  <si>
    <t>Jilin</t>
    <phoneticPr fontId="0" type="noConversion"/>
  </si>
  <si>
    <t>Shanghai</t>
    <phoneticPr fontId="0" type="noConversion"/>
  </si>
  <si>
    <t>Jiangsu</t>
    <phoneticPr fontId="0" type="noConversion"/>
  </si>
  <si>
    <t>Anhui</t>
    <phoneticPr fontId="0" type="noConversion"/>
  </si>
  <si>
    <t>Fujian</t>
    <phoneticPr fontId="0" type="noConversion"/>
  </si>
  <si>
    <t>Jiangxi</t>
    <phoneticPr fontId="0" type="noConversion"/>
  </si>
  <si>
    <t>Hunan</t>
    <phoneticPr fontId="0" type="noConversion"/>
  </si>
  <si>
    <t>Guangdong</t>
    <phoneticPr fontId="0" type="noConversion"/>
  </si>
  <si>
    <t>Guangxi</t>
    <phoneticPr fontId="0" type="noConversion"/>
  </si>
  <si>
    <t>Sichuan</t>
    <phoneticPr fontId="0" type="noConversion"/>
  </si>
  <si>
    <t>Guizhou</t>
    <phoneticPr fontId="0" type="noConversion"/>
  </si>
  <si>
    <t>Yunnan</t>
    <phoneticPr fontId="0" type="noConversion"/>
  </si>
  <si>
    <t>Tibet</t>
    <phoneticPr fontId="0" type="noConversion"/>
  </si>
  <si>
    <t>Gansu</t>
    <phoneticPr fontId="0" type="noConversion"/>
  </si>
  <si>
    <t>Qinghai</t>
    <phoneticPr fontId="0" type="noConversion"/>
  </si>
  <si>
    <t>Ningxia</t>
    <phoneticPr fontId="0" type="noConversion"/>
  </si>
  <si>
    <t>Xinjiang</t>
    <phoneticPr fontId="0" type="noConversion"/>
  </si>
  <si>
    <t>total</t>
    <phoneticPr fontId="0" type="noConversion"/>
  </si>
  <si>
    <t>Increased compensation area of each year (thousand ha)</t>
  </si>
  <si>
    <t>Beijing Municipality</t>
  </si>
  <si>
    <t>Tianjin Municipality</t>
  </si>
  <si>
    <t>Hebei Province</t>
  </si>
  <si>
    <t>Shanxi Province</t>
  </si>
  <si>
    <t>Inner Mongolia Autonomous Region</t>
  </si>
  <si>
    <t>Liaoning Province</t>
  </si>
  <si>
    <t>Jilin Province</t>
  </si>
  <si>
    <t>Heilongjiang Province</t>
  </si>
  <si>
    <t>Shanghai Municipality</t>
  </si>
  <si>
    <t>Jiangsu Province</t>
  </si>
  <si>
    <t>Zhejiang Province</t>
  </si>
  <si>
    <t>Anhui Province</t>
  </si>
  <si>
    <t>Fujian Province</t>
  </si>
  <si>
    <t>Jiangxi Province</t>
  </si>
  <si>
    <t>Shandong Province</t>
  </si>
  <si>
    <t>Henan Province</t>
  </si>
  <si>
    <t>Hubei Province</t>
  </si>
  <si>
    <t>Hunan Province</t>
  </si>
  <si>
    <t>Guangdong Province</t>
  </si>
  <si>
    <t>Guangxi Zhuang Autonomous Region</t>
  </si>
  <si>
    <t>Hainan Province</t>
  </si>
  <si>
    <t>Chongqing Municipality</t>
  </si>
  <si>
    <t>Sichuan Province</t>
  </si>
  <si>
    <t>Guizhou Province</t>
  </si>
  <si>
    <t>Yunnan Province</t>
  </si>
  <si>
    <t>Tibet Autonomous Region</t>
  </si>
  <si>
    <t>Shaanxi Province</t>
  </si>
  <si>
    <t>Gansu Province</t>
  </si>
  <si>
    <t>Qinghai Province</t>
  </si>
  <si>
    <t>Ningxia Hui Autonomous Region</t>
  </si>
  <si>
    <t>Xinjiang Uyghur Autonomous Region</t>
  </si>
  <si>
    <t>total(2001-2015)</t>
  </si>
  <si>
    <t>Shandong</t>
  </si>
  <si>
    <t>草地治理</t>
  </si>
  <si>
    <t>Grassland management</t>
  </si>
  <si>
    <t>小流域治理</t>
  </si>
  <si>
    <t>Small watershed managemnt</t>
  </si>
  <si>
    <t>Total</t>
  </si>
  <si>
    <t>Thousand Ha</t>
    <phoneticPr fontId="0" type="noConversion"/>
  </si>
  <si>
    <t>total(2003-2015)</t>
  </si>
  <si>
    <t>Beijing</t>
    <phoneticPr fontId="0" type="noConversion"/>
  </si>
  <si>
    <t>Tianjin</t>
    <phoneticPr fontId="0" type="noConversion"/>
  </si>
  <si>
    <t>Hebei</t>
    <phoneticPr fontId="0" type="noConversion"/>
  </si>
  <si>
    <t>Liaoning</t>
    <phoneticPr fontId="0" type="noConversion"/>
  </si>
  <si>
    <t>Heilongjiang</t>
    <phoneticPr fontId="0" type="noConversion"/>
  </si>
  <si>
    <t>Shanghai</t>
    <phoneticPr fontId="0" type="noConversion"/>
  </si>
  <si>
    <t>Zhejiang</t>
    <phoneticPr fontId="0" type="noConversion"/>
  </si>
  <si>
    <t>Anhui</t>
    <phoneticPr fontId="0" type="noConversion"/>
  </si>
  <si>
    <t>Jiangxi</t>
    <phoneticPr fontId="0" type="noConversion"/>
  </si>
  <si>
    <t>Henan</t>
    <phoneticPr fontId="0" type="noConversion"/>
  </si>
  <si>
    <t>Hubei</t>
    <phoneticPr fontId="0" type="noConversion"/>
  </si>
  <si>
    <t>Hunan</t>
    <phoneticPr fontId="0" type="noConversion"/>
  </si>
  <si>
    <t>Guangdong</t>
    <phoneticPr fontId="0" type="noConversion"/>
  </si>
  <si>
    <t>Guangxi</t>
    <phoneticPr fontId="0" type="noConversion"/>
  </si>
  <si>
    <t>Hainan</t>
    <phoneticPr fontId="0" type="noConversion"/>
  </si>
  <si>
    <t>Chongqing</t>
    <phoneticPr fontId="0" type="noConversion"/>
  </si>
  <si>
    <t>Sichuan</t>
    <phoneticPr fontId="0" type="noConversion"/>
  </si>
  <si>
    <t>Yunnan</t>
    <phoneticPr fontId="0" type="noConversion"/>
  </si>
  <si>
    <t>Shaanxi</t>
    <phoneticPr fontId="0" type="noConversion"/>
  </si>
  <si>
    <t>Gansu</t>
    <phoneticPr fontId="0" type="noConversion"/>
  </si>
  <si>
    <t>Qinghai</t>
    <phoneticPr fontId="0" type="noConversion"/>
  </si>
  <si>
    <t>Ningxia</t>
    <phoneticPr fontId="0" type="noConversion"/>
  </si>
  <si>
    <t>Xinjiang</t>
    <phoneticPr fontId="0" type="noConversion"/>
  </si>
  <si>
    <t>total</t>
    <phoneticPr fontId="0" type="noConversion"/>
  </si>
  <si>
    <t>Thousand Ha</t>
    <phoneticPr fontId="0" type="noConversion"/>
  </si>
  <si>
    <t>Beijing</t>
    <phoneticPr fontId="0" type="noConversion"/>
  </si>
  <si>
    <t>Tianjin</t>
    <phoneticPr fontId="0" type="noConversion"/>
  </si>
  <si>
    <t>Hebei</t>
    <phoneticPr fontId="0" type="noConversion"/>
  </si>
  <si>
    <t>Shanxi</t>
    <phoneticPr fontId="0" type="noConversion"/>
  </si>
  <si>
    <t>Inner Mongolia</t>
    <phoneticPr fontId="0" type="noConversion"/>
  </si>
  <si>
    <t>Liaoning</t>
    <phoneticPr fontId="0" type="noConversion"/>
  </si>
  <si>
    <t>Jilin</t>
    <phoneticPr fontId="0" type="noConversion"/>
  </si>
  <si>
    <t>Heilongjiang</t>
    <phoneticPr fontId="0" type="noConversion"/>
  </si>
  <si>
    <t>Shanghai</t>
    <phoneticPr fontId="0" type="noConversion"/>
  </si>
  <si>
    <t>Jiangsu</t>
    <phoneticPr fontId="0" type="noConversion"/>
  </si>
  <si>
    <t>Zhejiang</t>
    <phoneticPr fontId="0" type="noConversion"/>
  </si>
  <si>
    <t>Anhui</t>
    <phoneticPr fontId="0" type="noConversion"/>
  </si>
  <si>
    <t>Fujian</t>
    <phoneticPr fontId="0" type="noConversion"/>
  </si>
  <si>
    <t>Jiangxi</t>
    <phoneticPr fontId="0" type="noConversion"/>
  </si>
  <si>
    <t>Henan</t>
    <phoneticPr fontId="0" type="noConversion"/>
  </si>
  <si>
    <t>Hubei</t>
    <phoneticPr fontId="0" type="noConversion"/>
  </si>
  <si>
    <t>Hunan</t>
    <phoneticPr fontId="0" type="noConversion"/>
  </si>
  <si>
    <t>Guangdong</t>
    <phoneticPr fontId="0" type="noConversion"/>
  </si>
  <si>
    <t>Guangxi</t>
    <phoneticPr fontId="0" type="noConversion"/>
  </si>
  <si>
    <t>Hainan</t>
    <phoneticPr fontId="0" type="noConversion"/>
  </si>
  <si>
    <t>Chongqing</t>
    <phoneticPr fontId="0" type="noConversion"/>
  </si>
  <si>
    <t>Sichuan</t>
    <phoneticPr fontId="0" type="noConversion"/>
  </si>
  <si>
    <t>Guizhou</t>
    <phoneticPr fontId="0" type="noConversion"/>
  </si>
  <si>
    <t>Yunnan</t>
    <phoneticPr fontId="0" type="noConversion"/>
  </si>
  <si>
    <t>Tibet</t>
    <phoneticPr fontId="0" type="noConversion"/>
  </si>
  <si>
    <t>Shaanxi</t>
    <phoneticPr fontId="0" type="noConversion"/>
  </si>
  <si>
    <t>Gansu</t>
    <phoneticPr fontId="0" type="noConversion"/>
  </si>
  <si>
    <t>Qinghai</t>
    <phoneticPr fontId="0" type="noConversion"/>
  </si>
  <si>
    <t>Ningxia</t>
    <phoneticPr fontId="0" type="noConversion"/>
  </si>
  <si>
    <t>Xinjiang</t>
    <phoneticPr fontId="0" type="noConversion"/>
  </si>
  <si>
    <t>total</t>
    <phoneticPr fontId="0" type="noConversion"/>
  </si>
  <si>
    <t>area of each year(thousand ha)</t>
  </si>
  <si>
    <t>total(1983-2015)</t>
  </si>
  <si>
    <t>Beijing</t>
    <phoneticPr fontId="0" type="noConversion"/>
  </si>
  <si>
    <t>Tianjin</t>
    <phoneticPr fontId="0" type="noConversion"/>
  </si>
  <si>
    <t>Hebei</t>
    <phoneticPr fontId="0" type="noConversion"/>
  </si>
  <si>
    <t>Shanxi</t>
    <phoneticPr fontId="0" type="noConversion"/>
  </si>
  <si>
    <t>Inner Mongolia</t>
    <phoneticPr fontId="0" type="noConversion"/>
  </si>
  <si>
    <t>Liaoning</t>
    <phoneticPr fontId="0" type="noConversion"/>
  </si>
  <si>
    <t>Jilin</t>
    <phoneticPr fontId="0" type="noConversion"/>
  </si>
  <si>
    <t>Heilongjiang</t>
    <phoneticPr fontId="0" type="noConversion"/>
  </si>
  <si>
    <t>Shanghai</t>
    <phoneticPr fontId="0" type="noConversion"/>
  </si>
  <si>
    <t>Jiangsu</t>
    <phoneticPr fontId="0" type="noConversion"/>
  </si>
  <si>
    <t>Zhejiang</t>
    <phoneticPr fontId="0" type="noConversion"/>
  </si>
  <si>
    <t>Anhui</t>
    <phoneticPr fontId="0" type="noConversion"/>
  </si>
  <si>
    <t>Fujian</t>
    <phoneticPr fontId="0" type="noConversion"/>
  </si>
  <si>
    <t>Jiangxi</t>
    <phoneticPr fontId="0" type="noConversion"/>
  </si>
  <si>
    <t>Henan</t>
    <phoneticPr fontId="0" type="noConversion"/>
  </si>
  <si>
    <t>Hubei</t>
    <phoneticPr fontId="0" type="noConversion"/>
  </si>
  <si>
    <t>Hunan</t>
    <phoneticPr fontId="0" type="noConversion"/>
  </si>
  <si>
    <t>Guangdong</t>
    <phoneticPr fontId="0" type="noConversion"/>
  </si>
  <si>
    <t>Guangxi</t>
    <phoneticPr fontId="0" type="noConversion"/>
  </si>
  <si>
    <t>Hainan</t>
    <phoneticPr fontId="0" type="noConversion"/>
  </si>
  <si>
    <t>Chongqing</t>
    <phoneticPr fontId="0" type="noConversion"/>
  </si>
  <si>
    <t>Sichuan</t>
    <phoneticPr fontId="0" type="noConversion"/>
  </si>
  <si>
    <t>Guizhou</t>
    <phoneticPr fontId="0" type="noConversion"/>
  </si>
  <si>
    <t>Yunnan</t>
    <phoneticPr fontId="0" type="noConversion"/>
  </si>
  <si>
    <t>Tibet</t>
    <phoneticPr fontId="0" type="noConversion"/>
  </si>
  <si>
    <t>Shaanxi</t>
    <phoneticPr fontId="0" type="noConversion"/>
  </si>
  <si>
    <t>Gansu</t>
    <phoneticPr fontId="0" type="noConversion"/>
  </si>
  <si>
    <t>Qinghai</t>
    <phoneticPr fontId="0" type="noConversion"/>
  </si>
  <si>
    <t>Ningxia</t>
    <phoneticPr fontId="0" type="noConversion"/>
  </si>
  <si>
    <t>Xinjiang</t>
    <phoneticPr fontId="0" type="noConversion"/>
  </si>
  <si>
    <t>total</t>
    <phoneticPr fontId="0" type="noConversion"/>
  </si>
  <si>
    <t>area of each year</t>
  </si>
  <si>
    <t>(thouand ha)</t>
  </si>
  <si>
    <t>total(1989-2015)</t>
  </si>
  <si>
    <t>2009-2015年以前期20年来平均治理面积计算</t>
  </si>
  <si>
    <t>total(1999-2015)</t>
  </si>
  <si>
    <t>total(1999-2014)</t>
  </si>
  <si>
    <t>value2015=109.33*17-4.3822</t>
  </si>
  <si>
    <t>total(1988-2015)</t>
  </si>
  <si>
    <t xml:space="preserve">中低产田改造 </t>
  </si>
  <si>
    <t xml:space="preserve">Improvement of low and medium yield cropland </t>
  </si>
  <si>
    <t xml:space="preserve">高标准农田示范工程 </t>
  </si>
  <si>
    <t>Demonstration project of high standard cropland</t>
  </si>
  <si>
    <t>草原（场）建设</t>
  </si>
  <si>
    <t>Grassland development</t>
  </si>
  <si>
    <t>小流域治理S</t>
  </si>
  <si>
    <t>土地沙化治理</t>
  </si>
  <si>
    <t>value2015=21.825*28+1674.9</t>
  </si>
  <si>
    <t>increment of each year</t>
  </si>
  <si>
    <t>1978…1987</t>
  </si>
  <si>
    <t>1988…1997</t>
  </si>
  <si>
    <t>million ha</t>
  </si>
  <si>
    <t>cumulative</t>
  </si>
  <si>
    <t>average value</t>
  </si>
  <si>
    <t>Xinjiang</t>
    <phoneticPr fontId="2" type="noConversion"/>
  </si>
  <si>
    <t>Ningxia</t>
    <phoneticPr fontId="2" type="noConversion"/>
  </si>
  <si>
    <t>Qinghai</t>
    <phoneticPr fontId="2" type="noConversion"/>
  </si>
  <si>
    <t>Gansu</t>
    <phoneticPr fontId="2" type="noConversion"/>
  </si>
  <si>
    <t>Shaanxi</t>
    <phoneticPr fontId="2" type="noConversion"/>
  </si>
  <si>
    <t>Tibet</t>
    <phoneticPr fontId="2" type="noConversion"/>
  </si>
  <si>
    <t>Yunnan</t>
    <phoneticPr fontId="2" type="noConversion"/>
  </si>
  <si>
    <t>Guizhou</t>
    <phoneticPr fontId="2" type="noConversion"/>
  </si>
  <si>
    <t>Sichuan</t>
    <phoneticPr fontId="2" type="noConversion"/>
  </si>
  <si>
    <t>Chongqing</t>
    <phoneticPr fontId="2" type="noConversion"/>
  </si>
  <si>
    <t>Hainan</t>
    <phoneticPr fontId="2" type="noConversion"/>
  </si>
  <si>
    <t>Guangxi</t>
    <phoneticPr fontId="2" type="noConversion"/>
  </si>
  <si>
    <t>Guangdong</t>
    <phoneticPr fontId="2" type="noConversion"/>
  </si>
  <si>
    <t>Hunan</t>
    <phoneticPr fontId="2" type="noConversion"/>
  </si>
  <si>
    <t>Hubei</t>
    <phoneticPr fontId="2" type="noConversion"/>
  </si>
  <si>
    <t>Henan</t>
    <phoneticPr fontId="2" type="noConversion"/>
  </si>
  <si>
    <t>Jiangxi</t>
    <phoneticPr fontId="2" type="noConversion"/>
  </si>
  <si>
    <t>Fujian</t>
    <phoneticPr fontId="2" type="noConversion"/>
  </si>
  <si>
    <t>Anhui</t>
    <phoneticPr fontId="2" type="noConversion"/>
  </si>
  <si>
    <t>Zhejiang</t>
    <phoneticPr fontId="2" type="noConversion"/>
  </si>
  <si>
    <t>Jiangsu</t>
    <phoneticPr fontId="2" type="noConversion"/>
  </si>
  <si>
    <t>Shanghai</t>
    <phoneticPr fontId="2" type="noConversion"/>
  </si>
  <si>
    <t>Heilongjiang</t>
    <phoneticPr fontId="2" type="noConversion"/>
  </si>
  <si>
    <t>CLP</t>
  </si>
  <si>
    <t>Jilin</t>
    <phoneticPr fontId="2" type="noConversion"/>
  </si>
  <si>
    <t>Liaoning</t>
    <phoneticPr fontId="2" type="noConversion"/>
  </si>
  <si>
    <t>Inner Mongolia</t>
    <phoneticPr fontId="2" type="noConversion"/>
  </si>
  <si>
    <t>CDID</t>
  </si>
  <si>
    <t>Shanxi</t>
    <phoneticPr fontId="2" type="noConversion"/>
  </si>
  <si>
    <t>RPFE</t>
  </si>
  <si>
    <t>Hebei</t>
    <phoneticPr fontId="2" type="noConversion"/>
  </si>
  <si>
    <t>Tianjin</t>
    <phoneticPr fontId="2" type="noConversion"/>
  </si>
  <si>
    <t>Beijing</t>
    <phoneticPr fontId="2" type="noConversion"/>
  </si>
  <si>
    <t>Thousand Ha</t>
    <phoneticPr fontId="2" type="noConversion"/>
  </si>
  <si>
    <t>by province by program</t>
  </si>
  <si>
    <t>by objectives</t>
  </si>
  <si>
    <t>P8.GFGP</t>
  </si>
  <si>
    <t>P7.NFCP</t>
  </si>
  <si>
    <t>P9.FGHY</t>
  </si>
  <si>
    <t>P10.FECF</t>
  </si>
  <si>
    <t>P1.SDP-TN</t>
  </si>
  <si>
    <t>P11.SCP</t>
  </si>
  <si>
    <t>P13.PRC_GEF</t>
  </si>
  <si>
    <t>P12.WCNR</t>
  </si>
  <si>
    <t>P2.NSWC</t>
  </si>
  <si>
    <t>P5.YSWC</t>
  </si>
  <si>
    <t>P16.CLQP</t>
  </si>
  <si>
    <t>P6.NLCP</t>
  </si>
  <si>
    <t>P4.CADP</t>
  </si>
  <si>
    <t>P15.GEPP</t>
  </si>
  <si>
    <t>P14.RDTP</t>
  </si>
  <si>
    <t>P13.PRC-GEF</t>
  </si>
  <si>
    <t>P7.NFPP</t>
  </si>
  <si>
    <t>Shelterbelt Development Program – Three North</t>
  </si>
  <si>
    <t xml:space="preserve">Soil and Water Conservation Program – National </t>
  </si>
  <si>
    <t>Comprehensive Agricultural Development Program</t>
  </si>
  <si>
    <t>Soil and Water Conservation Program – Yangtze</t>
  </si>
  <si>
    <t>National Land Consolidation Program</t>
  </si>
  <si>
    <t>Natural Forest Conservation Program</t>
  </si>
  <si>
    <t>Grain for Green Program</t>
  </si>
  <si>
    <t>Fast-growing and High-yielding Timber Program</t>
  </si>
  <si>
    <t>Forest Ecosystem Compensation Fund</t>
  </si>
  <si>
    <t>Sandification Control Program – Beijing/Tianjin</t>
  </si>
  <si>
    <t>Wildlife Conservation and Nature Protection Program</t>
  </si>
  <si>
    <t>Partnership to Combat Land Degradation</t>
  </si>
  <si>
    <t>Grassland Ecological Protection Program</t>
  </si>
  <si>
    <t>Cultivated Land Quality Program</t>
  </si>
  <si>
    <t>Rehabilitate and protect forest ecosystem, mitigate soil erosion and protect biodiversity</t>
  </si>
  <si>
    <t>Combat desertification and improve grassland ecosystem</t>
  </si>
  <si>
    <t>Cultivated land protection</t>
  </si>
  <si>
    <t>飞播造林</t>
  </si>
  <si>
    <t>封山育林</t>
  </si>
  <si>
    <t>退化修复</t>
  </si>
  <si>
    <t>森林抚育</t>
  </si>
  <si>
    <t>人工造林</t>
  </si>
  <si>
    <t>total（1998-2015）</t>
  </si>
  <si>
    <t>人工林</t>
  </si>
  <si>
    <t>飞播</t>
  </si>
  <si>
    <t>封山</t>
  </si>
  <si>
    <t>修复</t>
  </si>
  <si>
    <t>抚育</t>
  </si>
  <si>
    <t>草地</t>
  </si>
  <si>
    <t>退耕地造林</t>
  </si>
  <si>
    <t>荒山造林</t>
  </si>
  <si>
    <t>total（1998-2014）</t>
  </si>
  <si>
    <t>average value (1978-1987)</t>
  </si>
  <si>
    <t>average value (1988-1987)</t>
  </si>
  <si>
    <t>Accumulated value (1978-1987)</t>
  </si>
  <si>
    <t>Accumulated value (1988-1997)</t>
  </si>
  <si>
    <t>By objective (billion US$)</t>
  </si>
  <si>
    <t>Shelterbelt Development Program – Five Regions</t>
  </si>
  <si>
    <t>total (1998-2014)</t>
  </si>
  <si>
    <t>Small watershed improvement</t>
  </si>
  <si>
    <t>Land desertification control</t>
  </si>
  <si>
    <t>total (1988-2015)</t>
  </si>
  <si>
    <t xml:space="preserve">the treatment area in the years from 2009-2015 is the average value across previous years </t>
  </si>
  <si>
    <t>Actual compensation area of each year (thousand ha)</t>
  </si>
  <si>
    <t>用材林 (Timber stands)</t>
  </si>
  <si>
    <t>经济林 (Economic forests)</t>
  </si>
  <si>
    <t>防护林 (Protection forests)</t>
  </si>
  <si>
    <t>薪炭林 (Firewood forests)</t>
  </si>
  <si>
    <t>特种用途林 (Forests for special uses)</t>
  </si>
  <si>
    <t>低产改造 (Low yield forest transformation)</t>
  </si>
  <si>
    <t>本年新封 (New mountain enclosure)</t>
  </si>
  <si>
    <t>Rocky Desertification Treatment Program</t>
  </si>
  <si>
    <t>P3.SDP-FR</t>
  </si>
  <si>
    <t>整理 (land consolidation)</t>
  </si>
  <si>
    <t>开发 (land development)</t>
  </si>
  <si>
    <t>复垦 (land reclamation)</t>
  </si>
  <si>
    <t>Northeast</t>
  </si>
  <si>
    <t>North China</t>
  </si>
  <si>
    <t>Northwest</t>
  </si>
  <si>
    <t>implement area(-2015)</t>
    <phoneticPr fontId="15" type="noConversion"/>
  </si>
  <si>
    <t>implement area(-2014)</t>
    <phoneticPr fontId="15" type="noConversion"/>
  </si>
  <si>
    <t>accumulated area</t>
    <phoneticPr fontId="15" type="noConversion"/>
  </si>
  <si>
    <t>total（1999-2014）</t>
    <phoneticPr fontId="15" type="noConversion"/>
  </si>
  <si>
    <r>
      <t>total(</t>
    </r>
    <r>
      <rPr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-2014)</t>
    </r>
    <phoneticPr fontId="15" type="noConversion"/>
  </si>
  <si>
    <r>
      <t>total(</t>
    </r>
    <r>
      <rPr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-2015)</t>
    </r>
    <phoneticPr fontId="15" type="noConversion"/>
  </si>
  <si>
    <r>
      <t>total(200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-2014)</t>
    </r>
    <phoneticPr fontId="15" type="noConversion"/>
  </si>
  <si>
    <t>total(2001-2014)</t>
    <phoneticPr fontId="15" type="noConversion"/>
  </si>
  <si>
    <t>total(1998-2014)</t>
    <phoneticPr fontId="15" type="noConversion"/>
  </si>
  <si>
    <t>total(1978-2015)</t>
    <phoneticPr fontId="15" type="noConversion"/>
  </si>
  <si>
    <t>total(1998-2014)</t>
    <phoneticPr fontId="15" type="noConversion"/>
  </si>
  <si>
    <t>total(1998-2014)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</si>
</sst>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;[Red]\(0.00\)"/>
    <numFmt numFmtId="165" formatCode="0.00_ "/>
    <numFmt numFmtId="166" formatCode="0.0000"/>
    <numFmt numFmtId="167" formatCode="0.0_ "/>
    <numFmt numFmtId="168" formatCode="0.00000000000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sz val="12"/>
      <color rgb="FF000000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Yuanti TC Regular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8">
    <xf numFmtId="0" fontId="0" fillId="0" borderId="0"/>
    <xf numFmtId="0" fontId="10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2" fontId="1" fillId="0" borderId="0" xfId="0" applyNumberFormat="1" applyFont="1"/>
    <xf numFmtId="0" fontId="2" fillId="4" borderId="0" xfId="0" applyFont="1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7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164" fontId="0" fillId="7" borderId="2" xfId="0" applyNumberFormat="1" applyFill="1" applyBorder="1" applyAlignment="1"/>
    <xf numFmtId="165" fontId="0" fillId="7" borderId="2" xfId="0" applyNumberFormat="1" applyFill="1" applyBorder="1" applyAlignment="1">
      <alignment vertical="center"/>
    </xf>
    <xf numFmtId="165" fontId="0" fillId="5" borderId="2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2" fontId="0" fillId="0" borderId="0" xfId="0" applyNumberFormat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1" fillId="4" borderId="0" xfId="0" applyFont="1" applyFill="1"/>
    <xf numFmtId="0" fontId="5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0" fillId="0" borderId="0" xfId="0" applyFill="1" applyAlignment="1"/>
    <xf numFmtId="2" fontId="0" fillId="0" borderId="0" xfId="0" applyNumberFormat="1" applyFill="1" applyAlignment="1"/>
    <xf numFmtId="2" fontId="4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 applyAlignment="1"/>
    <xf numFmtId="2" fontId="0" fillId="9" borderId="0" xfId="0" applyNumberFormat="1" applyFill="1" applyAlignment="1"/>
    <xf numFmtId="2" fontId="0" fillId="3" borderId="0" xfId="0" applyNumberFormat="1" applyFill="1" applyAlignment="1"/>
    <xf numFmtId="0" fontId="0" fillId="1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/>
    <xf numFmtId="0" fontId="0" fillId="11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1" fillId="0" borderId="0" xfId="0" applyFont="1" applyFill="1"/>
    <xf numFmtId="0" fontId="10" fillId="0" borderId="0" xfId="1">
      <alignment vertical="center"/>
    </xf>
    <xf numFmtId="0" fontId="6" fillId="0" borderId="0" xfId="1" applyFont="1" applyAlignment="1"/>
    <xf numFmtId="2" fontId="10" fillId="0" borderId="0" xfId="1" applyNumberFormat="1">
      <alignment vertical="center"/>
    </xf>
    <xf numFmtId="2" fontId="10" fillId="12" borderId="0" xfId="1" applyNumberFormat="1" applyFill="1">
      <alignment vertical="center"/>
    </xf>
    <xf numFmtId="0" fontId="10" fillId="2" borderId="0" xfId="1" applyFill="1">
      <alignment vertical="center"/>
    </xf>
    <xf numFmtId="0" fontId="10" fillId="0" borderId="0" xfId="1" applyAlignment="1"/>
    <xf numFmtId="2" fontId="10" fillId="0" borderId="0" xfId="1" applyNumberFormat="1" applyAlignment="1"/>
    <xf numFmtId="2" fontId="11" fillId="0" borderId="0" xfId="1" applyNumberFormat="1" applyFont="1">
      <alignment vertical="center"/>
    </xf>
    <xf numFmtId="0" fontId="11" fillId="0" borderId="0" xfId="1" applyFont="1" applyAlignment="1"/>
    <xf numFmtId="0" fontId="10" fillId="12" borderId="0" xfId="1" applyFill="1">
      <alignment vertical="center"/>
    </xf>
    <xf numFmtId="2" fontId="6" fillId="0" borderId="0" xfId="1" applyNumberFormat="1" applyFont="1" applyAlignment="1"/>
    <xf numFmtId="0" fontId="0" fillId="0" borderId="0" xfId="0" applyAlignment="1">
      <alignment vertical="center"/>
    </xf>
    <xf numFmtId="0" fontId="9" fillId="3" borderId="0" xfId="0" applyFont="1" applyFill="1"/>
    <xf numFmtId="0" fontId="4" fillId="0" borderId="0" xfId="0" applyFont="1" applyFill="1" applyAlignment="1">
      <alignment vertical="center"/>
    </xf>
    <xf numFmtId="164" fontId="12" fillId="3" borderId="0" xfId="0" applyNumberFormat="1" applyFont="1" applyFill="1" applyAlignment="1"/>
    <xf numFmtId="165" fontId="12" fillId="3" borderId="0" xfId="0" applyNumberFormat="1" applyFont="1" applyFill="1" applyAlignment="1">
      <alignment vertical="center"/>
    </xf>
    <xf numFmtId="2" fontId="10" fillId="0" borderId="0" xfId="1" applyNumberFormat="1" applyFill="1">
      <alignment vertical="center"/>
    </xf>
    <xf numFmtId="2" fontId="11" fillId="0" borderId="0" xfId="1" applyNumberFormat="1" applyFont="1" applyFill="1">
      <alignment vertical="center"/>
    </xf>
    <xf numFmtId="0" fontId="13" fillId="0" borderId="0" xfId="1" applyFont="1">
      <alignment vertical="center"/>
    </xf>
    <xf numFmtId="2" fontId="13" fillId="0" borderId="0" xfId="1" applyNumberFormat="1" applyFont="1">
      <alignment vertical="center"/>
    </xf>
    <xf numFmtId="2" fontId="13" fillId="0" borderId="0" xfId="1" applyNumberFormat="1" applyFont="1" applyAlignment="1"/>
    <xf numFmtId="2" fontId="13" fillId="3" borderId="0" xfId="1" applyNumberFormat="1" applyFont="1" applyFill="1">
      <alignment vertical="center"/>
    </xf>
    <xf numFmtId="0" fontId="13" fillId="0" borderId="0" xfId="1" applyFont="1" applyAlignment="1"/>
    <xf numFmtId="2" fontId="14" fillId="0" borderId="0" xfId="1" applyNumberFormat="1" applyFont="1">
      <alignment vertical="center"/>
    </xf>
    <xf numFmtId="0" fontId="10" fillId="0" borderId="3" xfId="1" applyBorder="1">
      <alignment vertical="center"/>
    </xf>
    <xf numFmtId="0" fontId="10" fillId="0" borderId="6" xfId="1" applyBorder="1">
      <alignment vertical="center"/>
    </xf>
    <xf numFmtId="2" fontId="10" fillId="0" borderId="0" xfId="1" applyNumberFormat="1" applyBorder="1">
      <alignment vertical="center"/>
    </xf>
    <xf numFmtId="2" fontId="10" fillId="0" borderId="7" xfId="1" applyNumberFormat="1" applyBorder="1">
      <alignment vertical="center"/>
    </xf>
    <xf numFmtId="2" fontId="10" fillId="0" borderId="8" xfId="1" applyNumberFormat="1" applyBorder="1">
      <alignment vertical="center"/>
    </xf>
    <xf numFmtId="2" fontId="10" fillId="0" borderId="1" xfId="1" applyNumberFormat="1" applyBorder="1">
      <alignment vertical="center"/>
    </xf>
    <xf numFmtId="167" fontId="13" fillId="0" borderId="0" xfId="1" applyNumberFormat="1" applyFont="1" applyAlignment="1"/>
    <xf numFmtId="0" fontId="13" fillId="12" borderId="0" xfId="1" applyFont="1" applyFill="1" applyAlignment="1"/>
    <xf numFmtId="0" fontId="10" fillId="12" borderId="0" xfId="1" applyFill="1" applyAlignment="1"/>
    <xf numFmtId="1" fontId="13" fillId="12" borderId="0" xfId="1" applyNumberFormat="1" applyFont="1" applyFill="1" applyAlignment="1"/>
    <xf numFmtId="0" fontId="4" fillId="2" borderId="0" xfId="1" applyFont="1" applyFill="1">
      <alignment vertical="center"/>
    </xf>
    <xf numFmtId="0" fontId="10" fillId="0" borderId="0" xfId="1" applyFont="1" applyFill="1" applyAlignment="1"/>
    <xf numFmtId="0" fontId="10" fillId="6" borderId="0" xfId="1" applyFill="1">
      <alignment vertical="center"/>
    </xf>
    <xf numFmtId="0" fontId="10" fillId="3" borderId="4" xfId="1" applyFill="1" applyBorder="1" applyAlignment="1"/>
    <xf numFmtId="0" fontId="10" fillId="3" borderId="5" xfId="1" applyFill="1" applyBorder="1">
      <alignment vertical="center"/>
    </xf>
    <xf numFmtId="0" fontId="0" fillId="0" borderId="0" xfId="0" applyAlignment="1">
      <alignment vertical="center"/>
    </xf>
    <xf numFmtId="2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0" fillId="0" borderId="0" xfId="1" applyFill="1">
      <alignment vertical="center"/>
    </xf>
    <xf numFmtId="0" fontId="13" fillId="0" borderId="0" xfId="1" applyFont="1" applyFill="1" applyAlignment="1"/>
    <xf numFmtId="165" fontId="13" fillId="0" borderId="0" xfId="1" applyNumberFormat="1" applyFont="1" applyFill="1" applyAlignment="1"/>
    <xf numFmtId="0" fontId="10" fillId="0" borderId="0" xfId="1" applyFill="1" applyAlignment="1"/>
    <xf numFmtId="165" fontId="10" fillId="0" borderId="0" xfId="1" applyNumberFormat="1" applyFill="1">
      <alignment vertical="center"/>
    </xf>
    <xf numFmtId="1" fontId="13" fillId="0" borderId="0" xfId="1" applyNumberFormat="1" applyFont="1" applyFill="1" applyAlignment="1"/>
    <xf numFmtId="0" fontId="0" fillId="0" borderId="0" xfId="0" applyFont="1"/>
    <xf numFmtId="2" fontId="0" fillId="3" borderId="0" xfId="0" applyNumberFormat="1" applyFill="1" applyAlignment="1">
      <alignment horizontal="center"/>
    </xf>
    <xf numFmtId="2" fontId="10" fillId="6" borderId="0" xfId="1" applyNumberFormat="1" applyFill="1">
      <alignment vertical="center"/>
    </xf>
    <xf numFmtId="2" fontId="10" fillId="6" borderId="9" xfId="1" applyNumberFormat="1" applyFill="1" applyBorder="1">
      <alignment vertical="center"/>
    </xf>
    <xf numFmtId="2" fontId="13" fillId="6" borderId="0" xfId="1" applyNumberFormat="1" applyFont="1" applyFill="1">
      <alignment vertical="center"/>
    </xf>
    <xf numFmtId="2" fontId="10" fillId="6" borderId="0" xfId="1" applyNumberFormat="1" applyFill="1" applyAlignment="1"/>
    <xf numFmtId="166" fontId="10" fillId="6" borderId="0" xfId="1" applyNumberFormat="1" applyFill="1">
      <alignment vertical="center"/>
    </xf>
    <xf numFmtId="0" fontId="14" fillId="0" borderId="0" xfId="1" applyFont="1">
      <alignment vertical="center"/>
    </xf>
    <xf numFmtId="0" fontId="10" fillId="3" borderId="0" xfId="1" applyFill="1">
      <alignment vertical="center"/>
    </xf>
    <xf numFmtId="0" fontId="10" fillId="13" borderId="0" xfId="1" applyFill="1">
      <alignment vertical="center"/>
    </xf>
    <xf numFmtId="0" fontId="10" fillId="6" borderId="10" xfId="1" applyFill="1" applyBorder="1">
      <alignment vertical="center"/>
    </xf>
    <xf numFmtId="0" fontId="10" fillId="0" borderId="10" xfId="1" applyBorder="1">
      <alignment vertical="center"/>
    </xf>
    <xf numFmtId="2" fontId="13" fillId="0" borderId="10" xfId="1" applyNumberFormat="1" applyFont="1" applyBorder="1">
      <alignment vertical="center"/>
    </xf>
    <xf numFmtId="2" fontId="13" fillId="0" borderId="10" xfId="1" applyNumberFormat="1" applyFont="1" applyBorder="1" applyAlignment="1"/>
    <xf numFmtId="0" fontId="13" fillId="0" borderId="10" xfId="1" applyFont="1" applyBorder="1">
      <alignment vertical="center"/>
    </xf>
    <xf numFmtId="2" fontId="13" fillId="3" borderId="10" xfId="1" applyNumberFormat="1" applyFont="1" applyFill="1" applyBorder="1">
      <alignment vertical="center"/>
    </xf>
    <xf numFmtId="0" fontId="0" fillId="0" borderId="0" xfId="0" applyAlignment="1">
      <alignment vertical="center"/>
    </xf>
    <xf numFmtId="0" fontId="0" fillId="7" borderId="0" xfId="0" applyFill="1"/>
    <xf numFmtId="0" fontId="0" fillId="3" borderId="0" xfId="0" applyFont="1" applyFill="1"/>
    <xf numFmtId="0" fontId="6" fillId="0" borderId="0" xfId="1" applyFont="1" applyFill="1" applyAlignment="1"/>
    <xf numFmtId="0" fontId="11" fillId="0" borderId="0" xfId="1" applyFont="1" applyFill="1" applyAlignment="1"/>
    <xf numFmtId="2" fontId="10" fillId="0" borderId="0" xfId="1" applyNumberFormat="1" applyFill="1" applyAlignment="1"/>
    <xf numFmtId="2" fontId="11" fillId="0" borderId="0" xfId="1" applyNumberFormat="1" applyFont="1" applyFill="1" applyAlignment="1"/>
    <xf numFmtId="2" fontId="13" fillId="0" borderId="0" xfId="1" applyNumberFormat="1" applyFont="1" applyFill="1" applyAlignment="1"/>
    <xf numFmtId="2" fontId="13" fillId="0" borderId="0" xfId="1" applyNumberFormat="1" applyFont="1" applyFill="1">
      <alignment vertical="center"/>
    </xf>
    <xf numFmtId="0" fontId="19" fillId="0" borderId="0" xfId="0" applyFont="1"/>
    <xf numFmtId="0" fontId="10" fillId="0" borderId="0" xfId="1" applyFont="1">
      <alignment vertical="center"/>
    </xf>
    <xf numFmtId="0" fontId="0" fillId="6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/>
    <xf numFmtId="165" fontId="0" fillId="3" borderId="0" xfId="0" applyNumberFormat="1" applyFill="1"/>
    <xf numFmtId="168" fontId="0" fillId="0" borderId="0" xfId="0" applyNumberFormat="1"/>
    <xf numFmtId="2" fontId="10" fillId="3" borderId="0" xfId="1" applyNumberFormat="1" applyFill="1">
      <alignment vertical="center"/>
    </xf>
    <xf numFmtId="2" fontId="10" fillId="8" borderId="0" xfId="1" applyNumberFormat="1" applyFill="1">
      <alignment vertical="center"/>
    </xf>
    <xf numFmtId="0" fontId="10" fillId="8" borderId="0" xfId="1" applyFill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1E22AA"/>
      <color rgb="FF71CC98"/>
      <color rgb="FF2DCCD3"/>
      <color rgb="FF41B6E6"/>
      <color rgb="FFE4002B"/>
      <color rgb="FF00313C"/>
      <color rgb="FF00A9CE"/>
      <color rgb="FF9FAEE5"/>
      <color rgb="FFDF1995"/>
      <color rgb="FFFFB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 sz="800"/>
              <a:t>D</a:t>
            </a:r>
          </a:p>
        </c:rich>
      </c:tx>
      <c:layout>
        <c:manualLayout>
          <c:xMode val="edge"/>
          <c:yMode val="edge"/>
          <c:x val="0.137461508900173"/>
          <c:y val="2.12807008395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22515874648"/>
          <c:y val="1.9723974900488401E-2"/>
          <c:w val="0.84773470110594595"/>
          <c:h val="0.7554072916666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'graph of area'!$A$78</c:f>
              <c:strCache>
                <c:ptCount val="1"/>
                <c:pt idx="0">
                  <c:v>P16.CLQP</c:v>
                </c:pt>
              </c:strCache>
            </c:strRef>
          </c:tx>
          <c:spPr>
            <a:solidFill>
              <a:srgbClr val="00A9CE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area'!$B$78:$U$78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F-4FD7-9204-24A1EF2D4CCE}"/>
            </c:ext>
          </c:extLst>
        </c:ser>
        <c:ser>
          <c:idx val="1"/>
          <c:order val="1"/>
          <c:tx>
            <c:strRef>
              <c:f>'graph of area'!$A$79</c:f>
              <c:strCache>
                <c:ptCount val="1"/>
                <c:pt idx="0">
                  <c:v>P15.GEPP</c:v>
                </c:pt>
              </c:strCache>
            </c:strRef>
          </c:tx>
          <c:spPr>
            <a:solidFill>
              <a:srgbClr val="00313C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area'!$B$79:$U$79</c:f>
            </c:numRef>
          </c:val>
          <c:extLst>
            <c:ext xmlns:c16="http://schemas.microsoft.com/office/drawing/2014/chart" uri="{C3380CC4-5D6E-409C-BE32-E72D297353CC}">
              <c16:uniqueId val="{00000001-FA7F-4FD7-9204-24A1EF2D4CCE}"/>
            </c:ext>
          </c:extLst>
        </c:ser>
        <c:ser>
          <c:idx val="2"/>
          <c:order val="2"/>
          <c:tx>
            <c:strRef>
              <c:f>'graph of area'!$A$80</c:f>
              <c:strCache>
                <c:ptCount val="1"/>
                <c:pt idx="0">
                  <c:v>P14.RDTP</c:v>
                </c:pt>
              </c:strCache>
            </c:strRef>
          </c:tx>
          <c:spPr>
            <a:solidFill>
              <a:srgbClr val="9FAEE5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area'!$B$80:$U$80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0.22184873949579817</c:v>
                </c:pt>
                <c:pt idx="13">
                  <c:v>0.44369747899159639</c:v>
                </c:pt>
                <c:pt idx="14">
                  <c:v>0.55462184873949616</c:v>
                </c:pt>
                <c:pt idx="15">
                  <c:v>0.88739495798319279</c:v>
                </c:pt>
                <c:pt idx="16">
                  <c:v>0.99831932773109222</c:v>
                </c:pt>
                <c:pt idx="17">
                  <c:v>1.1647058823529417</c:v>
                </c:pt>
                <c:pt idx="18">
                  <c:v>1.1647058823529417</c:v>
                </c:pt>
                <c:pt idx="19">
                  <c:v>1.1647058823529417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F-4FD7-9204-24A1EF2D4CCE}"/>
            </c:ext>
          </c:extLst>
        </c:ser>
        <c:ser>
          <c:idx val="3"/>
          <c:order val="3"/>
          <c:tx>
            <c:strRef>
              <c:f>'graph of area'!$A$81</c:f>
              <c:strCache>
                <c:ptCount val="1"/>
                <c:pt idx="0">
                  <c:v>P13.PRC-GEF</c:v>
                </c:pt>
              </c:strCache>
            </c:strRef>
          </c:tx>
          <c:spPr>
            <a:solidFill>
              <a:srgbClr val="00313C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area'!$B$81:$U$81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7.9445205887610976E-2</c:v>
                </c:pt>
                <c:pt idx="8">
                  <c:v>7.9445205887610976E-2</c:v>
                </c:pt>
                <c:pt idx="9">
                  <c:v>7.9445205887610976E-2</c:v>
                </c:pt>
                <c:pt idx="10">
                  <c:v>7.9445205887610976E-2</c:v>
                </c:pt>
                <c:pt idx="11">
                  <c:v>7.9445205887610976E-2</c:v>
                </c:pt>
                <c:pt idx="12">
                  <c:v>0.10055479411238899</c:v>
                </c:pt>
                <c:pt idx="13">
                  <c:v>0.10055479411238899</c:v>
                </c:pt>
                <c:pt idx="14">
                  <c:v>0.10055479411238899</c:v>
                </c:pt>
                <c:pt idx="15">
                  <c:v>1.1616552052916991</c:v>
                </c:pt>
                <c:pt idx="16">
                  <c:v>1.2004226208211668</c:v>
                </c:pt>
                <c:pt idx="17">
                  <c:v>1.3361488886240391</c:v>
                </c:pt>
                <c:pt idx="18">
                  <c:v>1.9390394025556112</c:v>
                </c:pt>
                <c:pt idx="19">
                  <c:v>1.9681035226914791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F-4FD7-9204-24A1EF2D4CCE}"/>
            </c:ext>
          </c:extLst>
        </c:ser>
        <c:ser>
          <c:idx val="4"/>
          <c:order val="4"/>
          <c:tx>
            <c:strRef>
              <c:f>'graph of area'!$A$82</c:f>
              <c:strCache>
                <c:ptCount val="1"/>
                <c:pt idx="0">
                  <c:v>P12.WCNR</c:v>
                </c:pt>
              </c:strCache>
            </c:strRef>
          </c:tx>
          <c:spPr>
            <a:solidFill>
              <a:srgbClr val="DF1995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area'!$B$82:$U$82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10.629600000000005</c:v>
                </c:pt>
                <c:pt idx="6">
                  <c:v>-4.2331999999999974</c:v>
                </c:pt>
                <c:pt idx="7">
                  <c:v>8.401999999999985</c:v>
                </c:pt>
                <c:pt idx="8">
                  <c:v>0.87289999999999413</c:v>
                </c:pt>
                <c:pt idx="9">
                  <c:v>1.2140999999999913</c:v>
                </c:pt>
                <c:pt idx="10">
                  <c:v>1.2886000000000057</c:v>
                </c:pt>
                <c:pt idx="11">
                  <c:v>0.36130000000001744</c:v>
                </c:pt>
                <c:pt idx="12">
                  <c:v>1.2697000000000116</c:v>
                </c:pt>
                <c:pt idx="13">
                  <c:v>7.6999999999999999E-2</c:v>
                </c:pt>
                <c:pt idx="14">
                  <c:v>0.8271999999999825</c:v>
                </c:pt>
                <c:pt idx="15">
                  <c:v>-1.0188999999999797</c:v>
                </c:pt>
                <c:pt idx="16">
                  <c:v>2.1746999999999828</c:v>
                </c:pt>
                <c:pt idx="17">
                  <c:v>-0.39879999999997379</c:v>
                </c:pt>
                <c:pt idx="18">
                  <c:v>0.22899999999998544</c:v>
                </c:pt>
                <c:pt idx="19">
                  <c:v>-0.44490000000000873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F-4FD7-9204-24A1EF2D4CCE}"/>
            </c:ext>
          </c:extLst>
        </c:ser>
        <c:ser>
          <c:idx val="5"/>
          <c:order val="5"/>
          <c:tx>
            <c:strRef>
              <c:f>'graph of area'!$A$83</c:f>
              <c:strCache>
                <c:ptCount val="1"/>
                <c:pt idx="0">
                  <c:v>P11.SCP</c:v>
                </c:pt>
              </c:strCache>
            </c:strRef>
          </c:tx>
          <c:spPr>
            <a:solidFill>
              <a:srgbClr val="FFB81C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area'!$B$83:$U$83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0.21731999999999999</c:v>
                </c:pt>
                <c:pt idx="6">
                  <c:v>1.4161159999999999</c:v>
                </c:pt>
                <c:pt idx="7">
                  <c:v>1.3215500000000002</c:v>
                </c:pt>
                <c:pt idx="8">
                  <c:v>1.055193</c:v>
                </c:pt>
                <c:pt idx="9">
                  <c:v>1.168981</c:v>
                </c:pt>
                <c:pt idx="10">
                  <c:v>0.86333100000000007</c:v>
                </c:pt>
                <c:pt idx="11">
                  <c:v>0.66794399999999998</c:v>
                </c:pt>
                <c:pt idx="12">
                  <c:v>0.89241700000000002</c:v>
                </c:pt>
                <c:pt idx="13">
                  <c:v>0.90293699999999999</c:v>
                </c:pt>
                <c:pt idx="14">
                  <c:v>1.0182519999999999</c:v>
                </c:pt>
                <c:pt idx="15">
                  <c:v>0.93786900000000006</c:v>
                </c:pt>
                <c:pt idx="16">
                  <c:v>0.85438900000000018</c:v>
                </c:pt>
                <c:pt idx="17">
                  <c:v>0.92733299999999996</c:v>
                </c:pt>
                <c:pt idx="18">
                  <c:v>0.31755300000000003</c:v>
                </c:pt>
                <c:pt idx="19">
                  <c:v>0.31724499999999994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F-4FD7-9204-24A1EF2D4CCE}"/>
            </c:ext>
          </c:extLst>
        </c:ser>
        <c:ser>
          <c:idx val="6"/>
          <c:order val="6"/>
          <c:tx>
            <c:strRef>
              <c:f>'graph of area'!$A$84</c:f>
              <c:strCache>
                <c:ptCount val="1"/>
                <c:pt idx="0">
                  <c:v>P10.FECF</c:v>
                </c:pt>
              </c:strCache>
            </c:strRef>
          </c:tx>
          <c:spPr>
            <a:solidFill>
              <a:srgbClr val="004B87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area'!$B$84:$U$84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13.333</c:v>
                </c:pt>
                <c:pt idx="6">
                  <c:v>0</c:v>
                </c:pt>
                <c:pt idx="7">
                  <c:v>0</c:v>
                </c:pt>
                <c:pt idx="8">
                  <c:v>13.333</c:v>
                </c:pt>
                <c:pt idx="9">
                  <c:v>0</c:v>
                </c:pt>
                <c:pt idx="10">
                  <c:v>13.333000000000004</c:v>
                </c:pt>
                <c:pt idx="11">
                  <c:v>4.5330000000000013</c:v>
                </c:pt>
                <c:pt idx="12">
                  <c:v>1.5991799999999938</c:v>
                </c:pt>
                <c:pt idx="13">
                  <c:v>23.199420000000003</c:v>
                </c:pt>
                <c:pt idx="14">
                  <c:v>7.3346999999999989</c:v>
                </c:pt>
                <c:pt idx="15">
                  <c:v>7.334699999999998</c:v>
                </c:pt>
                <c:pt idx="16">
                  <c:v>4.3333333333333428</c:v>
                </c:pt>
                <c:pt idx="17">
                  <c:v>4.3333333333333321</c:v>
                </c:pt>
                <c:pt idx="18">
                  <c:v>0</c:v>
                </c:pt>
                <c:pt idx="19">
                  <c:v>4.667213333333331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F-4FD7-9204-24A1EF2D4CCE}"/>
            </c:ext>
          </c:extLst>
        </c:ser>
        <c:ser>
          <c:idx val="7"/>
          <c:order val="7"/>
          <c:tx>
            <c:strRef>
              <c:f>'graph of area'!$A$85</c:f>
              <c:strCache>
                <c:ptCount val="1"/>
                <c:pt idx="0">
                  <c:v>P9.FGHY</c:v>
                </c:pt>
              </c:strCache>
            </c:strRef>
          </c:tx>
          <c:spPr>
            <a:solidFill>
              <a:srgbClr val="44693D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area'!$B$85:$U$85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8.8939999999999991E-2</c:v>
                </c:pt>
                <c:pt idx="6">
                  <c:v>4.5690000000000001E-2</c:v>
                </c:pt>
                <c:pt idx="7">
                  <c:v>2.043E-2</c:v>
                </c:pt>
                <c:pt idx="8">
                  <c:v>2.2259999999999999E-2</c:v>
                </c:pt>
                <c:pt idx="9">
                  <c:v>9.4900000000000002E-3</c:v>
                </c:pt>
                <c:pt idx="10">
                  <c:v>9.1000000000000004E-3</c:v>
                </c:pt>
                <c:pt idx="11">
                  <c:v>3.3899999999999998E-3</c:v>
                </c:pt>
                <c:pt idx="12">
                  <c:v>3.9699999999999996E-3</c:v>
                </c:pt>
                <c:pt idx="13">
                  <c:v>2.078E-2</c:v>
                </c:pt>
                <c:pt idx="14">
                  <c:v>1.7800000000000003E-3</c:v>
                </c:pt>
                <c:pt idx="15">
                  <c:v>8.9999999999999998E-4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7F-4FD7-9204-24A1EF2D4CCE}"/>
            </c:ext>
          </c:extLst>
        </c:ser>
        <c:ser>
          <c:idx val="8"/>
          <c:order val="8"/>
          <c:tx>
            <c:strRef>
              <c:f>'graph of area'!$A$86</c:f>
              <c:strCache>
                <c:ptCount val="1"/>
                <c:pt idx="0">
                  <c:v>P8.GFGP</c:v>
                </c:pt>
              </c:strCache>
            </c:strRef>
          </c:tx>
          <c:spPr>
            <a:solidFill>
              <a:srgbClr val="78BE20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area'!$B$86:$U$86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0.44792999999999999</c:v>
                </c:pt>
                <c:pt idx="4">
                  <c:v>0.77473900000000007</c:v>
                </c:pt>
                <c:pt idx="5">
                  <c:v>1.034408</c:v>
                </c:pt>
                <c:pt idx="6">
                  <c:v>4.5876130000000002</c:v>
                </c:pt>
                <c:pt idx="7">
                  <c:v>6.4179379999999995</c:v>
                </c:pt>
                <c:pt idx="8">
                  <c:v>3.5101410000000004</c:v>
                </c:pt>
                <c:pt idx="9">
                  <c:v>2.9754350000000001</c:v>
                </c:pt>
                <c:pt idx="10">
                  <c:v>1.0695180000000002</c:v>
                </c:pt>
                <c:pt idx="11">
                  <c:v>1.2058689999999999</c:v>
                </c:pt>
                <c:pt idx="12">
                  <c:v>1.4694209999999999</c:v>
                </c:pt>
                <c:pt idx="13">
                  <c:v>1.1633680000000002</c:v>
                </c:pt>
                <c:pt idx="14">
                  <c:v>2.6493830000000003</c:v>
                </c:pt>
                <c:pt idx="15">
                  <c:v>1.0329250000000001</c:v>
                </c:pt>
                <c:pt idx="16">
                  <c:v>0.77128099999999977</c:v>
                </c:pt>
                <c:pt idx="17">
                  <c:v>0.81538300000000008</c:v>
                </c:pt>
                <c:pt idx="18">
                  <c:v>0.73889199999999999</c:v>
                </c:pt>
                <c:pt idx="19">
                  <c:v>0.63602300000000001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7F-4FD7-9204-24A1EF2D4CCE}"/>
            </c:ext>
          </c:extLst>
        </c:ser>
        <c:ser>
          <c:idx val="9"/>
          <c:order val="9"/>
          <c:tx>
            <c:strRef>
              <c:f>'graph of area'!$A$87</c:f>
              <c:strCache>
                <c:ptCount val="1"/>
                <c:pt idx="0">
                  <c:v>P7.NFPP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area'!$B$87:$U$87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4.0658599999999998</c:v>
                </c:pt>
                <c:pt idx="3">
                  <c:v>4.3696200000000003</c:v>
                </c:pt>
                <c:pt idx="4">
                  <c:v>1.9622460000000002</c:v>
                </c:pt>
                <c:pt idx="5">
                  <c:v>2.8316349999999999</c:v>
                </c:pt>
                <c:pt idx="6">
                  <c:v>1.2664379999999997</c:v>
                </c:pt>
                <c:pt idx="7">
                  <c:v>1.318684</c:v>
                </c:pt>
                <c:pt idx="8">
                  <c:v>1.2093039999999999</c:v>
                </c:pt>
                <c:pt idx="9">
                  <c:v>1.1666639999999999</c:v>
                </c:pt>
                <c:pt idx="10">
                  <c:v>0.95171700000000015</c:v>
                </c:pt>
                <c:pt idx="11">
                  <c:v>1.193443</c:v>
                </c:pt>
                <c:pt idx="12">
                  <c:v>1.901856</c:v>
                </c:pt>
                <c:pt idx="13">
                  <c:v>1.7147070000000002</c:v>
                </c:pt>
                <c:pt idx="14">
                  <c:v>1.3572460000000002</c:v>
                </c:pt>
                <c:pt idx="15">
                  <c:v>1.2688129999999997</c:v>
                </c:pt>
                <c:pt idx="16">
                  <c:v>3.0796380000000001</c:v>
                </c:pt>
                <c:pt idx="17">
                  <c:v>2.3456910000000004</c:v>
                </c:pt>
                <c:pt idx="18">
                  <c:v>2.2078819999999997</c:v>
                </c:pt>
                <c:pt idx="19">
                  <c:v>2.1820679999999997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7F-4FD7-9204-24A1EF2D4CCE}"/>
            </c:ext>
          </c:extLst>
        </c:ser>
        <c:ser>
          <c:idx val="10"/>
          <c:order val="10"/>
          <c:tx>
            <c:strRef>
              <c:f>'graph of area'!$A$88</c:f>
              <c:strCache>
                <c:ptCount val="1"/>
                <c:pt idx="0">
                  <c:v>P6.NLCP</c:v>
                </c:pt>
              </c:strCache>
            </c:strRef>
          </c:tx>
          <c:spPr>
            <a:solidFill>
              <a:srgbClr val="2DCCD3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area'!$B$88:$U$88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0.43043064999999991</c:v>
                </c:pt>
                <c:pt idx="4">
                  <c:v>0.40044816999999988</c:v>
                </c:pt>
                <c:pt idx="5">
                  <c:v>0.30236740999999995</c:v>
                </c:pt>
                <c:pt idx="6">
                  <c:v>0.37272413000000004</c:v>
                </c:pt>
                <c:pt idx="7">
                  <c:v>0.41044489000000001</c:v>
                </c:pt>
                <c:pt idx="8">
                  <c:v>0.48129958</c:v>
                </c:pt>
                <c:pt idx="9">
                  <c:v>0.54513100999999997</c:v>
                </c:pt>
                <c:pt idx="10">
                  <c:v>0.74845800999999967</c:v>
                </c:pt>
                <c:pt idx="11">
                  <c:v>0.86032827999999995</c:v>
                </c:pt>
                <c:pt idx="12">
                  <c:v>1.0639578169999999</c:v>
                </c:pt>
                <c:pt idx="13">
                  <c:v>0.87461029000000012</c:v>
                </c:pt>
                <c:pt idx="14">
                  <c:v>1.4068263000000003</c:v>
                </c:pt>
                <c:pt idx="15">
                  <c:v>1.27613048</c:v>
                </c:pt>
                <c:pt idx="16">
                  <c:v>2.2458047199999998</c:v>
                </c:pt>
                <c:pt idx="17">
                  <c:v>2.4009832699999998</c:v>
                </c:pt>
                <c:pt idx="18">
                  <c:v>0.97817640000000017</c:v>
                </c:pt>
                <c:pt idx="19">
                  <c:v>1.8542277999999996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7F-4FD7-9204-24A1EF2D4CCE}"/>
            </c:ext>
          </c:extLst>
        </c:ser>
        <c:ser>
          <c:idx val="11"/>
          <c:order val="11"/>
          <c:tx>
            <c:strRef>
              <c:f>'graph of area'!$A$89</c:f>
              <c:strCache>
                <c:ptCount val="1"/>
                <c:pt idx="0">
                  <c:v>P5.YSWC</c:v>
                </c:pt>
              </c:strCache>
            </c:strRef>
          </c:tx>
          <c:spPr>
            <a:solidFill>
              <a:srgbClr val="E87722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area'!$B$89:$U$89</c:f>
              <c:numCache>
                <c:formatCode>General</c:formatCode>
                <c:ptCount val="20"/>
                <c:pt idx="0">
                  <c:v>0</c:v>
                </c:pt>
                <c:pt idx="1">
                  <c:v>0.556153846153846</c:v>
                </c:pt>
                <c:pt idx="2">
                  <c:v>0.55614999999999992</c:v>
                </c:pt>
                <c:pt idx="3">
                  <c:v>0.55614999999999992</c:v>
                </c:pt>
                <c:pt idx="4">
                  <c:v>0.55614999999999992</c:v>
                </c:pt>
                <c:pt idx="5">
                  <c:v>0.55614999999999992</c:v>
                </c:pt>
                <c:pt idx="6">
                  <c:v>0.33571000000000006</c:v>
                </c:pt>
                <c:pt idx="7">
                  <c:v>0.33571000000000006</c:v>
                </c:pt>
                <c:pt idx="8">
                  <c:v>0.33571000000000006</c:v>
                </c:pt>
                <c:pt idx="9">
                  <c:v>0.33571000000000006</c:v>
                </c:pt>
                <c:pt idx="10">
                  <c:v>0.33571000000000006</c:v>
                </c:pt>
                <c:pt idx="11">
                  <c:v>0.33571000000000006</c:v>
                </c:pt>
                <c:pt idx="12">
                  <c:v>0.33571000000000006</c:v>
                </c:pt>
                <c:pt idx="13">
                  <c:v>0.47899999999999987</c:v>
                </c:pt>
                <c:pt idx="14">
                  <c:v>0.47899999999999987</c:v>
                </c:pt>
                <c:pt idx="15">
                  <c:v>0.47899999999999987</c:v>
                </c:pt>
                <c:pt idx="16">
                  <c:v>0.47899999999999987</c:v>
                </c:pt>
                <c:pt idx="17">
                  <c:v>0.47899999999999987</c:v>
                </c:pt>
                <c:pt idx="18">
                  <c:v>0.47899999999999987</c:v>
                </c:pt>
                <c:pt idx="19">
                  <c:v>0.47899999999999987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7F-4FD7-9204-24A1EF2D4CCE}"/>
            </c:ext>
          </c:extLst>
        </c:ser>
        <c:ser>
          <c:idx val="12"/>
          <c:order val="12"/>
          <c:tx>
            <c:strRef>
              <c:f>'graph of area'!$A$90</c:f>
              <c:strCache>
                <c:ptCount val="1"/>
                <c:pt idx="0">
                  <c:v>P4.CADP</c:v>
                </c:pt>
              </c:strCache>
            </c:strRef>
          </c:tx>
          <c:spPr>
            <a:solidFill>
              <a:srgbClr val="007377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area'!$B$90:$U$90</c:f>
              <c:numCache>
                <c:formatCode>General</c:formatCode>
                <c:ptCount val="20"/>
                <c:pt idx="0">
                  <c:v>0</c:v>
                </c:pt>
                <c:pt idx="1">
                  <c:v>1.6933099999999999</c:v>
                </c:pt>
                <c:pt idx="2">
                  <c:v>2.1632466666666663</c:v>
                </c:pt>
                <c:pt idx="3">
                  <c:v>2.5508733333333335</c:v>
                </c:pt>
                <c:pt idx="4">
                  <c:v>2.6721999999999997</c:v>
                </c:pt>
                <c:pt idx="5">
                  <c:v>2.2369599999999998</c:v>
                </c:pt>
                <c:pt idx="6">
                  <c:v>2.10954</c:v>
                </c:pt>
                <c:pt idx="7">
                  <c:v>1.7476800000000003</c:v>
                </c:pt>
                <c:pt idx="8">
                  <c:v>1.8773200000000001</c:v>
                </c:pt>
                <c:pt idx="9">
                  <c:v>2.35012</c:v>
                </c:pt>
                <c:pt idx="10">
                  <c:v>2.2426999999999997</c:v>
                </c:pt>
                <c:pt idx="11">
                  <c:v>2.0626933333333333</c:v>
                </c:pt>
                <c:pt idx="12">
                  <c:v>2.0272666666666668</c:v>
                </c:pt>
                <c:pt idx="13">
                  <c:v>2.0716199999999998</c:v>
                </c:pt>
                <c:pt idx="14">
                  <c:v>1.9302866666666667</c:v>
                </c:pt>
                <c:pt idx="15">
                  <c:v>1.9795533333333331</c:v>
                </c:pt>
                <c:pt idx="16">
                  <c:v>2.2759666666666667</c:v>
                </c:pt>
                <c:pt idx="17">
                  <c:v>2.3162800000000003</c:v>
                </c:pt>
                <c:pt idx="18">
                  <c:v>1.9257733333333338</c:v>
                </c:pt>
                <c:pt idx="19">
                  <c:v>2.4950466666666671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7F-4FD7-9204-24A1EF2D4CCE}"/>
            </c:ext>
          </c:extLst>
        </c:ser>
        <c:ser>
          <c:idx val="13"/>
          <c:order val="13"/>
          <c:tx>
            <c:strRef>
              <c:f>'graph of area'!$A$91</c:f>
              <c:strCache>
                <c:ptCount val="1"/>
                <c:pt idx="0">
                  <c:v>P3.SDP-FR</c:v>
                </c:pt>
              </c:strCache>
            </c:strRef>
          </c:tx>
          <c:spPr>
            <a:solidFill>
              <a:srgbClr val="41B6E6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area'!$B$91:$U$91</c:f>
              <c:numCache>
                <c:formatCode>General</c:formatCode>
                <c:ptCount val="20"/>
                <c:pt idx="0">
                  <c:v>0</c:v>
                </c:pt>
                <c:pt idx="1">
                  <c:v>0.879</c:v>
                </c:pt>
                <c:pt idx="2">
                  <c:v>1.6504200000000002</c:v>
                </c:pt>
                <c:pt idx="3">
                  <c:v>1.77729</c:v>
                </c:pt>
                <c:pt idx="4">
                  <c:v>1.1141099999999999</c:v>
                </c:pt>
                <c:pt idx="5">
                  <c:v>1.3456659999999998</c:v>
                </c:pt>
                <c:pt idx="6">
                  <c:v>0.73370000000000013</c:v>
                </c:pt>
                <c:pt idx="7">
                  <c:v>0.44005099999999991</c:v>
                </c:pt>
                <c:pt idx="8">
                  <c:v>0.56837100000000007</c:v>
                </c:pt>
                <c:pt idx="9">
                  <c:v>0.31061299999999992</c:v>
                </c:pt>
                <c:pt idx="10">
                  <c:v>0.22114199999999998</c:v>
                </c:pt>
                <c:pt idx="11">
                  <c:v>0.24008199999999999</c:v>
                </c:pt>
                <c:pt idx="12">
                  <c:v>0.34098299999999998</c:v>
                </c:pt>
                <c:pt idx="13">
                  <c:v>0.87171600000000005</c:v>
                </c:pt>
                <c:pt idx="14">
                  <c:v>0.63912799999999992</c:v>
                </c:pt>
                <c:pt idx="15">
                  <c:v>0.76498800000000022</c:v>
                </c:pt>
                <c:pt idx="16">
                  <c:v>0.80082100000000001</c:v>
                </c:pt>
                <c:pt idx="17">
                  <c:v>0.48226300000000005</c:v>
                </c:pt>
                <c:pt idx="18">
                  <c:v>0.498944</c:v>
                </c:pt>
                <c:pt idx="19">
                  <c:v>0.71746600000000027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7F-4FD7-9204-24A1EF2D4CCE}"/>
            </c:ext>
          </c:extLst>
        </c:ser>
        <c:ser>
          <c:idx val="14"/>
          <c:order val="14"/>
          <c:tx>
            <c:strRef>
              <c:f>'graph of area'!$A$92</c:f>
              <c:strCache>
                <c:ptCount val="1"/>
                <c:pt idx="0">
                  <c:v>P2.NSWC</c:v>
                </c:pt>
              </c:strCache>
            </c:strRef>
          </c:tx>
          <c:spPr>
            <a:solidFill>
              <a:srgbClr val="E4002B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area'!$B$92:$U$92</c:f>
              <c:numCache>
                <c:formatCode>General</c:formatCode>
                <c:ptCount val="20"/>
                <c:pt idx="0">
                  <c:v>0.20996999999999999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9.3439999999999995E-2</c:v>
                </c:pt>
                <c:pt idx="8">
                  <c:v>9.3439999999999995E-2</c:v>
                </c:pt>
                <c:pt idx="9">
                  <c:v>9.3439999999999995E-2</c:v>
                </c:pt>
                <c:pt idx="10">
                  <c:v>9.3439999999999995E-2</c:v>
                </c:pt>
                <c:pt idx="11">
                  <c:v>9.3439999999999995E-2</c:v>
                </c:pt>
                <c:pt idx="12">
                  <c:v>0.23255999999999996</c:v>
                </c:pt>
                <c:pt idx="13">
                  <c:v>0.23255999999999996</c:v>
                </c:pt>
                <c:pt idx="14">
                  <c:v>0.23255999999999996</c:v>
                </c:pt>
                <c:pt idx="15">
                  <c:v>0.23255999999999996</c:v>
                </c:pt>
                <c:pt idx="16">
                  <c:v>0.23255999999999996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7F-4FD7-9204-24A1EF2D4CCE}"/>
            </c:ext>
          </c:extLst>
        </c:ser>
        <c:ser>
          <c:idx val="15"/>
          <c:order val="15"/>
          <c:tx>
            <c:strRef>
              <c:f>'graph of area'!$A$93</c:f>
              <c:strCache>
                <c:ptCount val="1"/>
                <c:pt idx="0">
                  <c:v>P1.SDP-TN</c:v>
                </c:pt>
              </c:strCache>
            </c:strRef>
          </c:tx>
          <c:spPr>
            <a:solidFill>
              <a:srgbClr val="71CC98"/>
            </a:solidFill>
            <a:ln w="25400">
              <a:noFill/>
            </a:ln>
          </c:spPr>
          <c:invertIfNegative val="0"/>
          <c:cat>
            <c:strRef>
              <c:f>'graph of area'!$B$59:$U$59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area'!$B$93:$U$93</c:f>
              <c:numCache>
                <c:formatCode>General</c:formatCode>
                <c:ptCount val="20"/>
                <c:pt idx="0">
                  <c:v>1.37256</c:v>
                </c:pt>
                <c:pt idx="1">
                  <c:v>1.17862</c:v>
                </c:pt>
                <c:pt idx="2">
                  <c:v>1.8786700000000001</c:v>
                </c:pt>
                <c:pt idx="3">
                  <c:v>1.9140699999999997</c:v>
                </c:pt>
                <c:pt idx="4">
                  <c:v>1.974348</c:v>
                </c:pt>
                <c:pt idx="5">
                  <c:v>1.106365</c:v>
                </c:pt>
                <c:pt idx="6">
                  <c:v>0.83592300000000008</c:v>
                </c:pt>
                <c:pt idx="7">
                  <c:v>0.46205200000000002</c:v>
                </c:pt>
                <c:pt idx="8">
                  <c:v>0.422014</c:v>
                </c:pt>
                <c:pt idx="9">
                  <c:v>0.32461299999999998</c:v>
                </c:pt>
                <c:pt idx="10">
                  <c:v>0.35821300000000006</c:v>
                </c:pt>
                <c:pt idx="11">
                  <c:v>0.45586500000000002</c:v>
                </c:pt>
                <c:pt idx="12">
                  <c:v>0.52271300000000009</c:v>
                </c:pt>
                <c:pt idx="13">
                  <c:v>1.5680570000000003</c:v>
                </c:pt>
                <c:pt idx="14">
                  <c:v>1.2030160000000001</c:v>
                </c:pt>
                <c:pt idx="15">
                  <c:v>1.0069360000000001</c:v>
                </c:pt>
                <c:pt idx="16">
                  <c:v>1.0237579999999999</c:v>
                </c:pt>
                <c:pt idx="17">
                  <c:v>0.73879799999999995</c:v>
                </c:pt>
                <c:pt idx="18">
                  <c:v>0.74797700000000011</c:v>
                </c:pt>
                <c:pt idx="19">
                  <c:v>0.82196300000000011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7F-4FD7-9204-24A1EF2D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462018176"/>
        <c:axId val="-458381504"/>
      </c:barChart>
      <c:catAx>
        <c:axId val="-4620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800" b="1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  <a:endParaRPr lang="zh-CN" altLang="en-US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079124305217003"/>
              <c:y val="0.9015908258140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5400000" vert="horz" anchor="ctr" anchorCtr="1"/>
          <a:lstStyle/>
          <a:p>
            <a:pPr>
              <a:defRPr sz="700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458381504"/>
        <c:crosses val="autoZero"/>
        <c:auto val="1"/>
        <c:lblAlgn val="ctr"/>
        <c:lblOffset val="100"/>
        <c:tickLblSkip val="1"/>
        <c:noMultiLvlLbl val="0"/>
      </c:catAx>
      <c:valAx>
        <c:axId val="-458381504"/>
        <c:scaling>
          <c:orientation val="minMax"/>
          <c:max val="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Million ha</a:t>
                </a:r>
              </a:p>
            </c:rich>
          </c:tx>
          <c:layout>
            <c:manualLayout>
              <c:xMode val="edge"/>
              <c:yMode val="edge"/>
              <c:x val="3.9198371231633396E-3"/>
              <c:y val="0.273347586518572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62018176"/>
        <c:crosses val="autoZero"/>
        <c:crossBetween val="between"/>
        <c:majorUnit val="5"/>
      </c:valAx>
      <c:spPr>
        <a:noFill/>
        <a:ln w="0" cmpd="dbl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 sz="800"/>
              <a:t>E</a:t>
            </a:r>
          </a:p>
        </c:rich>
      </c:tx>
      <c:layout>
        <c:manualLayout>
          <c:xMode val="edge"/>
          <c:yMode val="edge"/>
          <c:x val="8.8710468529516098E-2"/>
          <c:y val="1.3217142103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57532720779499E-2"/>
          <c:y val="1.9700347222222199E-2"/>
          <c:w val="0.89393297226912005"/>
          <c:h val="0.76013715277777805"/>
        </c:manualLayout>
      </c:layout>
      <c:areaChart>
        <c:grouping val="stacked"/>
        <c:varyColors val="0"/>
        <c:ser>
          <c:idx val="0"/>
          <c:order val="0"/>
          <c:tx>
            <c:strRef>
              <c:f>'graph of area'!$A$133</c:f>
              <c:strCache>
                <c:ptCount val="1"/>
                <c:pt idx="0">
                  <c:v>P16.CLQP</c:v>
                </c:pt>
              </c:strCache>
            </c:strRef>
          </c:tx>
          <c:spPr>
            <a:solidFill>
              <a:srgbClr val="00A9CE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area'!$B$133:$U$133</c:f>
              <c:numCache>
                <c:formatCode>General</c:formatCode>
                <c:ptCount val="20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408-85EE-3F7E14E7ECDD}"/>
            </c:ext>
          </c:extLst>
        </c:ser>
        <c:ser>
          <c:idx val="1"/>
          <c:order val="1"/>
          <c:tx>
            <c:strRef>
              <c:f>'graph of area'!$A$134</c:f>
              <c:strCache>
                <c:ptCount val="1"/>
                <c:pt idx="0">
                  <c:v>P15.GEPP</c:v>
                </c:pt>
              </c:strCache>
            </c:strRef>
          </c:tx>
          <c:spPr>
            <a:solidFill>
              <a:srgbClr val="1E22AA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area'!$B$134:$U$134</c:f>
            </c:numRef>
          </c:val>
          <c:extLst>
            <c:ext xmlns:c16="http://schemas.microsoft.com/office/drawing/2014/chart" uri="{C3380CC4-5D6E-409C-BE32-E72D297353CC}">
              <c16:uniqueId val="{00000001-D4DE-4408-85EE-3F7E14E7ECDD}"/>
            </c:ext>
          </c:extLst>
        </c:ser>
        <c:ser>
          <c:idx val="2"/>
          <c:order val="2"/>
          <c:tx>
            <c:strRef>
              <c:f>'graph of area'!$A$135</c:f>
              <c:strCache>
                <c:ptCount val="1"/>
                <c:pt idx="0">
                  <c:v>P14.RDTP</c:v>
                </c:pt>
              </c:strCache>
            </c:strRef>
          </c:tx>
          <c:spPr>
            <a:solidFill>
              <a:srgbClr val="9FAEE5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area'!$B$135:$U$135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0.22184873949579817</c:v>
                </c:pt>
                <c:pt idx="13">
                  <c:v>0.66554621848739448</c:v>
                </c:pt>
                <c:pt idx="14">
                  <c:v>1.2201680672268909</c:v>
                </c:pt>
                <c:pt idx="15">
                  <c:v>2.1075630252100837</c:v>
                </c:pt>
                <c:pt idx="16">
                  <c:v>3.1058823529411757</c:v>
                </c:pt>
                <c:pt idx="17">
                  <c:v>4.2705882352941167</c:v>
                </c:pt>
                <c:pt idx="18">
                  <c:v>5.4352941176470582</c:v>
                </c:pt>
                <c:pt idx="19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408-85EE-3F7E14E7ECDD}"/>
            </c:ext>
          </c:extLst>
        </c:ser>
        <c:ser>
          <c:idx val="3"/>
          <c:order val="3"/>
          <c:tx>
            <c:strRef>
              <c:f>'graph of area'!$A$136</c:f>
              <c:strCache>
                <c:ptCount val="1"/>
                <c:pt idx="0">
                  <c:v>P13.PRC-GEF</c:v>
                </c:pt>
              </c:strCache>
            </c:strRef>
          </c:tx>
          <c:spPr>
            <a:solidFill>
              <a:srgbClr val="00313C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area'!$B$136:$U$136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7.9445205887610976E-2</c:v>
                </c:pt>
                <c:pt idx="8">
                  <c:v>0.15889041177522195</c:v>
                </c:pt>
                <c:pt idx="9">
                  <c:v>0.23833561766283293</c:v>
                </c:pt>
                <c:pt idx="10">
                  <c:v>0.3177808235504439</c:v>
                </c:pt>
                <c:pt idx="11">
                  <c:v>0.39722602943805491</c:v>
                </c:pt>
                <c:pt idx="12">
                  <c:v>0.49778082355044395</c:v>
                </c:pt>
                <c:pt idx="13">
                  <c:v>0.59833561766283283</c:v>
                </c:pt>
                <c:pt idx="14">
                  <c:v>0.69889041177522193</c:v>
                </c:pt>
                <c:pt idx="15">
                  <c:v>1.8605456170669208</c:v>
                </c:pt>
                <c:pt idx="16">
                  <c:v>3.0609682378880878</c:v>
                </c:pt>
                <c:pt idx="17">
                  <c:v>4.3971171265121267</c:v>
                </c:pt>
                <c:pt idx="18">
                  <c:v>6.336156529067738</c:v>
                </c:pt>
                <c:pt idx="19">
                  <c:v>8.3042600517592184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408-85EE-3F7E14E7ECDD}"/>
            </c:ext>
          </c:extLst>
        </c:ser>
        <c:ser>
          <c:idx val="4"/>
          <c:order val="4"/>
          <c:tx>
            <c:strRef>
              <c:f>'graph of area'!$A$137</c:f>
              <c:strCache>
                <c:ptCount val="1"/>
                <c:pt idx="0">
                  <c:v>P12.WCNR</c:v>
                </c:pt>
              </c:strCache>
            </c:strRef>
          </c:tx>
          <c:spPr>
            <a:solidFill>
              <a:srgbClr val="DF1995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area'!$B$137:$U$137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10.629600000000005</c:v>
                </c:pt>
                <c:pt idx="6">
                  <c:v>6.3964000000000087</c:v>
                </c:pt>
                <c:pt idx="7">
                  <c:v>14.798399999999994</c:v>
                </c:pt>
                <c:pt idx="8">
                  <c:v>15.671299999999988</c:v>
                </c:pt>
                <c:pt idx="9">
                  <c:v>16.885399999999979</c:v>
                </c:pt>
                <c:pt idx="10">
                  <c:v>18.173999999999985</c:v>
                </c:pt>
                <c:pt idx="11">
                  <c:v>18.535300000000003</c:v>
                </c:pt>
                <c:pt idx="12">
                  <c:v>19.805000000000014</c:v>
                </c:pt>
                <c:pt idx="13">
                  <c:v>19.882000000000016</c:v>
                </c:pt>
                <c:pt idx="14">
                  <c:v>20.709199999999996</c:v>
                </c:pt>
                <c:pt idx="15">
                  <c:v>19.690300000000018</c:v>
                </c:pt>
                <c:pt idx="16">
                  <c:v>21.864999999999998</c:v>
                </c:pt>
                <c:pt idx="17">
                  <c:v>21.466200000000025</c:v>
                </c:pt>
                <c:pt idx="18">
                  <c:v>21.69520000000001</c:v>
                </c:pt>
                <c:pt idx="19">
                  <c:v>21.250300000000003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E-4408-85EE-3F7E14E7ECDD}"/>
            </c:ext>
          </c:extLst>
        </c:ser>
        <c:ser>
          <c:idx val="5"/>
          <c:order val="5"/>
          <c:tx>
            <c:strRef>
              <c:f>'graph of area'!$A$138</c:f>
              <c:strCache>
                <c:ptCount val="1"/>
                <c:pt idx="0">
                  <c:v>P11.SCP</c:v>
                </c:pt>
              </c:strCache>
            </c:strRef>
          </c:tx>
          <c:spPr>
            <a:solidFill>
              <a:srgbClr val="FFB81C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area'!$B$138:$U$138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0.21731999999999999</c:v>
                </c:pt>
                <c:pt idx="6">
                  <c:v>1.6334359999999999</c:v>
                </c:pt>
                <c:pt idx="7">
                  <c:v>2.9549859999999999</c:v>
                </c:pt>
                <c:pt idx="8">
                  <c:v>4.0101789999999999</c:v>
                </c:pt>
                <c:pt idx="9">
                  <c:v>5.1791599999999995</c:v>
                </c:pt>
                <c:pt idx="10">
                  <c:v>6.0424910000000001</c:v>
                </c:pt>
                <c:pt idx="11">
                  <c:v>6.7104349999999995</c:v>
                </c:pt>
                <c:pt idx="12">
                  <c:v>7.6028519999999995</c:v>
                </c:pt>
                <c:pt idx="13">
                  <c:v>8.505789</c:v>
                </c:pt>
                <c:pt idx="14">
                  <c:v>9.5240410000000004</c:v>
                </c:pt>
                <c:pt idx="15">
                  <c:v>10.461910000000001</c:v>
                </c:pt>
                <c:pt idx="16">
                  <c:v>11.316299000000003</c:v>
                </c:pt>
                <c:pt idx="17">
                  <c:v>12.243632000000003</c:v>
                </c:pt>
                <c:pt idx="18">
                  <c:v>12.561185000000004</c:v>
                </c:pt>
                <c:pt idx="19">
                  <c:v>12.878430000000003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E-4408-85EE-3F7E14E7ECDD}"/>
            </c:ext>
          </c:extLst>
        </c:ser>
        <c:ser>
          <c:idx val="6"/>
          <c:order val="6"/>
          <c:tx>
            <c:strRef>
              <c:f>'graph of area'!$A$139</c:f>
              <c:strCache>
                <c:ptCount val="1"/>
                <c:pt idx="0">
                  <c:v>P10.FECF</c:v>
                </c:pt>
              </c:strCache>
            </c:strRef>
          </c:tx>
          <c:spPr>
            <a:solidFill>
              <a:srgbClr val="004B87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area'!$B$139:$U$139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13.333</c:v>
                </c:pt>
                <c:pt idx="6">
                  <c:v>13.333</c:v>
                </c:pt>
                <c:pt idx="7">
                  <c:v>13.333</c:v>
                </c:pt>
                <c:pt idx="8">
                  <c:v>26.666</c:v>
                </c:pt>
                <c:pt idx="9">
                  <c:v>26.666</c:v>
                </c:pt>
                <c:pt idx="10">
                  <c:v>39.999000000000002</c:v>
                </c:pt>
                <c:pt idx="11">
                  <c:v>44.531999999999996</c:v>
                </c:pt>
                <c:pt idx="12">
                  <c:v>46.131179999999993</c:v>
                </c:pt>
                <c:pt idx="13">
                  <c:v>69.33059999999999</c:v>
                </c:pt>
                <c:pt idx="14">
                  <c:v>76.665299999999988</c:v>
                </c:pt>
                <c:pt idx="15">
                  <c:v>83.999999999999986</c:v>
                </c:pt>
                <c:pt idx="16">
                  <c:v>88.333333333333329</c:v>
                </c:pt>
                <c:pt idx="17">
                  <c:v>92.666666666666657</c:v>
                </c:pt>
                <c:pt idx="18">
                  <c:v>92.666666666666657</c:v>
                </c:pt>
                <c:pt idx="19">
                  <c:v>97.333879999999994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E-4408-85EE-3F7E14E7ECDD}"/>
            </c:ext>
          </c:extLst>
        </c:ser>
        <c:ser>
          <c:idx val="7"/>
          <c:order val="7"/>
          <c:tx>
            <c:strRef>
              <c:f>'graph of area'!$A$140</c:f>
              <c:strCache>
                <c:ptCount val="1"/>
                <c:pt idx="0">
                  <c:v>P9.FGHY</c:v>
                </c:pt>
              </c:strCache>
            </c:strRef>
          </c:tx>
          <c:spPr>
            <a:solidFill>
              <a:srgbClr val="44693D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area'!$B$140:$U$140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8.8939999999999991E-2</c:v>
                </c:pt>
                <c:pt idx="6">
                  <c:v>0.13463</c:v>
                </c:pt>
                <c:pt idx="7">
                  <c:v>0.15506</c:v>
                </c:pt>
                <c:pt idx="8">
                  <c:v>0.17732000000000001</c:v>
                </c:pt>
                <c:pt idx="9">
                  <c:v>0.18681</c:v>
                </c:pt>
                <c:pt idx="10">
                  <c:v>0.19591</c:v>
                </c:pt>
                <c:pt idx="11">
                  <c:v>0.19929999999999998</c:v>
                </c:pt>
                <c:pt idx="12">
                  <c:v>0.20326999999999998</c:v>
                </c:pt>
                <c:pt idx="13">
                  <c:v>0.22404999999999997</c:v>
                </c:pt>
                <c:pt idx="14">
                  <c:v>0.22582999999999998</c:v>
                </c:pt>
                <c:pt idx="15">
                  <c:v>0.22672999999999999</c:v>
                </c:pt>
                <c:pt idx="16">
                  <c:v>0.22672999999999999</c:v>
                </c:pt>
                <c:pt idx="17">
                  <c:v>0.22672999999999999</c:v>
                </c:pt>
                <c:pt idx="18">
                  <c:v>0.22672999999999999</c:v>
                </c:pt>
                <c:pt idx="19">
                  <c:v>0.22672999999999999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DE-4408-85EE-3F7E14E7ECDD}"/>
            </c:ext>
          </c:extLst>
        </c:ser>
        <c:ser>
          <c:idx val="8"/>
          <c:order val="8"/>
          <c:tx>
            <c:strRef>
              <c:f>'graph of area'!$A$141</c:f>
              <c:strCache>
                <c:ptCount val="1"/>
                <c:pt idx="0">
                  <c:v>P8.GFGP</c:v>
                </c:pt>
              </c:strCache>
            </c:strRef>
          </c:tx>
          <c:spPr>
            <a:solidFill>
              <a:srgbClr val="78BE20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area'!$B$141:$U$141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0.44792999999999999</c:v>
                </c:pt>
                <c:pt idx="4">
                  <c:v>1.222669</c:v>
                </c:pt>
                <c:pt idx="5">
                  <c:v>2.2570770000000002</c:v>
                </c:pt>
                <c:pt idx="6">
                  <c:v>6.8446900000000008</c:v>
                </c:pt>
                <c:pt idx="7">
                  <c:v>13.262628000000001</c:v>
                </c:pt>
                <c:pt idx="8">
                  <c:v>16.772769</c:v>
                </c:pt>
                <c:pt idx="9">
                  <c:v>19.748204000000001</c:v>
                </c:pt>
                <c:pt idx="10">
                  <c:v>20.817722</c:v>
                </c:pt>
                <c:pt idx="11">
                  <c:v>22.023591</c:v>
                </c:pt>
                <c:pt idx="12">
                  <c:v>23.493012</c:v>
                </c:pt>
                <c:pt idx="13">
                  <c:v>24.656379999999999</c:v>
                </c:pt>
                <c:pt idx="14">
                  <c:v>27.305762999999999</c:v>
                </c:pt>
                <c:pt idx="15">
                  <c:v>28.338687999999998</c:v>
                </c:pt>
                <c:pt idx="16">
                  <c:v>29.109968999999996</c:v>
                </c:pt>
                <c:pt idx="17">
                  <c:v>29.925352</c:v>
                </c:pt>
                <c:pt idx="18">
                  <c:v>30.664244</c:v>
                </c:pt>
                <c:pt idx="19">
                  <c:v>31.300266999999998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E-4408-85EE-3F7E14E7ECDD}"/>
            </c:ext>
          </c:extLst>
        </c:ser>
        <c:ser>
          <c:idx val="9"/>
          <c:order val="9"/>
          <c:tx>
            <c:strRef>
              <c:f>'graph of area'!$A$142</c:f>
              <c:strCache>
                <c:ptCount val="1"/>
                <c:pt idx="0">
                  <c:v>P7.NFPP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area'!$B$142:$U$142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4.0658599999999998</c:v>
                </c:pt>
                <c:pt idx="3">
                  <c:v>8.4354800000000001</c:v>
                </c:pt>
                <c:pt idx="4">
                  <c:v>10.397725999999999</c:v>
                </c:pt>
                <c:pt idx="5">
                  <c:v>13.229360999999999</c:v>
                </c:pt>
                <c:pt idx="6">
                  <c:v>14.495799</c:v>
                </c:pt>
                <c:pt idx="7">
                  <c:v>15.814482999999999</c:v>
                </c:pt>
                <c:pt idx="8">
                  <c:v>17.023786999999995</c:v>
                </c:pt>
                <c:pt idx="9">
                  <c:v>18.190450999999996</c:v>
                </c:pt>
                <c:pt idx="10">
                  <c:v>19.142167999999998</c:v>
                </c:pt>
                <c:pt idx="11">
                  <c:v>20.335610999999997</c:v>
                </c:pt>
                <c:pt idx="12">
                  <c:v>22.237466999999995</c:v>
                </c:pt>
                <c:pt idx="13">
                  <c:v>23.952173999999996</c:v>
                </c:pt>
                <c:pt idx="14">
                  <c:v>25.309419999999996</c:v>
                </c:pt>
                <c:pt idx="15">
                  <c:v>26.578232999999994</c:v>
                </c:pt>
                <c:pt idx="16">
                  <c:v>29.657870999999993</c:v>
                </c:pt>
                <c:pt idx="17">
                  <c:v>32.003561999999988</c:v>
                </c:pt>
                <c:pt idx="18">
                  <c:v>34.211443999999986</c:v>
                </c:pt>
                <c:pt idx="19">
                  <c:v>36.393511999999987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E-4408-85EE-3F7E14E7ECDD}"/>
            </c:ext>
          </c:extLst>
        </c:ser>
        <c:ser>
          <c:idx val="10"/>
          <c:order val="10"/>
          <c:tx>
            <c:strRef>
              <c:f>'graph of area'!$A$143</c:f>
              <c:strCache>
                <c:ptCount val="1"/>
                <c:pt idx="0">
                  <c:v>P6.NLCP</c:v>
                </c:pt>
              </c:strCache>
            </c:strRef>
          </c:tx>
          <c:spPr>
            <a:solidFill>
              <a:srgbClr val="2DCCD3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area'!$B$143:$U$143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0.43043064999999991</c:v>
                </c:pt>
                <c:pt idx="4">
                  <c:v>0.8308788199999998</c:v>
                </c:pt>
                <c:pt idx="5">
                  <c:v>1.1332462299999997</c:v>
                </c:pt>
                <c:pt idx="6">
                  <c:v>1.5059703599999998</c:v>
                </c:pt>
                <c:pt idx="7">
                  <c:v>1.9164152499999998</c:v>
                </c:pt>
                <c:pt idx="8">
                  <c:v>2.39771483</c:v>
                </c:pt>
                <c:pt idx="9">
                  <c:v>2.9428458399999999</c:v>
                </c:pt>
                <c:pt idx="10">
                  <c:v>3.6913038499999997</c:v>
                </c:pt>
                <c:pt idx="11">
                  <c:v>4.5516321299999998</c:v>
                </c:pt>
                <c:pt idx="12">
                  <c:v>5.6155899470000001</c:v>
                </c:pt>
                <c:pt idx="13">
                  <c:v>6.4902002370000007</c:v>
                </c:pt>
                <c:pt idx="14">
                  <c:v>7.8970265370000012</c:v>
                </c:pt>
                <c:pt idx="15">
                  <c:v>9.1731570170000012</c:v>
                </c:pt>
                <c:pt idx="16">
                  <c:v>11.418961737000002</c:v>
                </c:pt>
                <c:pt idx="17">
                  <c:v>13.819945007000003</c:v>
                </c:pt>
                <c:pt idx="18">
                  <c:v>14.798121407000002</c:v>
                </c:pt>
                <c:pt idx="19">
                  <c:v>16.652349207000004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E-4408-85EE-3F7E14E7ECDD}"/>
            </c:ext>
          </c:extLst>
        </c:ser>
        <c:ser>
          <c:idx val="11"/>
          <c:order val="11"/>
          <c:tx>
            <c:strRef>
              <c:f>'graph of area'!$A$144</c:f>
              <c:strCache>
                <c:ptCount val="1"/>
                <c:pt idx="0">
                  <c:v>P5.YSWC</c:v>
                </c:pt>
              </c:strCache>
            </c:strRef>
          </c:tx>
          <c:spPr>
            <a:solidFill>
              <a:srgbClr val="E87722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area'!$B$144:$U$144</c:f>
              <c:numCache>
                <c:formatCode>General</c:formatCode>
                <c:ptCount val="20"/>
                <c:pt idx="0">
                  <c:v>0</c:v>
                </c:pt>
                <c:pt idx="1">
                  <c:v>5.00535</c:v>
                </c:pt>
                <c:pt idx="2">
                  <c:v>5.5614999999999997</c:v>
                </c:pt>
                <c:pt idx="3">
                  <c:v>6.1176499999999994</c:v>
                </c:pt>
                <c:pt idx="4">
                  <c:v>6.6737999999999991</c:v>
                </c:pt>
                <c:pt idx="5">
                  <c:v>7.2299499999999988</c:v>
                </c:pt>
                <c:pt idx="6">
                  <c:v>7.5656599999999994</c:v>
                </c:pt>
                <c:pt idx="7">
                  <c:v>7.9013699999999991</c:v>
                </c:pt>
                <c:pt idx="8">
                  <c:v>8.2370799999999988</c:v>
                </c:pt>
                <c:pt idx="9">
                  <c:v>8.5727899999999977</c:v>
                </c:pt>
                <c:pt idx="10">
                  <c:v>8.9084999999999965</c:v>
                </c:pt>
                <c:pt idx="11">
                  <c:v>9.2442099999999954</c:v>
                </c:pt>
                <c:pt idx="12">
                  <c:v>9.5799199999999942</c:v>
                </c:pt>
                <c:pt idx="13">
                  <c:v>10.058919999999995</c:v>
                </c:pt>
                <c:pt idx="14">
                  <c:v>10.537919999999994</c:v>
                </c:pt>
                <c:pt idx="15">
                  <c:v>11.016919999999995</c:v>
                </c:pt>
                <c:pt idx="16">
                  <c:v>11.495919999999995</c:v>
                </c:pt>
                <c:pt idx="17">
                  <c:v>11.974919999999994</c:v>
                </c:pt>
                <c:pt idx="18">
                  <c:v>12.453919999999995</c:v>
                </c:pt>
                <c:pt idx="19">
                  <c:v>12.932919999999994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E-4408-85EE-3F7E14E7ECDD}"/>
            </c:ext>
          </c:extLst>
        </c:ser>
        <c:ser>
          <c:idx val="12"/>
          <c:order val="12"/>
          <c:tx>
            <c:strRef>
              <c:f>'graph of area'!$A$145</c:f>
              <c:strCache>
                <c:ptCount val="1"/>
                <c:pt idx="0">
                  <c:v>P4.CADP</c:v>
                </c:pt>
              </c:strCache>
            </c:strRef>
          </c:tx>
          <c:spPr>
            <a:solidFill>
              <a:srgbClr val="007377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area'!$B$145:$U$145</c:f>
              <c:numCache>
                <c:formatCode>General</c:formatCode>
                <c:ptCount val="20"/>
                <c:pt idx="0">
                  <c:v>0</c:v>
                </c:pt>
                <c:pt idx="1">
                  <c:v>16.933049999999998</c:v>
                </c:pt>
                <c:pt idx="2">
                  <c:v>19.096296666666664</c:v>
                </c:pt>
                <c:pt idx="3">
                  <c:v>21.647169999999999</c:v>
                </c:pt>
                <c:pt idx="4">
                  <c:v>24.319369999999999</c:v>
                </c:pt>
                <c:pt idx="5">
                  <c:v>26.556329999999999</c:v>
                </c:pt>
                <c:pt idx="6">
                  <c:v>28.665869999999998</c:v>
                </c:pt>
                <c:pt idx="7">
                  <c:v>30.413550000000001</c:v>
                </c:pt>
                <c:pt idx="8">
                  <c:v>32.290869999999998</c:v>
                </c:pt>
                <c:pt idx="9">
                  <c:v>34.640989999999995</c:v>
                </c:pt>
                <c:pt idx="10">
                  <c:v>36.883689999999994</c:v>
                </c:pt>
                <c:pt idx="11">
                  <c:v>38.94638333333333</c:v>
                </c:pt>
                <c:pt idx="12">
                  <c:v>40.973649999999999</c:v>
                </c:pt>
                <c:pt idx="13">
                  <c:v>43.045270000000002</c:v>
                </c:pt>
                <c:pt idx="14">
                  <c:v>44.97555666666667</c:v>
                </c:pt>
                <c:pt idx="15">
                  <c:v>46.955109999999998</c:v>
                </c:pt>
                <c:pt idx="16">
                  <c:v>49.231076666666667</c:v>
                </c:pt>
                <c:pt idx="17">
                  <c:v>51.547356666666666</c:v>
                </c:pt>
                <c:pt idx="18">
                  <c:v>53.473129999999998</c:v>
                </c:pt>
                <c:pt idx="19">
                  <c:v>55.968176666666665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DE-4408-85EE-3F7E14E7ECDD}"/>
            </c:ext>
          </c:extLst>
        </c:ser>
        <c:ser>
          <c:idx val="13"/>
          <c:order val="13"/>
          <c:tx>
            <c:strRef>
              <c:f>'graph of area'!$A$146</c:f>
              <c:strCache>
                <c:ptCount val="1"/>
                <c:pt idx="0">
                  <c:v>P3.SDP-FR</c:v>
                </c:pt>
              </c:strCache>
            </c:strRef>
          </c:tx>
          <c:spPr>
            <a:solidFill>
              <a:srgbClr val="41B6E6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area'!$B$146:$U$146</c:f>
              <c:numCache>
                <c:formatCode>General</c:formatCode>
                <c:ptCount val="20"/>
                <c:pt idx="0">
                  <c:v>0</c:v>
                </c:pt>
                <c:pt idx="1">
                  <c:v>7.9110200000000006</c:v>
                </c:pt>
                <c:pt idx="2">
                  <c:v>9.561440000000001</c:v>
                </c:pt>
                <c:pt idx="3">
                  <c:v>11.33873</c:v>
                </c:pt>
                <c:pt idx="4">
                  <c:v>12.45284</c:v>
                </c:pt>
                <c:pt idx="5">
                  <c:v>13.798506</c:v>
                </c:pt>
                <c:pt idx="6">
                  <c:v>14.532206</c:v>
                </c:pt>
                <c:pt idx="7">
                  <c:v>14.972256999999999</c:v>
                </c:pt>
                <c:pt idx="8">
                  <c:v>15.540628</c:v>
                </c:pt>
                <c:pt idx="9">
                  <c:v>15.851241</c:v>
                </c:pt>
                <c:pt idx="10">
                  <c:v>16.072382999999999</c:v>
                </c:pt>
                <c:pt idx="11">
                  <c:v>16.312465</c:v>
                </c:pt>
                <c:pt idx="12">
                  <c:v>16.653448000000001</c:v>
                </c:pt>
                <c:pt idx="13">
                  <c:v>17.525164</c:v>
                </c:pt>
                <c:pt idx="14">
                  <c:v>18.164292</c:v>
                </c:pt>
                <c:pt idx="15">
                  <c:v>18.929280000000002</c:v>
                </c:pt>
                <c:pt idx="16">
                  <c:v>19.730101000000001</c:v>
                </c:pt>
                <c:pt idx="17">
                  <c:v>20.212364000000001</c:v>
                </c:pt>
                <c:pt idx="18">
                  <c:v>20.711308000000002</c:v>
                </c:pt>
                <c:pt idx="19">
                  <c:v>21.428774000000001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DE-4408-85EE-3F7E14E7ECDD}"/>
            </c:ext>
          </c:extLst>
        </c:ser>
        <c:ser>
          <c:idx val="14"/>
          <c:order val="14"/>
          <c:tx>
            <c:strRef>
              <c:f>'graph of area'!$A$147</c:f>
              <c:strCache>
                <c:ptCount val="1"/>
                <c:pt idx="0">
                  <c:v>P2.NSWC</c:v>
                </c:pt>
              </c:strCache>
            </c:strRef>
          </c:tx>
          <c:spPr>
            <a:solidFill>
              <a:srgbClr val="E4002B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area'!$B$147:$U$147</c:f>
              <c:numCache>
                <c:formatCode>General</c:formatCode>
                <c:ptCount val="20"/>
                <c:pt idx="0">
                  <c:v>1.0498499999999999</c:v>
                </c:pt>
                <c:pt idx="1">
                  <c:v>3.1496999999999997</c:v>
                </c:pt>
                <c:pt idx="2">
                  <c:v>3.3596999999999997</c:v>
                </c:pt>
                <c:pt idx="3">
                  <c:v>3.5696999999999997</c:v>
                </c:pt>
                <c:pt idx="4">
                  <c:v>3.7796999999999996</c:v>
                </c:pt>
                <c:pt idx="5">
                  <c:v>3.9897</c:v>
                </c:pt>
                <c:pt idx="6">
                  <c:v>4.1997</c:v>
                </c:pt>
                <c:pt idx="7">
                  <c:v>4.2931399999999993</c:v>
                </c:pt>
                <c:pt idx="8">
                  <c:v>4.3865799999999986</c:v>
                </c:pt>
                <c:pt idx="9">
                  <c:v>4.4800199999999988</c:v>
                </c:pt>
                <c:pt idx="10">
                  <c:v>4.5734599999999981</c:v>
                </c:pt>
                <c:pt idx="11">
                  <c:v>4.6668999999999974</c:v>
                </c:pt>
                <c:pt idx="12">
                  <c:v>4.8994599999999986</c:v>
                </c:pt>
                <c:pt idx="13">
                  <c:v>5.1320199999999989</c:v>
                </c:pt>
                <c:pt idx="14">
                  <c:v>5.3645799999999992</c:v>
                </c:pt>
                <c:pt idx="15">
                  <c:v>5.5971399999999996</c:v>
                </c:pt>
                <c:pt idx="16">
                  <c:v>5.8296999999999999</c:v>
                </c:pt>
                <c:pt idx="17">
                  <c:v>6.4296999999999995</c:v>
                </c:pt>
                <c:pt idx="18">
                  <c:v>7.0297000000000001</c:v>
                </c:pt>
                <c:pt idx="19">
                  <c:v>7.6296999999999997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DE-4408-85EE-3F7E14E7ECDD}"/>
            </c:ext>
          </c:extLst>
        </c:ser>
        <c:ser>
          <c:idx val="15"/>
          <c:order val="15"/>
          <c:tx>
            <c:strRef>
              <c:f>'graph of area'!$A$148</c:f>
              <c:strCache>
                <c:ptCount val="1"/>
                <c:pt idx="0">
                  <c:v>P1.SDP-TN</c:v>
                </c:pt>
              </c:strCache>
            </c:strRef>
          </c:tx>
          <c:spPr>
            <a:solidFill>
              <a:srgbClr val="71CC98"/>
            </a:solidFill>
            <a:ln w="25400">
              <a:noFill/>
            </a:ln>
          </c:spPr>
          <c:cat>
            <c:strRef>
              <c:f>'graph of area'!$B$115:$U$115</c:f>
              <c:strCache>
                <c:ptCount val="20"/>
                <c:pt idx="0">
                  <c:v>1978…1987</c:v>
                </c:pt>
                <c:pt idx="1">
                  <c:v>1988…1997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'graph of area'!$B$148:$U$148</c:f>
              <c:numCache>
                <c:formatCode>General</c:formatCode>
                <c:ptCount val="20"/>
                <c:pt idx="0">
                  <c:v>13.725637242777632</c:v>
                </c:pt>
                <c:pt idx="1">
                  <c:v>25.511830263536726</c:v>
                </c:pt>
                <c:pt idx="2">
                  <c:v>27.390500263536726</c:v>
                </c:pt>
                <c:pt idx="3">
                  <c:v>29.304570263536728</c:v>
                </c:pt>
                <c:pt idx="4">
                  <c:v>31.278918263536724</c:v>
                </c:pt>
                <c:pt idx="5">
                  <c:v>32.385283263536728</c:v>
                </c:pt>
                <c:pt idx="6">
                  <c:v>33.221206263536729</c:v>
                </c:pt>
                <c:pt idx="7">
                  <c:v>33.683258263536729</c:v>
                </c:pt>
                <c:pt idx="8">
                  <c:v>34.105272263536733</c:v>
                </c:pt>
                <c:pt idx="9">
                  <c:v>34.429885263536733</c:v>
                </c:pt>
                <c:pt idx="10">
                  <c:v>34.788098263536732</c:v>
                </c:pt>
                <c:pt idx="11">
                  <c:v>35.243963263536727</c:v>
                </c:pt>
                <c:pt idx="12">
                  <c:v>35.766676263536731</c:v>
                </c:pt>
                <c:pt idx="13">
                  <c:v>37.334733263536734</c:v>
                </c:pt>
                <c:pt idx="14">
                  <c:v>38.537749263536739</c:v>
                </c:pt>
                <c:pt idx="15">
                  <c:v>39.544685263536742</c:v>
                </c:pt>
                <c:pt idx="16">
                  <c:v>40.568443263536743</c:v>
                </c:pt>
                <c:pt idx="17">
                  <c:v>41.307241263536746</c:v>
                </c:pt>
                <c:pt idx="18">
                  <c:v>42.055218263536744</c:v>
                </c:pt>
                <c:pt idx="19">
                  <c:v>42.877181263536748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DE-4408-85EE-3F7E14E7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1926464"/>
        <c:axId val="-469180400"/>
      </c:areaChart>
      <c:catAx>
        <c:axId val="-46192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800" b="1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  <a:endParaRPr lang="zh-CN" altLang="en-US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051294221985501"/>
              <c:y val="0.898463686239312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700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469180400"/>
        <c:crosses val="autoZero"/>
        <c:auto val="1"/>
        <c:lblAlgn val="ctr"/>
        <c:lblOffset val="100"/>
        <c:noMultiLvlLbl val="0"/>
      </c:catAx>
      <c:valAx>
        <c:axId val="-469180400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0" vert="horz"/>
          <a:lstStyle/>
          <a:p>
            <a:pPr>
              <a:defRPr sz="7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61926464"/>
        <c:crosses val="autoZero"/>
        <c:crossBetween val="midCat"/>
        <c:majorUnit val="5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</a:p>
        </c:rich>
      </c:tx>
      <c:layout>
        <c:manualLayout>
          <c:xMode val="edge"/>
          <c:yMode val="edge"/>
          <c:x val="0.12044734137763"/>
          <c:y val="1.996502404338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952701181045"/>
          <c:y val="2.4545297157654501E-2"/>
          <c:w val="0.84234617815495805"/>
          <c:h val="0.76473551681857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'graph of area'!$AB$48</c:f>
              <c:strCache>
                <c:ptCount val="1"/>
                <c:pt idx="0">
                  <c:v>Grassland Ecological Protection Program</c:v>
                </c:pt>
              </c:strCache>
            </c:strRef>
          </c:tx>
          <c:spPr>
            <a:solidFill>
              <a:srgbClr val="1E22A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4C9-4311-9EAE-B4EBFA2B45E8}"/>
              </c:ext>
            </c:extLst>
          </c:dPt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area'!$AB$49:$AB$51</c:f>
              <c:numCache>
                <c:formatCode>General</c:formatCode>
                <c:ptCount val="3"/>
                <c:pt idx="2">
                  <c:v>252.13333333333338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4311-9EAE-B4EBFA2B45E8}"/>
            </c:ext>
          </c:extLst>
        </c:ser>
        <c:ser>
          <c:idx val="1"/>
          <c:order val="1"/>
          <c:tx>
            <c:strRef>
              <c:f>'graph of area'!$AC$48</c:f>
              <c:strCache>
                <c:ptCount val="1"/>
                <c:pt idx="0">
                  <c:v>Soil and Water Conservation Program – National </c:v>
                </c:pt>
              </c:strCache>
            </c:strRef>
          </c:tx>
          <c:spPr>
            <a:solidFill>
              <a:srgbClr val="E4002B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area'!$AC$49:$AC$51</c:f>
              <c:numCache>
                <c:formatCode>General</c:formatCode>
                <c:ptCount val="3"/>
                <c:pt idx="0">
                  <c:v>7.629699999999997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4311-9EAE-B4EBFA2B45E8}"/>
            </c:ext>
          </c:extLst>
        </c:ser>
        <c:ser>
          <c:idx val="2"/>
          <c:order val="2"/>
          <c:tx>
            <c:strRef>
              <c:f>'graph of area'!$AD$48</c:f>
              <c:strCache>
                <c:ptCount val="1"/>
                <c:pt idx="0">
                  <c:v>Shelterbelt Development Program – Five Regions</c:v>
                </c:pt>
              </c:strCache>
            </c:strRef>
          </c:tx>
          <c:spPr>
            <a:solidFill>
              <a:srgbClr val="41B6E6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area'!$AD$49:$AD$51</c:f>
              <c:numCache>
                <c:formatCode>General</c:formatCode>
                <c:ptCount val="3"/>
                <c:pt idx="0">
                  <c:v>21.428774000000001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9-4311-9EAE-B4EBFA2B45E8}"/>
            </c:ext>
          </c:extLst>
        </c:ser>
        <c:ser>
          <c:idx val="3"/>
          <c:order val="3"/>
          <c:tx>
            <c:strRef>
              <c:f>'graph of area'!$AE$48</c:f>
              <c:strCache>
                <c:ptCount val="1"/>
                <c:pt idx="0">
                  <c:v>Comprehensive Agricultural Development Program</c:v>
                </c:pt>
              </c:strCache>
            </c:strRef>
          </c:tx>
          <c:spPr>
            <a:solidFill>
              <a:srgbClr val="007377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area'!$AE$49:$AE$50</c:f>
              <c:numCache>
                <c:formatCode>General</c:formatCode>
                <c:ptCount val="2"/>
                <c:pt idx="1">
                  <c:v>55.968173333333361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9-4311-9EAE-B4EBFA2B45E8}"/>
            </c:ext>
          </c:extLst>
        </c:ser>
        <c:ser>
          <c:idx val="4"/>
          <c:order val="4"/>
          <c:tx>
            <c:strRef>
              <c:f>'graph of area'!$AF$48</c:f>
              <c:strCache>
                <c:ptCount val="1"/>
                <c:pt idx="0">
                  <c:v>Soil and Water Conservation Program – Yangtze</c:v>
                </c:pt>
              </c:strCache>
            </c:strRef>
          </c:tx>
          <c:spPr>
            <a:solidFill>
              <a:srgbClr val="E87722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area'!$AF$49:$AF$51</c:f>
              <c:numCache>
                <c:formatCode>General</c:formatCode>
                <c:ptCount val="3"/>
                <c:pt idx="0">
                  <c:v>12.932920000000001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9-4311-9EAE-B4EBFA2B45E8}"/>
            </c:ext>
          </c:extLst>
        </c:ser>
        <c:ser>
          <c:idx val="5"/>
          <c:order val="5"/>
          <c:tx>
            <c:strRef>
              <c:f>'graph of area'!$AG$48</c:f>
              <c:strCache>
                <c:ptCount val="1"/>
                <c:pt idx="0">
                  <c:v>National Land Consolidation Program</c:v>
                </c:pt>
              </c:strCache>
            </c:strRef>
          </c:tx>
          <c:spPr>
            <a:solidFill>
              <a:srgbClr val="2DCCD3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area'!$AG$49:$AG$50</c:f>
              <c:numCache>
                <c:formatCode>General</c:formatCode>
                <c:ptCount val="2"/>
                <c:pt idx="1">
                  <c:v>16.652349207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C9-4311-9EAE-B4EBFA2B45E8}"/>
            </c:ext>
          </c:extLst>
        </c:ser>
        <c:ser>
          <c:idx val="6"/>
          <c:order val="6"/>
          <c:tx>
            <c:strRef>
              <c:f>'graph of area'!$AH$48</c:f>
              <c:strCache>
                <c:ptCount val="1"/>
                <c:pt idx="0">
                  <c:v>Natural Forest Conservation Program</c:v>
                </c:pt>
              </c:strCache>
            </c:strRef>
          </c:tx>
          <c:spPr>
            <a:solidFill>
              <a:srgbClr val="6D2077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area'!$AH$49:$AH$51</c:f>
              <c:numCache>
                <c:formatCode>General</c:formatCode>
                <c:ptCount val="3"/>
                <c:pt idx="0">
                  <c:v>36.393512000000001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C9-4311-9EAE-B4EBFA2B45E8}"/>
            </c:ext>
          </c:extLst>
        </c:ser>
        <c:ser>
          <c:idx val="7"/>
          <c:order val="7"/>
          <c:tx>
            <c:strRef>
              <c:f>'graph of area'!$AI$48</c:f>
              <c:strCache>
                <c:ptCount val="1"/>
                <c:pt idx="0">
                  <c:v>Grain for Green Program</c:v>
                </c:pt>
              </c:strCache>
            </c:strRef>
          </c:tx>
          <c:spPr>
            <a:solidFill>
              <a:srgbClr val="78BE1E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area'!$AI$49:$AI$51</c:f>
              <c:numCache>
                <c:formatCode>General</c:formatCode>
                <c:ptCount val="3"/>
                <c:pt idx="0">
                  <c:v>31.300266999999998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C9-4311-9EAE-B4EBFA2B45E8}"/>
            </c:ext>
          </c:extLst>
        </c:ser>
        <c:ser>
          <c:idx val="8"/>
          <c:order val="8"/>
          <c:tx>
            <c:strRef>
              <c:f>'graph of area'!$AJ$48</c:f>
              <c:strCache>
                <c:ptCount val="1"/>
                <c:pt idx="0">
                  <c:v>Fast-growing and High-yielding Timber Program</c:v>
                </c:pt>
              </c:strCache>
            </c:strRef>
          </c:tx>
          <c:spPr>
            <a:solidFill>
              <a:srgbClr val="44693D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area'!$AJ$49:$AJ$51</c:f>
              <c:numCache>
                <c:formatCode>General</c:formatCode>
                <c:ptCount val="3"/>
                <c:pt idx="0">
                  <c:v>0.22672999999999996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C9-4311-9EAE-B4EBFA2B45E8}"/>
            </c:ext>
          </c:extLst>
        </c:ser>
        <c:ser>
          <c:idx val="9"/>
          <c:order val="9"/>
          <c:tx>
            <c:strRef>
              <c:f>'graph of area'!$AK$48</c:f>
              <c:strCache>
                <c:ptCount val="1"/>
                <c:pt idx="0">
                  <c:v>Forest Ecosystem Compensation Fund</c:v>
                </c:pt>
              </c:strCache>
            </c:strRef>
          </c:tx>
          <c:spPr>
            <a:solidFill>
              <a:srgbClr val="004B87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area'!$AK$49:$AK$51</c:f>
              <c:numCache>
                <c:formatCode>General</c:formatCode>
                <c:ptCount val="3"/>
                <c:pt idx="0">
                  <c:v>97.333880000000022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C9-4311-9EAE-B4EBFA2B45E8}"/>
            </c:ext>
          </c:extLst>
        </c:ser>
        <c:ser>
          <c:idx val="10"/>
          <c:order val="10"/>
          <c:tx>
            <c:strRef>
              <c:f>'graph of area'!$AL$48</c:f>
              <c:strCache>
                <c:ptCount val="1"/>
                <c:pt idx="0">
                  <c:v>Sandification Control Program – Beijing/Tianjin</c:v>
                </c:pt>
              </c:strCache>
            </c:strRef>
          </c:tx>
          <c:spPr>
            <a:solidFill>
              <a:srgbClr val="FFB81C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area'!$AL$49:$AL$51</c:f>
              <c:numCache>
                <c:formatCode>General</c:formatCode>
                <c:ptCount val="3"/>
                <c:pt idx="2">
                  <c:v>12.87843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C9-4311-9EAE-B4EBFA2B45E8}"/>
            </c:ext>
          </c:extLst>
        </c:ser>
        <c:ser>
          <c:idx val="11"/>
          <c:order val="11"/>
          <c:tx>
            <c:strRef>
              <c:f>'graph of area'!$AM$48</c:f>
              <c:strCache>
                <c:ptCount val="1"/>
                <c:pt idx="0">
                  <c:v>Wildlife Conservation and Nature Protection Program</c:v>
                </c:pt>
              </c:strCache>
            </c:strRef>
          </c:tx>
          <c:spPr>
            <a:solidFill>
              <a:srgbClr val="DF1995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area'!$AM$49:$AM$51</c:f>
              <c:numCache>
                <c:formatCode>General</c:formatCode>
                <c:ptCount val="3"/>
                <c:pt idx="0">
                  <c:v>21.250300000000014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C9-4311-9EAE-B4EBFA2B45E8}"/>
            </c:ext>
          </c:extLst>
        </c:ser>
        <c:ser>
          <c:idx val="12"/>
          <c:order val="12"/>
          <c:tx>
            <c:strRef>
              <c:f>'graph of area'!$AN$48</c:f>
              <c:strCache>
                <c:ptCount val="1"/>
                <c:pt idx="0">
                  <c:v>Partnership to Combat Land Degradation</c:v>
                </c:pt>
              </c:strCache>
            </c:strRef>
          </c:tx>
          <c:spPr>
            <a:solidFill>
              <a:srgbClr val="00313C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area'!$AN$49:$AN$51</c:f>
              <c:numCache>
                <c:formatCode>General</c:formatCode>
                <c:ptCount val="3"/>
                <c:pt idx="2">
                  <c:v>8.3042600517592167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C9-4311-9EAE-B4EBFA2B45E8}"/>
            </c:ext>
          </c:extLst>
        </c:ser>
        <c:ser>
          <c:idx val="13"/>
          <c:order val="13"/>
          <c:tx>
            <c:strRef>
              <c:f>'graph of area'!$AO$48</c:f>
              <c:strCache>
                <c:ptCount val="1"/>
                <c:pt idx="0">
                  <c:v>Rocky Desertification Treatment Program</c:v>
                </c:pt>
              </c:strCache>
            </c:strRef>
          </c:tx>
          <c:spPr>
            <a:solidFill>
              <a:srgbClr val="9FAEE5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area'!$AO$49:$AO$51</c:f>
              <c:numCache>
                <c:formatCode>General</c:formatCode>
                <c:ptCount val="3"/>
                <c:pt idx="0">
                  <c:v>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C9-4311-9EAE-B4EBFA2B45E8}"/>
            </c:ext>
          </c:extLst>
        </c:ser>
        <c:ser>
          <c:idx val="14"/>
          <c:order val="14"/>
          <c:tx>
            <c:strRef>
              <c:f>'graph of area'!$AP$48</c:f>
              <c:strCache>
                <c:ptCount val="1"/>
                <c:pt idx="0">
                  <c:v>Shelterbelt Development Program – Three North</c:v>
                </c:pt>
              </c:strCache>
            </c:strRef>
          </c:tx>
          <c:spPr>
            <a:solidFill>
              <a:srgbClr val="1E22A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4C9-4311-9EAE-B4EBFA2B45E8}"/>
              </c:ext>
            </c:extLst>
          </c:dPt>
          <c:dPt>
            <c:idx val="2"/>
            <c:invertIfNegative val="0"/>
            <c:bubble3D val="0"/>
            <c:spPr>
              <a:solidFill>
                <a:srgbClr val="71CC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C9-4311-9EAE-B4EBFA2B45E8}"/>
              </c:ext>
            </c:extLst>
          </c:dPt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area'!$AP$49:$AP$51</c:f>
              <c:numCache>
                <c:formatCode>General</c:formatCode>
                <c:ptCount val="3"/>
                <c:pt idx="2">
                  <c:v>42.877181263536727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C9-4311-9EAE-B4EBFA2B45E8}"/>
            </c:ext>
          </c:extLst>
        </c:ser>
        <c:ser>
          <c:idx val="15"/>
          <c:order val="15"/>
          <c:tx>
            <c:strRef>
              <c:f>'graph of area'!$AQ$48</c:f>
              <c:strCache>
                <c:ptCount val="1"/>
                <c:pt idx="0">
                  <c:v>Cultivated Land Quality Program</c:v>
                </c:pt>
              </c:strCache>
            </c:strRef>
          </c:tx>
          <c:spPr>
            <a:solidFill>
              <a:srgbClr val="00A9CE"/>
            </a:solidFill>
            <a:ln>
              <a:noFill/>
            </a:ln>
            <a:effectLst/>
          </c:spPr>
          <c:invertIfNegative val="0"/>
          <c:cat>
            <c:strRef>
              <c:f>'graph of area'!$AA$49:$AA$51</c:f>
              <c:strCache>
                <c:ptCount val="3"/>
                <c:pt idx="0">
                  <c:v>Rehabilitate and protect forest ecosystem, mitigate soil erosion and protect biodiversity</c:v>
                </c:pt>
                <c:pt idx="1">
                  <c:v>Cultivated land protection</c:v>
                </c:pt>
                <c:pt idx="2">
                  <c:v>Combat desertification and improve grassland ecosystem</c:v>
                </c:pt>
              </c:strCache>
            </c:strRef>
          </c:cat>
          <c:val>
            <c:numRef>
              <c:f>'graph of area'!$AQ$49:$AQ$50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C9-4311-9EAE-B4EBFA2B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67558560"/>
        <c:axId val="-467550416"/>
      </c:barChart>
      <c:catAx>
        <c:axId val="-46755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AU" altLang="zh-CN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Objectives</a:t>
                </a:r>
                <a:endParaRPr lang="zh-CN" altLang="zh-CN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47728422424576"/>
              <c:y val="0.901061518621856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67550416"/>
        <c:crosses val="autoZero"/>
        <c:auto val="1"/>
        <c:lblAlgn val="ctr"/>
        <c:lblOffset val="100"/>
        <c:noMultiLvlLbl val="0"/>
      </c:catAx>
      <c:valAx>
        <c:axId val="-467550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/>
              </a:glo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675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658617672790899"/>
                  <c:y val="-0.181452318460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'[1]by year by province'!$C$34:$R$34</c:f>
              <c:numCache>
                <c:formatCode>General</c:formatCode>
                <c:ptCount val="16"/>
                <c:pt idx="0">
                  <c:v>430.4306499999999</c:v>
                </c:pt>
                <c:pt idx="1">
                  <c:v>400.44816999999989</c:v>
                </c:pt>
                <c:pt idx="2">
                  <c:v>302.36740999999995</c:v>
                </c:pt>
                <c:pt idx="3">
                  <c:v>372.72413000000006</c:v>
                </c:pt>
                <c:pt idx="4">
                  <c:v>410.44488999999999</c:v>
                </c:pt>
                <c:pt idx="5">
                  <c:v>481.29957999999999</c:v>
                </c:pt>
                <c:pt idx="6">
                  <c:v>545.13100999999995</c:v>
                </c:pt>
                <c:pt idx="7">
                  <c:v>748.45800999999972</c:v>
                </c:pt>
                <c:pt idx="8">
                  <c:v>860.32827999999995</c:v>
                </c:pt>
                <c:pt idx="9">
                  <c:v>1063.957817</c:v>
                </c:pt>
                <c:pt idx="10">
                  <c:v>874.61029000000008</c:v>
                </c:pt>
                <c:pt idx="11">
                  <c:v>1406.8263000000004</c:v>
                </c:pt>
                <c:pt idx="12">
                  <c:v>1276.13048</c:v>
                </c:pt>
                <c:pt idx="13">
                  <c:v>2245.8047199999996</c:v>
                </c:pt>
                <c:pt idx="14">
                  <c:v>2400.9832699999997</c:v>
                </c:pt>
                <c:pt idx="15">
                  <c:v>978.17640000000017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D-4CA7-8C11-B31767B6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4586144"/>
        <c:axId val="-458872816"/>
      </c:scatterChart>
      <c:valAx>
        <c:axId val="-4645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72816"/>
        <c:crosses val="autoZero"/>
        <c:crossBetween val="midCat"/>
      </c:valAx>
      <c:valAx>
        <c:axId val="-458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5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804147</xdr:colOff>
      <xdr:row>76</xdr:row>
      <xdr:rowOff>128113</xdr:rowOff>
    </xdr:from>
    <xdr:to>
      <xdr:col>26</xdr:col>
      <xdr:colOff>428007</xdr:colOff>
      <xdr:row>95</xdr:row>
      <xdr:rowOff>88200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503725</xdr:colOff>
      <xdr:row>76</xdr:row>
      <xdr:rowOff>123429</xdr:rowOff>
    </xdr:from>
    <xdr:to>
      <xdr:col>31</xdr:col>
      <xdr:colOff>44533</xdr:colOff>
      <xdr:row>95</xdr:row>
      <xdr:rowOff>83516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18786</xdr:colOff>
      <xdr:row>76</xdr:row>
      <xdr:rowOff>97834</xdr:rowOff>
    </xdr:from>
    <xdr:to>
      <xdr:col>35</xdr:col>
      <xdr:colOff>188129</xdr:colOff>
      <xdr:row>95</xdr:row>
      <xdr:rowOff>59163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123825</xdr:colOff>
      <xdr:row>15</xdr:row>
      <xdr:rowOff>147637</xdr:rowOff>
    </xdr:from>
    <xdr:to>
      <xdr:col>31</xdr:col>
      <xdr:colOff>428625</xdr:colOff>
      <xdr:row>30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13.NLCP201609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on and edit"/>
      <sheetName val="by year by province"/>
    </sheetNames>
    <sheetDataSet>
      <sheetData sheetId="0"/>
      <sheetData sheetId="1">
        <row r="34">
          <cell r="C34">
            <v>430.4306499999999</v>
          </cell>
          <cell r="D34">
            <v>400.44816999999989</v>
          </cell>
          <cell r="E34">
            <v>302.36740999999995</v>
          </cell>
          <cell r="F34">
            <v>372.72413000000006</v>
          </cell>
          <cell r="G34">
            <v>410.44488999999999</v>
          </cell>
          <cell r="H34">
            <v>481.29957999999999</v>
          </cell>
          <cell r="I34">
            <v>545.13100999999995</v>
          </cell>
          <cell r="J34">
            <v>748.45800999999972</v>
          </cell>
          <cell r="K34">
            <v>860.32827999999995</v>
          </cell>
          <cell r="L34">
            <v>1063.957817</v>
          </cell>
          <cell r="M34">
            <v>874.61029000000008</v>
          </cell>
          <cell r="N34">
            <v>1406.8263000000004</v>
          </cell>
          <cell r="O34">
            <v>1276.13048</v>
          </cell>
          <cell r="P34">
            <v>2245.8047199999996</v>
          </cell>
          <cell r="Q34">
            <v>2400.9832699999997</v>
          </cell>
          <cell r="R34">
            <v>978.17640000000017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9"/>
  <sheetViews>
    <sheetView tabSelected="1" zoomScale="65" zoomScaleNormal="40" workbookViewId="0">
      <pane xSplit="1" topLeftCell="B1" activePane="topRight" state="frozen"/>
      <selection pane="topRight" activeCell="Q56" sqref="Q56"/>
    </sheetView>
  </sheetViews>
  <sheetFormatPr defaultColWidth="9.15234375" defaultRowHeight="15"/>
  <cols>
    <col min="1" max="1" width="14.15234375" style="47" customWidth="1"/>
    <col min="2" max="2" width="11.15234375" style="47" customWidth="1"/>
    <col min="3" max="3" width="11.84375" style="47" bestFit="1" customWidth="1"/>
    <col min="4" max="4" width="10.15234375" style="47" customWidth="1"/>
    <col min="5" max="5" width="12.15234375" style="47" customWidth="1"/>
    <col min="6" max="7" width="10.15234375" style="47" customWidth="1"/>
    <col min="8" max="8" width="10.69140625" style="47" customWidth="1"/>
    <col min="9" max="9" width="12" style="47" customWidth="1"/>
    <col min="10" max="10" width="13.15234375" style="47" customWidth="1"/>
    <col min="11" max="11" width="11.69140625" style="47" customWidth="1"/>
    <col min="12" max="12" width="10.15234375" style="47" customWidth="1"/>
    <col min="13" max="13" width="10.15234375" style="47" bestFit="1" customWidth="1"/>
    <col min="14" max="14" width="11.84375" style="47" bestFit="1" customWidth="1"/>
    <col min="15" max="15" width="11.15234375" style="47" customWidth="1"/>
    <col min="16" max="16" width="11.84375" style="47" bestFit="1" customWidth="1"/>
    <col min="17" max="17" width="12.84375" style="47" customWidth="1"/>
    <col min="18" max="18" width="12.69140625" style="47" customWidth="1"/>
    <col min="19" max="20" width="12.84375" style="47" customWidth="1"/>
    <col min="21" max="21" width="12.15234375" style="47" customWidth="1"/>
    <col min="22" max="23" width="12.84375" style="47" customWidth="1"/>
    <col min="24" max="24" width="13.15234375" style="47" customWidth="1"/>
    <col min="25" max="25" width="12.84375" style="47" customWidth="1"/>
    <col min="26" max="26" width="13.15234375" style="47" customWidth="1"/>
    <col min="27" max="31" width="10.15234375" style="47" bestFit="1" customWidth="1"/>
    <col min="32" max="32" width="11.15234375" style="47" bestFit="1" customWidth="1"/>
    <col min="33" max="34" width="10.15234375" style="47" bestFit="1" customWidth="1"/>
    <col min="35" max="35" width="12.84375" style="47" customWidth="1"/>
    <col min="36" max="37" width="10.15234375" style="47" bestFit="1" customWidth="1"/>
    <col min="38" max="38" width="10.15234375" style="47" customWidth="1"/>
    <col min="39" max="39" width="10.15234375" style="47" bestFit="1" customWidth="1"/>
    <col min="40" max="41" width="13.15234375" style="47" customWidth="1"/>
    <col min="42" max="16384" width="9.15234375" style="47"/>
  </cols>
  <sheetData>
    <row r="1" spans="1:42">
      <c r="A1" s="81" t="s">
        <v>297</v>
      </c>
      <c r="B1" s="51"/>
      <c r="C1" s="51"/>
    </row>
    <row r="2" spans="1:42">
      <c r="A2" s="83" t="s">
        <v>296</v>
      </c>
      <c r="B2" s="47">
        <v>1978</v>
      </c>
      <c r="C2" s="47">
        <v>1979</v>
      </c>
      <c r="D2" s="47">
        <v>1980</v>
      </c>
      <c r="E2" s="47">
        <v>1981</v>
      </c>
      <c r="F2" s="47">
        <v>1982</v>
      </c>
      <c r="G2" s="47">
        <v>1983</v>
      </c>
      <c r="H2" s="47">
        <v>1984</v>
      </c>
      <c r="I2" s="47">
        <v>1985</v>
      </c>
      <c r="J2" s="47">
        <v>1986</v>
      </c>
      <c r="K2" s="47">
        <v>1987</v>
      </c>
      <c r="L2" s="47">
        <v>1988</v>
      </c>
      <c r="M2" s="47">
        <v>1989</v>
      </c>
      <c r="N2" s="47">
        <v>1990</v>
      </c>
      <c r="O2" s="47">
        <v>1991</v>
      </c>
      <c r="P2" s="47">
        <v>1992</v>
      </c>
      <c r="Q2" s="47">
        <v>1993</v>
      </c>
      <c r="R2" s="47">
        <v>1994</v>
      </c>
      <c r="S2" s="47">
        <v>1995</v>
      </c>
      <c r="T2" s="47">
        <v>1996</v>
      </c>
      <c r="U2" s="47">
        <v>1997</v>
      </c>
      <c r="V2" s="47">
        <v>1998</v>
      </c>
      <c r="W2" s="47">
        <v>1999</v>
      </c>
      <c r="X2" s="47">
        <v>2000</v>
      </c>
      <c r="Y2" s="47">
        <v>2001</v>
      </c>
      <c r="Z2" s="47">
        <v>2002</v>
      </c>
      <c r="AA2" s="47">
        <v>2003</v>
      </c>
      <c r="AB2" s="47">
        <v>2004</v>
      </c>
      <c r="AC2" s="47">
        <v>2005</v>
      </c>
      <c r="AD2" s="47">
        <v>2006</v>
      </c>
      <c r="AE2" s="47">
        <v>2007</v>
      </c>
      <c r="AF2" s="47">
        <v>2008</v>
      </c>
      <c r="AG2" s="47">
        <v>2009</v>
      </c>
      <c r="AH2" s="47">
        <v>2010</v>
      </c>
      <c r="AI2" s="47">
        <v>2011</v>
      </c>
      <c r="AJ2" s="47">
        <v>2012</v>
      </c>
      <c r="AK2" s="47">
        <v>2013</v>
      </c>
      <c r="AL2" s="47">
        <v>2014</v>
      </c>
      <c r="AM2" s="47">
        <v>2015</v>
      </c>
      <c r="AN2" s="103" t="s">
        <v>384</v>
      </c>
    </row>
    <row r="3" spans="1:42" s="89" customFormat="1">
      <c r="A3" s="114" t="s">
        <v>303</v>
      </c>
      <c r="B3" s="63">
        <v>1444.2624145564348</v>
      </c>
      <c r="C3" s="63">
        <v>1444.2624145564348</v>
      </c>
      <c r="D3" s="63">
        <v>1444.2624145564348</v>
      </c>
      <c r="E3" s="63">
        <v>1444.2624145564348</v>
      </c>
      <c r="F3" s="63">
        <v>1444.2624145564348</v>
      </c>
      <c r="G3" s="63">
        <v>1444.2624145564348</v>
      </c>
      <c r="H3" s="63">
        <v>1444.2624145564348</v>
      </c>
      <c r="I3" s="63">
        <v>1444.2624145564348</v>
      </c>
      <c r="J3" s="63">
        <v>1106.7340396876598</v>
      </c>
      <c r="K3" s="63">
        <v>1064.8038866384936</v>
      </c>
      <c r="L3" s="63">
        <v>1063.933883462897</v>
      </c>
      <c r="M3" s="63">
        <v>956.07348976189382</v>
      </c>
      <c r="N3" s="63">
        <v>983.33358926392748</v>
      </c>
      <c r="O3" s="63">
        <v>1170.474272345753</v>
      </c>
      <c r="P3" s="63">
        <v>1255.2045816196819</v>
      </c>
      <c r="Q3" s="63">
        <v>1160.004234129088</v>
      </c>
      <c r="R3" s="63">
        <v>1255.4945826782141</v>
      </c>
      <c r="S3" s="63">
        <v>1333.2648665473687</v>
      </c>
      <c r="T3" s="63">
        <v>1342.2848994713722</v>
      </c>
      <c r="U3" s="63">
        <v>1266.1246214788969</v>
      </c>
      <c r="V3" s="63">
        <v>1878.67</v>
      </c>
      <c r="W3" s="63">
        <v>1914.0699999999997</v>
      </c>
      <c r="X3" s="63">
        <v>1974.348</v>
      </c>
      <c r="Y3" s="63">
        <v>1106.365</v>
      </c>
      <c r="Z3" s="63">
        <v>835.92300000000012</v>
      </c>
      <c r="AA3" s="63">
        <v>462.05200000000002</v>
      </c>
      <c r="AB3" s="63">
        <v>422.01400000000001</v>
      </c>
      <c r="AC3" s="63">
        <v>324.613</v>
      </c>
      <c r="AD3" s="63">
        <v>358.21300000000008</v>
      </c>
      <c r="AE3" s="63">
        <v>455.86500000000001</v>
      </c>
      <c r="AF3" s="63">
        <v>522.71300000000008</v>
      </c>
      <c r="AG3" s="63">
        <v>1568.0570000000002</v>
      </c>
      <c r="AH3" s="63">
        <v>1203.0160000000001</v>
      </c>
      <c r="AI3" s="63">
        <v>1006.936</v>
      </c>
      <c r="AJ3" s="63">
        <v>1023.7579999999999</v>
      </c>
      <c r="AK3" s="63">
        <v>738.798</v>
      </c>
      <c r="AL3" s="63">
        <v>747.97700000000009</v>
      </c>
      <c r="AM3" s="64">
        <v>821.96300000000008</v>
      </c>
      <c r="AN3" s="130">
        <f>SUM(B3:AM3)</f>
        <v>42877.181263536731</v>
      </c>
      <c r="AP3" s="63"/>
    </row>
    <row r="4" spans="1:42" s="89" customFormat="1">
      <c r="A4" s="115" t="s">
        <v>307</v>
      </c>
      <c r="B4" s="63"/>
      <c r="C4" s="63"/>
      <c r="D4" s="63">
        <v>0</v>
      </c>
      <c r="E4" s="63">
        <v>0</v>
      </c>
      <c r="F4" s="63">
        <v>0</v>
      </c>
      <c r="G4" s="63">
        <v>209.96999999999997</v>
      </c>
      <c r="H4" s="63">
        <v>209.96999999999997</v>
      </c>
      <c r="I4" s="63">
        <v>209.96999999999997</v>
      </c>
      <c r="J4" s="63">
        <v>209.96999999999997</v>
      </c>
      <c r="K4" s="63">
        <v>209.96999999999997</v>
      </c>
      <c r="L4" s="63">
        <v>209.96999999999997</v>
      </c>
      <c r="M4" s="63">
        <v>209.96999999999997</v>
      </c>
      <c r="N4" s="63">
        <v>209.96999999999997</v>
      </c>
      <c r="O4" s="63">
        <v>209.96999999999997</v>
      </c>
      <c r="P4" s="63">
        <v>209.96999999999997</v>
      </c>
      <c r="Q4" s="63">
        <v>210</v>
      </c>
      <c r="R4" s="63">
        <v>210</v>
      </c>
      <c r="S4" s="63">
        <v>210</v>
      </c>
      <c r="T4" s="63">
        <v>210</v>
      </c>
      <c r="U4" s="63">
        <v>210</v>
      </c>
      <c r="V4" s="63">
        <v>210</v>
      </c>
      <c r="W4" s="63">
        <v>210</v>
      </c>
      <c r="X4" s="63">
        <v>210</v>
      </c>
      <c r="Y4" s="63">
        <v>210</v>
      </c>
      <c r="Z4" s="63">
        <v>210</v>
      </c>
      <c r="AA4" s="63">
        <v>93.44</v>
      </c>
      <c r="AB4" s="63">
        <v>93.44</v>
      </c>
      <c r="AC4" s="63">
        <v>93.44</v>
      </c>
      <c r="AD4" s="63">
        <v>93.44</v>
      </c>
      <c r="AE4" s="63">
        <v>93.44</v>
      </c>
      <c r="AF4" s="63">
        <v>232.55999999999997</v>
      </c>
      <c r="AG4" s="63">
        <v>232.55999999999997</v>
      </c>
      <c r="AH4" s="63">
        <v>232.55999999999997</v>
      </c>
      <c r="AI4" s="63">
        <v>232.55999999999997</v>
      </c>
      <c r="AJ4" s="63">
        <v>232.55999999999997</v>
      </c>
      <c r="AK4" s="63">
        <v>600.00000000000011</v>
      </c>
      <c r="AL4" s="63">
        <v>600.00000000000011</v>
      </c>
      <c r="AM4" s="64">
        <v>600.00000000000011</v>
      </c>
      <c r="AN4" s="130">
        <f t="shared" ref="AN4:AN18" si="0">SUM(B4:AM4)</f>
        <v>7629.7</v>
      </c>
      <c r="AP4" s="63"/>
    </row>
    <row r="5" spans="1:42" s="89" customFormat="1">
      <c r="A5" s="114" t="s">
        <v>368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>
        <v>45.72999999999999</v>
      </c>
      <c r="N5" s="63">
        <v>678.7299999999999</v>
      </c>
      <c r="O5" s="63">
        <v>911.7299999999999</v>
      </c>
      <c r="P5" s="63">
        <v>1052.7999999999995</v>
      </c>
      <c r="Q5" s="63">
        <v>1051.7999999999995</v>
      </c>
      <c r="R5" s="63">
        <v>1110.9899999999998</v>
      </c>
      <c r="S5" s="63">
        <v>1117.4499999999996</v>
      </c>
      <c r="T5" s="63">
        <v>974.44999999999982</v>
      </c>
      <c r="U5" s="63">
        <v>967.3399999999998</v>
      </c>
      <c r="V5" s="63">
        <v>1650.4200000000003</v>
      </c>
      <c r="W5" s="63">
        <v>1777.29</v>
      </c>
      <c r="X5" s="63">
        <v>1114.1099999999999</v>
      </c>
      <c r="Y5" s="63">
        <v>1345.6659999999997</v>
      </c>
      <c r="Z5" s="63">
        <v>733.70000000000016</v>
      </c>
      <c r="AA5" s="63">
        <v>440.05099999999993</v>
      </c>
      <c r="AB5" s="63">
        <v>568.37100000000009</v>
      </c>
      <c r="AC5" s="63">
        <v>310.61299999999994</v>
      </c>
      <c r="AD5" s="63">
        <v>221.14199999999997</v>
      </c>
      <c r="AE5" s="63">
        <v>240.08199999999999</v>
      </c>
      <c r="AF5" s="63">
        <v>340.983</v>
      </c>
      <c r="AG5" s="63">
        <v>871.71600000000001</v>
      </c>
      <c r="AH5" s="63">
        <v>639.12799999999993</v>
      </c>
      <c r="AI5" s="63">
        <v>764.98800000000017</v>
      </c>
      <c r="AJ5" s="63">
        <v>800.82100000000003</v>
      </c>
      <c r="AK5" s="63">
        <v>482.26300000000003</v>
      </c>
      <c r="AL5" s="63">
        <v>498.94400000000002</v>
      </c>
      <c r="AM5" s="64">
        <v>717.46600000000024</v>
      </c>
      <c r="AN5" s="130">
        <f t="shared" si="0"/>
        <v>21428.774000000001</v>
      </c>
      <c r="AP5" s="63"/>
    </row>
    <row r="6" spans="1:42" s="89" customFormat="1">
      <c r="A6" s="114" t="s">
        <v>311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>
        <v>668.73333333333323</v>
      </c>
      <c r="M6" s="63">
        <v>1568.8066666666666</v>
      </c>
      <c r="N6" s="63">
        <v>2266.6133333333332</v>
      </c>
      <c r="O6" s="63">
        <v>1941.5266666666666</v>
      </c>
      <c r="P6" s="63">
        <v>1911.4266666666663</v>
      </c>
      <c r="Q6" s="63">
        <v>2011.1466666666665</v>
      </c>
      <c r="R6" s="63">
        <v>1214.6399999999999</v>
      </c>
      <c r="S6" s="63">
        <v>1511.0733333333333</v>
      </c>
      <c r="T6" s="63">
        <v>1926.7866666666669</v>
      </c>
      <c r="U6" s="63">
        <v>1912.2933333333331</v>
      </c>
      <c r="V6" s="63">
        <v>2163.2466666666664</v>
      </c>
      <c r="W6" s="63">
        <v>2550.8733333333334</v>
      </c>
      <c r="X6" s="63">
        <v>2672.2</v>
      </c>
      <c r="Y6" s="63">
        <v>2236.96</v>
      </c>
      <c r="Z6" s="63">
        <v>2109.54</v>
      </c>
      <c r="AA6" s="63">
        <v>1747.6800000000003</v>
      </c>
      <c r="AB6" s="63">
        <v>1877.3200000000002</v>
      </c>
      <c r="AC6" s="63">
        <v>2350.12</v>
      </c>
      <c r="AD6" s="63">
        <v>2242.6999999999998</v>
      </c>
      <c r="AE6" s="63">
        <v>2062.6933333333332</v>
      </c>
      <c r="AF6" s="63">
        <v>2027.2666666666667</v>
      </c>
      <c r="AG6" s="63">
        <v>2071.62</v>
      </c>
      <c r="AH6" s="63">
        <v>1930.2866666666666</v>
      </c>
      <c r="AI6" s="64">
        <v>1979.5533333333331</v>
      </c>
      <c r="AJ6" s="64">
        <v>2275.9666666666667</v>
      </c>
      <c r="AK6" s="64">
        <v>2316.2800000000002</v>
      </c>
      <c r="AL6" s="64">
        <v>1925.7733333333338</v>
      </c>
      <c r="AM6" s="64">
        <v>2495.0466666666671</v>
      </c>
      <c r="AN6" s="130">
        <f t="shared" si="0"/>
        <v>55968.17333333334</v>
      </c>
      <c r="AP6" s="63"/>
    </row>
    <row r="7" spans="1:42" s="89" customFormat="1">
      <c r="A7" s="115" t="s">
        <v>308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>
        <v>0</v>
      </c>
      <c r="M7" s="63">
        <v>556.15</v>
      </c>
      <c r="N7" s="63">
        <v>556.15</v>
      </c>
      <c r="O7" s="63">
        <v>556.15</v>
      </c>
      <c r="P7" s="63">
        <v>556.15</v>
      </c>
      <c r="Q7" s="63">
        <v>556.15</v>
      </c>
      <c r="R7" s="63">
        <v>556.15</v>
      </c>
      <c r="S7" s="63">
        <v>556.15</v>
      </c>
      <c r="T7" s="63">
        <v>556.15</v>
      </c>
      <c r="U7" s="63">
        <v>556.15</v>
      </c>
      <c r="V7" s="63">
        <v>556.15</v>
      </c>
      <c r="W7" s="63">
        <v>556.15</v>
      </c>
      <c r="X7" s="63">
        <v>556.15</v>
      </c>
      <c r="Y7" s="63">
        <v>556.15</v>
      </c>
      <c r="Z7" s="63">
        <v>335.71000000000004</v>
      </c>
      <c r="AA7" s="63">
        <v>335.71000000000004</v>
      </c>
      <c r="AB7" s="63">
        <v>335.71000000000004</v>
      </c>
      <c r="AC7" s="63">
        <v>335.71000000000004</v>
      </c>
      <c r="AD7" s="63">
        <v>335.71000000000004</v>
      </c>
      <c r="AE7" s="63">
        <v>335.71000000000004</v>
      </c>
      <c r="AF7" s="63">
        <v>335.71000000000004</v>
      </c>
      <c r="AG7" s="63">
        <v>478.99999999999989</v>
      </c>
      <c r="AH7" s="63">
        <v>478.99999999999989</v>
      </c>
      <c r="AI7" s="63">
        <v>478.99999999999989</v>
      </c>
      <c r="AJ7" s="63">
        <v>478.99999999999989</v>
      </c>
      <c r="AK7" s="63">
        <v>478.99999999999989</v>
      </c>
      <c r="AL7" s="63">
        <v>478.99999999999989</v>
      </c>
      <c r="AM7" s="64">
        <v>478.99999999999989</v>
      </c>
      <c r="AN7" s="130">
        <f t="shared" si="0"/>
        <v>12932.919999999995</v>
      </c>
      <c r="AP7" s="63"/>
    </row>
    <row r="8" spans="1:42" s="89" customFormat="1">
      <c r="A8" s="114" t="s">
        <v>310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>
        <v>430.4306499999999</v>
      </c>
      <c r="X8" s="63">
        <v>400.44816999999989</v>
      </c>
      <c r="Y8" s="63">
        <v>302.36740999999995</v>
      </c>
      <c r="Z8" s="63">
        <v>372.72413000000006</v>
      </c>
      <c r="AA8" s="63">
        <v>410.44488999999999</v>
      </c>
      <c r="AB8" s="63">
        <v>481.29957999999999</v>
      </c>
      <c r="AC8" s="63">
        <v>545.13100999999995</v>
      </c>
      <c r="AD8" s="63">
        <v>748.45800999999972</v>
      </c>
      <c r="AE8" s="63">
        <v>860.32827999999995</v>
      </c>
      <c r="AF8" s="63">
        <v>1063.957817</v>
      </c>
      <c r="AG8" s="63">
        <v>874.61029000000008</v>
      </c>
      <c r="AH8" s="63">
        <v>1406.8263000000004</v>
      </c>
      <c r="AI8" s="63">
        <v>1276.13048</v>
      </c>
      <c r="AJ8" s="63">
        <v>2245.8047199999996</v>
      </c>
      <c r="AK8" s="63">
        <v>2400.9832699999997</v>
      </c>
      <c r="AL8" s="63">
        <v>978.17640000000017</v>
      </c>
      <c r="AM8" s="64">
        <v>1854.2277999999997</v>
      </c>
      <c r="AN8" s="130">
        <f t="shared" si="0"/>
        <v>16652.349207000003</v>
      </c>
      <c r="AP8" s="63"/>
    </row>
    <row r="9" spans="1:42" s="89" customFormat="1">
      <c r="A9" s="114" t="s">
        <v>300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>
        <v>4065.86</v>
      </c>
      <c r="W9" s="63">
        <v>4369.62</v>
      </c>
      <c r="X9" s="63">
        <v>1962.2460000000001</v>
      </c>
      <c r="Y9" s="63">
        <v>2831.6349999999998</v>
      </c>
      <c r="Z9" s="63">
        <v>1266.4379999999996</v>
      </c>
      <c r="AA9" s="63">
        <v>1318.684</v>
      </c>
      <c r="AB9" s="63">
        <v>1209.3039999999999</v>
      </c>
      <c r="AC9" s="63">
        <v>1166.664</v>
      </c>
      <c r="AD9" s="63">
        <v>951.7170000000001</v>
      </c>
      <c r="AE9" s="63">
        <v>1193.443</v>
      </c>
      <c r="AF9" s="63">
        <v>1901.856</v>
      </c>
      <c r="AG9" s="63">
        <v>1714.7070000000001</v>
      </c>
      <c r="AH9" s="63">
        <v>1357.2460000000001</v>
      </c>
      <c r="AI9" s="63">
        <v>1268.8129999999996</v>
      </c>
      <c r="AJ9" s="63">
        <v>3079.6379999999999</v>
      </c>
      <c r="AK9" s="63">
        <v>2345.6910000000003</v>
      </c>
      <c r="AL9" s="63">
        <v>2207.8819999999996</v>
      </c>
      <c r="AM9" s="64">
        <v>2182.0679999999998</v>
      </c>
      <c r="AN9" s="130">
        <f t="shared" si="0"/>
        <v>36393.511999999988</v>
      </c>
      <c r="AP9" s="63"/>
    </row>
    <row r="10" spans="1:42" s="89" customFormat="1">
      <c r="A10" s="114" t="s">
        <v>299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>
        <v>447.93</v>
      </c>
      <c r="X10" s="63">
        <v>774.73900000000003</v>
      </c>
      <c r="Y10" s="63">
        <v>1034.4079999999999</v>
      </c>
      <c r="Z10" s="63">
        <v>4587.6130000000003</v>
      </c>
      <c r="AA10" s="63">
        <v>6417.9380000000001</v>
      </c>
      <c r="AB10" s="63">
        <v>3510.1410000000001</v>
      </c>
      <c r="AC10" s="63">
        <v>2975.4349999999999</v>
      </c>
      <c r="AD10" s="63">
        <v>1069.518</v>
      </c>
      <c r="AE10" s="63">
        <v>1205.8689999999999</v>
      </c>
      <c r="AF10" s="63">
        <v>1469.421</v>
      </c>
      <c r="AG10" s="63">
        <v>1163.3679999999999</v>
      </c>
      <c r="AH10" s="63">
        <v>2649.3829999999998</v>
      </c>
      <c r="AI10" s="63">
        <v>1032.925</v>
      </c>
      <c r="AJ10" s="63">
        <v>771.28099999999995</v>
      </c>
      <c r="AK10" s="63">
        <v>815.38300000000004</v>
      </c>
      <c r="AL10" s="63">
        <v>738.89200000000005</v>
      </c>
      <c r="AM10" s="64">
        <v>636.02300000000002</v>
      </c>
      <c r="AN10" s="130">
        <f t="shared" si="0"/>
        <v>31300.267</v>
      </c>
      <c r="AP10" s="63"/>
    </row>
    <row r="11" spans="1:42" s="89" customFormat="1">
      <c r="A11" s="114" t="s">
        <v>301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>
        <v>88.94</v>
      </c>
      <c r="Z11" s="63">
        <v>45.690000000000005</v>
      </c>
      <c r="AA11" s="63">
        <v>20.43</v>
      </c>
      <c r="AB11" s="63">
        <v>22.259999999999998</v>
      </c>
      <c r="AC11" s="63">
        <v>9.49</v>
      </c>
      <c r="AD11" s="63">
        <v>9.1</v>
      </c>
      <c r="AE11" s="63">
        <v>3.3899999999999997</v>
      </c>
      <c r="AF11" s="63">
        <v>3.9699999999999998</v>
      </c>
      <c r="AG11" s="63">
        <v>20.78</v>
      </c>
      <c r="AH11" s="63">
        <v>1.7800000000000002</v>
      </c>
      <c r="AI11" s="63">
        <v>0.9</v>
      </c>
      <c r="AJ11" s="63">
        <v>0</v>
      </c>
      <c r="AK11" s="63">
        <v>0</v>
      </c>
      <c r="AL11" s="63">
        <v>0</v>
      </c>
      <c r="AM11" s="64">
        <v>0</v>
      </c>
      <c r="AN11" s="130">
        <f t="shared" si="0"/>
        <v>226.73</v>
      </c>
      <c r="AP11" s="63"/>
    </row>
    <row r="12" spans="1:42" s="89" customFormat="1" ht="16.5" customHeight="1">
      <c r="A12" s="114" t="s">
        <v>302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>
        <v>13333</v>
      </c>
      <c r="Z12" s="63">
        <v>0</v>
      </c>
      <c r="AA12" s="63">
        <v>0</v>
      </c>
      <c r="AB12" s="116">
        <v>13333</v>
      </c>
      <c r="AC12" s="116">
        <v>0</v>
      </c>
      <c r="AD12" s="116">
        <v>13333.000000000004</v>
      </c>
      <c r="AE12" s="116">
        <v>4533.0000000000009</v>
      </c>
      <c r="AF12" s="116">
        <v>1599.1799999999939</v>
      </c>
      <c r="AG12" s="116">
        <v>23199.420000000002</v>
      </c>
      <c r="AH12" s="116">
        <v>7334.6999999999989</v>
      </c>
      <c r="AI12" s="116">
        <v>7334.699999999998</v>
      </c>
      <c r="AJ12" s="116">
        <v>4333.333333333343</v>
      </c>
      <c r="AK12" s="116">
        <v>4333.3333333333321</v>
      </c>
      <c r="AL12" s="116">
        <v>0</v>
      </c>
      <c r="AM12" s="117">
        <v>4667.2133333333313</v>
      </c>
      <c r="AN12" s="130">
        <f t="shared" si="0"/>
        <v>97333.87999999999</v>
      </c>
      <c r="AP12" s="63"/>
    </row>
    <row r="13" spans="1:42" s="89" customFormat="1">
      <c r="A13" s="114" t="s">
        <v>304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>
        <v>217.32</v>
      </c>
      <c r="Z13" s="63">
        <v>1416.116</v>
      </c>
      <c r="AA13" s="63">
        <v>1321.5500000000002</v>
      </c>
      <c r="AB13" s="63">
        <v>1055.193</v>
      </c>
      <c r="AC13" s="63">
        <v>1168.981</v>
      </c>
      <c r="AD13" s="63">
        <v>863.33100000000002</v>
      </c>
      <c r="AE13" s="63">
        <v>667.94399999999996</v>
      </c>
      <c r="AF13" s="63">
        <v>892.41700000000003</v>
      </c>
      <c r="AG13" s="63">
        <v>902.93700000000001</v>
      </c>
      <c r="AH13" s="63">
        <v>1018.252</v>
      </c>
      <c r="AI13" s="63">
        <v>937.86900000000003</v>
      </c>
      <c r="AJ13" s="63">
        <v>854.38900000000012</v>
      </c>
      <c r="AK13" s="63">
        <v>927.33299999999997</v>
      </c>
      <c r="AL13" s="63">
        <v>317.55300000000005</v>
      </c>
      <c r="AM13" s="64">
        <v>317.24499999999995</v>
      </c>
      <c r="AN13" s="130">
        <f t="shared" si="0"/>
        <v>12878.430000000004</v>
      </c>
      <c r="AP13" s="63"/>
    </row>
    <row r="14" spans="1:42" s="89" customFormat="1">
      <c r="A14" s="115" t="s">
        <v>306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>
        <v>10629.600000000006</v>
      </c>
      <c r="Z14" s="63">
        <v>-4233.1999999999971</v>
      </c>
      <c r="AA14" s="63">
        <v>8401.9999999999854</v>
      </c>
      <c r="AB14" s="63">
        <v>872.89999999999418</v>
      </c>
      <c r="AC14" s="63">
        <v>1214.0999999999913</v>
      </c>
      <c r="AD14" s="63">
        <v>1288.6000000000058</v>
      </c>
      <c r="AE14" s="63">
        <v>361.30000000001746</v>
      </c>
      <c r="AF14" s="63">
        <v>1269.7000000000116</v>
      </c>
      <c r="AG14" s="63">
        <v>77</v>
      </c>
      <c r="AH14" s="63">
        <v>827.19999999998254</v>
      </c>
      <c r="AI14" s="63">
        <v>-1018.8999999999796</v>
      </c>
      <c r="AJ14" s="63">
        <v>2174.6999999999825</v>
      </c>
      <c r="AK14" s="63">
        <v>-398.79999999997381</v>
      </c>
      <c r="AL14" s="63">
        <v>228.99999999998545</v>
      </c>
      <c r="AM14" s="64">
        <v>-444.90000000000873</v>
      </c>
      <c r="AN14" s="130">
        <f t="shared" si="0"/>
        <v>21250.300000000003</v>
      </c>
      <c r="AP14" s="63"/>
    </row>
    <row r="15" spans="1:42">
      <c r="A15" s="55" t="s">
        <v>305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49">
        <v>79.445205887610982</v>
      </c>
      <c r="AB15" s="49">
        <v>79.445205887610982</v>
      </c>
      <c r="AC15" s="49">
        <v>79.445205887610982</v>
      </c>
      <c r="AD15" s="49">
        <v>79.445205887610982</v>
      </c>
      <c r="AE15" s="49">
        <v>79.445205887610982</v>
      </c>
      <c r="AF15" s="49">
        <v>100.55479411238899</v>
      </c>
      <c r="AG15" s="49">
        <v>100.55479411238899</v>
      </c>
      <c r="AH15" s="49">
        <v>100.55479411238899</v>
      </c>
      <c r="AI15" s="49">
        <v>1161.6552052916991</v>
      </c>
      <c r="AJ15" s="49">
        <v>1200.4226208211669</v>
      </c>
      <c r="AK15" s="49">
        <v>1336.148888624039</v>
      </c>
      <c r="AL15" s="49">
        <v>1939.0394025556113</v>
      </c>
      <c r="AM15" s="54">
        <v>1968.1035226914792</v>
      </c>
      <c r="AN15" s="130">
        <f t="shared" si="0"/>
        <v>8304.2600517592182</v>
      </c>
      <c r="AP15" s="49"/>
    </row>
    <row r="16" spans="1:42">
      <c r="A16" s="48" t="s">
        <v>313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>
        <v>221.84873949579816</v>
      </c>
      <c r="AG16" s="49">
        <v>443.69747899159637</v>
      </c>
      <c r="AH16" s="49">
        <v>554.62184873949616</v>
      </c>
      <c r="AI16" s="54">
        <v>887.39495798319274</v>
      </c>
      <c r="AJ16" s="54">
        <v>998.31932773109224</v>
      </c>
      <c r="AK16" s="54">
        <v>1164.7058823529417</v>
      </c>
      <c r="AL16" s="54">
        <v>1164.7058823529417</v>
      </c>
      <c r="AM16" s="54">
        <v>1164.7058823529417</v>
      </c>
      <c r="AN16" s="130">
        <f t="shared" si="0"/>
        <v>6600</v>
      </c>
      <c r="AP16" s="49"/>
    </row>
    <row r="17" spans="1:42">
      <c r="A17" s="48" t="s">
        <v>312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54">
        <v>252133.33333333337</v>
      </c>
      <c r="AJ17" s="54">
        <v>0</v>
      </c>
      <c r="AK17" s="54">
        <v>0</v>
      </c>
      <c r="AL17" s="54">
        <v>0</v>
      </c>
      <c r="AM17" s="54">
        <v>0</v>
      </c>
      <c r="AN17" s="130">
        <f t="shared" si="0"/>
        <v>252133.33333333337</v>
      </c>
      <c r="AP17" s="49"/>
    </row>
    <row r="18" spans="1:42">
      <c r="A18" s="82" t="s">
        <v>309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54">
        <v>0</v>
      </c>
      <c r="AN18" s="130">
        <f t="shared" si="0"/>
        <v>0</v>
      </c>
      <c r="AP18" s="49"/>
    </row>
    <row r="19" spans="1:42">
      <c r="A19" s="57" t="s">
        <v>148</v>
      </c>
      <c r="B19" s="50">
        <f t="shared" ref="B19:AN19" si="1">SUM(B3:B18)</f>
        <v>1444.2624145564348</v>
      </c>
      <c r="C19" s="50">
        <f t="shared" si="1"/>
        <v>1444.2624145564348</v>
      </c>
      <c r="D19" s="50">
        <f t="shared" si="1"/>
        <v>1444.2624145564348</v>
      </c>
      <c r="E19" s="50">
        <f t="shared" si="1"/>
        <v>1444.2624145564348</v>
      </c>
      <c r="F19" s="50">
        <f t="shared" si="1"/>
        <v>1444.2624145564348</v>
      </c>
      <c r="G19" s="50">
        <f t="shared" si="1"/>
        <v>1654.2324145564348</v>
      </c>
      <c r="H19" s="50">
        <f t="shared" si="1"/>
        <v>1654.2324145564348</v>
      </c>
      <c r="I19" s="50">
        <f t="shared" si="1"/>
        <v>1654.2324145564348</v>
      </c>
      <c r="J19" s="50">
        <f t="shared" si="1"/>
        <v>1316.7040396876598</v>
      </c>
      <c r="K19" s="50">
        <f t="shared" si="1"/>
        <v>1274.7738866384937</v>
      </c>
      <c r="L19" s="50">
        <f t="shared" si="1"/>
        <v>1942.6372167962304</v>
      </c>
      <c r="M19" s="50">
        <f t="shared" si="1"/>
        <v>3336.7301564285603</v>
      </c>
      <c r="N19" s="50">
        <f t="shared" si="1"/>
        <v>4694.7969225972602</v>
      </c>
      <c r="O19" s="50">
        <f t="shared" si="1"/>
        <v>4789.8509390124191</v>
      </c>
      <c r="P19" s="50">
        <f t="shared" si="1"/>
        <v>4985.5512482863469</v>
      </c>
      <c r="Q19" s="50">
        <f t="shared" si="1"/>
        <v>4989.1009007957537</v>
      </c>
      <c r="R19" s="50">
        <f t="shared" si="1"/>
        <v>4347.2745826782138</v>
      </c>
      <c r="S19" s="50">
        <f t="shared" si="1"/>
        <v>4727.9381998807012</v>
      </c>
      <c r="T19" s="50">
        <f t="shared" si="1"/>
        <v>5009.6715661380385</v>
      </c>
      <c r="U19" s="50">
        <f t="shared" si="1"/>
        <v>4911.9079548122299</v>
      </c>
      <c r="V19" s="50">
        <f t="shared" si="1"/>
        <v>10524.346666666666</v>
      </c>
      <c r="W19" s="50">
        <f t="shared" si="1"/>
        <v>12256.363983333333</v>
      </c>
      <c r="X19" s="50">
        <f t="shared" si="1"/>
        <v>9664.2411699999993</v>
      </c>
      <c r="Y19" s="50">
        <f t="shared" si="1"/>
        <v>33892.411410000001</v>
      </c>
      <c r="Z19" s="50">
        <f t="shared" si="1"/>
        <v>7680.2541300000048</v>
      </c>
      <c r="AA19" s="50">
        <f t="shared" si="1"/>
        <v>21049.425095887596</v>
      </c>
      <c r="AB19" s="50">
        <f t="shared" si="1"/>
        <v>23860.397785887606</v>
      </c>
      <c r="AC19" s="50">
        <f t="shared" si="1"/>
        <v>10573.742215887602</v>
      </c>
      <c r="AD19" s="50">
        <f t="shared" si="1"/>
        <v>21594.374215887619</v>
      </c>
      <c r="AE19" s="50">
        <f t="shared" si="1"/>
        <v>12092.509819220961</v>
      </c>
      <c r="AF19" s="50">
        <f t="shared" si="1"/>
        <v>11982.13801727486</v>
      </c>
      <c r="AG19" s="50">
        <f t="shared" si="1"/>
        <v>33720.027563103991</v>
      </c>
      <c r="AH19" s="50">
        <f t="shared" si="1"/>
        <v>19734.554609518531</v>
      </c>
      <c r="AI19" s="50">
        <f t="shared" si="1"/>
        <v>269477.8583099416</v>
      </c>
      <c r="AJ19" s="50">
        <f t="shared" si="1"/>
        <v>20469.993668552248</v>
      </c>
      <c r="AK19" s="50">
        <f t="shared" si="1"/>
        <v>17541.119374310339</v>
      </c>
      <c r="AL19" s="50">
        <f t="shared" si="1"/>
        <v>11826.943018241873</v>
      </c>
      <c r="AM19" s="50">
        <f t="shared" si="1"/>
        <v>17458.162205044409</v>
      </c>
      <c r="AN19" s="97">
        <f t="shared" si="1"/>
        <v>623909.81018896261</v>
      </c>
    </row>
    <row r="20" spans="1:42">
      <c r="A20" s="48"/>
      <c r="AN20" s="132" t="s">
        <v>386</v>
      </c>
    </row>
    <row r="21" spans="1:42">
      <c r="A21" s="48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49"/>
      <c r="V21" s="50">
        <f>SUM(V3:V18)</f>
        <v>10524.346666666666</v>
      </c>
      <c r="W21" s="50">
        <f t="shared" ref="W21:AL21" si="2">SUM(W3:W18)</f>
        <v>12256.363983333333</v>
      </c>
      <c r="X21" s="50">
        <f t="shared" si="2"/>
        <v>9664.2411699999993</v>
      </c>
      <c r="Y21" s="50">
        <f t="shared" si="2"/>
        <v>33892.411410000001</v>
      </c>
      <c r="Z21" s="50">
        <f t="shared" si="2"/>
        <v>7680.2541300000048</v>
      </c>
      <c r="AA21" s="50">
        <f t="shared" si="2"/>
        <v>21049.425095887596</v>
      </c>
      <c r="AB21" s="50">
        <f t="shared" si="2"/>
        <v>23860.397785887606</v>
      </c>
      <c r="AC21" s="50">
        <f t="shared" si="2"/>
        <v>10573.742215887602</v>
      </c>
      <c r="AD21" s="50">
        <f t="shared" si="2"/>
        <v>21594.374215887619</v>
      </c>
      <c r="AE21" s="50">
        <f t="shared" si="2"/>
        <v>12092.509819220961</v>
      </c>
      <c r="AF21" s="50">
        <f t="shared" si="2"/>
        <v>11982.13801727486</v>
      </c>
      <c r="AG21" s="50">
        <f t="shared" si="2"/>
        <v>33720.027563103991</v>
      </c>
      <c r="AH21" s="50">
        <f t="shared" si="2"/>
        <v>19734.554609518531</v>
      </c>
      <c r="AI21" s="50">
        <f t="shared" si="2"/>
        <v>269477.8583099416</v>
      </c>
      <c r="AJ21" s="50">
        <f t="shared" si="2"/>
        <v>20469.993668552248</v>
      </c>
      <c r="AK21" s="50">
        <f t="shared" si="2"/>
        <v>17541.119374310339</v>
      </c>
      <c r="AL21" s="50">
        <f t="shared" si="2"/>
        <v>11826.943018241873</v>
      </c>
      <c r="AM21" s="50"/>
      <c r="AN21" s="131">
        <f>SUM(V21:AM21)</f>
        <v>547940.70105371485</v>
      </c>
    </row>
    <row r="22" spans="1:42">
      <c r="A22" s="48"/>
    </row>
    <row r="23" spans="1:42">
      <c r="A23" s="81" t="s">
        <v>297</v>
      </c>
      <c r="B23" s="51"/>
      <c r="C23" s="51"/>
      <c r="S23" s="81" t="s">
        <v>298</v>
      </c>
    </row>
    <row r="24" spans="1:42">
      <c r="A24" s="105" t="s">
        <v>296</v>
      </c>
      <c r="B24" s="56" t="s">
        <v>303</v>
      </c>
      <c r="C24" s="56" t="s">
        <v>307</v>
      </c>
      <c r="D24" s="56" t="s">
        <v>368</v>
      </c>
      <c r="E24" s="56" t="s">
        <v>311</v>
      </c>
      <c r="F24" s="56" t="s">
        <v>308</v>
      </c>
      <c r="G24" s="56" t="s">
        <v>310</v>
      </c>
      <c r="H24" s="56" t="s">
        <v>300</v>
      </c>
      <c r="I24" s="56" t="s">
        <v>299</v>
      </c>
      <c r="J24" s="56" t="s">
        <v>301</v>
      </c>
      <c r="K24" s="56" t="s">
        <v>302</v>
      </c>
      <c r="L24" s="56" t="s">
        <v>304</v>
      </c>
      <c r="M24" s="56" t="s">
        <v>306</v>
      </c>
      <c r="N24" s="56" t="s">
        <v>305</v>
      </c>
      <c r="O24" s="56" t="s">
        <v>313</v>
      </c>
      <c r="P24" s="56" t="s">
        <v>312</v>
      </c>
      <c r="Q24" s="56" t="s">
        <v>309</v>
      </c>
      <c r="R24" s="56" t="s">
        <v>32</v>
      </c>
      <c r="T24" s="71"/>
      <c r="U24" s="84" t="s">
        <v>292</v>
      </c>
      <c r="V24" s="84" t="s">
        <v>290</v>
      </c>
      <c r="W24" s="84" t="s">
        <v>286</v>
      </c>
      <c r="X24" s="85" t="s">
        <v>32</v>
      </c>
      <c r="Z24" s="52"/>
      <c r="AA24" s="52"/>
      <c r="AB24" s="52"/>
      <c r="AE24" s="52"/>
      <c r="AF24" s="52"/>
      <c r="AI24" s="52"/>
    </row>
    <row r="25" spans="1:42">
      <c r="A25" s="106" t="s">
        <v>295</v>
      </c>
      <c r="B25" s="107">
        <v>285.81977451972034</v>
      </c>
      <c r="C25" s="108">
        <v>663.96141575274157</v>
      </c>
      <c r="D25" s="107">
        <v>268.36305363069732</v>
      </c>
      <c r="E25" s="107">
        <v>347.96647747006369</v>
      </c>
      <c r="F25" s="108">
        <v>0</v>
      </c>
      <c r="G25" s="107">
        <v>77.423504794006661</v>
      </c>
      <c r="H25" s="107">
        <v>0</v>
      </c>
      <c r="I25" s="109">
        <v>0</v>
      </c>
      <c r="J25" s="107">
        <v>0</v>
      </c>
      <c r="K25" s="108">
        <v>234.78491171689149</v>
      </c>
      <c r="L25" s="107">
        <v>508.45200000000006</v>
      </c>
      <c r="M25" s="107">
        <v>26.353955728685648</v>
      </c>
      <c r="N25" s="107">
        <v>0</v>
      </c>
      <c r="O25" s="107">
        <v>0</v>
      </c>
      <c r="P25" s="107">
        <v>0</v>
      </c>
      <c r="Q25" s="47">
        <v>0</v>
      </c>
      <c r="R25" s="67">
        <f>SUM(B25:Q25)</f>
        <v>2413.1250936128072</v>
      </c>
      <c r="T25" s="72" t="s">
        <v>295</v>
      </c>
      <c r="U25" s="73">
        <f t="shared" ref="U25:U55" si="3">R25-V25-W25</f>
        <v>1193.4633368290165</v>
      </c>
      <c r="V25" s="73">
        <f t="shared" ref="V25:V55" si="4">B25+L25+N25+P25</f>
        <v>794.27177451972034</v>
      </c>
      <c r="W25" s="73">
        <f t="shared" ref="W25:W55" si="5">Q25+G25+E25</f>
        <v>425.38998226407034</v>
      </c>
      <c r="X25" s="74">
        <f t="shared" ref="X25:X56" si="6">SUM(U25:W25)</f>
        <v>2413.1250936128072</v>
      </c>
      <c r="Z25" s="69"/>
      <c r="AA25" s="67"/>
      <c r="AB25" s="77"/>
      <c r="AE25" s="69"/>
      <c r="AF25" s="66"/>
      <c r="AG25" s="67"/>
      <c r="AH25" s="66"/>
      <c r="AJ25" s="52"/>
    </row>
    <row r="26" spans="1:42">
      <c r="A26" s="106" t="s">
        <v>294</v>
      </c>
      <c r="B26" s="107">
        <v>249.05512132044333</v>
      </c>
      <c r="C26" s="108">
        <v>0</v>
      </c>
      <c r="D26" s="107">
        <v>163.75588821262616</v>
      </c>
      <c r="E26" s="107">
        <v>385.93662222790363</v>
      </c>
      <c r="F26" s="108">
        <v>0</v>
      </c>
      <c r="G26" s="107">
        <v>88.935497365976985</v>
      </c>
      <c r="H26" s="107">
        <v>0</v>
      </c>
      <c r="I26" s="109">
        <v>0</v>
      </c>
      <c r="J26" s="107">
        <v>0</v>
      </c>
      <c r="K26" s="108">
        <v>6.730437739184862</v>
      </c>
      <c r="L26" s="107">
        <v>80.933999999999997</v>
      </c>
      <c r="M26" s="107">
        <v>4.4623571628686918</v>
      </c>
      <c r="N26" s="107">
        <v>0</v>
      </c>
      <c r="O26" s="107">
        <v>0</v>
      </c>
      <c r="P26" s="107">
        <v>0</v>
      </c>
      <c r="Q26" s="67">
        <v>0</v>
      </c>
      <c r="R26" s="67">
        <f t="shared" ref="R26:R55" si="7">SUM(B26:Q26)</f>
        <v>979.80992402900358</v>
      </c>
      <c r="T26" s="72" t="s">
        <v>294</v>
      </c>
      <c r="U26" s="73">
        <f t="shared" si="3"/>
        <v>174.94868311467962</v>
      </c>
      <c r="V26" s="73">
        <f t="shared" si="4"/>
        <v>329.98912132044336</v>
      </c>
      <c r="W26" s="73">
        <f t="shared" si="5"/>
        <v>474.8721195938806</v>
      </c>
      <c r="X26" s="74">
        <f t="shared" si="6"/>
        <v>979.80992402900358</v>
      </c>
      <c r="Z26" s="69"/>
      <c r="AA26" s="67"/>
      <c r="AB26" s="77"/>
      <c r="AD26" s="52"/>
      <c r="AE26" s="69"/>
      <c r="AF26" s="66"/>
      <c r="AG26" s="67"/>
      <c r="AH26" s="66"/>
      <c r="AJ26" s="52"/>
    </row>
    <row r="27" spans="1:42">
      <c r="A27" s="106" t="s">
        <v>293</v>
      </c>
      <c r="B27" s="107">
        <v>3887.9617902348832</v>
      </c>
      <c r="C27" s="108">
        <v>805.43698903290112</v>
      </c>
      <c r="D27" s="107">
        <v>2567.8918780485697</v>
      </c>
      <c r="E27" s="107">
        <v>2961.7248214464157</v>
      </c>
      <c r="F27" s="108">
        <v>0</v>
      </c>
      <c r="G27" s="107">
        <v>653.3616241038568</v>
      </c>
      <c r="H27" s="107">
        <v>0</v>
      </c>
      <c r="I27" s="107">
        <v>1198.0671494265846</v>
      </c>
      <c r="J27" s="107">
        <v>30.019999999999996</v>
      </c>
      <c r="K27" s="108">
        <v>1734.3601905723156</v>
      </c>
      <c r="L27" s="107">
        <v>3679.1330000000003</v>
      </c>
      <c r="M27" s="107">
        <v>204.97587813019777</v>
      </c>
      <c r="N27" s="107">
        <v>0</v>
      </c>
      <c r="O27" s="107">
        <v>0</v>
      </c>
      <c r="P27" s="107">
        <v>0</v>
      </c>
      <c r="Q27" s="67">
        <v>0</v>
      </c>
      <c r="R27" s="67">
        <f t="shared" si="7"/>
        <v>17722.933320995726</v>
      </c>
      <c r="T27" s="72" t="s">
        <v>293</v>
      </c>
      <c r="U27" s="73">
        <f t="shared" si="3"/>
        <v>6540.7520852105699</v>
      </c>
      <c r="V27" s="73">
        <f t="shared" si="4"/>
        <v>7567.0947902348835</v>
      </c>
      <c r="W27" s="73">
        <f t="shared" si="5"/>
        <v>3615.0864455502724</v>
      </c>
      <c r="X27" s="74">
        <f t="shared" si="6"/>
        <v>17722.933320995726</v>
      </c>
      <c r="Z27" s="69"/>
      <c r="AA27" s="67"/>
      <c r="AB27" s="77"/>
      <c r="AD27" s="52"/>
      <c r="AE27" s="69"/>
      <c r="AF27" s="66"/>
      <c r="AG27" s="67"/>
      <c r="AH27" s="66"/>
      <c r="AJ27" s="52"/>
    </row>
    <row r="28" spans="1:42">
      <c r="A28" s="106" t="s">
        <v>291</v>
      </c>
      <c r="B28" s="107">
        <v>3255.9857836981869</v>
      </c>
      <c r="C28" s="108">
        <v>837.62043868394801</v>
      </c>
      <c r="D28" s="107">
        <v>1645.3384253558277</v>
      </c>
      <c r="E28" s="107">
        <v>896.90399275800337</v>
      </c>
      <c r="F28" s="108">
        <v>0</v>
      </c>
      <c r="G28" s="107">
        <v>227.13103706551178</v>
      </c>
      <c r="H28" s="107">
        <v>1034.7420000000002</v>
      </c>
      <c r="I28" s="107">
        <v>1756.1421969220348</v>
      </c>
      <c r="J28" s="107">
        <v>1.1299999999999999</v>
      </c>
      <c r="K28" s="108">
        <v>1613.57869775939</v>
      </c>
      <c r="L28" s="107">
        <v>1046.2760000000001</v>
      </c>
      <c r="M28" s="107">
        <v>125.45507114287761</v>
      </c>
      <c r="N28" s="107">
        <v>238.02097610392707</v>
      </c>
      <c r="O28" s="107">
        <v>0</v>
      </c>
      <c r="P28" s="107">
        <v>0</v>
      </c>
      <c r="Q28" s="67">
        <v>0</v>
      </c>
      <c r="R28" s="67">
        <f t="shared" si="7"/>
        <v>12678.324619489709</v>
      </c>
      <c r="T28" s="72" t="s">
        <v>291</v>
      </c>
      <c r="U28" s="73">
        <f t="shared" si="3"/>
        <v>7014.0068298640799</v>
      </c>
      <c r="V28" s="73">
        <f t="shared" si="4"/>
        <v>4540.282759802114</v>
      </c>
      <c r="W28" s="73">
        <f t="shared" si="5"/>
        <v>1124.0350298235151</v>
      </c>
      <c r="X28" s="74">
        <f t="shared" si="6"/>
        <v>12678.324619489709</v>
      </c>
      <c r="Z28" s="69"/>
      <c r="AA28" s="67"/>
      <c r="AB28" s="77"/>
      <c r="AD28" s="52"/>
      <c r="AE28" s="69"/>
      <c r="AF28" s="66"/>
      <c r="AG28" s="67"/>
      <c r="AH28" s="66"/>
      <c r="AJ28" s="52"/>
    </row>
    <row r="29" spans="1:42">
      <c r="A29" s="106" t="s">
        <v>289</v>
      </c>
      <c r="B29" s="107">
        <v>6978.2240967331618</v>
      </c>
      <c r="C29" s="108">
        <v>741.12991026919224</v>
      </c>
      <c r="D29" s="107">
        <v>1.1029520677258904</v>
      </c>
      <c r="E29" s="107">
        <v>4432.3761942861838</v>
      </c>
      <c r="F29" s="108">
        <v>0</v>
      </c>
      <c r="G29" s="107">
        <v>813.04662021256502</v>
      </c>
      <c r="H29" s="107">
        <v>5631.0950000000003</v>
      </c>
      <c r="I29" s="107">
        <v>2142.8289844691149</v>
      </c>
      <c r="J29" s="107">
        <v>0</v>
      </c>
      <c r="K29" s="108">
        <v>11497.905237229221</v>
      </c>
      <c r="L29" s="107">
        <v>7510.5459999999994</v>
      </c>
      <c r="M29" s="107">
        <v>1928.3451972234107</v>
      </c>
      <c r="N29" s="107">
        <v>577.05345331029139</v>
      </c>
      <c r="O29" s="107">
        <v>0</v>
      </c>
      <c r="P29" s="107">
        <v>68000</v>
      </c>
      <c r="Q29" s="67">
        <v>0</v>
      </c>
      <c r="R29" s="67">
        <f t="shared" si="7"/>
        <v>110253.65364580086</v>
      </c>
      <c r="T29" s="72" t="s">
        <v>289</v>
      </c>
      <c r="U29" s="73">
        <f t="shared" si="3"/>
        <v>21942.40728125866</v>
      </c>
      <c r="V29" s="73">
        <f t="shared" si="4"/>
        <v>83065.823550043453</v>
      </c>
      <c r="W29" s="73">
        <f t="shared" si="5"/>
        <v>5245.4228144987492</v>
      </c>
      <c r="X29" s="74">
        <f t="shared" si="6"/>
        <v>110253.65364580086</v>
      </c>
      <c r="Z29" s="69"/>
      <c r="AA29" s="67"/>
      <c r="AB29" s="77"/>
      <c r="AD29" s="52"/>
      <c r="AE29" s="69"/>
      <c r="AF29" s="67"/>
      <c r="AG29" s="66"/>
      <c r="AH29" s="67"/>
      <c r="AI29" s="52"/>
    </row>
    <row r="30" spans="1:42">
      <c r="A30" s="106" t="s">
        <v>288</v>
      </c>
      <c r="B30" s="107">
        <v>3577.5713487090784</v>
      </c>
      <c r="C30" s="108">
        <v>728.26849451645046</v>
      </c>
      <c r="D30" s="107">
        <v>958.73437001819002</v>
      </c>
      <c r="E30" s="107">
        <v>2472.521012669511</v>
      </c>
      <c r="F30" s="108">
        <v>0</v>
      </c>
      <c r="G30" s="107">
        <v>569.67052717248907</v>
      </c>
      <c r="H30" s="107">
        <v>88.236999999999995</v>
      </c>
      <c r="I30" s="107">
        <v>1134.4956321394818</v>
      </c>
      <c r="J30" s="107">
        <v>0.22</v>
      </c>
      <c r="K30" s="108">
        <v>2414.8801149716442</v>
      </c>
      <c r="L30" s="107">
        <v>0</v>
      </c>
      <c r="M30" s="107">
        <v>178.77623655676996</v>
      </c>
      <c r="N30" s="107">
        <v>0</v>
      </c>
      <c r="O30" s="107">
        <v>0</v>
      </c>
      <c r="P30" s="107">
        <v>0</v>
      </c>
      <c r="Q30" s="67">
        <v>0</v>
      </c>
      <c r="R30" s="67">
        <f t="shared" si="7"/>
        <v>12123.374736753614</v>
      </c>
      <c r="T30" s="72" t="s">
        <v>288</v>
      </c>
      <c r="U30" s="73">
        <f t="shared" si="3"/>
        <v>5503.6118482025358</v>
      </c>
      <c r="V30" s="73">
        <f t="shared" si="4"/>
        <v>3577.5713487090784</v>
      </c>
      <c r="W30" s="73">
        <f t="shared" si="5"/>
        <v>3042.1915398420001</v>
      </c>
      <c r="X30" s="74">
        <f t="shared" si="6"/>
        <v>12123.374736753614</v>
      </c>
      <c r="Z30" s="69"/>
      <c r="AA30" s="67"/>
      <c r="AB30" s="77"/>
      <c r="AD30" s="52"/>
    </row>
    <row r="31" spans="1:42">
      <c r="A31" s="106" t="s">
        <v>287</v>
      </c>
      <c r="B31" s="107">
        <v>1572.1175989084336</v>
      </c>
      <c r="C31" s="108">
        <v>0</v>
      </c>
      <c r="D31" s="107">
        <v>1.9730000000000001</v>
      </c>
      <c r="E31" s="107">
        <v>2684.9134639686722</v>
      </c>
      <c r="F31" s="108">
        <v>0</v>
      </c>
      <c r="G31" s="107">
        <v>365.24158273769598</v>
      </c>
      <c r="H31" s="107">
        <v>2842.9770000000003</v>
      </c>
      <c r="I31" s="107">
        <v>1004.270912231454</v>
      </c>
      <c r="J31" s="107">
        <v>0</v>
      </c>
      <c r="K31" s="108">
        <v>2787.4228505521628</v>
      </c>
      <c r="L31" s="107">
        <v>0</v>
      </c>
      <c r="M31" s="107">
        <v>636.74125596533486</v>
      </c>
      <c r="N31" s="107">
        <v>0</v>
      </c>
      <c r="O31" s="107">
        <v>0</v>
      </c>
      <c r="P31" s="107">
        <v>0</v>
      </c>
      <c r="Q31" s="67">
        <v>0</v>
      </c>
      <c r="R31" s="67">
        <f t="shared" si="7"/>
        <v>11895.657664363753</v>
      </c>
      <c r="T31" s="72" t="s">
        <v>287</v>
      </c>
      <c r="U31" s="73">
        <f t="shared" si="3"/>
        <v>7273.3850187489516</v>
      </c>
      <c r="V31" s="73">
        <f t="shared" si="4"/>
        <v>1572.1175989084336</v>
      </c>
      <c r="W31" s="73">
        <f t="shared" si="5"/>
        <v>3050.155046706368</v>
      </c>
      <c r="X31" s="74">
        <f t="shared" si="6"/>
        <v>11895.657664363753</v>
      </c>
      <c r="AD31" s="52"/>
    </row>
    <row r="32" spans="1:42">
      <c r="A32" s="106" t="s">
        <v>285</v>
      </c>
      <c r="B32" s="107">
        <v>4291.2906885138409</v>
      </c>
      <c r="C32" s="108">
        <v>0</v>
      </c>
      <c r="D32" s="107">
        <v>19.41405005301862</v>
      </c>
      <c r="E32" s="107">
        <v>5284.6524429263673</v>
      </c>
      <c r="F32" s="108">
        <v>0</v>
      </c>
      <c r="G32" s="107">
        <v>1372.7361050888683</v>
      </c>
      <c r="H32" s="107">
        <v>5147.75</v>
      </c>
      <c r="I32" s="107">
        <v>1452.1222672553642</v>
      </c>
      <c r="J32" s="107">
        <v>6.01</v>
      </c>
      <c r="K32" s="108">
        <v>5841.4943781116162</v>
      </c>
      <c r="L32" s="107">
        <v>0</v>
      </c>
      <c r="M32" s="107">
        <v>2168.2490676633347</v>
      </c>
      <c r="N32" s="107">
        <v>0</v>
      </c>
      <c r="O32" s="107">
        <v>0</v>
      </c>
      <c r="P32" s="107">
        <v>0</v>
      </c>
      <c r="Q32" s="67">
        <v>0</v>
      </c>
      <c r="R32" s="67">
        <f t="shared" si="7"/>
        <v>25583.718999612407</v>
      </c>
      <c r="T32" s="72" t="s">
        <v>285</v>
      </c>
      <c r="U32" s="73">
        <f t="shared" si="3"/>
        <v>14635.039763083332</v>
      </c>
      <c r="V32" s="73">
        <f t="shared" si="4"/>
        <v>4291.2906885138409</v>
      </c>
      <c r="W32" s="73">
        <f t="shared" si="5"/>
        <v>6657.3885480152358</v>
      </c>
      <c r="X32" s="74">
        <f t="shared" si="6"/>
        <v>25583.718999612407</v>
      </c>
      <c r="Z32" s="52"/>
      <c r="AD32" s="52"/>
    </row>
    <row r="33" spans="1:43">
      <c r="A33" s="106" t="s">
        <v>284</v>
      </c>
      <c r="B33" s="107">
        <v>0</v>
      </c>
      <c r="C33" s="108">
        <v>0</v>
      </c>
      <c r="D33" s="107">
        <v>61.70316139210496</v>
      </c>
      <c r="E33" s="107">
        <v>159.52037692464236</v>
      </c>
      <c r="F33" s="108">
        <v>0</v>
      </c>
      <c r="G33" s="107">
        <v>99.587286914150411</v>
      </c>
      <c r="H33" s="107">
        <v>407.44400000000002</v>
      </c>
      <c r="I33" s="107">
        <v>6.7240000000000002</v>
      </c>
      <c r="J33" s="107">
        <v>0.21</v>
      </c>
      <c r="K33" s="108">
        <v>0</v>
      </c>
      <c r="L33" s="107">
        <v>0</v>
      </c>
      <c r="M33" s="107">
        <v>3.0637246252538368</v>
      </c>
      <c r="N33" s="107">
        <v>0</v>
      </c>
      <c r="O33" s="107">
        <v>0</v>
      </c>
      <c r="P33" s="107">
        <v>0</v>
      </c>
      <c r="Q33" s="67">
        <v>0</v>
      </c>
      <c r="R33" s="67">
        <f t="shared" si="7"/>
        <v>738.25254985615163</v>
      </c>
      <c r="T33" s="72" t="s">
        <v>284</v>
      </c>
      <c r="U33" s="73">
        <f t="shared" si="3"/>
        <v>479.14488601735889</v>
      </c>
      <c r="V33" s="73">
        <f t="shared" si="4"/>
        <v>0</v>
      </c>
      <c r="W33" s="73">
        <f t="shared" si="5"/>
        <v>259.10766383879275</v>
      </c>
      <c r="X33" s="74">
        <f t="shared" si="6"/>
        <v>738.25254985615163</v>
      </c>
      <c r="Z33" s="52"/>
      <c r="AA33" s="52"/>
      <c r="AB33" s="52"/>
      <c r="AC33" s="52"/>
      <c r="AD33" s="52"/>
      <c r="AE33" s="52"/>
      <c r="AF33" s="53"/>
      <c r="AG33" s="52"/>
      <c r="AI33" s="52"/>
    </row>
    <row r="34" spans="1:43">
      <c r="A34" s="106" t="s">
        <v>283</v>
      </c>
      <c r="B34" s="107">
        <v>0</v>
      </c>
      <c r="C34" s="108">
        <v>0</v>
      </c>
      <c r="D34" s="107">
        <v>774.46156893712759</v>
      </c>
      <c r="E34" s="107">
        <v>3023.687628003654</v>
      </c>
      <c r="F34" s="108">
        <v>0</v>
      </c>
      <c r="G34" s="107">
        <v>1034.8777119581237</v>
      </c>
      <c r="H34" s="107">
        <v>0</v>
      </c>
      <c r="I34" s="107">
        <v>0</v>
      </c>
      <c r="J34" s="107">
        <v>12.78</v>
      </c>
      <c r="K34" s="108">
        <v>49.11847921393872</v>
      </c>
      <c r="L34" s="107">
        <v>0</v>
      </c>
      <c r="M34" s="107">
        <v>71.716259707901486</v>
      </c>
      <c r="N34" s="107">
        <v>0</v>
      </c>
      <c r="O34" s="107">
        <v>0</v>
      </c>
      <c r="P34" s="107">
        <v>0</v>
      </c>
      <c r="Q34" s="67">
        <v>0</v>
      </c>
      <c r="R34" s="67">
        <f t="shared" si="7"/>
        <v>4966.6416478207448</v>
      </c>
      <c r="T34" s="72" t="s">
        <v>283</v>
      </c>
      <c r="U34" s="73">
        <f t="shared" si="3"/>
        <v>908.07630785896708</v>
      </c>
      <c r="V34" s="73">
        <f t="shared" si="4"/>
        <v>0</v>
      </c>
      <c r="W34" s="73">
        <f t="shared" si="5"/>
        <v>4058.5653399617777</v>
      </c>
      <c r="X34" s="74">
        <f t="shared" si="6"/>
        <v>4966.6416478207448</v>
      </c>
      <c r="Z34" s="52"/>
      <c r="AA34" s="52"/>
      <c r="AB34" s="52"/>
      <c r="AC34" s="52"/>
      <c r="AD34" s="52"/>
      <c r="AE34" s="52"/>
      <c r="AF34" s="53"/>
      <c r="AG34" s="52"/>
      <c r="AH34" s="52"/>
      <c r="AI34" s="52"/>
    </row>
    <row r="35" spans="1:43">
      <c r="A35" s="106" t="s">
        <v>282</v>
      </c>
      <c r="B35" s="107">
        <v>0</v>
      </c>
      <c r="C35" s="108">
        <v>0</v>
      </c>
      <c r="D35" s="107">
        <v>1160.8181157443723</v>
      </c>
      <c r="E35" s="107">
        <v>1496.1301860680824</v>
      </c>
      <c r="F35" s="108">
        <v>0</v>
      </c>
      <c r="G35" s="107">
        <v>845.04381294042344</v>
      </c>
      <c r="H35" s="107">
        <v>0</v>
      </c>
      <c r="I35" s="107">
        <v>0</v>
      </c>
      <c r="J35" s="107">
        <v>0.08</v>
      </c>
      <c r="K35" s="108">
        <v>936.97348460899775</v>
      </c>
      <c r="L35" s="107">
        <v>0</v>
      </c>
      <c r="M35" s="107">
        <v>18.857870303586807</v>
      </c>
      <c r="N35" s="107">
        <v>0</v>
      </c>
      <c r="O35" s="107">
        <v>0</v>
      </c>
      <c r="P35" s="107">
        <v>0</v>
      </c>
      <c r="Q35" s="67">
        <v>0</v>
      </c>
      <c r="R35" s="67">
        <f t="shared" si="7"/>
        <v>4457.9034696654626</v>
      </c>
      <c r="T35" s="72" t="s">
        <v>282</v>
      </c>
      <c r="U35" s="73">
        <f t="shared" si="3"/>
        <v>2116.7294706569569</v>
      </c>
      <c r="V35" s="73">
        <f t="shared" si="4"/>
        <v>0</v>
      </c>
      <c r="W35" s="73">
        <f t="shared" si="5"/>
        <v>2341.1739990085057</v>
      </c>
      <c r="X35" s="74">
        <f t="shared" si="6"/>
        <v>4457.9034696654626</v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</row>
    <row r="36" spans="1:43">
      <c r="A36" s="106" t="s">
        <v>281</v>
      </c>
      <c r="B36" s="107">
        <v>0</v>
      </c>
      <c r="C36" s="108">
        <v>174.06849451645064</v>
      </c>
      <c r="D36" s="107">
        <v>855.92041985568574</v>
      </c>
      <c r="E36" s="107">
        <v>2602.5636601983556</v>
      </c>
      <c r="F36" s="108">
        <v>0</v>
      </c>
      <c r="G36" s="107">
        <v>505.03281131216119</v>
      </c>
      <c r="H36" s="107">
        <v>0</v>
      </c>
      <c r="I36" s="107">
        <v>783.26960727031633</v>
      </c>
      <c r="J36" s="107">
        <v>4.3899999999999997</v>
      </c>
      <c r="K36" s="108">
        <v>1185.7799244545902</v>
      </c>
      <c r="L36" s="107">
        <v>0</v>
      </c>
      <c r="M36" s="107">
        <v>39.046346010098262</v>
      </c>
      <c r="N36" s="107">
        <v>0</v>
      </c>
      <c r="O36" s="107">
        <v>0</v>
      </c>
      <c r="P36" s="107">
        <v>0</v>
      </c>
      <c r="Q36" s="67">
        <v>0</v>
      </c>
      <c r="R36" s="67">
        <f t="shared" si="7"/>
        <v>6150.0712636176586</v>
      </c>
      <c r="T36" s="72" t="s">
        <v>281</v>
      </c>
      <c r="U36" s="73">
        <f t="shared" si="3"/>
        <v>3042.4747921071416</v>
      </c>
      <c r="V36" s="73">
        <f t="shared" si="4"/>
        <v>0</v>
      </c>
      <c r="W36" s="73">
        <f t="shared" si="5"/>
        <v>3107.5964715105169</v>
      </c>
      <c r="X36" s="74">
        <f t="shared" si="6"/>
        <v>6150.0712636176586</v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</row>
    <row r="37" spans="1:43">
      <c r="A37" s="106" t="s">
        <v>280</v>
      </c>
      <c r="B37" s="107">
        <v>0</v>
      </c>
      <c r="C37" s="108">
        <v>205.35463609172481</v>
      </c>
      <c r="D37" s="107">
        <v>902.04881373656212</v>
      </c>
      <c r="E37" s="107">
        <v>975.26606629269565</v>
      </c>
      <c r="F37" s="108">
        <v>0</v>
      </c>
      <c r="G37" s="107">
        <v>311.62004032593092</v>
      </c>
      <c r="H37" s="107">
        <v>0</v>
      </c>
      <c r="I37" s="107">
        <v>19.940999999999999</v>
      </c>
      <c r="J37" s="107">
        <v>8.33</v>
      </c>
      <c r="K37" s="108">
        <v>1495.005323176709</v>
      </c>
      <c r="L37" s="107">
        <v>0</v>
      </c>
      <c r="M37" s="107">
        <v>91.594895190181887</v>
      </c>
      <c r="N37" s="107">
        <v>0</v>
      </c>
      <c r="O37" s="107">
        <v>0</v>
      </c>
      <c r="P37" s="107">
        <v>0</v>
      </c>
      <c r="Q37" s="67">
        <v>0</v>
      </c>
      <c r="R37" s="67">
        <f t="shared" si="7"/>
        <v>4009.160774813804</v>
      </c>
      <c r="T37" s="72" t="s">
        <v>280</v>
      </c>
      <c r="U37" s="73">
        <f t="shared" si="3"/>
        <v>2722.2746681951776</v>
      </c>
      <c r="V37" s="73">
        <f t="shared" si="4"/>
        <v>0</v>
      </c>
      <c r="W37" s="73">
        <f t="shared" si="5"/>
        <v>1286.8861066186266</v>
      </c>
      <c r="X37" s="74">
        <f t="shared" si="6"/>
        <v>4009.160774813804</v>
      </c>
      <c r="Z37" s="52"/>
      <c r="AA37" s="52"/>
      <c r="AB37" s="52"/>
      <c r="AC37" s="52"/>
      <c r="AD37" s="52"/>
      <c r="AE37" s="52"/>
      <c r="AF37" s="52"/>
      <c r="AG37" s="52"/>
      <c r="AH37" s="52"/>
      <c r="AI37" s="52"/>
    </row>
    <row r="38" spans="1:43">
      <c r="A38" s="106" t="s">
        <v>279</v>
      </c>
      <c r="B38" s="107">
        <v>0</v>
      </c>
      <c r="C38" s="108">
        <v>850.48185443668979</v>
      </c>
      <c r="D38" s="107">
        <v>1038.4347155185048</v>
      </c>
      <c r="E38" s="107">
        <v>1469.0229073480041</v>
      </c>
      <c r="F38" s="108">
        <v>959.60199999999998</v>
      </c>
      <c r="G38" s="107">
        <v>519.99862446543295</v>
      </c>
      <c r="H38" s="107">
        <v>0</v>
      </c>
      <c r="I38" s="107">
        <v>849.79466334231427</v>
      </c>
      <c r="J38" s="107">
        <v>19.190000000000001</v>
      </c>
      <c r="K38" s="108">
        <v>2174.2440195150393</v>
      </c>
      <c r="L38" s="107">
        <v>0</v>
      </c>
      <c r="M38" s="107">
        <v>281.12438164412595</v>
      </c>
      <c r="N38" s="107">
        <v>0</v>
      </c>
      <c r="O38" s="107">
        <v>0</v>
      </c>
      <c r="P38" s="107">
        <v>0</v>
      </c>
      <c r="Q38" s="67">
        <v>0</v>
      </c>
      <c r="R38" s="67">
        <f t="shared" si="7"/>
        <v>8161.8931662701107</v>
      </c>
      <c r="T38" s="72" t="s">
        <v>279</v>
      </c>
      <c r="U38" s="73">
        <f t="shared" si="3"/>
        <v>6172.8716344566737</v>
      </c>
      <c r="V38" s="73">
        <f t="shared" si="4"/>
        <v>0</v>
      </c>
      <c r="W38" s="73">
        <f t="shared" si="5"/>
        <v>1989.0215318134369</v>
      </c>
      <c r="X38" s="74">
        <f t="shared" si="6"/>
        <v>8161.8931662701107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</row>
    <row r="39" spans="1:43">
      <c r="A39" s="106" t="s">
        <v>143</v>
      </c>
      <c r="B39" s="107">
        <v>0</v>
      </c>
      <c r="C39" s="108">
        <v>180.52911266201397</v>
      </c>
      <c r="D39" s="107">
        <v>1619.020077019233</v>
      </c>
      <c r="E39" s="107">
        <v>4169.2271840201101</v>
      </c>
      <c r="F39" s="108">
        <v>0</v>
      </c>
      <c r="G39" s="107">
        <v>1561.8254787079477</v>
      </c>
      <c r="H39" s="107">
        <v>0</v>
      </c>
      <c r="I39" s="107">
        <v>0</v>
      </c>
      <c r="J39" s="107">
        <v>2.46</v>
      </c>
      <c r="K39" s="108">
        <v>970.06405018442888</v>
      </c>
      <c r="L39" s="107">
        <v>0</v>
      </c>
      <c r="M39" s="107">
        <v>143.46866335441621</v>
      </c>
      <c r="N39" s="107">
        <v>0</v>
      </c>
      <c r="O39" s="107">
        <v>0</v>
      </c>
      <c r="P39" s="107">
        <v>0</v>
      </c>
      <c r="Q39" s="67">
        <v>0</v>
      </c>
      <c r="R39" s="67">
        <f t="shared" si="7"/>
        <v>8646.5945659481513</v>
      </c>
      <c r="T39" s="72" t="s">
        <v>143</v>
      </c>
      <c r="U39" s="73">
        <f t="shared" si="3"/>
        <v>2915.5419032200934</v>
      </c>
      <c r="V39" s="73">
        <f t="shared" si="4"/>
        <v>0</v>
      </c>
      <c r="W39" s="73">
        <f t="shared" si="5"/>
        <v>5731.0526627280578</v>
      </c>
      <c r="X39" s="74">
        <f t="shared" si="6"/>
        <v>8646.5945659481513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</row>
    <row r="40" spans="1:43">
      <c r="A40" s="106" t="s">
        <v>278</v>
      </c>
      <c r="B40" s="107">
        <v>0</v>
      </c>
      <c r="C40" s="108">
        <v>180.52911266201397</v>
      </c>
      <c r="D40" s="107">
        <v>1602.8560914506402</v>
      </c>
      <c r="E40" s="107">
        <v>3308.3243841276817</v>
      </c>
      <c r="F40" s="108">
        <v>959.60199999999998</v>
      </c>
      <c r="G40" s="107">
        <v>1165.2062571501963</v>
      </c>
      <c r="H40" s="107">
        <v>212.05599999999998</v>
      </c>
      <c r="I40" s="107">
        <v>1325.1629001001536</v>
      </c>
      <c r="J40" s="107">
        <v>12.71</v>
      </c>
      <c r="K40" s="108">
        <v>914.56858287946636</v>
      </c>
      <c r="L40" s="107">
        <v>0</v>
      </c>
      <c r="M40" s="107">
        <v>102.38141997246146</v>
      </c>
      <c r="N40" s="107">
        <v>0</v>
      </c>
      <c r="O40" s="107">
        <v>0</v>
      </c>
      <c r="P40" s="107">
        <v>0</v>
      </c>
      <c r="Q40" s="67">
        <v>0</v>
      </c>
      <c r="R40" s="67">
        <f t="shared" si="7"/>
        <v>9783.3967483426131</v>
      </c>
      <c r="T40" s="72" t="s">
        <v>278</v>
      </c>
      <c r="U40" s="73">
        <f t="shared" si="3"/>
        <v>5309.8661070647349</v>
      </c>
      <c r="V40" s="73">
        <f t="shared" si="4"/>
        <v>0</v>
      </c>
      <c r="W40" s="73">
        <f t="shared" si="5"/>
        <v>4473.5306412778782</v>
      </c>
      <c r="X40" s="74">
        <f t="shared" si="6"/>
        <v>9783.3967483426131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</row>
    <row r="41" spans="1:43">
      <c r="A41" s="106" t="s">
        <v>277</v>
      </c>
      <c r="B41" s="107">
        <v>0</v>
      </c>
      <c r="C41" s="108">
        <v>304.06769690927217</v>
      </c>
      <c r="D41" s="107">
        <v>1388.2980359492058</v>
      </c>
      <c r="E41" s="107">
        <v>2043.3450961343531</v>
      </c>
      <c r="F41" s="108">
        <v>1436.3020000000006</v>
      </c>
      <c r="G41" s="107">
        <v>439.6455208250818</v>
      </c>
      <c r="H41" s="107">
        <v>1454.7650000000001</v>
      </c>
      <c r="I41" s="107">
        <v>1314.3530657911442</v>
      </c>
      <c r="J41" s="107">
        <v>21.549999999999997</v>
      </c>
      <c r="K41" s="108">
        <v>1569.1663222351835</v>
      </c>
      <c r="L41" s="107">
        <v>0</v>
      </c>
      <c r="M41" s="107">
        <v>200.12570721443137</v>
      </c>
      <c r="N41" s="107">
        <v>0</v>
      </c>
      <c r="O41" s="107">
        <v>330.00000000000011</v>
      </c>
      <c r="P41" s="107">
        <v>0</v>
      </c>
      <c r="Q41" s="67">
        <v>0</v>
      </c>
      <c r="R41" s="67">
        <f t="shared" si="7"/>
        <v>10501.618445058672</v>
      </c>
      <c r="T41" s="72" t="s">
        <v>277</v>
      </c>
      <c r="U41" s="73">
        <f t="shared" si="3"/>
        <v>8018.6278280992365</v>
      </c>
      <c r="V41" s="73">
        <f t="shared" si="4"/>
        <v>0</v>
      </c>
      <c r="W41" s="73">
        <f t="shared" si="5"/>
        <v>2482.9906169594351</v>
      </c>
      <c r="X41" s="74">
        <f t="shared" si="6"/>
        <v>10501.618445058672</v>
      </c>
    </row>
    <row r="42" spans="1:43">
      <c r="A42" s="106" t="s">
        <v>276</v>
      </c>
      <c r="B42" s="107">
        <v>0</v>
      </c>
      <c r="C42" s="108">
        <v>77.16849451645065</v>
      </c>
      <c r="D42" s="107">
        <v>902.45082302990613</v>
      </c>
      <c r="E42" s="107">
        <v>2114.8603497079148</v>
      </c>
      <c r="F42" s="108">
        <v>959.60199999999998</v>
      </c>
      <c r="G42" s="107">
        <v>893.68456018553866</v>
      </c>
      <c r="H42" s="107">
        <v>0</v>
      </c>
      <c r="I42" s="107">
        <v>1597.2374729796452</v>
      </c>
      <c r="J42" s="107">
        <v>35.06</v>
      </c>
      <c r="K42" s="108">
        <v>4035.6671521367794</v>
      </c>
      <c r="L42" s="107">
        <v>0</v>
      </c>
      <c r="M42" s="107">
        <v>332.99336125202103</v>
      </c>
      <c r="N42" s="107">
        <v>0</v>
      </c>
      <c r="O42" s="107">
        <v>330.00000000000011</v>
      </c>
      <c r="P42" s="107">
        <v>0</v>
      </c>
      <c r="Q42" s="67">
        <v>0</v>
      </c>
      <c r="R42" s="67">
        <f t="shared" si="7"/>
        <v>11278.724213808257</v>
      </c>
      <c r="T42" s="72" t="s">
        <v>276</v>
      </c>
      <c r="U42" s="73">
        <f t="shared" si="3"/>
        <v>8270.1793039148033</v>
      </c>
      <c r="V42" s="73">
        <f t="shared" si="4"/>
        <v>0</v>
      </c>
      <c r="W42" s="73">
        <f t="shared" si="5"/>
        <v>3008.5449098934532</v>
      </c>
      <c r="X42" s="74">
        <f t="shared" si="6"/>
        <v>11278.724213808257</v>
      </c>
    </row>
    <row r="43" spans="1:43">
      <c r="A43" s="106" t="s">
        <v>275</v>
      </c>
      <c r="B43" s="107">
        <v>0</v>
      </c>
      <c r="C43" s="108">
        <v>0</v>
      </c>
      <c r="D43" s="107">
        <v>1197.971547100356</v>
      </c>
      <c r="E43" s="107">
        <v>815.78403767013879</v>
      </c>
      <c r="F43" s="108">
        <v>0</v>
      </c>
      <c r="G43" s="107">
        <v>260.29576730401777</v>
      </c>
      <c r="H43" s="107">
        <v>0</v>
      </c>
      <c r="I43" s="107">
        <v>0</v>
      </c>
      <c r="J43" s="107">
        <v>4.75</v>
      </c>
      <c r="K43" s="108">
        <v>1069.9456806798614</v>
      </c>
      <c r="L43" s="107">
        <v>0</v>
      </c>
      <c r="M43" s="107">
        <v>366.71688891935696</v>
      </c>
      <c r="N43" s="107">
        <v>0</v>
      </c>
      <c r="O43" s="107">
        <v>65.999999999999957</v>
      </c>
      <c r="P43" s="107">
        <v>0</v>
      </c>
      <c r="Q43" s="67">
        <v>0</v>
      </c>
      <c r="R43" s="67">
        <f t="shared" si="7"/>
        <v>3781.4639216737314</v>
      </c>
      <c r="T43" s="72" t="s">
        <v>275</v>
      </c>
      <c r="U43" s="73">
        <f t="shared" si="3"/>
        <v>2705.3841166995749</v>
      </c>
      <c r="V43" s="73">
        <f t="shared" si="4"/>
        <v>0</v>
      </c>
      <c r="W43" s="73">
        <f t="shared" si="5"/>
        <v>1076.0798049741566</v>
      </c>
      <c r="X43" s="74">
        <f t="shared" si="6"/>
        <v>3781.4639216737314</v>
      </c>
    </row>
    <row r="44" spans="1:43">
      <c r="A44" s="106" t="s">
        <v>274</v>
      </c>
      <c r="B44" s="107">
        <v>0</v>
      </c>
      <c r="C44" s="108">
        <v>45.044865403788634</v>
      </c>
      <c r="D44" s="107">
        <v>987.95514838314773</v>
      </c>
      <c r="E44" s="107">
        <v>1160.2492353358555</v>
      </c>
      <c r="F44" s="108">
        <v>0</v>
      </c>
      <c r="G44" s="107">
        <v>308.6643119772022</v>
      </c>
      <c r="H44" s="107">
        <v>0</v>
      </c>
      <c r="I44" s="107">
        <v>1252.6885135630753</v>
      </c>
      <c r="J44" s="107">
        <v>20.07</v>
      </c>
      <c r="K44" s="108">
        <v>4871.2894599204819</v>
      </c>
      <c r="L44" s="107">
        <v>0</v>
      </c>
      <c r="M44" s="107">
        <v>120.21582665816436</v>
      </c>
      <c r="N44" s="107">
        <v>0</v>
      </c>
      <c r="O44" s="107">
        <v>792</v>
      </c>
      <c r="P44" s="107">
        <v>0</v>
      </c>
      <c r="Q44" s="67">
        <v>0</v>
      </c>
      <c r="R44" s="67">
        <f t="shared" si="7"/>
        <v>9558.1773612417164</v>
      </c>
      <c r="T44" s="72" t="s">
        <v>274</v>
      </c>
      <c r="U44" s="73">
        <f t="shared" si="3"/>
        <v>8089.2638139286591</v>
      </c>
      <c r="V44" s="73">
        <f t="shared" si="4"/>
        <v>0</v>
      </c>
      <c r="W44" s="73">
        <f t="shared" si="5"/>
        <v>1468.9135473130577</v>
      </c>
      <c r="X44" s="74">
        <f t="shared" si="6"/>
        <v>9558.1773612417164</v>
      </c>
    </row>
    <row r="45" spans="1:43">
      <c r="A45" s="106" t="s">
        <v>273</v>
      </c>
      <c r="B45" s="107">
        <v>0</v>
      </c>
      <c r="C45" s="108">
        <v>32.183449651046857</v>
      </c>
      <c r="D45" s="107">
        <v>174.98311789960081</v>
      </c>
      <c r="E45" s="107">
        <v>740.22804011820119</v>
      </c>
      <c r="F45" s="108">
        <v>0</v>
      </c>
      <c r="G45" s="107">
        <v>68.950220308310833</v>
      </c>
      <c r="H45" s="107">
        <v>108.08499999999999</v>
      </c>
      <c r="I45" s="107">
        <v>187.0469364799481</v>
      </c>
      <c r="J45" s="107">
        <v>0.09</v>
      </c>
      <c r="K45" s="108">
        <v>490.40438298480831</v>
      </c>
      <c r="L45" s="107">
        <v>0</v>
      </c>
      <c r="M45" s="107">
        <v>46.08473664320104</v>
      </c>
      <c r="N45" s="107">
        <v>0</v>
      </c>
      <c r="O45" s="107">
        <v>0</v>
      </c>
      <c r="P45" s="107">
        <v>0</v>
      </c>
      <c r="Q45" s="67">
        <v>0</v>
      </c>
      <c r="R45" s="67">
        <f t="shared" si="7"/>
        <v>1848.055884085117</v>
      </c>
      <c r="T45" s="72" t="s">
        <v>273</v>
      </c>
      <c r="U45" s="73">
        <f t="shared" si="3"/>
        <v>1038.877623658605</v>
      </c>
      <c r="V45" s="73">
        <f t="shared" si="4"/>
        <v>0</v>
      </c>
      <c r="W45" s="73">
        <f t="shared" si="5"/>
        <v>809.178260426512</v>
      </c>
      <c r="X45" s="74">
        <f t="shared" si="6"/>
        <v>1848.055884085117</v>
      </c>
    </row>
    <row r="46" spans="1:43">
      <c r="A46" s="106" t="s">
        <v>272</v>
      </c>
      <c r="B46" s="107">
        <v>0</v>
      </c>
      <c r="C46" s="108">
        <v>38.584247258225325</v>
      </c>
      <c r="D46" s="107">
        <v>201.786</v>
      </c>
      <c r="E46" s="107">
        <v>740.55402489699145</v>
      </c>
      <c r="F46" s="108">
        <v>1436.3020000000006</v>
      </c>
      <c r="G46" s="107">
        <v>486.01785928963227</v>
      </c>
      <c r="H46" s="107">
        <v>1305.7279999999998</v>
      </c>
      <c r="I46" s="107">
        <v>1263.0920289176343</v>
      </c>
      <c r="J46" s="107">
        <v>0</v>
      </c>
      <c r="K46" s="108">
        <v>977.17631608648719</v>
      </c>
      <c r="L46" s="107">
        <v>0</v>
      </c>
      <c r="M46" s="107">
        <v>165.09565786205496</v>
      </c>
      <c r="N46" s="107">
        <v>0</v>
      </c>
      <c r="O46" s="107">
        <v>330.00000000000011</v>
      </c>
      <c r="P46" s="107">
        <v>0</v>
      </c>
      <c r="Q46" s="67">
        <v>0</v>
      </c>
      <c r="R46" s="67">
        <f t="shared" si="7"/>
        <v>6944.3361343110273</v>
      </c>
      <c r="T46" s="72" t="s">
        <v>272</v>
      </c>
      <c r="U46" s="73">
        <f t="shared" si="3"/>
        <v>5717.7642501244036</v>
      </c>
      <c r="V46" s="73">
        <f t="shared" si="4"/>
        <v>0</v>
      </c>
      <c r="W46" s="73">
        <f t="shared" si="5"/>
        <v>1226.5718841866237</v>
      </c>
      <c r="X46" s="74">
        <f t="shared" si="6"/>
        <v>6944.3361343110273</v>
      </c>
    </row>
    <row r="47" spans="1:43">
      <c r="A47" s="106" t="s">
        <v>271</v>
      </c>
      <c r="B47" s="107">
        <v>0</v>
      </c>
      <c r="C47" s="108">
        <v>115.75274177467597</v>
      </c>
      <c r="D47" s="107">
        <v>293.07645153753975</v>
      </c>
      <c r="E47" s="107">
        <v>2616.2856194400965</v>
      </c>
      <c r="F47" s="108">
        <v>1436.3020000000006</v>
      </c>
      <c r="G47" s="107">
        <v>1653.6462042794851</v>
      </c>
      <c r="H47" s="107">
        <v>6956.8330000000005</v>
      </c>
      <c r="I47" s="107">
        <v>2124.4182660986585</v>
      </c>
      <c r="J47" s="107">
        <v>0</v>
      </c>
      <c r="K47" s="108">
        <v>11533.345272351999</v>
      </c>
      <c r="L47" s="107">
        <v>0</v>
      </c>
      <c r="M47" s="107">
        <v>1013.3429385912204</v>
      </c>
      <c r="N47" s="107">
        <v>1806.8164888862404</v>
      </c>
      <c r="O47" s="107">
        <v>330.00000000000011</v>
      </c>
      <c r="P47" s="107">
        <v>14133.333333333299</v>
      </c>
      <c r="Q47" s="67">
        <v>0</v>
      </c>
      <c r="R47" s="67">
        <f t="shared" si="7"/>
        <v>44013.152316293214</v>
      </c>
      <c r="T47" s="72" t="s">
        <v>271</v>
      </c>
      <c r="U47" s="73">
        <f t="shared" si="3"/>
        <v>23803.070670354093</v>
      </c>
      <c r="V47" s="73">
        <f t="shared" si="4"/>
        <v>15940.149822219541</v>
      </c>
      <c r="W47" s="73">
        <f t="shared" si="5"/>
        <v>4269.9318237195821</v>
      </c>
      <c r="X47" s="74">
        <f t="shared" si="6"/>
        <v>44013.152316293214</v>
      </c>
      <c r="AA47" s="47" t="s">
        <v>352</v>
      </c>
      <c r="AB47" s="103">
        <v>15</v>
      </c>
      <c r="AC47" s="47">
        <v>2</v>
      </c>
      <c r="AD47" s="47">
        <v>3</v>
      </c>
      <c r="AE47" s="104">
        <v>4</v>
      </c>
      <c r="AF47" s="47">
        <v>5</v>
      </c>
      <c r="AG47" s="104">
        <v>6</v>
      </c>
      <c r="AH47" s="47">
        <v>7</v>
      </c>
      <c r="AI47" s="47">
        <v>8</v>
      </c>
      <c r="AJ47" s="47">
        <v>9</v>
      </c>
      <c r="AK47" s="47">
        <v>10</v>
      </c>
      <c r="AL47" s="103">
        <v>11</v>
      </c>
      <c r="AM47" s="47">
        <v>12</v>
      </c>
      <c r="AN47" s="103">
        <v>13</v>
      </c>
      <c r="AO47" s="47">
        <v>14</v>
      </c>
      <c r="AP47" s="103">
        <v>1</v>
      </c>
      <c r="AQ47" s="104">
        <v>16</v>
      </c>
    </row>
    <row r="48" spans="1:43">
      <c r="A48" s="106" t="s">
        <v>270</v>
      </c>
      <c r="B48" s="107">
        <v>0</v>
      </c>
      <c r="C48" s="108">
        <v>51.445663010967095</v>
      </c>
      <c r="D48" s="107">
        <v>835.28547607265739</v>
      </c>
      <c r="E48" s="107">
        <v>957.55364361951308</v>
      </c>
      <c r="F48" s="108">
        <v>1436.3020000000006</v>
      </c>
      <c r="G48" s="107">
        <v>227.03615163738783</v>
      </c>
      <c r="H48" s="107">
        <v>1358.8779999999999</v>
      </c>
      <c r="I48" s="107">
        <v>1556.7384851532638</v>
      </c>
      <c r="J48" s="107">
        <v>24.18</v>
      </c>
      <c r="K48" s="108">
        <v>2431.750195914803</v>
      </c>
      <c r="L48" s="107">
        <v>0</v>
      </c>
      <c r="M48" s="107">
        <v>249.26401558169175</v>
      </c>
      <c r="N48" s="107">
        <v>1186.5735057505512</v>
      </c>
      <c r="O48" s="107">
        <v>3630.0000000000009</v>
      </c>
      <c r="P48" s="107">
        <v>0</v>
      </c>
      <c r="Q48" s="67">
        <v>0</v>
      </c>
      <c r="R48" s="67">
        <f t="shared" si="7"/>
        <v>13945.007136740838</v>
      </c>
      <c r="T48" s="72" t="s">
        <v>270</v>
      </c>
      <c r="U48" s="73">
        <f t="shared" si="3"/>
        <v>11573.843835733385</v>
      </c>
      <c r="V48" s="73">
        <f t="shared" si="4"/>
        <v>1186.5735057505512</v>
      </c>
      <c r="W48" s="73">
        <f t="shared" si="5"/>
        <v>1184.589795256901</v>
      </c>
      <c r="X48" s="74">
        <f t="shared" si="6"/>
        <v>13945.007136740838</v>
      </c>
      <c r="AB48" s="47" t="s">
        <v>328</v>
      </c>
      <c r="AC48" s="47" t="s">
        <v>317</v>
      </c>
      <c r="AD48" s="121" t="s">
        <v>353</v>
      </c>
      <c r="AE48" s="47" t="s">
        <v>318</v>
      </c>
      <c r="AF48" s="47" t="s">
        <v>319</v>
      </c>
      <c r="AG48" s="47" t="s">
        <v>320</v>
      </c>
      <c r="AH48" s="47" t="s">
        <v>321</v>
      </c>
      <c r="AI48" s="47" t="s">
        <v>322</v>
      </c>
      <c r="AJ48" s="47" t="s">
        <v>323</v>
      </c>
      <c r="AK48" s="47" t="s">
        <v>324</v>
      </c>
      <c r="AL48" s="47" t="s">
        <v>325</v>
      </c>
      <c r="AM48" s="47" t="s">
        <v>326</v>
      </c>
      <c r="AN48" s="47" t="s">
        <v>327</v>
      </c>
      <c r="AO48" s="121" t="s">
        <v>367</v>
      </c>
      <c r="AP48" s="47" t="s">
        <v>316</v>
      </c>
      <c r="AQ48" s="47" t="s">
        <v>329</v>
      </c>
    </row>
    <row r="49" spans="1:43">
      <c r="A49" s="106" t="s">
        <v>269</v>
      </c>
      <c r="B49" s="107">
        <v>0</v>
      </c>
      <c r="C49" s="108">
        <v>0</v>
      </c>
      <c r="D49" s="107">
        <v>709.97957492004082</v>
      </c>
      <c r="E49" s="107">
        <v>1115.1306416073046</v>
      </c>
      <c r="F49" s="108">
        <v>1436.3020000000006</v>
      </c>
      <c r="G49" s="107">
        <v>580.18758436405324</v>
      </c>
      <c r="H49" s="107">
        <v>3763.3570000000004</v>
      </c>
      <c r="I49" s="107">
        <v>2028.0503552355024</v>
      </c>
      <c r="J49" s="107">
        <v>20.729999999999997</v>
      </c>
      <c r="K49" s="108">
        <v>5617.8580699027434</v>
      </c>
      <c r="L49" s="107">
        <v>0</v>
      </c>
      <c r="M49" s="107">
        <v>344.93098412623021</v>
      </c>
      <c r="N49" s="107">
        <v>0</v>
      </c>
      <c r="O49" s="107">
        <v>792</v>
      </c>
      <c r="P49" s="107">
        <v>4866.6666666666697</v>
      </c>
      <c r="Q49" s="67">
        <v>0</v>
      </c>
      <c r="R49" s="67">
        <f t="shared" si="7"/>
        <v>21275.192876822541</v>
      </c>
      <c r="T49" s="72" t="s">
        <v>269</v>
      </c>
      <c r="U49" s="73">
        <f t="shared" si="3"/>
        <v>14713.207984184512</v>
      </c>
      <c r="V49" s="73">
        <f t="shared" si="4"/>
        <v>4866.6666666666697</v>
      </c>
      <c r="W49" s="73">
        <f t="shared" si="5"/>
        <v>1695.3182259713578</v>
      </c>
      <c r="X49" s="74">
        <f t="shared" si="6"/>
        <v>21275.192876822541</v>
      </c>
      <c r="AA49" s="47" t="s">
        <v>330</v>
      </c>
      <c r="AC49" s="47">
        <f t="shared" ref="AC49:AO49" si="8">C56/1000</f>
        <v>7.629699999999997</v>
      </c>
      <c r="AD49" s="47">
        <f>D56/1000</f>
        <v>21.428774000000001</v>
      </c>
      <c r="AF49" s="47">
        <f t="shared" si="8"/>
        <v>12.932920000000001</v>
      </c>
      <c r="AH49" s="47">
        <f t="shared" si="8"/>
        <v>36.393512000000001</v>
      </c>
      <c r="AI49" s="47">
        <f t="shared" si="8"/>
        <v>31.300266999999998</v>
      </c>
      <c r="AJ49" s="47">
        <f t="shared" si="8"/>
        <v>0.22672999999999996</v>
      </c>
      <c r="AK49" s="47">
        <f t="shared" si="8"/>
        <v>97.333880000000022</v>
      </c>
      <c r="AM49" s="47">
        <f t="shared" si="8"/>
        <v>21.250300000000014</v>
      </c>
      <c r="AO49" s="47">
        <f t="shared" si="8"/>
        <v>6.6000000000000014</v>
      </c>
    </row>
    <row r="50" spans="1:43">
      <c r="A50" s="106" t="s">
        <v>268</v>
      </c>
      <c r="B50" s="107">
        <v>0</v>
      </c>
      <c r="C50" s="108">
        <v>0</v>
      </c>
      <c r="D50" s="107">
        <v>365.97058067018963</v>
      </c>
      <c r="E50" s="107">
        <v>496.9282135585488</v>
      </c>
      <c r="F50" s="108">
        <v>0</v>
      </c>
      <c r="G50" s="107">
        <v>14.788578156479314</v>
      </c>
      <c r="H50" s="107">
        <v>192.07499999999999</v>
      </c>
      <c r="I50" s="107">
        <v>179.7595898209928</v>
      </c>
      <c r="J50" s="107">
        <v>0</v>
      </c>
      <c r="K50" s="108">
        <v>7475.1845602755502</v>
      </c>
      <c r="L50" s="107">
        <v>0</v>
      </c>
      <c r="M50" s="107">
        <v>6366.3564664732039</v>
      </c>
      <c r="N50" s="107">
        <v>0.17877361301471903</v>
      </c>
      <c r="O50" s="107">
        <v>0</v>
      </c>
      <c r="P50" s="107">
        <v>69066.666666666701</v>
      </c>
      <c r="Q50" s="67">
        <v>0</v>
      </c>
      <c r="R50" s="67">
        <f t="shared" si="7"/>
        <v>84157.908429234682</v>
      </c>
      <c r="T50" s="72" t="s">
        <v>268</v>
      </c>
      <c r="U50" s="73">
        <f t="shared" si="3"/>
        <v>14579.346197239933</v>
      </c>
      <c r="V50" s="73">
        <f t="shared" si="4"/>
        <v>69066.845440279722</v>
      </c>
      <c r="W50" s="73">
        <f t="shared" si="5"/>
        <v>511.71679171502814</v>
      </c>
      <c r="X50" s="74">
        <f t="shared" si="6"/>
        <v>84157.908429234682</v>
      </c>
      <c r="AA50" s="47" t="s">
        <v>332</v>
      </c>
      <c r="AE50" s="47">
        <f>E56/1000</f>
        <v>55.968173333333361</v>
      </c>
      <c r="AG50" s="47">
        <f>G56/1000</f>
        <v>16.652349207</v>
      </c>
      <c r="AQ50" s="47">
        <f>Q56/1000</f>
        <v>0</v>
      </c>
    </row>
    <row r="51" spans="1:43">
      <c r="A51" s="106" t="s">
        <v>267</v>
      </c>
      <c r="B51" s="107">
        <v>3972.7316648841947</v>
      </c>
      <c r="C51" s="108">
        <v>837.62043868394801</v>
      </c>
      <c r="D51" s="107">
        <v>481.69600995715405</v>
      </c>
      <c r="E51" s="107">
        <v>1419.5700816900903</v>
      </c>
      <c r="F51" s="108">
        <v>1436.3020000000006</v>
      </c>
      <c r="G51" s="107">
        <v>271.07676397810673</v>
      </c>
      <c r="H51" s="107">
        <v>2990.4520000000002</v>
      </c>
      <c r="I51" s="107">
        <v>2734.7286526216303</v>
      </c>
      <c r="J51" s="107">
        <v>0.01</v>
      </c>
      <c r="K51" s="108">
        <v>4664.8649781032918</v>
      </c>
      <c r="L51" s="107">
        <v>53.088999999999999</v>
      </c>
      <c r="M51" s="107">
        <v>206.38085870971338</v>
      </c>
      <c r="N51" s="107">
        <v>517.70979083487271</v>
      </c>
      <c r="O51" s="107">
        <v>0</v>
      </c>
      <c r="P51" s="107">
        <v>0</v>
      </c>
      <c r="Q51" s="67">
        <v>0</v>
      </c>
      <c r="R51" s="67">
        <f t="shared" si="7"/>
        <v>19586.232239463003</v>
      </c>
      <c r="T51" s="72" t="s">
        <v>267</v>
      </c>
      <c r="U51" s="73">
        <f t="shared" si="3"/>
        <v>13352.054938075737</v>
      </c>
      <c r="V51" s="73">
        <f t="shared" si="4"/>
        <v>4543.5304557190675</v>
      </c>
      <c r="W51" s="73">
        <f t="shared" si="5"/>
        <v>1690.6468456681971</v>
      </c>
      <c r="X51" s="74">
        <f t="shared" si="6"/>
        <v>19586.232239463003</v>
      </c>
      <c r="AA51" s="47" t="s">
        <v>331</v>
      </c>
      <c r="AB51" s="47">
        <f>P56/1000</f>
        <v>252.13333333333338</v>
      </c>
      <c r="AL51" s="47">
        <f>L56/1000</f>
        <v>12.87843</v>
      </c>
      <c r="AN51" s="47">
        <f>N56/1000</f>
        <v>8.3042600517592167</v>
      </c>
      <c r="AP51" s="47">
        <f>B56/1000</f>
        <v>42.877181263536727</v>
      </c>
    </row>
    <row r="52" spans="1:43">
      <c r="A52" s="106" t="s">
        <v>266</v>
      </c>
      <c r="B52" s="107">
        <v>3298.3902705037503</v>
      </c>
      <c r="C52" s="108">
        <v>741.12991026919224</v>
      </c>
      <c r="D52" s="107">
        <v>103.3550021207445</v>
      </c>
      <c r="E52" s="107">
        <v>730.27572853511754</v>
      </c>
      <c r="F52" s="108">
        <v>1436.3020000000006</v>
      </c>
      <c r="G52" s="107">
        <v>443.80941794813509</v>
      </c>
      <c r="H52" s="107">
        <v>1352.5670000000002</v>
      </c>
      <c r="I52" s="107">
        <v>2132.300950430943</v>
      </c>
      <c r="J52" s="107">
        <v>0</v>
      </c>
      <c r="K52" s="108">
        <v>5292.7348863528014</v>
      </c>
      <c r="L52" s="107">
        <v>0</v>
      </c>
      <c r="M52" s="107">
        <v>974.62897892836736</v>
      </c>
      <c r="N52" s="107">
        <v>762.45587271318755</v>
      </c>
      <c r="O52" s="107">
        <v>0</v>
      </c>
      <c r="P52" s="107">
        <v>16066.666666666701</v>
      </c>
      <c r="Q52" s="67">
        <v>0</v>
      </c>
      <c r="R52" s="67">
        <f t="shared" si="7"/>
        <v>33334.616684468943</v>
      </c>
      <c r="T52" s="72" t="s">
        <v>266</v>
      </c>
      <c r="U52" s="73">
        <f t="shared" si="3"/>
        <v>12033.018728102052</v>
      </c>
      <c r="V52" s="73">
        <f t="shared" si="4"/>
        <v>20127.512809883639</v>
      </c>
      <c r="W52" s="73">
        <f t="shared" si="5"/>
        <v>1174.0851464832526</v>
      </c>
      <c r="X52" s="74">
        <f t="shared" si="6"/>
        <v>33334.616684468943</v>
      </c>
    </row>
    <row r="53" spans="1:43">
      <c r="A53" s="106" t="s">
        <v>265</v>
      </c>
      <c r="B53" s="107">
        <v>2043.2579126340647</v>
      </c>
      <c r="C53" s="108">
        <v>0</v>
      </c>
      <c r="D53" s="107">
        <v>58.067050053018612</v>
      </c>
      <c r="E53" s="107">
        <v>1287.8937626400439</v>
      </c>
      <c r="F53" s="108">
        <v>0</v>
      </c>
      <c r="G53" s="107">
        <v>29.688257336662186</v>
      </c>
      <c r="H53" s="107">
        <v>652.755</v>
      </c>
      <c r="I53" s="107">
        <v>814.84004148622535</v>
      </c>
      <c r="J53" s="107">
        <v>0</v>
      </c>
      <c r="K53" s="108">
        <v>4210.4634707830492</v>
      </c>
      <c r="L53" s="107">
        <v>0</v>
      </c>
      <c r="M53" s="107">
        <v>3412.6238881802419</v>
      </c>
      <c r="N53" s="107">
        <v>1602.3238271174032</v>
      </c>
      <c r="O53" s="107">
        <v>0</v>
      </c>
      <c r="P53" s="107">
        <v>31600</v>
      </c>
      <c r="Q53" s="67">
        <v>0</v>
      </c>
      <c r="R53" s="67">
        <f t="shared" si="7"/>
        <v>45711.913210230712</v>
      </c>
      <c r="T53" s="72" t="s">
        <v>265</v>
      </c>
      <c r="U53" s="73">
        <f t="shared" si="3"/>
        <v>9148.749450502537</v>
      </c>
      <c r="V53" s="73">
        <f t="shared" si="4"/>
        <v>35245.581739751469</v>
      </c>
      <c r="W53" s="73">
        <f t="shared" si="5"/>
        <v>1317.5820199767061</v>
      </c>
      <c r="X53" s="74">
        <f t="shared" si="6"/>
        <v>45711.913210230712</v>
      </c>
    </row>
    <row r="54" spans="1:43">
      <c r="A54" s="106" t="s">
        <v>264</v>
      </c>
      <c r="B54" s="107">
        <v>2061.1634644327291</v>
      </c>
      <c r="C54" s="108">
        <v>19.322033898305083</v>
      </c>
      <c r="D54" s="107">
        <v>0</v>
      </c>
      <c r="E54" s="107">
        <v>581.67176802861513</v>
      </c>
      <c r="F54" s="108">
        <v>0</v>
      </c>
      <c r="G54" s="107">
        <v>194.33024060676848</v>
      </c>
      <c r="H54" s="107">
        <v>601.85699999999997</v>
      </c>
      <c r="I54" s="107">
        <v>950.02428926097798</v>
      </c>
      <c r="J54" s="107">
        <v>0</v>
      </c>
      <c r="K54" s="108">
        <v>506.70310993437346</v>
      </c>
      <c r="L54" s="107">
        <v>0</v>
      </c>
      <c r="M54" s="107">
        <v>53.43335166099456</v>
      </c>
      <c r="N54" s="107">
        <v>1085.6479521908282</v>
      </c>
      <c r="O54" s="107">
        <v>0</v>
      </c>
      <c r="P54" s="107">
        <v>2400</v>
      </c>
      <c r="Q54" s="67">
        <v>0</v>
      </c>
      <c r="R54" s="67">
        <f t="shared" si="7"/>
        <v>8454.1532100135919</v>
      </c>
      <c r="T54" s="72" t="s">
        <v>264</v>
      </c>
      <c r="U54" s="73">
        <f t="shared" si="3"/>
        <v>2131.3397847546512</v>
      </c>
      <c r="V54" s="73">
        <f t="shared" si="4"/>
        <v>5546.8114166235573</v>
      </c>
      <c r="W54" s="73">
        <f t="shared" si="5"/>
        <v>776.00200863538362</v>
      </c>
      <c r="X54" s="74">
        <f t="shared" si="6"/>
        <v>8454.1532100135919</v>
      </c>
    </row>
    <row r="55" spans="1:43">
      <c r="A55" s="106" t="s">
        <v>263</v>
      </c>
      <c r="B55" s="107">
        <v>7403.6117484442357</v>
      </c>
      <c r="C55" s="108">
        <v>0</v>
      </c>
      <c r="D55" s="107">
        <v>86.062601265549958</v>
      </c>
      <c r="E55" s="107">
        <v>2477.1056696142141</v>
      </c>
      <c r="F55" s="108">
        <v>0</v>
      </c>
      <c r="G55" s="107">
        <v>569.78924648780082</v>
      </c>
      <c r="H55" s="107">
        <v>291.85900000000004</v>
      </c>
      <c r="I55" s="107">
        <v>1492.1690390035405</v>
      </c>
      <c r="J55" s="107">
        <v>2.7600000000000002</v>
      </c>
      <c r="K55" s="108">
        <v>8730.415459652193</v>
      </c>
      <c r="L55" s="107">
        <v>0</v>
      </c>
      <c r="M55" s="107">
        <v>1373.4937588176153</v>
      </c>
      <c r="N55" s="107">
        <v>527.47941123890109</v>
      </c>
      <c r="O55" s="107">
        <v>0</v>
      </c>
      <c r="P55" s="107">
        <v>46000</v>
      </c>
      <c r="Q55" s="67">
        <v>0</v>
      </c>
      <c r="R55" s="67">
        <f t="shared" si="7"/>
        <v>68954.74593452405</v>
      </c>
      <c r="T55" s="72" t="s">
        <v>263</v>
      </c>
      <c r="U55" s="73">
        <f t="shared" si="3"/>
        <v>11976.759858738898</v>
      </c>
      <c r="V55" s="73">
        <f t="shared" si="4"/>
        <v>53931.091159683136</v>
      </c>
      <c r="W55" s="73">
        <f t="shared" si="5"/>
        <v>3046.894916102015</v>
      </c>
      <c r="X55" s="74">
        <f t="shared" si="6"/>
        <v>68954.74593452405</v>
      </c>
    </row>
    <row r="56" spans="1:43">
      <c r="A56" s="106" t="s">
        <v>148</v>
      </c>
      <c r="B56" s="110">
        <f t="shared" ref="B56:H56" si="9">SUM(B25:B55)</f>
        <v>42877.181263536724</v>
      </c>
      <c r="C56" s="110">
        <f t="shared" si="9"/>
        <v>7629.6999999999971</v>
      </c>
      <c r="D56" s="110">
        <f t="shared" si="9"/>
        <v>21428.774000000001</v>
      </c>
      <c r="E56" s="110">
        <f t="shared" si="9"/>
        <v>55968.173333333361</v>
      </c>
      <c r="F56" s="110">
        <f t="shared" si="9"/>
        <v>12932.920000000002</v>
      </c>
      <c r="G56" s="110">
        <f t="shared" si="9"/>
        <v>16652.349206999999</v>
      </c>
      <c r="H56" s="110">
        <f t="shared" si="9"/>
        <v>36393.512000000002</v>
      </c>
      <c r="I56" s="110">
        <f t="shared" ref="I56:W56" si="10">SUM(I25:I55)</f>
        <v>31300.267</v>
      </c>
      <c r="J56" s="110">
        <f t="shared" ref="J56:R56" si="11">SUM(J25:J55)</f>
        <v>226.72999999999996</v>
      </c>
      <c r="K56" s="110">
        <f t="shared" si="11"/>
        <v>97333.880000000019</v>
      </c>
      <c r="L56" s="110">
        <f t="shared" si="11"/>
        <v>12878.43</v>
      </c>
      <c r="M56" s="110">
        <f t="shared" si="11"/>
        <v>21250.300000000014</v>
      </c>
      <c r="N56" s="110">
        <f t="shared" si="11"/>
        <v>8304.2600517592164</v>
      </c>
      <c r="O56" s="110">
        <f t="shared" si="11"/>
        <v>6600.0000000000018</v>
      </c>
      <c r="P56" s="110">
        <f t="shared" si="11"/>
        <v>252133.33333333337</v>
      </c>
      <c r="Q56" s="68">
        <f t="shared" si="11"/>
        <v>0</v>
      </c>
      <c r="R56" s="99">
        <f t="shared" si="11"/>
        <v>623909.81018896285</v>
      </c>
      <c r="T56" s="75">
        <f t="shared" si="10"/>
        <v>0</v>
      </c>
      <c r="U56" s="76">
        <f t="shared" si="10"/>
        <v>235096.08300000001</v>
      </c>
      <c r="V56" s="76">
        <f t="shared" si="10"/>
        <v>316193.2046486293</v>
      </c>
      <c r="W56" s="76">
        <f t="shared" si="10"/>
        <v>72620.522540333346</v>
      </c>
      <c r="X56" s="98">
        <f t="shared" si="6"/>
        <v>623909.81018896261</v>
      </c>
      <c r="Y56" s="49"/>
    </row>
    <row r="57" spans="1:43">
      <c r="R57" s="47" t="s">
        <v>85</v>
      </c>
    </row>
    <row r="58" spans="1:43">
      <c r="B58" s="47" t="s">
        <v>348</v>
      </c>
      <c r="C58" s="47" t="s">
        <v>349</v>
      </c>
      <c r="Z58" s="47" t="s">
        <v>85</v>
      </c>
    </row>
    <row r="59" spans="1:43">
      <c r="A59" s="83" t="s">
        <v>296</v>
      </c>
      <c r="B59" s="78" t="s">
        <v>258</v>
      </c>
      <c r="C59" s="78" t="s">
        <v>259</v>
      </c>
      <c r="D59" s="78">
        <v>1998</v>
      </c>
      <c r="E59" s="78">
        <v>1999</v>
      </c>
      <c r="F59" s="78">
        <v>2000</v>
      </c>
      <c r="G59" s="78">
        <v>2001</v>
      </c>
      <c r="H59" s="78">
        <v>2002</v>
      </c>
      <c r="I59" s="78">
        <v>2003</v>
      </c>
      <c r="J59" s="78">
        <v>2004</v>
      </c>
      <c r="K59" s="78">
        <v>2005</v>
      </c>
      <c r="L59" s="78">
        <v>2006</v>
      </c>
      <c r="M59" s="78">
        <v>2007</v>
      </c>
      <c r="N59" s="78">
        <v>2008</v>
      </c>
      <c r="O59" s="78">
        <v>2009</v>
      </c>
      <c r="P59" s="78">
        <v>2010</v>
      </c>
      <c r="Q59" s="78">
        <v>2011</v>
      </c>
      <c r="R59" s="78">
        <v>2012</v>
      </c>
      <c r="S59" s="78">
        <v>2013</v>
      </c>
      <c r="T59" s="78">
        <v>2014</v>
      </c>
      <c r="U59" s="78">
        <v>2015</v>
      </c>
    </row>
    <row r="60" spans="1:43">
      <c r="A60" s="48" t="s">
        <v>309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</row>
    <row r="61" spans="1:43" s="89" customFormat="1">
      <c r="A61" s="89" t="s">
        <v>312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1"/>
      <c r="O61" s="91"/>
      <c r="P61" s="91"/>
      <c r="Q61" s="91">
        <v>252133.33333333337</v>
      </c>
      <c r="R61" s="91"/>
      <c r="S61" s="91"/>
      <c r="T61" s="91"/>
      <c r="U61" s="91"/>
    </row>
    <row r="62" spans="1:43" s="89" customFormat="1">
      <c r="A62" s="89" t="s">
        <v>313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1">
        <v>221.84873949579816</v>
      </c>
      <c r="O62" s="91">
        <v>443.69747899159637</v>
      </c>
      <c r="P62" s="91">
        <v>554.62184873949616</v>
      </c>
      <c r="Q62" s="91">
        <v>887.39495798319274</v>
      </c>
      <c r="R62" s="91">
        <v>998.31932773109224</v>
      </c>
      <c r="S62" s="91">
        <v>1164.7058823529417</v>
      </c>
      <c r="T62" s="91">
        <v>1164.7058823529417</v>
      </c>
      <c r="U62" s="91">
        <v>1164.7058823529417</v>
      </c>
      <c r="V62" s="93"/>
    </row>
    <row r="63" spans="1:43">
      <c r="A63" s="48" t="s">
        <v>314</v>
      </c>
      <c r="B63" s="67"/>
      <c r="C63" s="67"/>
      <c r="D63" s="67"/>
      <c r="E63" s="67"/>
      <c r="F63" s="67"/>
      <c r="G63" s="67"/>
      <c r="H63" s="67"/>
      <c r="I63" s="67">
        <v>79.445205887610982</v>
      </c>
      <c r="J63" s="67">
        <v>79.445205887610982</v>
      </c>
      <c r="K63" s="67">
        <v>79.445205887610982</v>
      </c>
      <c r="L63" s="67">
        <v>79.445205887610982</v>
      </c>
      <c r="M63" s="67">
        <v>79.445205887610982</v>
      </c>
      <c r="N63" s="67">
        <v>100.55479411238899</v>
      </c>
      <c r="O63" s="67">
        <v>100.55479411238899</v>
      </c>
      <c r="P63" s="67">
        <v>100.55479411238899</v>
      </c>
      <c r="Q63" s="67">
        <v>1161.6552052916991</v>
      </c>
      <c r="R63" s="67">
        <v>1200.4226208211669</v>
      </c>
      <c r="S63" s="67">
        <v>1336.148888624039</v>
      </c>
      <c r="T63" s="67">
        <v>1939.0394025556113</v>
      </c>
      <c r="U63" s="118">
        <v>1968.1035226914792</v>
      </c>
    </row>
    <row r="64" spans="1:43">
      <c r="A64" s="48" t="s">
        <v>306</v>
      </c>
      <c r="B64" s="67"/>
      <c r="C64" s="67"/>
      <c r="D64" s="67"/>
      <c r="E64" s="67"/>
      <c r="F64" s="67"/>
      <c r="G64" s="67">
        <v>10629.600000000006</v>
      </c>
      <c r="H64" s="67">
        <v>-4233.1999999999971</v>
      </c>
      <c r="I64" s="67">
        <v>8401.9999999999854</v>
      </c>
      <c r="J64" s="67">
        <v>872.89999999999418</v>
      </c>
      <c r="K64" s="67">
        <v>1214.0999999999913</v>
      </c>
      <c r="L64" s="67">
        <v>1288.6000000000058</v>
      </c>
      <c r="M64" s="67">
        <v>361.30000000001746</v>
      </c>
      <c r="N64" s="67">
        <v>1269.7000000000116</v>
      </c>
      <c r="O64" s="67">
        <v>77</v>
      </c>
      <c r="P64" s="67">
        <v>827.19999999998254</v>
      </c>
      <c r="Q64" s="67">
        <v>-1018.8999999999796</v>
      </c>
      <c r="R64" s="67">
        <v>2174.6999999999825</v>
      </c>
      <c r="S64" s="67">
        <v>-398.79999999997381</v>
      </c>
      <c r="T64" s="67">
        <v>228.99999999998545</v>
      </c>
      <c r="U64" s="64">
        <v>-444.90000000000873</v>
      </c>
    </row>
    <row r="65" spans="1:22">
      <c r="A65" s="48" t="s">
        <v>304</v>
      </c>
      <c r="B65" s="67"/>
      <c r="C65" s="67"/>
      <c r="D65" s="67"/>
      <c r="E65" s="67"/>
      <c r="F65" s="67"/>
      <c r="G65" s="67">
        <v>217.32</v>
      </c>
      <c r="H65" s="67">
        <v>1416.116</v>
      </c>
      <c r="I65" s="67">
        <v>1321.5500000000002</v>
      </c>
      <c r="J65" s="67">
        <v>1055.193</v>
      </c>
      <c r="K65" s="67">
        <v>1168.981</v>
      </c>
      <c r="L65" s="67">
        <v>863.33100000000002</v>
      </c>
      <c r="M65" s="67">
        <v>667.94399999999996</v>
      </c>
      <c r="N65" s="67">
        <v>892.41700000000003</v>
      </c>
      <c r="O65" s="67">
        <v>902.93700000000001</v>
      </c>
      <c r="P65" s="67">
        <v>1018.252</v>
      </c>
      <c r="Q65" s="67">
        <v>937.86900000000003</v>
      </c>
      <c r="R65" s="67">
        <v>854.38900000000012</v>
      </c>
      <c r="S65" s="67">
        <v>927.33299999999997</v>
      </c>
      <c r="T65" s="67">
        <v>317.55300000000005</v>
      </c>
      <c r="U65" s="64">
        <v>317.24499999999995</v>
      </c>
    </row>
    <row r="66" spans="1:22">
      <c r="A66" s="47" t="s">
        <v>302</v>
      </c>
      <c r="B66" s="67"/>
      <c r="C66" s="67"/>
      <c r="D66" s="67"/>
      <c r="E66" s="67"/>
      <c r="F66" s="67"/>
      <c r="G66" s="67">
        <v>13333</v>
      </c>
      <c r="H66" s="67">
        <v>0</v>
      </c>
      <c r="I66" s="67">
        <v>0</v>
      </c>
      <c r="J66" s="67">
        <v>13333</v>
      </c>
      <c r="K66" s="67">
        <v>0</v>
      </c>
      <c r="L66" s="67">
        <v>13333.000000000004</v>
      </c>
      <c r="M66" s="67">
        <v>4533.0000000000009</v>
      </c>
      <c r="N66" s="67">
        <v>1599.1799999999939</v>
      </c>
      <c r="O66" s="67">
        <v>23199.420000000002</v>
      </c>
      <c r="P66" s="67">
        <v>7334.6999999999989</v>
      </c>
      <c r="Q66" s="67">
        <v>7334.699999999998</v>
      </c>
      <c r="R66" s="67">
        <v>4333.333333333343</v>
      </c>
      <c r="S66" s="67">
        <v>4333.3333333333321</v>
      </c>
      <c r="T66" s="67">
        <v>0</v>
      </c>
      <c r="U66" s="118">
        <v>4667.2133333333313</v>
      </c>
    </row>
    <row r="67" spans="1:22">
      <c r="A67" s="48" t="s">
        <v>301</v>
      </c>
      <c r="B67" s="67"/>
      <c r="C67" s="67"/>
      <c r="D67" s="67"/>
      <c r="E67" s="67"/>
      <c r="F67" s="67"/>
      <c r="G67" s="67">
        <v>88.94</v>
      </c>
      <c r="H67" s="67">
        <v>45.690000000000005</v>
      </c>
      <c r="I67" s="67">
        <v>20.43</v>
      </c>
      <c r="J67" s="67">
        <v>22.259999999999998</v>
      </c>
      <c r="K67" s="67">
        <v>9.49</v>
      </c>
      <c r="L67" s="67">
        <v>9.1</v>
      </c>
      <c r="M67" s="67">
        <v>3.3899999999999997</v>
      </c>
      <c r="N67" s="67">
        <v>3.9699999999999998</v>
      </c>
      <c r="O67" s="67">
        <v>20.78</v>
      </c>
      <c r="P67" s="67">
        <v>1.7800000000000002</v>
      </c>
      <c r="Q67" s="67">
        <v>0.9</v>
      </c>
      <c r="R67" s="67">
        <v>0</v>
      </c>
      <c r="S67" s="67">
        <v>0</v>
      </c>
      <c r="T67" s="67">
        <v>0</v>
      </c>
      <c r="U67" s="118">
        <v>0</v>
      </c>
    </row>
    <row r="68" spans="1:22">
      <c r="A68" s="48" t="s">
        <v>299</v>
      </c>
      <c r="B68" s="67"/>
      <c r="C68" s="67"/>
      <c r="D68" s="67"/>
      <c r="E68" s="67">
        <v>447.93</v>
      </c>
      <c r="F68" s="67">
        <v>774.73900000000003</v>
      </c>
      <c r="G68" s="67">
        <v>1034.4079999999999</v>
      </c>
      <c r="H68" s="67">
        <v>4587.6130000000003</v>
      </c>
      <c r="I68" s="67">
        <v>6417.9379999999992</v>
      </c>
      <c r="J68" s="67">
        <v>3510.1410000000005</v>
      </c>
      <c r="K68" s="67">
        <v>2975.4349999999999</v>
      </c>
      <c r="L68" s="67">
        <v>1069.5180000000003</v>
      </c>
      <c r="M68" s="67">
        <v>1205.8689999999999</v>
      </c>
      <c r="N68" s="67">
        <v>1469.4209999999998</v>
      </c>
      <c r="O68" s="67">
        <v>1163.3680000000002</v>
      </c>
      <c r="P68" s="67">
        <v>2649.3830000000003</v>
      </c>
      <c r="Q68" s="67">
        <v>1032.9250000000002</v>
      </c>
      <c r="R68" s="67">
        <v>771.28099999999972</v>
      </c>
      <c r="S68" s="67">
        <v>815.38300000000004</v>
      </c>
      <c r="T68" s="67">
        <v>738.89199999999994</v>
      </c>
      <c r="U68" s="64">
        <v>636.02300000000002</v>
      </c>
    </row>
    <row r="69" spans="1:22">
      <c r="A69" s="48" t="s">
        <v>315</v>
      </c>
      <c r="B69" s="67"/>
      <c r="C69" s="67"/>
      <c r="D69" s="67">
        <v>4065.86</v>
      </c>
      <c r="E69" s="67">
        <v>4369.62</v>
      </c>
      <c r="F69" s="67">
        <v>1962.2460000000001</v>
      </c>
      <c r="G69" s="67">
        <v>2831.6349999999998</v>
      </c>
      <c r="H69" s="67">
        <v>1266.4379999999996</v>
      </c>
      <c r="I69" s="67">
        <v>1318.684</v>
      </c>
      <c r="J69" s="67">
        <v>1209.3039999999999</v>
      </c>
      <c r="K69" s="67">
        <v>1166.664</v>
      </c>
      <c r="L69" s="67">
        <v>951.7170000000001</v>
      </c>
      <c r="M69" s="67">
        <v>1193.443</v>
      </c>
      <c r="N69" s="67">
        <v>1901.856</v>
      </c>
      <c r="O69" s="67">
        <v>1714.7070000000001</v>
      </c>
      <c r="P69" s="67">
        <v>1357.2460000000001</v>
      </c>
      <c r="Q69" s="67">
        <v>1268.8129999999996</v>
      </c>
      <c r="R69" s="67">
        <v>3079.6379999999999</v>
      </c>
      <c r="S69" s="67">
        <v>2345.6910000000003</v>
      </c>
      <c r="T69" s="67">
        <v>2207.8819999999996</v>
      </c>
      <c r="U69" s="64">
        <v>2182.0679999999998</v>
      </c>
    </row>
    <row r="70" spans="1:22">
      <c r="A70" s="48" t="s">
        <v>310</v>
      </c>
      <c r="B70" s="67"/>
      <c r="C70" s="67"/>
      <c r="D70" s="67"/>
      <c r="E70" s="67">
        <v>430.4306499999999</v>
      </c>
      <c r="F70" s="67">
        <v>400.44816999999989</v>
      </c>
      <c r="G70" s="67">
        <v>302.36740999999995</v>
      </c>
      <c r="H70" s="67">
        <v>372.72413000000006</v>
      </c>
      <c r="I70" s="67">
        <v>410.44488999999999</v>
      </c>
      <c r="J70" s="67">
        <v>481.29957999999999</v>
      </c>
      <c r="K70" s="67">
        <v>545.13100999999995</v>
      </c>
      <c r="L70" s="67">
        <v>748.45800999999972</v>
      </c>
      <c r="M70" s="67">
        <v>860.32827999999995</v>
      </c>
      <c r="N70" s="67">
        <v>1063.957817</v>
      </c>
      <c r="O70" s="67">
        <v>874.61029000000008</v>
      </c>
      <c r="P70" s="67">
        <v>1406.8263000000004</v>
      </c>
      <c r="Q70" s="67">
        <v>1276.13048</v>
      </c>
      <c r="R70" s="67">
        <v>2245.8047199999996</v>
      </c>
      <c r="S70" s="67">
        <v>2400.9832699999997</v>
      </c>
      <c r="T70" s="67">
        <v>978.17640000000017</v>
      </c>
      <c r="U70" s="118">
        <v>1854.2277999999997</v>
      </c>
    </row>
    <row r="71" spans="1:22">
      <c r="A71" s="48" t="s">
        <v>308</v>
      </c>
      <c r="B71" s="67"/>
      <c r="C71" s="67">
        <v>556.15384615384596</v>
      </c>
      <c r="D71" s="67">
        <v>556.15</v>
      </c>
      <c r="E71" s="67">
        <v>556.15</v>
      </c>
      <c r="F71" s="67">
        <v>556.15</v>
      </c>
      <c r="G71" s="67">
        <v>556.15</v>
      </c>
      <c r="H71" s="67">
        <v>335.71000000000004</v>
      </c>
      <c r="I71" s="67">
        <v>335.71000000000004</v>
      </c>
      <c r="J71" s="67">
        <v>335.71000000000004</v>
      </c>
      <c r="K71" s="67">
        <v>335.71000000000004</v>
      </c>
      <c r="L71" s="67">
        <v>335.71000000000004</v>
      </c>
      <c r="M71" s="67">
        <v>335.71000000000004</v>
      </c>
      <c r="N71" s="67">
        <v>335.71000000000004</v>
      </c>
      <c r="O71" s="66">
        <v>478.99999999999989</v>
      </c>
      <c r="P71" s="66">
        <v>478.99999999999989</v>
      </c>
      <c r="Q71" s="66">
        <v>478.99999999999989</v>
      </c>
      <c r="R71" s="66">
        <v>478.99999999999989</v>
      </c>
      <c r="S71" s="66">
        <v>478.99999999999989</v>
      </c>
      <c r="T71" s="66">
        <v>478.99999999999989</v>
      </c>
      <c r="U71" s="119">
        <v>478.99999999999989</v>
      </c>
    </row>
    <row r="72" spans="1:22">
      <c r="A72" s="48" t="s">
        <v>311</v>
      </c>
      <c r="B72" s="67"/>
      <c r="C72" s="67">
        <v>1693.31</v>
      </c>
      <c r="D72" s="67">
        <v>2163.2466666666664</v>
      </c>
      <c r="E72" s="67">
        <v>2550.8733333333334</v>
      </c>
      <c r="F72" s="67">
        <v>2672.2</v>
      </c>
      <c r="G72" s="67">
        <v>2236.96</v>
      </c>
      <c r="H72" s="67">
        <v>2109.54</v>
      </c>
      <c r="I72" s="67">
        <v>1747.6800000000003</v>
      </c>
      <c r="J72" s="67">
        <v>1877.3200000000002</v>
      </c>
      <c r="K72" s="67">
        <v>2350.12</v>
      </c>
      <c r="L72" s="67">
        <v>2242.6999999999998</v>
      </c>
      <c r="M72" s="67">
        <v>2062.6933333333332</v>
      </c>
      <c r="N72" s="67">
        <v>2027.2666666666667</v>
      </c>
      <c r="O72" s="67">
        <v>2071.62</v>
      </c>
      <c r="P72" s="67">
        <v>1930.2866666666666</v>
      </c>
      <c r="Q72" s="70">
        <v>1979.5533333333331</v>
      </c>
      <c r="R72" s="70">
        <v>2275.9666666666667</v>
      </c>
      <c r="S72" s="70">
        <v>2316.2800000000002</v>
      </c>
      <c r="T72" s="70">
        <v>1925.7733333333338</v>
      </c>
      <c r="U72" s="64">
        <v>2495.0466666666671</v>
      </c>
    </row>
    <row r="73" spans="1:22">
      <c r="A73" s="48" t="s">
        <v>368</v>
      </c>
      <c r="B73" s="67"/>
      <c r="C73" s="67">
        <v>879</v>
      </c>
      <c r="D73" s="67">
        <v>1650.4200000000003</v>
      </c>
      <c r="E73" s="67">
        <v>1777.29</v>
      </c>
      <c r="F73" s="67">
        <v>1114.1099999999999</v>
      </c>
      <c r="G73" s="67">
        <v>1345.6659999999997</v>
      </c>
      <c r="H73" s="67">
        <v>733.70000000000016</v>
      </c>
      <c r="I73" s="67">
        <v>440.05099999999993</v>
      </c>
      <c r="J73" s="67">
        <v>568.37100000000009</v>
      </c>
      <c r="K73" s="67">
        <v>310.61299999999994</v>
      </c>
      <c r="L73" s="67">
        <v>221.14199999999997</v>
      </c>
      <c r="M73" s="67">
        <v>240.08199999999999</v>
      </c>
      <c r="N73" s="67">
        <v>340.983</v>
      </c>
      <c r="O73" s="67">
        <v>871.71600000000001</v>
      </c>
      <c r="P73" s="67">
        <v>639.12799999999993</v>
      </c>
      <c r="Q73" s="67">
        <v>764.98800000000017</v>
      </c>
      <c r="R73" s="67">
        <v>800.82100000000003</v>
      </c>
      <c r="S73" s="66">
        <v>482.26300000000003</v>
      </c>
      <c r="T73" s="66">
        <v>498.94400000000002</v>
      </c>
      <c r="U73" s="64">
        <v>717.46600000000024</v>
      </c>
    </row>
    <row r="74" spans="1:22">
      <c r="A74" s="48" t="s">
        <v>307</v>
      </c>
      <c r="B74" s="67">
        <v>209.97</v>
      </c>
      <c r="C74" s="67">
        <v>210</v>
      </c>
      <c r="D74" s="67">
        <v>210</v>
      </c>
      <c r="E74" s="67">
        <v>210</v>
      </c>
      <c r="F74" s="67">
        <v>210</v>
      </c>
      <c r="G74" s="67">
        <v>210</v>
      </c>
      <c r="H74" s="67">
        <v>210</v>
      </c>
      <c r="I74" s="67">
        <v>93.44</v>
      </c>
      <c r="J74" s="67">
        <v>93.44</v>
      </c>
      <c r="K74" s="67">
        <v>93.44</v>
      </c>
      <c r="L74" s="67">
        <v>93.44</v>
      </c>
      <c r="M74" s="67">
        <v>93.44</v>
      </c>
      <c r="N74" s="67">
        <v>232.55999999999997</v>
      </c>
      <c r="O74" s="67">
        <v>232.55999999999997</v>
      </c>
      <c r="P74" s="67">
        <v>232.55999999999997</v>
      </c>
      <c r="Q74" s="67">
        <v>232.55999999999997</v>
      </c>
      <c r="R74" s="67">
        <v>232.55999999999997</v>
      </c>
      <c r="S74" s="67">
        <v>600.00000000000011</v>
      </c>
      <c r="T74" s="67">
        <v>600.00000000000011</v>
      </c>
      <c r="U74" s="118">
        <v>600.00000000000011</v>
      </c>
    </row>
    <row r="75" spans="1:22">
      <c r="A75" s="48" t="s">
        <v>303</v>
      </c>
      <c r="B75" s="67">
        <v>1372.56</v>
      </c>
      <c r="C75" s="67">
        <v>1178.6199999999999</v>
      </c>
      <c r="D75" s="67">
        <v>1878.67</v>
      </c>
      <c r="E75" s="67">
        <v>1914.0699999999997</v>
      </c>
      <c r="F75" s="67">
        <v>1974.348</v>
      </c>
      <c r="G75" s="67">
        <v>1106.365</v>
      </c>
      <c r="H75" s="67">
        <v>835.92300000000012</v>
      </c>
      <c r="I75" s="67">
        <v>462.05200000000002</v>
      </c>
      <c r="J75" s="67">
        <v>422.01400000000001</v>
      </c>
      <c r="K75" s="67">
        <v>324.613</v>
      </c>
      <c r="L75" s="67">
        <v>358.21300000000008</v>
      </c>
      <c r="M75" s="67">
        <v>455.86500000000001</v>
      </c>
      <c r="N75" s="67">
        <v>522.71300000000008</v>
      </c>
      <c r="O75" s="67">
        <v>1568.0570000000002</v>
      </c>
      <c r="P75" s="67">
        <v>1203.0160000000001</v>
      </c>
      <c r="Q75" s="67">
        <v>1006.936</v>
      </c>
      <c r="R75" s="67">
        <v>1023.7579999999999</v>
      </c>
      <c r="S75" s="67">
        <v>738.798</v>
      </c>
      <c r="T75" s="67">
        <v>747.97700000000009</v>
      </c>
      <c r="U75" s="64">
        <v>821.96300000000008</v>
      </c>
    </row>
    <row r="76" spans="1:22">
      <c r="A76" s="48"/>
      <c r="B76" s="52" t="s">
        <v>262</v>
      </c>
      <c r="C76" s="52" t="s">
        <v>262</v>
      </c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116"/>
    </row>
    <row r="77" spans="1:22">
      <c r="A77" s="83" t="s">
        <v>260</v>
      </c>
      <c r="B77" s="79" t="s">
        <v>258</v>
      </c>
      <c r="C77" s="79" t="s">
        <v>259</v>
      </c>
      <c r="D77" s="79">
        <v>1998</v>
      </c>
      <c r="E77" s="79">
        <v>1999</v>
      </c>
      <c r="F77" s="79">
        <v>2000</v>
      </c>
      <c r="G77" s="79">
        <v>2001</v>
      </c>
      <c r="H77" s="79">
        <v>2002</v>
      </c>
      <c r="I77" s="79">
        <v>2003</v>
      </c>
      <c r="J77" s="79">
        <v>2004</v>
      </c>
      <c r="K77" s="79">
        <v>2005</v>
      </c>
      <c r="L77" s="79">
        <v>2006</v>
      </c>
      <c r="M77" s="79">
        <v>2007</v>
      </c>
      <c r="N77" s="79">
        <v>2008</v>
      </c>
      <c r="O77" s="79">
        <v>2009</v>
      </c>
      <c r="P77" s="79">
        <v>2010</v>
      </c>
      <c r="Q77" s="79">
        <v>2011</v>
      </c>
      <c r="R77" s="79">
        <v>2012</v>
      </c>
      <c r="S77" s="79">
        <v>2013</v>
      </c>
      <c r="T77" s="79">
        <v>2014</v>
      </c>
      <c r="U77" s="79">
        <v>2015</v>
      </c>
    </row>
    <row r="78" spans="1:22" s="89" customFormat="1">
      <c r="A78" s="48" t="s">
        <v>309</v>
      </c>
      <c r="B78" s="92">
        <f t="shared" ref="B78:U78" si="12">B60/1000</f>
        <v>0</v>
      </c>
      <c r="C78" s="92">
        <f t="shared" si="12"/>
        <v>0</v>
      </c>
      <c r="D78" s="92">
        <f t="shared" si="12"/>
        <v>0</v>
      </c>
      <c r="E78" s="92">
        <f t="shared" si="12"/>
        <v>0</v>
      </c>
      <c r="F78" s="92">
        <f t="shared" si="12"/>
        <v>0</v>
      </c>
      <c r="G78" s="92">
        <f t="shared" si="12"/>
        <v>0</v>
      </c>
      <c r="H78" s="92">
        <f t="shared" si="12"/>
        <v>0</v>
      </c>
      <c r="I78" s="92">
        <f t="shared" si="12"/>
        <v>0</v>
      </c>
      <c r="J78" s="92">
        <f t="shared" si="12"/>
        <v>0</v>
      </c>
      <c r="K78" s="92">
        <f t="shared" si="12"/>
        <v>0</v>
      </c>
      <c r="L78" s="92">
        <f t="shared" si="12"/>
        <v>0</v>
      </c>
      <c r="M78" s="92">
        <f t="shared" si="12"/>
        <v>0</v>
      </c>
      <c r="N78" s="92">
        <f t="shared" si="12"/>
        <v>0</v>
      </c>
      <c r="O78" s="92">
        <f t="shared" si="12"/>
        <v>0</v>
      </c>
      <c r="P78" s="92">
        <f t="shared" si="12"/>
        <v>0</v>
      </c>
      <c r="Q78" s="92">
        <f t="shared" si="12"/>
        <v>0</v>
      </c>
      <c r="R78" s="92">
        <f t="shared" si="12"/>
        <v>0</v>
      </c>
      <c r="S78" s="92">
        <f t="shared" si="12"/>
        <v>0</v>
      </c>
      <c r="T78" s="92">
        <f t="shared" si="12"/>
        <v>0</v>
      </c>
      <c r="U78" s="92">
        <f t="shared" si="12"/>
        <v>0</v>
      </c>
      <c r="V78" s="47">
        <v>16</v>
      </c>
    </row>
    <row r="79" spans="1:22" s="89" customFormat="1" hidden="1">
      <c r="A79" s="89" t="s">
        <v>312</v>
      </c>
      <c r="B79" s="92">
        <f t="shared" ref="B79:U79" si="13">B61/1000</f>
        <v>0</v>
      </c>
      <c r="C79" s="92">
        <f t="shared" si="13"/>
        <v>0</v>
      </c>
      <c r="D79" s="92">
        <f t="shared" si="13"/>
        <v>0</v>
      </c>
      <c r="E79" s="92">
        <f t="shared" si="13"/>
        <v>0</v>
      </c>
      <c r="F79" s="92">
        <f t="shared" si="13"/>
        <v>0</v>
      </c>
      <c r="G79" s="92">
        <f t="shared" si="13"/>
        <v>0</v>
      </c>
      <c r="H79" s="92">
        <f t="shared" si="13"/>
        <v>0</v>
      </c>
      <c r="I79" s="92">
        <f t="shared" si="13"/>
        <v>0</v>
      </c>
      <c r="J79" s="92">
        <f t="shared" si="13"/>
        <v>0</v>
      </c>
      <c r="K79" s="92">
        <f t="shared" si="13"/>
        <v>0</v>
      </c>
      <c r="L79" s="92">
        <f t="shared" si="13"/>
        <v>0</v>
      </c>
      <c r="M79" s="92">
        <f t="shared" si="13"/>
        <v>0</v>
      </c>
      <c r="N79" s="92">
        <f t="shared" si="13"/>
        <v>0</v>
      </c>
      <c r="O79" s="92">
        <f t="shared" si="13"/>
        <v>0</v>
      </c>
      <c r="P79" s="92">
        <f t="shared" si="13"/>
        <v>0</v>
      </c>
      <c r="Q79" s="92">
        <f t="shared" si="13"/>
        <v>252.13333333333338</v>
      </c>
      <c r="R79" s="92">
        <f t="shared" si="13"/>
        <v>0</v>
      </c>
      <c r="S79" s="92">
        <f t="shared" si="13"/>
        <v>0</v>
      </c>
      <c r="T79" s="92">
        <f t="shared" si="13"/>
        <v>0</v>
      </c>
      <c r="U79" s="92">
        <f t="shared" si="13"/>
        <v>0</v>
      </c>
      <c r="V79" s="47">
        <v>15</v>
      </c>
    </row>
    <row r="80" spans="1:22">
      <c r="A80" s="89" t="s">
        <v>313</v>
      </c>
      <c r="B80" s="92">
        <f t="shared" ref="B80:U80" si="14">B62/1000</f>
        <v>0</v>
      </c>
      <c r="C80" s="92">
        <f t="shared" si="14"/>
        <v>0</v>
      </c>
      <c r="D80" s="92">
        <f t="shared" si="14"/>
        <v>0</v>
      </c>
      <c r="E80" s="92">
        <f t="shared" si="14"/>
        <v>0</v>
      </c>
      <c r="F80" s="92">
        <f t="shared" si="14"/>
        <v>0</v>
      </c>
      <c r="G80" s="92">
        <f t="shared" si="14"/>
        <v>0</v>
      </c>
      <c r="H80" s="92">
        <f t="shared" si="14"/>
        <v>0</v>
      </c>
      <c r="I80" s="92">
        <f t="shared" si="14"/>
        <v>0</v>
      </c>
      <c r="J80" s="92">
        <f t="shared" si="14"/>
        <v>0</v>
      </c>
      <c r="K80" s="92">
        <f t="shared" si="14"/>
        <v>0</v>
      </c>
      <c r="L80" s="92">
        <f t="shared" si="14"/>
        <v>0</v>
      </c>
      <c r="M80" s="92">
        <f t="shared" si="14"/>
        <v>0</v>
      </c>
      <c r="N80" s="92">
        <f t="shared" si="14"/>
        <v>0.22184873949579817</v>
      </c>
      <c r="O80" s="92">
        <f t="shared" si="14"/>
        <v>0.44369747899159639</v>
      </c>
      <c r="P80" s="92">
        <f t="shared" si="14"/>
        <v>0.55462184873949616</v>
      </c>
      <c r="Q80" s="92">
        <f t="shared" si="14"/>
        <v>0.88739495798319279</v>
      </c>
      <c r="R80" s="92">
        <f t="shared" si="14"/>
        <v>0.99831932773109222</v>
      </c>
      <c r="S80" s="92">
        <f t="shared" si="14"/>
        <v>1.1647058823529417</v>
      </c>
      <c r="T80" s="92">
        <f t="shared" si="14"/>
        <v>1.1647058823529417</v>
      </c>
      <c r="U80" s="92">
        <f t="shared" si="14"/>
        <v>1.1647058823529417</v>
      </c>
      <c r="V80" s="47">
        <v>14</v>
      </c>
    </row>
    <row r="81" spans="1:25">
      <c r="A81" s="48" t="s">
        <v>314</v>
      </c>
      <c r="B81" s="92">
        <f t="shared" ref="B81:U81" si="15">B63/1000</f>
        <v>0</v>
      </c>
      <c r="C81" s="92">
        <f t="shared" si="15"/>
        <v>0</v>
      </c>
      <c r="D81" s="92">
        <f t="shared" si="15"/>
        <v>0</v>
      </c>
      <c r="E81" s="92">
        <f t="shared" si="15"/>
        <v>0</v>
      </c>
      <c r="F81" s="92">
        <f t="shared" si="15"/>
        <v>0</v>
      </c>
      <c r="G81" s="92">
        <f t="shared" si="15"/>
        <v>0</v>
      </c>
      <c r="H81" s="92">
        <f t="shared" si="15"/>
        <v>0</v>
      </c>
      <c r="I81" s="92">
        <f t="shared" si="15"/>
        <v>7.9445205887610976E-2</v>
      </c>
      <c r="J81" s="92">
        <f t="shared" si="15"/>
        <v>7.9445205887610976E-2</v>
      </c>
      <c r="K81" s="92">
        <f t="shared" si="15"/>
        <v>7.9445205887610976E-2</v>
      </c>
      <c r="L81" s="92">
        <f t="shared" si="15"/>
        <v>7.9445205887610976E-2</v>
      </c>
      <c r="M81" s="92">
        <f t="shared" si="15"/>
        <v>7.9445205887610976E-2</v>
      </c>
      <c r="N81" s="92">
        <f t="shared" si="15"/>
        <v>0.10055479411238899</v>
      </c>
      <c r="O81" s="92">
        <f t="shared" si="15"/>
        <v>0.10055479411238899</v>
      </c>
      <c r="P81" s="92">
        <f t="shared" si="15"/>
        <v>0.10055479411238899</v>
      </c>
      <c r="Q81" s="92">
        <f t="shared" si="15"/>
        <v>1.1616552052916991</v>
      </c>
      <c r="R81" s="92">
        <f t="shared" si="15"/>
        <v>1.2004226208211668</v>
      </c>
      <c r="S81" s="92">
        <f t="shared" si="15"/>
        <v>1.3361488886240391</v>
      </c>
      <c r="T81" s="92">
        <f t="shared" si="15"/>
        <v>1.9390394025556112</v>
      </c>
      <c r="U81" s="92">
        <f t="shared" si="15"/>
        <v>1.9681035226914791</v>
      </c>
      <c r="V81" s="47">
        <v>13</v>
      </c>
    </row>
    <row r="82" spans="1:25">
      <c r="A82" s="48" t="s">
        <v>306</v>
      </c>
      <c r="B82" s="92">
        <f t="shared" ref="B82:U82" si="16">B64/1000</f>
        <v>0</v>
      </c>
      <c r="C82" s="92">
        <f t="shared" si="16"/>
        <v>0</v>
      </c>
      <c r="D82" s="92">
        <f t="shared" si="16"/>
        <v>0</v>
      </c>
      <c r="E82" s="92">
        <f t="shared" si="16"/>
        <v>0</v>
      </c>
      <c r="F82" s="92">
        <f t="shared" si="16"/>
        <v>0</v>
      </c>
      <c r="G82" s="92">
        <f t="shared" si="16"/>
        <v>10.629600000000005</v>
      </c>
      <c r="H82" s="92">
        <f t="shared" si="16"/>
        <v>-4.2331999999999974</v>
      </c>
      <c r="I82" s="92">
        <f t="shared" si="16"/>
        <v>8.401999999999985</v>
      </c>
      <c r="J82" s="92">
        <f t="shared" si="16"/>
        <v>0.87289999999999413</v>
      </c>
      <c r="K82" s="92">
        <f t="shared" si="16"/>
        <v>1.2140999999999913</v>
      </c>
      <c r="L82" s="92">
        <f t="shared" si="16"/>
        <v>1.2886000000000057</v>
      </c>
      <c r="M82" s="92">
        <f t="shared" si="16"/>
        <v>0.36130000000001744</v>
      </c>
      <c r="N82" s="92">
        <f t="shared" si="16"/>
        <v>1.2697000000000116</v>
      </c>
      <c r="O82" s="92">
        <f t="shared" si="16"/>
        <v>7.6999999999999999E-2</v>
      </c>
      <c r="P82" s="92">
        <f t="shared" si="16"/>
        <v>0.8271999999999825</v>
      </c>
      <c r="Q82" s="92">
        <f t="shared" si="16"/>
        <v>-1.0188999999999797</v>
      </c>
      <c r="R82" s="92">
        <f t="shared" si="16"/>
        <v>2.1746999999999828</v>
      </c>
      <c r="S82" s="92">
        <f t="shared" si="16"/>
        <v>-0.39879999999997379</v>
      </c>
      <c r="T82" s="92">
        <f t="shared" si="16"/>
        <v>0.22899999999998544</v>
      </c>
      <c r="U82" s="92">
        <f t="shared" si="16"/>
        <v>-0.44490000000000873</v>
      </c>
      <c r="V82" s="47">
        <v>12</v>
      </c>
    </row>
    <row r="83" spans="1:25">
      <c r="A83" s="48" t="s">
        <v>304</v>
      </c>
      <c r="B83" s="92">
        <f t="shared" ref="B83:U83" si="17">B65/1000</f>
        <v>0</v>
      </c>
      <c r="C83" s="92">
        <f t="shared" si="17"/>
        <v>0</v>
      </c>
      <c r="D83" s="92">
        <f t="shared" si="17"/>
        <v>0</v>
      </c>
      <c r="E83" s="92">
        <f t="shared" si="17"/>
        <v>0</v>
      </c>
      <c r="F83" s="92">
        <f t="shared" si="17"/>
        <v>0</v>
      </c>
      <c r="G83" s="92">
        <f t="shared" si="17"/>
        <v>0.21731999999999999</v>
      </c>
      <c r="H83" s="92">
        <f t="shared" si="17"/>
        <v>1.4161159999999999</v>
      </c>
      <c r="I83" s="92">
        <f t="shared" si="17"/>
        <v>1.3215500000000002</v>
      </c>
      <c r="J83" s="92">
        <f t="shared" si="17"/>
        <v>1.055193</v>
      </c>
      <c r="K83" s="92">
        <f t="shared" si="17"/>
        <v>1.168981</v>
      </c>
      <c r="L83" s="92">
        <f t="shared" si="17"/>
        <v>0.86333100000000007</v>
      </c>
      <c r="M83" s="92">
        <f t="shared" si="17"/>
        <v>0.66794399999999998</v>
      </c>
      <c r="N83" s="92">
        <f t="shared" si="17"/>
        <v>0.89241700000000002</v>
      </c>
      <c r="O83" s="92">
        <f t="shared" si="17"/>
        <v>0.90293699999999999</v>
      </c>
      <c r="P83" s="92">
        <f t="shared" si="17"/>
        <v>1.0182519999999999</v>
      </c>
      <c r="Q83" s="92">
        <f t="shared" si="17"/>
        <v>0.93786900000000006</v>
      </c>
      <c r="R83" s="92">
        <f t="shared" si="17"/>
        <v>0.85438900000000018</v>
      </c>
      <c r="S83" s="92">
        <f t="shared" si="17"/>
        <v>0.92733299999999996</v>
      </c>
      <c r="T83" s="92">
        <f t="shared" si="17"/>
        <v>0.31755300000000003</v>
      </c>
      <c r="U83" s="92">
        <f t="shared" si="17"/>
        <v>0.31724499999999994</v>
      </c>
      <c r="V83" s="47">
        <v>11</v>
      </c>
    </row>
    <row r="84" spans="1:25">
      <c r="A84" s="47" t="s">
        <v>302</v>
      </c>
      <c r="B84" s="92">
        <f t="shared" ref="B84:U84" si="18">B66/1000</f>
        <v>0</v>
      </c>
      <c r="C84" s="92">
        <f t="shared" si="18"/>
        <v>0</v>
      </c>
      <c r="D84" s="92">
        <f t="shared" si="18"/>
        <v>0</v>
      </c>
      <c r="E84" s="92">
        <f t="shared" si="18"/>
        <v>0</v>
      </c>
      <c r="F84" s="92">
        <f t="shared" si="18"/>
        <v>0</v>
      </c>
      <c r="G84" s="92">
        <f t="shared" si="18"/>
        <v>13.333</v>
      </c>
      <c r="H84" s="92">
        <f t="shared" si="18"/>
        <v>0</v>
      </c>
      <c r="I84" s="92">
        <f t="shared" si="18"/>
        <v>0</v>
      </c>
      <c r="J84" s="92">
        <f t="shared" si="18"/>
        <v>13.333</v>
      </c>
      <c r="K84" s="92">
        <f t="shared" si="18"/>
        <v>0</v>
      </c>
      <c r="L84" s="92">
        <f t="shared" si="18"/>
        <v>13.333000000000004</v>
      </c>
      <c r="M84" s="92">
        <f t="shared" si="18"/>
        <v>4.5330000000000013</v>
      </c>
      <c r="N84" s="92">
        <f t="shared" si="18"/>
        <v>1.5991799999999938</v>
      </c>
      <c r="O84" s="92">
        <f t="shared" si="18"/>
        <v>23.199420000000003</v>
      </c>
      <c r="P84" s="92">
        <f t="shared" si="18"/>
        <v>7.3346999999999989</v>
      </c>
      <c r="Q84" s="92">
        <f t="shared" si="18"/>
        <v>7.334699999999998</v>
      </c>
      <c r="R84" s="92">
        <f t="shared" si="18"/>
        <v>4.3333333333333428</v>
      </c>
      <c r="S84" s="92">
        <f t="shared" si="18"/>
        <v>4.3333333333333321</v>
      </c>
      <c r="T84" s="92">
        <f t="shared" si="18"/>
        <v>0</v>
      </c>
      <c r="U84" s="92">
        <f t="shared" si="18"/>
        <v>4.667213333333331</v>
      </c>
      <c r="V84" s="47">
        <v>10</v>
      </c>
    </row>
    <row r="85" spans="1:25">
      <c r="A85" s="48" t="s">
        <v>301</v>
      </c>
      <c r="B85" s="92">
        <f t="shared" ref="B85:U85" si="19">B67/1000</f>
        <v>0</v>
      </c>
      <c r="C85" s="92">
        <f t="shared" si="19"/>
        <v>0</v>
      </c>
      <c r="D85" s="92">
        <f t="shared" si="19"/>
        <v>0</v>
      </c>
      <c r="E85" s="92">
        <f t="shared" si="19"/>
        <v>0</v>
      </c>
      <c r="F85" s="92">
        <f t="shared" si="19"/>
        <v>0</v>
      </c>
      <c r="G85" s="92">
        <f t="shared" si="19"/>
        <v>8.8939999999999991E-2</v>
      </c>
      <c r="H85" s="92">
        <f t="shared" si="19"/>
        <v>4.5690000000000001E-2</v>
      </c>
      <c r="I85" s="92">
        <f t="shared" si="19"/>
        <v>2.043E-2</v>
      </c>
      <c r="J85" s="92">
        <f t="shared" si="19"/>
        <v>2.2259999999999999E-2</v>
      </c>
      <c r="K85" s="92">
        <f t="shared" si="19"/>
        <v>9.4900000000000002E-3</v>
      </c>
      <c r="L85" s="92">
        <f t="shared" si="19"/>
        <v>9.1000000000000004E-3</v>
      </c>
      <c r="M85" s="92">
        <f t="shared" si="19"/>
        <v>3.3899999999999998E-3</v>
      </c>
      <c r="N85" s="92">
        <f t="shared" si="19"/>
        <v>3.9699999999999996E-3</v>
      </c>
      <c r="O85" s="92">
        <f t="shared" si="19"/>
        <v>2.078E-2</v>
      </c>
      <c r="P85" s="92">
        <f t="shared" si="19"/>
        <v>1.7800000000000003E-3</v>
      </c>
      <c r="Q85" s="92">
        <f t="shared" si="19"/>
        <v>8.9999999999999998E-4</v>
      </c>
      <c r="R85" s="92">
        <f t="shared" si="19"/>
        <v>0</v>
      </c>
      <c r="S85" s="92">
        <f t="shared" si="19"/>
        <v>0</v>
      </c>
      <c r="T85" s="92">
        <f t="shared" si="19"/>
        <v>0</v>
      </c>
      <c r="U85" s="92">
        <f t="shared" si="19"/>
        <v>0</v>
      </c>
      <c r="V85" s="47">
        <v>9</v>
      </c>
    </row>
    <row r="86" spans="1:25">
      <c r="A86" s="48" t="s">
        <v>299</v>
      </c>
      <c r="B86" s="92">
        <f t="shared" ref="B86:U86" si="20">B68/1000</f>
        <v>0</v>
      </c>
      <c r="C86" s="92">
        <f t="shared" si="20"/>
        <v>0</v>
      </c>
      <c r="D86" s="92">
        <f t="shared" si="20"/>
        <v>0</v>
      </c>
      <c r="E86" s="92">
        <f t="shared" si="20"/>
        <v>0.44792999999999999</v>
      </c>
      <c r="F86" s="92">
        <f t="shared" si="20"/>
        <v>0.77473900000000007</v>
      </c>
      <c r="G86" s="92">
        <f t="shared" si="20"/>
        <v>1.034408</v>
      </c>
      <c r="H86" s="92">
        <f t="shared" si="20"/>
        <v>4.5876130000000002</v>
      </c>
      <c r="I86" s="92">
        <f t="shared" si="20"/>
        <v>6.4179379999999995</v>
      </c>
      <c r="J86" s="92">
        <f t="shared" si="20"/>
        <v>3.5101410000000004</v>
      </c>
      <c r="K86" s="92">
        <f t="shared" si="20"/>
        <v>2.9754350000000001</v>
      </c>
      <c r="L86" s="92">
        <f t="shared" si="20"/>
        <v>1.0695180000000002</v>
      </c>
      <c r="M86" s="92">
        <f t="shared" si="20"/>
        <v>1.2058689999999999</v>
      </c>
      <c r="N86" s="92">
        <f t="shared" si="20"/>
        <v>1.4694209999999999</v>
      </c>
      <c r="O86" s="92">
        <f t="shared" si="20"/>
        <v>1.1633680000000002</v>
      </c>
      <c r="P86" s="92">
        <f t="shared" si="20"/>
        <v>2.6493830000000003</v>
      </c>
      <c r="Q86" s="92">
        <f t="shared" si="20"/>
        <v>1.0329250000000001</v>
      </c>
      <c r="R86" s="92">
        <f t="shared" si="20"/>
        <v>0.77128099999999977</v>
      </c>
      <c r="S86" s="92">
        <f t="shared" si="20"/>
        <v>0.81538300000000008</v>
      </c>
      <c r="T86" s="92">
        <f t="shared" si="20"/>
        <v>0.73889199999999999</v>
      </c>
      <c r="U86" s="92">
        <f t="shared" si="20"/>
        <v>0.63602300000000001</v>
      </c>
      <c r="V86" s="47">
        <v>8</v>
      </c>
    </row>
    <row r="87" spans="1:25">
      <c r="A87" s="48" t="s">
        <v>315</v>
      </c>
      <c r="B87" s="92">
        <f t="shared" ref="B87:U87" si="21">B69/1000</f>
        <v>0</v>
      </c>
      <c r="C87" s="92">
        <f t="shared" si="21"/>
        <v>0</v>
      </c>
      <c r="D87" s="92">
        <f t="shared" si="21"/>
        <v>4.0658599999999998</v>
      </c>
      <c r="E87" s="92">
        <f t="shared" si="21"/>
        <v>4.3696200000000003</v>
      </c>
      <c r="F87" s="92">
        <f t="shared" si="21"/>
        <v>1.9622460000000002</v>
      </c>
      <c r="G87" s="92">
        <f t="shared" si="21"/>
        <v>2.8316349999999999</v>
      </c>
      <c r="H87" s="92">
        <f t="shared" si="21"/>
        <v>1.2664379999999997</v>
      </c>
      <c r="I87" s="92">
        <f t="shared" si="21"/>
        <v>1.318684</v>
      </c>
      <c r="J87" s="92">
        <f t="shared" si="21"/>
        <v>1.2093039999999999</v>
      </c>
      <c r="K87" s="92">
        <f t="shared" si="21"/>
        <v>1.1666639999999999</v>
      </c>
      <c r="L87" s="92">
        <f t="shared" si="21"/>
        <v>0.95171700000000015</v>
      </c>
      <c r="M87" s="92">
        <f t="shared" si="21"/>
        <v>1.193443</v>
      </c>
      <c r="N87" s="92">
        <f t="shared" si="21"/>
        <v>1.901856</v>
      </c>
      <c r="O87" s="92">
        <f t="shared" si="21"/>
        <v>1.7147070000000002</v>
      </c>
      <c r="P87" s="92">
        <f t="shared" si="21"/>
        <v>1.3572460000000002</v>
      </c>
      <c r="Q87" s="92">
        <f t="shared" si="21"/>
        <v>1.2688129999999997</v>
      </c>
      <c r="R87" s="92">
        <f t="shared" si="21"/>
        <v>3.0796380000000001</v>
      </c>
      <c r="S87" s="92">
        <f t="shared" si="21"/>
        <v>2.3456910000000004</v>
      </c>
      <c r="T87" s="92">
        <f t="shared" si="21"/>
        <v>2.2078819999999997</v>
      </c>
      <c r="U87" s="92">
        <f t="shared" si="21"/>
        <v>2.1820679999999997</v>
      </c>
      <c r="V87" s="47">
        <v>7</v>
      </c>
    </row>
    <row r="88" spans="1:25">
      <c r="A88" s="48" t="s">
        <v>310</v>
      </c>
      <c r="B88" s="92">
        <f t="shared" ref="B88:U88" si="22">B70/1000</f>
        <v>0</v>
      </c>
      <c r="C88" s="92">
        <f t="shared" si="22"/>
        <v>0</v>
      </c>
      <c r="D88" s="92">
        <f t="shared" si="22"/>
        <v>0</v>
      </c>
      <c r="E88" s="92">
        <f t="shared" si="22"/>
        <v>0.43043064999999991</v>
      </c>
      <c r="F88" s="92">
        <f t="shared" si="22"/>
        <v>0.40044816999999988</v>
      </c>
      <c r="G88" s="92">
        <f t="shared" si="22"/>
        <v>0.30236740999999995</v>
      </c>
      <c r="H88" s="92">
        <f t="shared" si="22"/>
        <v>0.37272413000000004</v>
      </c>
      <c r="I88" s="92">
        <f t="shared" si="22"/>
        <v>0.41044489000000001</v>
      </c>
      <c r="J88" s="92">
        <f t="shared" si="22"/>
        <v>0.48129958</v>
      </c>
      <c r="K88" s="92">
        <f t="shared" si="22"/>
        <v>0.54513100999999997</v>
      </c>
      <c r="L88" s="92">
        <f t="shared" si="22"/>
        <v>0.74845800999999967</v>
      </c>
      <c r="M88" s="92">
        <f t="shared" si="22"/>
        <v>0.86032827999999995</v>
      </c>
      <c r="N88" s="92">
        <f t="shared" si="22"/>
        <v>1.0639578169999999</v>
      </c>
      <c r="O88" s="92">
        <f t="shared" si="22"/>
        <v>0.87461029000000012</v>
      </c>
      <c r="P88" s="92">
        <f t="shared" si="22"/>
        <v>1.4068263000000003</v>
      </c>
      <c r="Q88" s="92">
        <f t="shared" si="22"/>
        <v>1.27613048</v>
      </c>
      <c r="R88" s="92">
        <f t="shared" si="22"/>
        <v>2.2458047199999998</v>
      </c>
      <c r="S88" s="92">
        <f t="shared" si="22"/>
        <v>2.4009832699999998</v>
      </c>
      <c r="T88" s="92">
        <f t="shared" si="22"/>
        <v>0.97817640000000017</v>
      </c>
      <c r="U88" s="92">
        <f t="shared" si="22"/>
        <v>1.8542277999999996</v>
      </c>
      <c r="V88" s="47">
        <v>6</v>
      </c>
    </row>
    <row r="89" spans="1:25">
      <c r="A89" s="48" t="s">
        <v>308</v>
      </c>
      <c r="B89" s="92">
        <f t="shared" ref="B89:U89" si="23">B71/1000</f>
        <v>0</v>
      </c>
      <c r="C89" s="92">
        <f t="shared" si="23"/>
        <v>0.556153846153846</v>
      </c>
      <c r="D89" s="92">
        <f t="shared" si="23"/>
        <v>0.55614999999999992</v>
      </c>
      <c r="E89" s="92">
        <f t="shared" si="23"/>
        <v>0.55614999999999992</v>
      </c>
      <c r="F89" s="92">
        <f t="shared" si="23"/>
        <v>0.55614999999999992</v>
      </c>
      <c r="G89" s="92">
        <f t="shared" si="23"/>
        <v>0.55614999999999992</v>
      </c>
      <c r="H89" s="92">
        <f t="shared" si="23"/>
        <v>0.33571000000000006</v>
      </c>
      <c r="I89" s="92">
        <f t="shared" si="23"/>
        <v>0.33571000000000006</v>
      </c>
      <c r="J89" s="92">
        <f t="shared" si="23"/>
        <v>0.33571000000000006</v>
      </c>
      <c r="K89" s="92">
        <f t="shared" si="23"/>
        <v>0.33571000000000006</v>
      </c>
      <c r="L89" s="92">
        <f t="shared" si="23"/>
        <v>0.33571000000000006</v>
      </c>
      <c r="M89" s="92">
        <f t="shared" si="23"/>
        <v>0.33571000000000006</v>
      </c>
      <c r="N89" s="92">
        <f t="shared" si="23"/>
        <v>0.33571000000000006</v>
      </c>
      <c r="O89" s="92">
        <f t="shared" si="23"/>
        <v>0.47899999999999987</v>
      </c>
      <c r="P89" s="92">
        <f t="shared" si="23"/>
        <v>0.47899999999999987</v>
      </c>
      <c r="Q89" s="92">
        <f t="shared" si="23"/>
        <v>0.47899999999999987</v>
      </c>
      <c r="R89" s="92">
        <f t="shared" si="23"/>
        <v>0.47899999999999987</v>
      </c>
      <c r="S89" s="92">
        <f t="shared" si="23"/>
        <v>0.47899999999999987</v>
      </c>
      <c r="T89" s="92">
        <f t="shared" si="23"/>
        <v>0.47899999999999987</v>
      </c>
      <c r="U89" s="92">
        <f t="shared" si="23"/>
        <v>0.47899999999999987</v>
      </c>
      <c r="V89" s="47">
        <v>5</v>
      </c>
    </row>
    <row r="90" spans="1:25">
      <c r="A90" s="48" t="s">
        <v>311</v>
      </c>
      <c r="B90" s="92">
        <f t="shared" ref="B90:U90" si="24">B72/1000</f>
        <v>0</v>
      </c>
      <c r="C90" s="92">
        <f t="shared" si="24"/>
        <v>1.6933099999999999</v>
      </c>
      <c r="D90" s="92">
        <f t="shared" si="24"/>
        <v>2.1632466666666663</v>
      </c>
      <c r="E90" s="92">
        <f t="shared" si="24"/>
        <v>2.5508733333333335</v>
      </c>
      <c r="F90" s="92">
        <f t="shared" si="24"/>
        <v>2.6721999999999997</v>
      </c>
      <c r="G90" s="92">
        <f t="shared" si="24"/>
        <v>2.2369599999999998</v>
      </c>
      <c r="H90" s="92">
        <f t="shared" si="24"/>
        <v>2.10954</v>
      </c>
      <c r="I90" s="92">
        <f t="shared" si="24"/>
        <v>1.7476800000000003</v>
      </c>
      <c r="J90" s="92">
        <f t="shared" si="24"/>
        <v>1.8773200000000001</v>
      </c>
      <c r="K90" s="92">
        <f t="shared" si="24"/>
        <v>2.35012</v>
      </c>
      <c r="L90" s="92">
        <f t="shared" si="24"/>
        <v>2.2426999999999997</v>
      </c>
      <c r="M90" s="92">
        <f t="shared" si="24"/>
        <v>2.0626933333333333</v>
      </c>
      <c r="N90" s="92">
        <f t="shared" si="24"/>
        <v>2.0272666666666668</v>
      </c>
      <c r="O90" s="92">
        <f t="shared" si="24"/>
        <v>2.0716199999999998</v>
      </c>
      <c r="P90" s="92">
        <f t="shared" si="24"/>
        <v>1.9302866666666667</v>
      </c>
      <c r="Q90" s="92">
        <f t="shared" si="24"/>
        <v>1.9795533333333331</v>
      </c>
      <c r="R90" s="92">
        <f t="shared" si="24"/>
        <v>2.2759666666666667</v>
      </c>
      <c r="S90" s="92">
        <f t="shared" si="24"/>
        <v>2.3162800000000003</v>
      </c>
      <c r="T90" s="92">
        <f t="shared" si="24"/>
        <v>1.9257733333333338</v>
      </c>
      <c r="U90" s="92">
        <f t="shared" si="24"/>
        <v>2.4950466666666671</v>
      </c>
      <c r="V90" s="47">
        <v>4</v>
      </c>
    </row>
    <row r="91" spans="1:25">
      <c r="A91" s="48" t="s">
        <v>368</v>
      </c>
      <c r="B91" s="92">
        <f t="shared" ref="B91:U91" si="25">B73/1000</f>
        <v>0</v>
      </c>
      <c r="C91" s="92">
        <f t="shared" si="25"/>
        <v>0.879</v>
      </c>
      <c r="D91" s="92">
        <f t="shared" si="25"/>
        <v>1.6504200000000002</v>
      </c>
      <c r="E91" s="92">
        <f t="shared" si="25"/>
        <v>1.77729</v>
      </c>
      <c r="F91" s="92">
        <f t="shared" si="25"/>
        <v>1.1141099999999999</v>
      </c>
      <c r="G91" s="92">
        <f t="shared" si="25"/>
        <v>1.3456659999999998</v>
      </c>
      <c r="H91" s="92">
        <f t="shared" si="25"/>
        <v>0.73370000000000013</v>
      </c>
      <c r="I91" s="92">
        <f t="shared" si="25"/>
        <v>0.44005099999999991</v>
      </c>
      <c r="J91" s="92">
        <f t="shared" si="25"/>
        <v>0.56837100000000007</v>
      </c>
      <c r="K91" s="92">
        <f t="shared" si="25"/>
        <v>0.31061299999999992</v>
      </c>
      <c r="L91" s="92">
        <f t="shared" si="25"/>
        <v>0.22114199999999998</v>
      </c>
      <c r="M91" s="92">
        <f t="shared" si="25"/>
        <v>0.24008199999999999</v>
      </c>
      <c r="N91" s="92">
        <f t="shared" si="25"/>
        <v>0.34098299999999998</v>
      </c>
      <c r="O91" s="92">
        <f t="shared" si="25"/>
        <v>0.87171600000000005</v>
      </c>
      <c r="P91" s="92">
        <f t="shared" si="25"/>
        <v>0.63912799999999992</v>
      </c>
      <c r="Q91" s="92">
        <f t="shared" si="25"/>
        <v>0.76498800000000022</v>
      </c>
      <c r="R91" s="92">
        <f t="shared" si="25"/>
        <v>0.80082100000000001</v>
      </c>
      <c r="S91" s="92">
        <f t="shared" si="25"/>
        <v>0.48226300000000005</v>
      </c>
      <c r="T91" s="92">
        <f t="shared" si="25"/>
        <v>0.498944</v>
      </c>
      <c r="U91" s="92">
        <f t="shared" si="25"/>
        <v>0.71746600000000027</v>
      </c>
      <c r="V91" s="47">
        <v>3</v>
      </c>
    </row>
    <row r="92" spans="1:25">
      <c r="A92" s="48" t="s">
        <v>307</v>
      </c>
      <c r="B92" s="92">
        <f t="shared" ref="B92:U92" si="26">B74/1000</f>
        <v>0.20996999999999999</v>
      </c>
      <c r="C92" s="92">
        <f t="shared" si="26"/>
        <v>0.21</v>
      </c>
      <c r="D92" s="92">
        <f t="shared" si="26"/>
        <v>0.21</v>
      </c>
      <c r="E92" s="92">
        <f t="shared" si="26"/>
        <v>0.21</v>
      </c>
      <c r="F92" s="92">
        <f t="shared" si="26"/>
        <v>0.21</v>
      </c>
      <c r="G92" s="92">
        <f t="shared" si="26"/>
        <v>0.21</v>
      </c>
      <c r="H92" s="92">
        <f t="shared" si="26"/>
        <v>0.21</v>
      </c>
      <c r="I92" s="92">
        <f t="shared" si="26"/>
        <v>9.3439999999999995E-2</v>
      </c>
      <c r="J92" s="92">
        <f t="shared" si="26"/>
        <v>9.3439999999999995E-2</v>
      </c>
      <c r="K92" s="92">
        <f t="shared" si="26"/>
        <v>9.3439999999999995E-2</v>
      </c>
      <c r="L92" s="92">
        <f t="shared" si="26"/>
        <v>9.3439999999999995E-2</v>
      </c>
      <c r="M92" s="92">
        <f t="shared" si="26"/>
        <v>9.3439999999999995E-2</v>
      </c>
      <c r="N92" s="92">
        <f t="shared" si="26"/>
        <v>0.23255999999999996</v>
      </c>
      <c r="O92" s="92">
        <f t="shared" si="26"/>
        <v>0.23255999999999996</v>
      </c>
      <c r="P92" s="92">
        <f t="shared" si="26"/>
        <v>0.23255999999999996</v>
      </c>
      <c r="Q92" s="92">
        <f t="shared" si="26"/>
        <v>0.23255999999999996</v>
      </c>
      <c r="R92" s="92">
        <f t="shared" si="26"/>
        <v>0.23255999999999996</v>
      </c>
      <c r="S92" s="92">
        <f t="shared" si="26"/>
        <v>0.60000000000000009</v>
      </c>
      <c r="T92" s="92">
        <f t="shared" si="26"/>
        <v>0.60000000000000009</v>
      </c>
      <c r="U92" s="92">
        <f t="shared" si="26"/>
        <v>0.60000000000000009</v>
      </c>
      <c r="V92" s="47">
        <v>2</v>
      </c>
    </row>
    <row r="93" spans="1:25">
      <c r="A93" s="48" t="s">
        <v>303</v>
      </c>
      <c r="B93" s="92">
        <f t="shared" ref="B93:U93" si="27">B75/1000</f>
        <v>1.37256</v>
      </c>
      <c r="C93" s="92">
        <f t="shared" si="27"/>
        <v>1.17862</v>
      </c>
      <c r="D93" s="92">
        <f t="shared" si="27"/>
        <v>1.8786700000000001</v>
      </c>
      <c r="E93" s="92">
        <f t="shared" si="27"/>
        <v>1.9140699999999997</v>
      </c>
      <c r="F93" s="92">
        <f t="shared" si="27"/>
        <v>1.974348</v>
      </c>
      <c r="G93" s="92">
        <f t="shared" si="27"/>
        <v>1.106365</v>
      </c>
      <c r="H93" s="92">
        <f t="shared" si="27"/>
        <v>0.83592300000000008</v>
      </c>
      <c r="I93" s="92">
        <f t="shared" si="27"/>
        <v>0.46205200000000002</v>
      </c>
      <c r="J93" s="92">
        <f t="shared" si="27"/>
        <v>0.422014</v>
      </c>
      <c r="K93" s="92">
        <f t="shared" si="27"/>
        <v>0.32461299999999998</v>
      </c>
      <c r="L93" s="92">
        <f t="shared" si="27"/>
        <v>0.35821300000000006</v>
      </c>
      <c r="M93" s="92">
        <f t="shared" si="27"/>
        <v>0.45586500000000002</v>
      </c>
      <c r="N93" s="92">
        <f t="shared" si="27"/>
        <v>0.52271300000000009</v>
      </c>
      <c r="O93" s="92">
        <f t="shared" si="27"/>
        <v>1.5680570000000003</v>
      </c>
      <c r="P93" s="92">
        <f t="shared" si="27"/>
        <v>1.2030160000000001</v>
      </c>
      <c r="Q93" s="92">
        <f t="shared" si="27"/>
        <v>1.0069360000000001</v>
      </c>
      <c r="R93" s="92">
        <f t="shared" si="27"/>
        <v>1.0237579999999999</v>
      </c>
      <c r="S93" s="92">
        <f t="shared" si="27"/>
        <v>0.73879799999999995</v>
      </c>
      <c r="T93" s="92">
        <f t="shared" si="27"/>
        <v>0.74797700000000011</v>
      </c>
      <c r="U93" s="92">
        <f t="shared" si="27"/>
        <v>0.82196300000000011</v>
      </c>
      <c r="V93" s="47">
        <v>1</v>
      </c>
    </row>
    <row r="94" spans="1:25">
      <c r="V94" s="52"/>
      <c r="W94" s="52"/>
      <c r="X94" s="52"/>
      <c r="Y94" s="52"/>
    </row>
    <row r="95" spans="1:25">
      <c r="E95" s="48"/>
      <c r="F95" s="52"/>
      <c r="G95" s="52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1:25">
      <c r="B96" s="47" t="s">
        <v>350</v>
      </c>
      <c r="C96" s="47" t="s">
        <v>351</v>
      </c>
      <c r="F96" s="53"/>
      <c r="I96" s="53"/>
    </row>
    <row r="97" spans="1:23">
      <c r="A97" s="83" t="s">
        <v>296</v>
      </c>
      <c r="B97" s="79" t="s">
        <v>258</v>
      </c>
      <c r="C97" s="79" t="s">
        <v>259</v>
      </c>
      <c r="D97" s="79">
        <v>1998</v>
      </c>
      <c r="E97" s="79">
        <v>1999</v>
      </c>
      <c r="F97" s="79">
        <v>2000</v>
      </c>
      <c r="G97" s="79">
        <v>2001</v>
      </c>
      <c r="H97" s="79">
        <v>2002</v>
      </c>
      <c r="I97" s="79">
        <v>2003</v>
      </c>
      <c r="J97" s="79">
        <v>2004</v>
      </c>
      <c r="K97" s="79">
        <v>2005</v>
      </c>
      <c r="L97" s="79">
        <v>2006</v>
      </c>
      <c r="M97" s="79">
        <v>2007</v>
      </c>
      <c r="N97" s="79">
        <v>2008</v>
      </c>
      <c r="O97" s="79">
        <v>2009</v>
      </c>
      <c r="P97" s="79">
        <v>2010</v>
      </c>
      <c r="Q97" s="79">
        <v>2011</v>
      </c>
      <c r="R97" s="79">
        <v>2012</v>
      </c>
      <c r="S97" s="79">
        <v>2013</v>
      </c>
      <c r="T97" s="79">
        <v>2014</v>
      </c>
      <c r="U97" s="79">
        <v>2015</v>
      </c>
      <c r="V97" s="56" t="s">
        <v>32</v>
      </c>
    </row>
    <row r="98" spans="1:23">
      <c r="A98" s="48" t="s">
        <v>309</v>
      </c>
      <c r="B98" s="52">
        <v>0</v>
      </c>
      <c r="C98" s="53">
        <v>0</v>
      </c>
      <c r="D98" s="53">
        <v>0</v>
      </c>
      <c r="E98" s="53">
        <v>0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  <c r="S98" s="53">
        <v>0</v>
      </c>
      <c r="T98" s="53">
        <v>0</v>
      </c>
      <c r="U98" s="53">
        <f>SUM(B98:T98)</f>
        <v>0</v>
      </c>
      <c r="V98" s="50">
        <f t="shared" ref="V98:V112" si="28">SUM(B98:U98)</f>
        <v>0</v>
      </c>
      <c r="W98" s="49"/>
    </row>
    <row r="99" spans="1:23" s="89" customFormat="1">
      <c r="A99" s="89" t="s">
        <v>312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>
        <v>252133.33333333337</v>
      </c>
      <c r="R99" s="90"/>
      <c r="S99" s="90"/>
      <c r="T99" s="90"/>
      <c r="U99" s="90"/>
      <c r="V99" s="50">
        <f t="shared" si="28"/>
        <v>252133.33333333337</v>
      </c>
    </row>
    <row r="100" spans="1:23" s="89" customFormat="1">
      <c r="A100" s="89" t="s">
        <v>313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>
        <v>221.84873949579816</v>
      </c>
      <c r="O100" s="90">
        <v>443.69747899159637</v>
      </c>
      <c r="P100" s="90">
        <v>554.62184873949616</v>
      </c>
      <c r="Q100" s="90">
        <v>887.39495798319274</v>
      </c>
      <c r="R100" s="90">
        <v>998.31932773109224</v>
      </c>
      <c r="S100" s="90">
        <v>1164.7058823529417</v>
      </c>
      <c r="T100" s="90">
        <v>1164.7058823529417</v>
      </c>
      <c r="U100" s="90">
        <v>1164.7058823529417</v>
      </c>
      <c r="V100" s="50">
        <f t="shared" si="28"/>
        <v>6600</v>
      </c>
    </row>
    <row r="101" spans="1:23">
      <c r="A101" s="48" t="s">
        <v>314</v>
      </c>
      <c r="B101" s="69">
        <v>0</v>
      </c>
      <c r="C101" s="67"/>
      <c r="D101" s="67"/>
      <c r="E101" s="67"/>
      <c r="F101" s="67"/>
      <c r="G101" s="67"/>
      <c r="H101" s="67"/>
      <c r="I101" s="67">
        <v>79.445205887610982</v>
      </c>
      <c r="J101" s="67">
        <v>79.445205887610982</v>
      </c>
      <c r="K101" s="67">
        <v>79.445205887610982</v>
      </c>
      <c r="L101" s="67">
        <v>79.445205887610982</v>
      </c>
      <c r="M101" s="67">
        <v>79.445205887610982</v>
      </c>
      <c r="N101" s="67">
        <v>100.55479411238899</v>
      </c>
      <c r="O101" s="67">
        <v>100.55479411238899</v>
      </c>
      <c r="P101" s="67">
        <v>100.55479411238899</v>
      </c>
      <c r="Q101" s="67">
        <v>1161.6552052916991</v>
      </c>
      <c r="R101" s="67">
        <v>1200.4226208211669</v>
      </c>
      <c r="S101" s="67">
        <v>1336.148888624039</v>
      </c>
      <c r="T101" s="67">
        <v>1939.0394025556113</v>
      </c>
      <c r="U101" s="67">
        <v>1968.1035226914792</v>
      </c>
      <c r="V101" s="50">
        <f t="shared" si="28"/>
        <v>8304.2600517592182</v>
      </c>
      <c r="W101" s="49"/>
    </row>
    <row r="102" spans="1:23">
      <c r="A102" s="48" t="s">
        <v>306</v>
      </c>
      <c r="B102" s="69">
        <v>0</v>
      </c>
      <c r="C102" s="67"/>
      <c r="D102" s="67"/>
      <c r="E102" s="67"/>
      <c r="F102" s="67"/>
      <c r="G102" s="67">
        <v>10629.600000000006</v>
      </c>
      <c r="H102" s="67">
        <v>-4233.1999999999971</v>
      </c>
      <c r="I102" s="67">
        <v>8401.9999999999854</v>
      </c>
      <c r="J102" s="67">
        <v>872.89999999999418</v>
      </c>
      <c r="K102" s="67">
        <v>1214.0999999999913</v>
      </c>
      <c r="L102" s="67">
        <v>1288.6000000000058</v>
      </c>
      <c r="M102" s="67">
        <v>361.30000000001746</v>
      </c>
      <c r="N102" s="67">
        <v>1269.7000000000116</v>
      </c>
      <c r="O102" s="67">
        <v>77</v>
      </c>
      <c r="P102" s="67">
        <v>827.19999999998254</v>
      </c>
      <c r="Q102" s="67">
        <v>-1018.8999999999796</v>
      </c>
      <c r="R102" s="67">
        <v>2174.6999999999825</v>
      </c>
      <c r="S102" s="67">
        <v>-398.79999999997381</v>
      </c>
      <c r="T102" s="67">
        <v>228.99999999998545</v>
      </c>
      <c r="U102" s="67">
        <v>-444.90000000000873</v>
      </c>
      <c r="V102" s="50">
        <f t="shared" si="28"/>
        <v>21250.300000000003</v>
      </c>
      <c r="W102" s="49"/>
    </row>
    <row r="103" spans="1:23">
      <c r="A103" s="48" t="s">
        <v>304</v>
      </c>
      <c r="B103" s="69">
        <v>0</v>
      </c>
      <c r="C103" s="67"/>
      <c r="D103" s="67"/>
      <c r="E103" s="67"/>
      <c r="F103" s="67"/>
      <c r="G103" s="67">
        <v>217.32</v>
      </c>
      <c r="H103" s="67">
        <v>1416.116</v>
      </c>
      <c r="I103" s="67">
        <v>1321.5500000000002</v>
      </c>
      <c r="J103" s="67">
        <v>1055.193</v>
      </c>
      <c r="K103" s="67">
        <v>1168.981</v>
      </c>
      <c r="L103" s="67">
        <v>863.33100000000002</v>
      </c>
      <c r="M103" s="67">
        <v>667.94399999999996</v>
      </c>
      <c r="N103" s="67">
        <v>892.41700000000003</v>
      </c>
      <c r="O103" s="67">
        <v>902.93700000000001</v>
      </c>
      <c r="P103" s="67">
        <v>1018.252</v>
      </c>
      <c r="Q103" s="67">
        <v>937.86900000000003</v>
      </c>
      <c r="R103" s="67">
        <v>854.38900000000012</v>
      </c>
      <c r="S103" s="67">
        <v>927.33299999999997</v>
      </c>
      <c r="T103" s="67">
        <v>317.55300000000005</v>
      </c>
      <c r="U103" s="67">
        <v>317.24499999999995</v>
      </c>
      <c r="V103" s="50">
        <f t="shared" si="28"/>
        <v>12878.430000000004</v>
      </c>
      <c r="W103" s="49"/>
    </row>
    <row r="104" spans="1:23">
      <c r="A104" s="47" t="s">
        <v>302</v>
      </c>
      <c r="B104" s="69"/>
      <c r="C104" s="67"/>
      <c r="D104" s="67"/>
      <c r="E104" s="67"/>
      <c r="F104" s="67"/>
      <c r="G104" s="67">
        <v>13333</v>
      </c>
      <c r="H104" s="67">
        <v>0</v>
      </c>
      <c r="I104" s="67">
        <v>0</v>
      </c>
      <c r="J104" s="67">
        <v>13333</v>
      </c>
      <c r="K104" s="67">
        <v>0</v>
      </c>
      <c r="L104" s="67">
        <v>13333.000000000004</v>
      </c>
      <c r="M104" s="67">
        <v>4533.0000000000009</v>
      </c>
      <c r="N104" s="67">
        <v>1599.1799999999939</v>
      </c>
      <c r="O104" s="67">
        <v>23199.420000000002</v>
      </c>
      <c r="P104" s="67">
        <v>7334.6999999999989</v>
      </c>
      <c r="Q104" s="67">
        <v>7334.699999999998</v>
      </c>
      <c r="R104" s="67">
        <v>4333.333333333343</v>
      </c>
      <c r="S104" s="67">
        <v>4333.3333333333321</v>
      </c>
      <c r="T104" s="67">
        <v>0</v>
      </c>
      <c r="U104" s="67">
        <v>4667.2133333333313</v>
      </c>
      <c r="V104" s="50">
        <f t="shared" si="28"/>
        <v>97333.87999999999</v>
      </c>
      <c r="W104" s="49"/>
    </row>
    <row r="105" spans="1:23">
      <c r="A105" s="48" t="s">
        <v>301</v>
      </c>
      <c r="B105" s="69">
        <f>B71*($AQ$7/100)</f>
        <v>0</v>
      </c>
      <c r="C105" s="69"/>
      <c r="D105" s="67"/>
      <c r="E105" s="67"/>
      <c r="F105" s="67"/>
      <c r="G105" s="67">
        <v>88.94</v>
      </c>
      <c r="H105" s="67">
        <v>45.690000000000005</v>
      </c>
      <c r="I105" s="67">
        <v>20.43</v>
      </c>
      <c r="J105" s="67">
        <v>22.259999999999998</v>
      </c>
      <c r="K105" s="67">
        <v>9.49</v>
      </c>
      <c r="L105" s="67">
        <v>9.1</v>
      </c>
      <c r="M105" s="67">
        <v>3.3899999999999997</v>
      </c>
      <c r="N105" s="67">
        <v>3.9699999999999998</v>
      </c>
      <c r="O105" s="67">
        <v>20.78</v>
      </c>
      <c r="P105" s="67">
        <v>1.7800000000000002</v>
      </c>
      <c r="Q105" s="67">
        <v>0.9</v>
      </c>
      <c r="R105" s="67">
        <v>0</v>
      </c>
      <c r="S105" s="67">
        <v>0</v>
      </c>
      <c r="T105" s="67">
        <v>0</v>
      </c>
      <c r="U105" s="67">
        <v>0</v>
      </c>
      <c r="V105" s="50">
        <f t="shared" si="28"/>
        <v>226.73</v>
      </c>
      <c r="W105" s="49"/>
    </row>
    <row r="106" spans="1:23">
      <c r="A106" s="48" t="s">
        <v>299</v>
      </c>
      <c r="B106" s="69">
        <f>B70*($AQ$7/100)</f>
        <v>0</v>
      </c>
      <c r="C106" s="69"/>
      <c r="D106" s="67"/>
      <c r="E106" s="67">
        <v>447.93</v>
      </c>
      <c r="F106" s="67">
        <v>774.73900000000003</v>
      </c>
      <c r="G106" s="67">
        <v>1034.4079999999999</v>
      </c>
      <c r="H106" s="67">
        <v>4587.6130000000003</v>
      </c>
      <c r="I106" s="67">
        <v>6417.9379999999992</v>
      </c>
      <c r="J106" s="67">
        <v>3510.1410000000005</v>
      </c>
      <c r="K106" s="67">
        <v>2975.4349999999999</v>
      </c>
      <c r="L106" s="67">
        <v>1069.5180000000003</v>
      </c>
      <c r="M106" s="67">
        <v>1205.8689999999999</v>
      </c>
      <c r="N106" s="67">
        <v>1469.4209999999998</v>
      </c>
      <c r="O106" s="67">
        <v>1163.3680000000002</v>
      </c>
      <c r="P106" s="67">
        <v>2649.3830000000003</v>
      </c>
      <c r="Q106" s="67">
        <v>1032.9250000000002</v>
      </c>
      <c r="R106" s="67">
        <v>771.28099999999972</v>
      </c>
      <c r="S106" s="67">
        <v>815.38300000000004</v>
      </c>
      <c r="T106" s="67">
        <v>738.89199999999994</v>
      </c>
      <c r="U106" s="67">
        <v>636.02300000000002</v>
      </c>
      <c r="V106" s="50">
        <f t="shared" si="28"/>
        <v>31300.267</v>
      </c>
      <c r="W106" s="49"/>
    </row>
    <row r="107" spans="1:23">
      <c r="A107" s="48" t="s">
        <v>315</v>
      </c>
      <c r="B107" s="69">
        <f>B60*($AQ$7/100)</f>
        <v>0</v>
      </c>
      <c r="C107" s="69">
        <f>C60*($AQ$18/100)</f>
        <v>0</v>
      </c>
      <c r="D107" s="67">
        <v>4065.86</v>
      </c>
      <c r="E107" s="67">
        <v>4369.62</v>
      </c>
      <c r="F107" s="67">
        <v>1962.2460000000001</v>
      </c>
      <c r="G107" s="67">
        <v>2831.6349999999998</v>
      </c>
      <c r="H107" s="67">
        <v>1266.4379999999996</v>
      </c>
      <c r="I107" s="67">
        <v>1318.684</v>
      </c>
      <c r="J107" s="67">
        <v>1209.3039999999999</v>
      </c>
      <c r="K107" s="67">
        <v>1166.664</v>
      </c>
      <c r="L107" s="67">
        <v>951.7170000000001</v>
      </c>
      <c r="M107" s="67">
        <v>1193.443</v>
      </c>
      <c r="N107" s="67">
        <v>1901.856</v>
      </c>
      <c r="O107" s="67">
        <v>1714.7070000000001</v>
      </c>
      <c r="P107" s="67">
        <v>1357.2460000000001</v>
      </c>
      <c r="Q107" s="67">
        <v>1268.8129999999996</v>
      </c>
      <c r="R107" s="67">
        <v>3079.6379999999999</v>
      </c>
      <c r="S107" s="67">
        <v>2345.6910000000003</v>
      </c>
      <c r="T107" s="67">
        <v>2207.8819999999996</v>
      </c>
      <c r="U107" s="67">
        <v>2182.0679999999998</v>
      </c>
      <c r="V107" s="50">
        <f t="shared" si="28"/>
        <v>36393.511999999988</v>
      </c>
      <c r="W107" s="49"/>
    </row>
    <row r="108" spans="1:23">
      <c r="A108" s="48" t="s">
        <v>310</v>
      </c>
      <c r="B108" s="69">
        <v>0</v>
      </c>
      <c r="C108" s="67">
        <v>0</v>
      </c>
      <c r="D108" s="67"/>
      <c r="E108" s="67">
        <v>430.4306499999999</v>
      </c>
      <c r="F108" s="67">
        <v>400.44816999999989</v>
      </c>
      <c r="G108" s="67">
        <v>302.36740999999995</v>
      </c>
      <c r="H108" s="67">
        <v>372.72413000000006</v>
      </c>
      <c r="I108" s="67">
        <v>410.44488999999999</v>
      </c>
      <c r="J108" s="67">
        <v>481.29957999999999</v>
      </c>
      <c r="K108" s="67">
        <v>545.13100999999995</v>
      </c>
      <c r="L108" s="67">
        <v>748.45800999999972</v>
      </c>
      <c r="M108" s="67">
        <v>860.32827999999995</v>
      </c>
      <c r="N108" s="67">
        <v>1063.957817</v>
      </c>
      <c r="O108" s="67">
        <v>874.61029000000008</v>
      </c>
      <c r="P108" s="67">
        <v>1406.8263000000004</v>
      </c>
      <c r="Q108" s="67">
        <v>1276.13048</v>
      </c>
      <c r="R108" s="67">
        <v>2245.8047199999996</v>
      </c>
      <c r="S108" s="67">
        <v>2400.9832699999997</v>
      </c>
      <c r="T108" s="67">
        <v>978.17640000000017</v>
      </c>
      <c r="U108" s="67">
        <v>1854.2277999999997</v>
      </c>
      <c r="V108" s="50">
        <f t="shared" si="28"/>
        <v>16652.349207000003</v>
      </c>
      <c r="W108" s="49"/>
    </row>
    <row r="109" spans="1:23">
      <c r="A109" s="48" t="s">
        <v>308</v>
      </c>
      <c r="B109" s="69">
        <v>0</v>
      </c>
      <c r="C109" s="67">
        <v>5005.3500000000004</v>
      </c>
      <c r="D109" s="67">
        <v>556.15</v>
      </c>
      <c r="E109" s="67">
        <v>556.15</v>
      </c>
      <c r="F109" s="67">
        <v>556.15</v>
      </c>
      <c r="G109" s="67">
        <v>556.15</v>
      </c>
      <c r="H109" s="67">
        <v>335.71000000000004</v>
      </c>
      <c r="I109" s="67">
        <v>335.71000000000004</v>
      </c>
      <c r="J109" s="67">
        <v>335.71000000000004</v>
      </c>
      <c r="K109" s="67">
        <v>335.71000000000004</v>
      </c>
      <c r="L109" s="67">
        <v>335.71000000000004</v>
      </c>
      <c r="M109" s="67">
        <v>335.71000000000004</v>
      </c>
      <c r="N109" s="67">
        <v>335.71000000000004</v>
      </c>
      <c r="O109" s="67">
        <v>478.99999999999989</v>
      </c>
      <c r="P109" s="67">
        <v>478.99999999999989</v>
      </c>
      <c r="Q109" s="67">
        <v>478.99999999999989</v>
      </c>
      <c r="R109" s="67">
        <v>478.99999999999989</v>
      </c>
      <c r="S109" s="67">
        <v>478.99999999999989</v>
      </c>
      <c r="T109" s="67">
        <v>478.99999999999989</v>
      </c>
      <c r="U109" s="67">
        <v>478.99999999999989</v>
      </c>
      <c r="V109" s="50">
        <f t="shared" si="28"/>
        <v>12932.919999999995</v>
      </c>
      <c r="W109" s="49"/>
    </row>
    <row r="110" spans="1:23">
      <c r="A110" s="48" t="s">
        <v>311</v>
      </c>
      <c r="B110" s="69">
        <v>0</v>
      </c>
      <c r="C110" s="67">
        <v>16933.05</v>
      </c>
      <c r="D110" s="69">
        <v>2163.2466666666664</v>
      </c>
      <c r="E110" s="69">
        <v>2550.8733333333334</v>
      </c>
      <c r="F110" s="69">
        <v>2672.2</v>
      </c>
      <c r="G110" s="69">
        <v>2236.96</v>
      </c>
      <c r="H110" s="69">
        <v>2109.54</v>
      </c>
      <c r="I110" s="69">
        <v>1747.6800000000003</v>
      </c>
      <c r="J110" s="69">
        <v>1877.3200000000002</v>
      </c>
      <c r="K110" s="69">
        <v>2350.12</v>
      </c>
      <c r="L110" s="69">
        <v>2242.6999999999998</v>
      </c>
      <c r="M110" s="69">
        <v>2062.6933333333332</v>
      </c>
      <c r="N110" s="69">
        <v>2027.2666666666667</v>
      </c>
      <c r="O110" s="69">
        <v>2071.62</v>
      </c>
      <c r="P110" s="69">
        <v>1930.2866666666666</v>
      </c>
      <c r="Q110" s="102">
        <v>1979.5533333333331</v>
      </c>
      <c r="R110" s="102">
        <v>2275.9666666666667</v>
      </c>
      <c r="S110" s="102">
        <v>2316.2800000000002</v>
      </c>
      <c r="T110" s="102">
        <v>1925.7733333333338</v>
      </c>
      <c r="U110" s="102">
        <v>2495.0466666666671</v>
      </c>
      <c r="V110" s="50">
        <f t="shared" si="28"/>
        <v>55968.176666666666</v>
      </c>
      <c r="W110" s="49"/>
    </row>
    <row r="111" spans="1:23">
      <c r="A111" s="48" t="s">
        <v>368</v>
      </c>
      <c r="B111" s="69"/>
      <c r="C111" s="69">
        <v>7911.02</v>
      </c>
      <c r="D111" s="67">
        <v>1650.4200000000003</v>
      </c>
      <c r="E111" s="67">
        <v>1777.29</v>
      </c>
      <c r="F111" s="67">
        <v>1114.1099999999999</v>
      </c>
      <c r="G111" s="67">
        <v>1345.6659999999997</v>
      </c>
      <c r="H111" s="67">
        <v>733.70000000000016</v>
      </c>
      <c r="I111" s="67">
        <v>440.05099999999993</v>
      </c>
      <c r="J111" s="67">
        <v>568.37100000000009</v>
      </c>
      <c r="K111" s="67">
        <v>310.61299999999994</v>
      </c>
      <c r="L111" s="67">
        <v>221.14199999999997</v>
      </c>
      <c r="M111" s="67">
        <v>240.08199999999999</v>
      </c>
      <c r="N111" s="67">
        <v>340.983</v>
      </c>
      <c r="O111" s="67">
        <v>871.71600000000001</v>
      </c>
      <c r="P111" s="67">
        <v>639.12799999999993</v>
      </c>
      <c r="Q111" s="67">
        <v>764.98800000000017</v>
      </c>
      <c r="R111" s="67">
        <v>800.82100000000003</v>
      </c>
      <c r="S111" s="65">
        <v>482.26300000000003</v>
      </c>
      <c r="T111" s="65">
        <v>498.94400000000002</v>
      </c>
      <c r="U111" s="65">
        <v>717.46600000000024</v>
      </c>
      <c r="V111" s="50">
        <f t="shared" si="28"/>
        <v>21428.774000000001</v>
      </c>
      <c r="W111" s="49"/>
    </row>
    <row r="112" spans="1:23">
      <c r="A112" s="48" t="s">
        <v>307</v>
      </c>
      <c r="B112" s="69">
        <v>1049.8499999999999</v>
      </c>
      <c r="C112" s="66">
        <v>2099.85</v>
      </c>
      <c r="D112" s="67">
        <v>210</v>
      </c>
      <c r="E112" s="67">
        <v>210</v>
      </c>
      <c r="F112" s="67">
        <v>210</v>
      </c>
      <c r="G112" s="67">
        <v>210</v>
      </c>
      <c r="H112" s="67">
        <v>210</v>
      </c>
      <c r="I112" s="67">
        <v>93.44</v>
      </c>
      <c r="J112" s="67">
        <v>93.44</v>
      </c>
      <c r="K112" s="67">
        <v>93.44</v>
      </c>
      <c r="L112" s="67">
        <v>93.44</v>
      </c>
      <c r="M112" s="67">
        <v>93.44</v>
      </c>
      <c r="N112" s="67">
        <v>232.55999999999997</v>
      </c>
      <c r="O112" s="67">
        <v>232.55999999999997</v>
      </c>
      <c r="P112" s="67">
        <v>232.55999999999997</v>
      </c>
      <c r="Q112" s="67">
        <v>232.55999999999997</v>
      </c>
      <c r="R112" s="67">
        <v>232.55999999999997</v>
      </c>
      <c r="S112" s="67">
        <v>600.00000000000011</v>
      </c>
      <c r="T112" s="67">
        <v>600.00000000000011</v>
      </c>
      <c r="U112" s="67">
        <v>600.00000000000011</v>
      </c>
      <c r="V112" s="50">
        <f t="shared" si="28"/>
        <v>7629.7</v>
      </c>
      <c r="W112" s="49"/>
    </row>
    <row r="113" spans="1:27">
      <c r="A113" s="48" t="s">
        <v>303</v>
      </c>
      <c r="B113" s="69">
        <v>13725.637242777631</v>
      </c>
      <c r="C113" s="66">
        <v>11786.193020759094</v>
      </c>
      <c r="D113" s="67">
        <v>1878.67</v>
      </c>
      <c r="E113" s="67">
        <v>1914.0699999999997</v>
      </c>
      <c r="F113" s="67">
        <v>1974.348</v>
      </c>
      <c r="G113" s="67">
        <v>1106.365</v>
      </c>
      <c r="H113" s="67">
        <v>835.92300000000012</v>
      </c>
      <c r="I113" s="67">
        <v>462.05200000000002</v>
      </c>
      <c r="J113" s="67">
        <v>422.01400000000001</v>
      </c>
      <c r="K113" s="67">
        <v>324.613</v>
      </c>
      <c r="L113" s="67">
        <v>358.21300000000008</v>
      </c>
      <c r="M113" s="67">
        <v>455.86500000000001</v>
      </c>
      <c r="N113" s="67">
        <v>522.71300000000008</v>
      </c>
      <c r="O113" s="67">
        <v>1568.0570000000002</v>
      </c>
      <c r="P113" s="67">
        <v>1203.0160000000001</v>
      </c>
      <c r="Q113" s="67">
        <v>1006.936</v>
      </c>
      <c r="R113" s="67">
        <v>1023.7579999999999</v>
      </c>
      <c r="S113" s="67">
        <v>738.798</v>
      </c>
      <c r="T113" s="67">
        <v>747.97700000000009</v>
      </c>
      <c r="U113" s="67">
        <v>821.96300000000008</v>
      </c>
      <c r="V113" s="50">
        <f>SUM(B113:U113)</f>
        <v>42877.181263536746</v>
      </c>
      <c r="W113" s="49"/>
    </row>
    <row r="114" spans="1:27">
      <c r="A114" s="81" t="s">
        <v>261</v>
      </c>
      <c r="B114" s="51"/>
      <c r="C114" s="52"/>
      <c r="D114" s="52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100">
        <f>SUM(V99:V113)</f>
        <v>623909.81352229591</v>
      </c>
    </row>
    <row r="115" spans="1:27">
      <c r="A115" s="83" t="s">
        <v>0</v>
      </c>
      <c r="B115" s="80" t="s">
        <v>258</v>
      </c>
      <c r="C115" s="80" t="s">
        <v>259</v>
      </c>
      <c r="D115" s="80">
        <v>1998</v>
      </c>
      <c r="E115" s="80">
        <v>1999</v>
      </c>
      <c r="F115" s="80">
        <v>2000</v>
      </c>
      <c r="G115" s="80">
        <v>2001</v>
      </c>
      <c r="H115" s="80">
        <v>2002</v>
      </c>
      <c r="I115" s="80">
        <v>2003</v>
      </c>
      <c r="J115" s="80">
        <v>2004</v>
      </c>
      <c r="K115" s="80">
        <v>2005</v>
      </c>
      <c r="L115" s="80">
        <v>2006</v>
      </c>
      <c r="M115" s="80">
        <v>2007</v>
      </c>
      <c r="N115" s="80">
        <v>2008</v>
      </c>
      <c r="O115" s="80">
        <v>2009</v>
      </c>
      <c r="P115" s="80">
        <v>2010</v>
      </c>
      <c r="Q115" s="80">
        <v>2011</v>
      </c>
      <c r="R115" s="80">
        <v>2012</v>
      </c>
      <c r="S115" s="80">
        <v>2013</v>
      </c>
      <c r="T115" s="80">
        <v>2014</v>
      </c>
      <c r="U115" s="80">
        <v>2015</v>
      </c>
      <c r="Z115" s="49"/>
      <c r="AA115" s="49"/>
    </row>
    <row r="116" spans="1:27" s="89" customFormat="1">
      <c r="A116" s="89" t="s">
        <v>309</v>
      </c>
      <c r="B116" s="94">
        <f>B98</f>
        <v>0</v>
      </c>
      <c r="C116" s="94">
        <f>B116+C98</f>
        <v>0</v>
      </c>
      <c r="D116" s="94">
        <f t="shared" ref="D116:U130" si="29">C116+D98</f>
        <v>0</v>
      </c>
      <c r="E116" s="94">
        <f t="shared" si="29"/>
        <v>0</v>
      </c>
      <c r="F116" s="94">
        <f t="shared" si="29"/>
        <v>0</v>
      </c>
      <c r="G116" s="94">
        <f t="shared" si="29"/>
        <v>0</v>
      </c>
      <c r="H116" s="94">
        <f t="shared" si="29"/>
        <v>0</v>
      </c>
      <c r="I116" s="94">
        <f t="shared" si="29"/>
        <v>0</v>
      </c>
      <c r="J116" s="94">
        <f t="shared" si="29"/>
        <v>0</v>
      </c>
      <c r="K116" s="94">
        <f t="shared" si="29"/>
        <v>0</v>
      </c>
      <c r="L116" s="94">
        <f t="shared" si="29"/>
        <v>0</v>
      </c>
      <c r="M116" s="94">
        <f t="shared" si="29"/>
        <v>0</v>
      </c>
      <c r="N116" s="94">
        <f t="shared" si="29"/>
        <v>0</v>
      </c>
      <c r="O116" s="94">
        <f t="shared" si="29"/>
        <v>0</v>
      </c>
      <c r="P116" s="94">
        <f t="shared" si="29"/>
        <v>0</v>
      </c>
      <c r="Q116" s="94">
        <f t="shared" si="29"/>
        <v>0</v>
      </c>
      <c r="R116" s="94">
        <f t="shared" si="29"/>
        <v>0</v>
      </c>
      <c r="S116" s="94">
        <f t="shared" si="29"/>
        <v>0</v>
      </c>
      <c r="T116" s="94">
        <f t="shared" si="29"/>
        <v>0</v>
      </c>
      <c r="U116" s="94">
        <f t="shared" si="29"/>
        <v>0</v>
      </c>
      <c r="Z116" s="63"/>
      <c r="AA116" s="63"/>
    </row>
    <row r="117" spans="1:27" s="89" customFormat="1">
      <c r="A117" s="89" t="s">
        <v>312</v>
      </c>
      <c r="B117" s="94">
        <f t="shared" ref="B117:B131" si="30">B99</f>
        <v>0</v>
      </c>
      <c r="C117" s="94">
        <f t="shared" ref="C117:R131" si="31">B117+C99</f>
        <v>0</v>
      </c>
      <c r="D117" s="94">
        <f t="shared" si="31"/>
        <v>0</v>
      </c>
      <c r="E117" s="94">
        <f t="shared" si="31"/>
        <v>0</v>
      </c>
      <c r="F117" s="94">
        <f t="shared" si="31"/>
        <v>0</v>
      </c>
      <c r="G117" s="94">
        <f t="shared" si="31"/>
        <v>0</v>
      </c>
      <c r="H117" s="94">
        <f t="shared" si="31"/>
        <v>0</v>
      </c>
      <c r="I117" s="94">
        <f t="shared" si="31"/>
        <v>0</v>
      </c>
      <c r="J117" s="94">
        <f t="shared" si="31"/>
        <v>0</v>
      </c>
      <c r="K117" s="94">
        <f t="shared" si="31"/>
        <v>0</v>
      </c>
      <c r="L117" s="94">
        <f t="shared" si="31"/>
        <v>0</v>
      </c>
      <c r="M117" s="94">
        <f t="shared" si="31"/>
        <v>0</v>
      </c>
      <c r="N117" s="94">
        <f t="shared" si="31"/>
        <v>0</v>
      </c>
      <c r="O117" s="94">
        <f t="shared" si="31"/>
        <v>0</v>
      </c>
      <c r="P117" s="94">
        <f t="shared" si="31"/>
        <v>0</v>
      </c>
      <c r="Q117" s="94">
        <f t="shared" si="31"/>
        <v>252133.33333333337</v>
      </c>
      <c r="R117" s="94">
        <f t="shared" si="31"/>
        <v>252133.33333333337</v>
      </c>
      <c r="S117" s="94">
        <f t="shared" si="29"/>
        <v>252133.33333333337</v>
      </c>
      <c r="T117" s="94">
        <f t="shared" si="29"/>
        <v>252133.33333333337</v>
      </c>
      <c r="U117" s="94">
        <f t="shared" si="29"/>
        <v>252133.33333333337</v>
      </c>
      <c r="W117" s="89" t="s">
        <v>85</v>
      </c>
      <c r="Z117" s="63"/>
      <c r="AA117" s="63"/>
    </row>
    <row r="118" spans="1:27">
      <c r="A118" s="48" t="s">
        <v>313</v>
      </c>
      <c r="B118" s="94">
        <f t="shared" si="30"/>
        <v>0</v>
      </c>
      <c r="C118" s="94">
        <f t="shared" si="31"/>
        <v>0</v>
      </c>
      <c r="D118" s="94">
        <f t="shared" si="29"/>
        <v>0</v>
      </c>
      <c r="E118" s="94">
        <f t="shared" si="29"/>
        <v>0</v>
      </c>
      <c r="F118" s="94">
        <f t="shared" si="29"/>
        <v>0</v>
      </c>
      <c r="G118" s="94">
        <f t="shared" si="29"/>
        <v>0</v>
      </c>
      <c r="H118" s="94">
        <f t="shared" si="29"/>
        <v>0</v>
      </c>
      <c r="I118" s="94">
        <f t="shared" si="29"/>
        <v>0</v>
      </c>
      <c r="J118" s="94">
        <f t="shared" si="29"/>
        <v>0</v>
      </c>
      <c r="K118" s="94">
        <f t="shared" si="29"/>
        <v>0</v>
      </c>
      <c r="L118" s="94">
        <f t="shared" si="29"/>
        <v>0</v>
      </c>
      <c r="M118" s="94">
        <f t="shared" si="29"/>
        <v>0</v>
      </c>
      <c r="N118" s="94">
        <f t="shared" si="29"/>
        <v>221.84873949579816</v>
      </c>
      <c r="O118" s="94">
        <f t="shared" si="29"/>
        <v>665.54621848739453</v>
      </c>
      <c r="P118" s="94">
        <f t="shared" si="29"/>
        <v>1220.1680672268908</v>
      </c>
      <c r="Q118" s="94">
        <f t="shared" si="29"/>
        <v>2107.5630252100837</v>
      </c>
      <c r="R118" s="94">
        <f t="shared" si="29"/>
        <v>3105.8823529411757</v>
      </c>
      <c r="S118" s="94">
        <f t="shared" si="29"/>
        <v>4270.5882352941171</v>
      </c>
      <c r="T118" s="94">
        <f t="shared" si="29"/>
        <v>5435.2941176470586</v>
      </c>
      <c r="U118" s="94">
        <f t="shared" si="29"/>
        <v>6600</v>
      </c>
      <c r="X118" s="49"/>
      <c r="Z118" s="49"/>
      <c r="AA118" s="49"/>
    </row>
    <row r="119" spans="1:27">
      <c r="A119" s="48" t="s">
        <v>314</v>
      </c>
      <c r="B119" s="94">
        <f t="shared" si="30"/>
        <v>0</v>
      </c>
      <c r="C119" s="94">
        <f t="shared" si="31"/>
        <v>0</v>
      </c>
      <c r="D119" s="94">
        <f t="shared" si="29"/>
        <v>0</v>
      </c>
      <c r="E119" s="94">
        <f t="shared" si="29"/>
        <v>0</v>
      </c>
      <c r="F119" s="94">
        <f t="shared" si="29"/>
        <v>0</v>
      </c>
      <c r="G119" s="94">
        <f t="shared" si="29"/>
        <v>0</v>
      </c>
      <c r="H119" s="94">
        <f t="shared" si="29"/>
        <v>0</v>
      </c>
      <c r="I119" s="94">
        <f t="shared" si="29"/>
        <v>79.445205887610982</v>
      </c>
      <c r="J119" s="94">
        <f t="shared" si="29"/>
        <v>158.89041177522196</v>
      </c>
      <c r="K119" s="94">
        <f t="shared" si="29"/>
        <v>238.33561766283293</v>
      </c>
      <c r="L119" s="94">
        <f t="shared" si="29"/>
        <v>317.78082355044393</v>
      </c>
      <c r="M119" s="94">
        <f t="shared" si="29"/>
        <v>397.22602943805492</v>
      </c>
      <c r="N119" s="94">
        <f t="shared" si="29"/>
        <v>497.78082355044393</v>
      </c>
      <c r="O119" s="94">
        <f t="shared" si="29"/>
        <v>598.33561766283287</v>
      </c>
      <c r="P119" s="94">
        <f t="shared" si="29"/>
        <v>698.89041177522188</v>
      </c>
      <c r="Q119" s="94">
        <f t="shared" si="29"/>
        <v>1860.5456170669208</v>
      </c>
      <c r="R119" s="94">
        <f t="shared" si="29"/>
        <v>3060.968237888088</v>
      </c>
      <c r="S119" s="94">
        <f t="shared" si="29"/>
        <v>4397.1171265121266</v>
      </c>
      <c r="T119" s="94">
        <f t="shared" si="29"/>
        <v>6336.1565290677381</v>
      </c>
      <c r="U119" s="94">
        <f t="shared" si="29"/>
        <v>8304.2600517592182</v>
      </c>
      <c r="X119" s="49"/>
      <c r="Z119" s="49"/>
      <c r="AA119" s="49"/>
    </row>
    <row r="120" spans="1:27">
      <c r="A120" s="48" t="s">
        <v>306</v>
      </c>
      <c r="B120" s="94">
        <f t="shared" si="30"/>
        <v>0</v>
      </c>
      <c r="C120" s="94">
        <f t="shared" si="31"/>
        <v>0</v>
      </c>
      <c r="D120" s="94">
        <f t="shared" si="29"/>
        <v>0</v>
      </c>
      <c r="E120" s="94">
        <f t="shared" si="29"/>
        <v>0</v>
      </c>
      <c r="F120" s="94">
        <f t="shared" si="29"/>
        <v>0</v>
      </c>
      <c r="G120" s="94">
        <f t="shared" si="29"/>
        <v>10629.600000000006</v>
      </c>
      <c r="H120" s="94">
        <f t="shared" si="29"/>
        <v>6396.4000000000087</v>
      </c>
      <c r="I120" s="94">
        <f t="shared" si="29"/>
        <v>14798.399999999994</v>
      </c>
      <c r="J120" s="94">
        <f t="shared" si="29"/>
        <v>15671.299999999988</v>
      </c>
      <c r="K120" s="94">
        <f t="shared" si="29"/>
        <v>16885.39999999998</v>
      </c>
      <c r="L120" s="94">
        <f t="shared" si="29"/>
        <v>18173.999999999985</v>
      </c>
      <c r="M120" s="94">
        <f t="shared" si="29"/>
        <v>18535.300000000003</v>
      </c>
      <c r="N120" s="94">
        <f t="shared" si="29"/>
        <v>19805.000000000015</v>
      </c>
      <c r="O120" s="94">
        <f t="shared" si="29"/>
        <v>19882.000000000015</v>
      </c>
      <c r="P120" s="94">
        <f t="shared" si="29"/>
        <v>20709.199999999997</v>
      </c>
      <c r="Q120" s="94">
        <f t="shared" si="29"/>
        <v>19690.300000000017</v>
      </c>
      <c r="R120" s="94">
        <f t="shared" si="29"/>
        <v>21865</v>
      </c>
      <c r="S120" s="94">
        <f t="shared" si="29"/>
        <v>21466.200000000026</v>
      </c>
      <c r="T120" s="94">
        <f t="shared" si="29"/>
        <v>21695.200000000012</v>
      </c>
      <c r="U120" s="94">
        <f t="shared" si="29"/>
        <v>21250.300000000003</v>
      </c>
      <c r="X120" s="49"/>
      <c r="Z120" s="49"/>
      <c r="AA120" s="49"/>
    </row>
    <row r="121" spans="1:27">
      <c r="A121" s="48" t="s">
        <v>304</v>
      </c>
      <c r="B121" s="94">
        <f t="shared" si="30"/>
        <v>0</v>
      </c>
      <c r="C121" s="94">
        <f t="shared" si="31"/>
        <v>0</v>
      </c>
      <c r="D121" s="94">
        <f t="shared" si="29"/>
        <v>0</v>
      </c>
      <c r="E121" s="94">
        <f t="shared" si="29"/>
        <v>0</v>
      </c>
      <c r="F121" s="94">
        <f t="shared" si="29"/>
        <v>0</v>
      </c>
      <c r="G121" s="94">
        <f t="shared" si="29"/>
        <v>217.32</v>
      </c>
      <c r="H121" s="94">
        <f t="shared" si="29"/>
        <v>1633.4359999999999</v>
      </c>
      <c r="I121" s="94">
        <f t="shared" si="29"/>
        <v>2954.9859999999999</v>
      </c>
      <c r="J121" s="94">
        <f t="shared" si="29"/>
        <v>4010.1790000000001</v>
      </c>
      <c r="K121" s="94">
        <f t="shared" si="29"/>
        <v>5179.16</v>
      </c>
      <c r="L121" s="94">
        <f t="shared" si="29"/>
        <v>6042.491</v>
      </c>
      <c r="M121" s="94">
        <f t="shared" si="29"/>
        <v>6710.4349999999995</v>
      </c>
      <c r="N121" s="94">
        <f t="shared" si="29"/>
        <v>7602.8519999999999</v>
      </c>
      <c r="O121" s="94">
        <f t="shared" si="29"/>
        <v>8505.7890000000007</v>
      </c>
      <c r="P121" s="94">
        <f t="shared" si="29"/>
        <v>9524.0410000000011</v>
      </c>
      <c r="Q121" s="94">
        <f t="shared" si="29"/>
        <v>10461.910000000002</v>
      </c>
      <c r="R121" s="94">
        <f t="shared" si="29"/>
        <v>11316.299000000003</v>
      </c>
      <c r="S121" s="94">
        <f t="shared" si="29"/>
        <v>12243.632000000003</v>
      </c>
      <c r="T121" s="94">
        <f t="shared" si="29"/>
        <v>12561.185000000003</v>
      </c>
      <c r="U121" s="94">
        <f t="shared" si="29"/>
        <v>12878.430000000004</v>
      </c>
      <c r="X121" s="49"/>
      <c r="Z121" s="49"/>
      <c r="AA121" s="49"/>
    </row>
    <row r="122" spans="1:27">
      <c r="A122" s="48" t="s">
        <v>302</v>
      </c>
      <c r="B122" s="94">
        <f t="shared" si="30"/>
        <v>0</v>
      </c>
      <c r="C122" s="94">
        <f t="shared" si="31"/>
        <v>0</v>
      </c>
      <c r="D122" s="94">
        <f t="shared" si="29"/>
        <v>0</v>
      </c>
      <c r="E122" s="94">
        <f t="shared" si="29"/>
        <v>0</v>
      </c>
      <c r="F122" s="94">
        <f t="shared" si="29"/>
        <v>0</v>
      </c>
      <c r="G122" s="94">
        <f t="shared" si="29"/>
        <v>13333</v>
      </c>
      <c r="H122" s="94">
        <f t="shared" si="29"/>
        <v>13333</v>
      </c>
      <c r="I122" s="94">
        <f t="shared" si="29"/>
        <v>13333</v>
      </c>
      <c r="J122" s="94">
        <f t="shared" si="29"/>
        <v>26666</v>
      </c>
      <c r="K122" s="94">
        <f t="shared" si="29"/>
        <v>26666</v>
      </c>
      <c r="L122" s="94">
        <f t="shared" si="29"/>
        <v>39999</v>
      </c>
      <c r="M122" s="94">
        <f t="shared" si="29"/>
        <v>44532</v>
      </c>
      <c r="N122" s="94">
        <f t="shared" si="29"/>
        <v>46131.179999999993</v>
      </c>
      <c r="O122" s="94">
        <f t="shared" si="29"/>
        <v>69330.599999999991</v>
      </c>
      <c r="P122" s="94">
        <f t="shared" si="29"/>
        <v>76665.299999999988</v>
      </c>
      <c r="Q122" s="94">
        <f t="shared" si="29"/>
        <v>83999.999999999985</v>
      </c>
      <c r="R122" s="94">
        <f t="shared" si="29"/>
        <v>88333.333333333328</v>
      </c>
      <c r="S122" s="94">
        <f t="shared" si="29"/>
        <v>92666.666666666657</v>
      </c>
      <c r="T122" s="94">
        <f t="shared" si="29"/>
        <v>92666.666666666657</v>
      </c>
      <c r="U122" s="94">
        <f t="shared" si="29"/>
        <v>97333.87999999999</v>
      </c>
      <c r="X122" s="49"/>
      <c r="Z122" s="49"/>
      <c r="AA122" s="49"/>
    </row>
    <row r="123" spans="1:27">
      <c r="A123" s="48" t="s">
        <v>301</v>
      </c>
      <c r="B123" s="94">
        <f t="shared" si="30"/>
        <v>0</v>
      </c>
      <c r="C123" s="94">
        <f t="shared" si="31"/>
        <v>0</v>
      </c>
      <c r="D123" s="94">
        <f t="shared" si="29"/>
        <v>0</v>
      </c>
      <c r="E123" s="94">
        <f t="shared" si="29"/>
        <v>0</v>
      </c>
      <c r="F123" s="94">
        <f t="shared" si="29"/>
        <v>0</v>
      </c>
      <c r="G123" s="94">
        <f t="shared" si="29"/>
        <v>88.94</v>
      </c>
      <c r="H123" s="94">
        <f t="shared" si="29"/>
        <v>134.63</v>
      </c>
      <c r="I123" s="94">
        <f t="shared" si="29"/>
        <v>155.06</v>
      </c>
      <c r="J123" s="94">
        <f t="shared" si="29"/>
        <v>177.32</v>
      </c>
      <c r="K123" s="94">
        <f t="shared" si="29"/>
        <v>186.81</v>
      </c>
      <c r="L123" s="94">
        <f t="shared" si="29"/>
        <v>195.91</v>
      </c>
      <c r="M123" s="94">
        <f t="shared" si="29"/>
        <v>199.29999999999998</v>
      </c>
      <c r="N123" s="94">
        <f t="shared" si="29"/>
        <v>203.26999999999998</v>
      </c>
      <c r="O123" s="94">
        <f t="shared" si="29"/>
        <v>224.04999999999998</v>
      </c>
      <c r="P123" s="94">
        <f t="shared" si="29"/>
        <v>225.82999999999998</v>
      </c>
      <c r="Q123" s="94">
        <f t="shared" si="29"/>
        <v>226.73</v>
      </c>
      <c r="R123" s="94">
        <f t="shared" si="29"/>
        <v>226.73</v>
      </c>
      <c r="S123" s="94">
        <f t="shared" si="29"/>
        <v>226.73</v>
      </c>
      <c r="T123" s="94">
        <f t="shared" si="29"/>
        <v>226.73</v>
      </c>
      <c r="U123" s="94">
        <f t="shared" si="29"/>
        <v>226.73</v>
      </c>
      <c r="X123" s="49"/>
      <c r="Z123" s="49"/>
      <c r="AA123" s="49"/>
    </row>
    <row r="124" spans="1:27">
      <c r="A124" s="48" t="s">
        <v>299</v>
      </c>
      <c r="B124" s="94">
        <f t="shared" si="30"/>
        <v>0</v>
      </c>
      <c r="C124" s="94">
        <f t="shared" si="31"/>
        <v>0</v>
      </c>
      <c r="D124" s="94">
        <f t="shared" si="29"/>
        <v>0</v>
      </c>
      <c r="E124" s="94">
        <f t="shared" si="29"/>
        <v>447.93</v>
      </c>
      <c r="F124" s="94">
        <f t="shared" si="29"/>
        <v>1222.6690000000001</v>
      </c>
      <c r="G124" s="94">
        <f t="shared" si="29"/>
        <v>2257.0770000000002</v>
      </c>
      <c r="H124" s="94">
        <f t="shared" si="29"/>
        <v>6844.6900000000005</v>
      </c>
      <c r="I124" s="94">
        <f t="shared" si="29"/>
        <v>13262.628000000001</v>
      </c>
      <c r="J124" s="94">
        <f t="shared" si="29"/>
        <v>16772.769</v>
      </c>
      <c r="K124" s="94">
        <f t="shared" si="29"/>
        <v>19748.204000000002</v>
      </c>
      <c r="L124" s="94">
        <f t="shared" si="29"/>
        <v>20817.722000000002</v>
      </c>
      <c r="M124" s="94">
        <f t="shared" si="29"/>
        <v>22023.591</v>
      </c>
      <c r="N124" s="94">
        <f t="shared" si="29"/>
        <v>23493.011999999999</v>
      </c>
      <c r="O124" s="94">
        <f t="shared" si="29"/>
        <v>24656.379999999997</v>
      </c>
      <c r="P124" s="94">
        <f t="shared" si="29"/>
        <v>27305.762999999999</v>
      </c>
      <c r="Q124" s="94">
        <f t="shared" si="29"/>
        <v>28338.687999999998</v>
      </c>
      <c r="R124" s="94">
        <f t="shared" si="29"/>
        <v>29109.968999999997</v>
      </c>
      <c r="S124" s="94">
        <f t="shared" si="29"/>
        <v>29925.351999999999</v>
      </c>
      <c r="T124" s="94">
        <f t="shared" si="29"/>
        <v>30664.243999999999</v>
      </c>
      <c r="U124" s="94">
        <f t="shared" si="29"/>
        <v>31300.267</v>
      </c>
    </row>
    <row r="125" spans="1:27">
      <c r="A125" s="48" t="s">
        <v>315</v>
      </c>
      <c r="B125" s="94">
        <f t="shared" si="30"/>
        <v>0</v>
      </c>
      <c r="C125" s="94">
        <f t="shared" si="31"/>
        <v>0</v>
      </c>
      <c r="D125" s="94">
        <f t="shared" si="29"/>
        <v>4065.86</v>
      </c>
      <c r="E125" s="94">
        <f t="shared" si="29"/>
        <v>8435.48</v>
      </c>
      <c r="F125" s="94">
        <f t="shared" si="29"/>
        <v>10397.725999999999</v>
      </c>
      <c r="G125" s="94">
        <f t="shared" si="29"/>
        <v>13229.360999999999</v>
      </c>
      <c r="H125" s="94">
        <f t="shared" si="29"/>
        <v>14495.798999999999</v>
      </c>
      <c r="I125" s="94">
        <f t="shared" si="29"/>
        <v>15814.482999999998</v>
      </c>
      <c r="J125" s="94">
        <f t="shared" si="29"/>
        <v>17023.786999999997</v>
      </c>
      <c r="K125" s="94">
        <f t="shared" si="29"/>
        <v>18190.450999999997</v>
      </c>
      <c r="L125" s="94">
        <f t="shared" si="29"/>
        <v>19142.167999999998</v>
      </c>
      <c r="M125" s="94">
        <f t="shared" si="29"/>
        <v>20335.610999999997</v>
      </c>
      <c r="N125" s="94">
        <f t="shared" si="29"/>
        <v>22237.466999999997</v>
      </c>
      <c r="O125" s="94">
        <f t="shared" si="29"/>
        <v>23952.173999999995</v>
      </c>
      <c r="P125" s="94">
        <f t="shared" si="29"/>
        <v>25309.419999999995</v>
      </c>
      <c r="Q125" s="94">
        <f t="shared" si="29"/>
        <v>26578.232999999993</v>
      </c>
      <c r="R125" s="94">
        <f t="shared" si="29"/>
        <v>29657.870999999992</v>
      </c>
      <c r="S125" s="94">
        <f t="shared" si="29"/>
        <v>32003.561999999991</v>
      </c>
      <c r="T125" s="94">
        <f t="shared" si="29"/>
        <v>34211.443999999989</v>
      </c>
      <c r="U125" s="94">
        <f t="shared" si="29"/>
        <v>36393.511999999988</v>
      </c>
    </row>
    <row r="126" spans="1:27">
      <c r="A126" s="48" t="s">
        <v>310</v>
      </c>
      <c r="B126" s="94">
        <f t="shared" si="30"/>
        <v>0</v>
      </c>
      <c r="C126" s="94">
        <f t="shared" si="31"/>
        <v>0</v>
      </c>
      <c r="D126" s="94">
        <f t="shared" si="29"/>
        <v>0</v>
      </c>
      <c r="E126" s="94">
        <f t="shared" si="29"/>
        <v>430.4306499999999</v>
      </c>
      <c r="F126" s="94">
        <f t="shared" si="29"/>
        <v>830.87881999999979</v>
      </c>
      <c r="G126" s="94">
        <f t="shared" si="29"/>
        <v>1133.2462299999997</v>
      </c>
      <c r="H126" s="94">
        <f t="shared" si="29"/>
        <v>1505.9703599999998</v>
      </c>
      <c r="I126" s="94">
        <f t="shared" si="29"/>
        <v>1916.4152499999998</v>
      </c>
      <c r="J126" s="94">
        <f t="shared" si="29"/>
        <v>2397.7148299999999</v>
      </c>
      <c r="K126" s="94">
        <f t="shared" si="29"/>
        <v>2942.84584</v>
      </c>
      <c r="L126" s="94">
        <f t="shared" si="29"/>
        <v>3691.3038499999998</v>
      </c>
      <c r="M126" s="94">
        <f t="shared" si="29"/>
        <v>4551.63213</v>
      </c>
      <c r="N126" s="94">
        <f t="shared" si="29"/>
        <v>5615.5899470000004</v>
      </c>
      <c r="O126" s="94">
        <f t="shared" si="29"/>
        <v>6490.2002370000009</v>
      </c>
      <c r="P126" s="94">
        <f t="shared" si="29"/>
        <v>7897.0265370000016</v>
      </c>
      <c r="Q126" s="94">
        <f t="shared" si="29"/>
        <v>9173.1570170000014</v>
      </c>
      <c r="R126" s="94">
        <f t="shared" si="29"/>
        <v>11418.961737000001</v>
      </c>
      <c r="S126" s="94">
        <f t="shared" si="29"/>
        <v>13819.945007000002</v>
      </c>
      <c r="T126" s="94">
        <f t="shared" si="29"/>
        <v>14798.121407000002</v>
      </c>
      <c r="U126" s="94">
        <f t="shared" si="29"/>
        <v>16652.349207000003</v>
      </c>
    </row>
    <row r="127" spans="1:27">
      <c r="A127" s="48" t="s">
        <v>308</v>
      </c>
      <c r="B127" s="94">
        <f t="shared" si="30"/>
        <v>0</v>
      </c>
      <c r="C127" s="94">
        <f t="shared" si="31"/>
        <v>5005.3500000000004</v>
      </c>
      <c r="D127" s="94">
        <f t="shared" si="29"/>
        <v>5561.5</v>
      </c>
      <c r="E127" s="94">
        <f t="shared" si="29"/>
        <v>6117.65</v>
      </c>
      <c r="F127" s="94">
        <f t="shared" si="29"/>
        <v>6673.7999999999993</v>
      </c>
      <c r="G127" s="94">
        <f t="shared" si="29"/>
        <v>7229.9499999999989</v>
      </c>
      <c r="H127" s="94">
        <f t="shared" si="29"/>
        <v>7565.6599999999989</v>
      </c>
      <c r="I127" s="94">
        <f t="shared" si="29"/>
        <v>7901.369999999999</v>
      </c>
      <c r="J127" s="94">
        <f t="shared" si="29"/>
        <v>8237.0799999999981</v>
      </c>
      <c r="K127" s="94">
        <f t="shared" si="29"/>
        <v>8572.7899999999972</v>
      </c>
      <c r="L127" s="94">
        <f t="shared" si="29"/>
        <v>8908.4999999999964</v>
      </c>
      <c r="M127" s="94">
        <f t="shared" si="29"/>
        <v>9244.2099999999955</v>
      </c>
      <c r="N127" s="94">
        <f t="shared" si="29"/>
        <v>9579.9199999999946</v>
      </c>
      <c r="O127" s="94">
        <f t="shared" si="29"/>
        <v>10058.919999999995</v>
      </c>
      <c r="P127" s="94">
        <f t="shared" si="29"/>
        <v>10537.919999999995</v>
      </c>
      <c r="Q127" s="94">
        <f t="shared" si="29"/>
        <v>11016.919999999995</v>
      </c>
      <c r="R127" s="94">
        <f t="shared" si="29"/>
        <v>11495.919999999995</v>
      </c>
      <c r="S127" s="94">
        <f t="shared" si="29"/>
        <v>11974.919999999995</v>
      </c>
      <c r="T127" s="94">
        <f t="shared" si="29"/>
        <v>12453.919999999995</v>
      </c>
      <c r="U127" s="94">
        <f t="shared" si="29"/>
        <v>12932.919999999995</v>
      </c>
    </row>
    <row r="128" spans="1:27">
      <c r="A128" s="48" t="s">
        <v>311</v>
      </c>
      <c r="B128" s="94">
        <f t="shared" si="30"/>
        <v>0</v>
      </c>
      <c r="C128" s="94">
        <f t="shared" si="31"/>
        <v>16933.05</v>
      </c>
      <c r="D128" s="94">
        <f t="shared" si="29"/>
        <v>19096.296666666665</v>
      </c>
      <c r="E128" s="94">
        <f t="shared" si="29"/>
        <v>21647.17</v>
      </c>
      <c r="F128" s="94">
        <f t="shared" si="29"/>
        <v>24319.37</v>
      </c>
      <c r="G128" s="94">
        <f t="shared" si="29"/>
        <v>26556.329999999998</v>
      </c>
      <c r="H128" s="94">
        <f t="shared" si="29"/>
        <v>28665.87</v>
      </c>
      <c r="I128" s="94">
        <f t="shared" si="29"/>
        <v>30413.55</v>
      </c>
      <c r="J128" s="94">
        <f t="shared" si="29"/>
        <v>32290.87</v>
      </c>
      <c r="K128" s="94">
        <f t="shared" si="29"/>
        <v>34640.99</v>
      </c>
      <c r="L128" s="94">
        <f t="shared" si="29"/>
        <v>36883.689999999995</v>
      </c>
      <c r="M128" s="94">
        <f t="shared" si="29"/>
        <v>38946.383333333331</v>
      </c>
      <c r="N128" s="94">
        <f t="shared" si="29"/>
        <v>40973.65</v>
      </c>
      <c r="O128" s="94">
        <f t="shared" si="29"/>
        <v>43045.270000000004</v>
      </c>
      <c r="P128" s="94">
        <f t="shared" si="29"/>
        <v>44975.556666666671</v>
      </c>
      <c r="Q128" s="94">
        <f t="shared" si="29"/>
        <v>46955.11</v>
      </c>
      <c r="R128" s="94">
        <f t="shared" si="29"/>
        <v>49231.076666666668</v>
      </c>
      <c r="S128" s="94">
        <f t="shared" si="29"/>
        <v>51547.356666666667</v>
      </c>
      <c r="T128" s="94">
        <f t="shared" si="29"/>
        <v>53473.13</v>
      </c>
      <c r="U128" s="94">
        <f t="shared" si="29"/>
        <v>55968.176666666666</v>
      </c>
    </row>
    <row r="129" spans="1:30">
      <c r="A129" s="48" t="s">
        <v>368</v>
      </c>
      <c r="B129" s="94">
        <f t="shared" si="30"/>
        <v>0</v>
      </c>
      <c r="C129" s="94">
        <f t="shared" si="31"/>
        <v>7911.02</v>
      </c>
      <c r="D129" s="94">
        <f t="shared" si="29"/>
        <v>9561.44</v>
      </c>
      <c r="E129" s="94">
        <f t="shared" si="29"/>
        <v>11338.73</v>
      </c>
      <c r="F129" s="94">
        <f t="shared" si="29"/>
        <v>12452.84</v>
      </c>
      <c r="G129" s="94">
        <f t="shared" si="29"/>
        <v>13798.505999999999</v>
      </c>
      <c r="H129" s="94">
        <f t="shared" si="29"/>
        <v>14532.206</v>
      </c>
      <c r="I129" s="94">
        <f t="shared" si="29"/>
        <v>14972.257</v>
      </c>
      <c r="J129" s="94">
        <f t="shared" si="29"/>
        <v>15540.628000000001</v>
      </c>
      <c r="K129" s="94">
        <f t="shared" si="29"/>
        <v>15851.241</v>
      </c>
      <c r="L129" s="94">
        <f t="shared" si="29"/>
        <v>16072.383</v>
      </c>
      <c r="M129" s="94">
        <f t="shared" si="29"/>
        <v>16312.465</v>
      </c>
      <c r="N129" s="94">
        <f t="shared" si="29"/>
        <v>16653.448</v>
      </c>
      <c r="O129" s="94">
        <f t="shared" si="29"/>
        <v>17525.164000000001</v>
      </c>
      <c r="P129" s="94">
        <f t="shared" si="29"/>
        <v>18164.292000000001</v>
      </c>
      <c r="Q129" s="94">
        <f t="shared" si="29"/>
        <v>18929.280000000002</v>
      </c>
      <c r="R129" s="94">
        <f t="shared" si="29"/>
        <v>19730.101000000002</v>
      </c>
      <c r="S129" s="94">
        <f t="shared" si="29"/>
        <v>20212.364000000001</v>
      </c>
      <c r="T129" s="94">
        <f t="shared" si="29"/>
        <v>20711.308000000001</v>
      </c>
      <c r="U129" s="94">
        <f t="shared" si="29"/>
        <v>21428.774000000001</v>
      </c>
    </row>
    <row r="130" spans="1:30">
      <c r="A130" s="48" t="s">
        <v>307</v>
      </c>
      <c r="B130" s="94">
        <f t="shared" si="30"/>
        <v>1049.8499999999999</v>
      </c>
      <c r="C130" s="94">
        <f t="shared" si="31"/>
        <v>3149.7</v>
      </c>
      <c r="D130" s="94">
        <f t="shared" si="29"/>
        <v>3359.7</v>
      </c>
      <c r="E130" s="94">
        <f t="shared" si="29"/>
        <v>3569.7</v>
      </c>
      <c r="F130" s="94">
        <f t="shared" si="29"/>
        <v>3779.7</v>
      </c>
      <c r="G130" s="94">
        <f t="shared" si="29"/>
        <v>3989.7</v>
      </c>
      <c r="H130" s="94">
        <f t="shared" si="29"/>
        <v>4199.7</v>
      </c>
      <c r="I130" s="94">
        <f t="shared" si="29"/>
        <v>4293.1399999999994</v>
      </c>
      <c r="J130" s="94">
        <f t="shared" si="29"/>
        <v>4386.579999999999</v>
      </c>
      <c r="K130" s="94">
        <f t="shared" si="29"/>
        <v>4480.0199999999986</v>
      </c>
      <c r="L130" s="94">
        <f t="shared" si="29"/>
        <v>4573.4599999999982</v>
      </c>
      <c r="M130" s="94">
        <f t="shared" si="29"/>
        <v>4666.8999999999978</v>
      </c>
      <c r="N130" s="94">
        <f t="shared" si="29"/>
        <v>4899.4599999999982</v>
      </c>
      <c r="O130" s="94">
        <f t="shared" si="29"/>
        <v>5132.0199999999986</v>
      </c>
      <c r="P130" s="94">
        <f t="shared" si="29"/>
        <v>5364.579999999999</v>
      </c>
      <c r="Q130" s="94">
        <f t="shared" si="29"/>
        <v>5597.1399999999994</v>
      </c>
      <c r="R130" s="94">
        <f t="shared" si="29"/>
        <v>5829.7</v>
      </c>
      <c r="S130" s="94">
        <f t="shared" si="29"/>
        <v>6429.7</v>
      </c>
      <c r="T130" s="94">
        <f t="shared" si="29"/>
        <v>7029.7</v>
      </c>
      <c r="U130" s="94">
        <f t="shared" si="29"/>
        <v>7629.7</v>
      </c>
    </row>
    <row r="131" spans="1:30">
      <c r="A131" s="48" t="s">
        <v>303</v>
      </c>
      <c r="B131" s="94">
        <f t="shared" si="30"/>
        <v>13725.637242777631</v>
      </c>
      <c r="C131" s="94">
        <f t="shared" si="31"/>
        <v>25511.830263536725</v>
      </c>
      <c r="D131" s="94">
        <f t="shared" ref="D131:U131" si="32">C131+D113</f>
        <v>27390.500263536727</v>
      </c>
      <c r="E131" s="94">
        <f t="shared" si="32"/>
        <v>29304.570263536727</v>
      </c>
      <c r="F131" s="94">
        <f t="shared" si="32"/>
        <v>31278.918263536725</v>
      </c>
      <c r="G131" s="94">
        <f t="shared" si="32"/>
        <v>32385.283263536727</v>
      </c>
      <c r="H131" s="94">
        <f t="shared" si="32"/>
        <v>33221.206263536726</v>
      </c>
      <c r="I131" s="94">
        <f t="shared" si="32"/>
        <v>33683.258263536729</v>
      </c>
      <c r="J131" s="94">
        <f t="shared" si="32"/>
        <v>34105.272263536732</v>
      </c>
      <c r="K131" s="94">
        <f t="shared" si="32"/>
        <v>34429.885263536729</v>
      </c>
      <c r="L131" s="94">
        <f t="shared" si="32"/>
        <v>34788.098263536733</v>
      </c>
      <c r="M131" s="94">
        <f t="shared" si="32"/>
        <v>35243.963263536731</v>
      </c>
      <c r="N131" s="94">
        <f t="shared" si="32"/>
        <v>35766.676263536734</v>
      </c>
      <c r="O131" s="94">
        <f t="shared" si="32"/>
        <v>37334.733263536735</v>
      </c>
      <c r="P131" s="94">
        <f t="shared" si="32"/>
        <v>38537.749263536738</v>
      </c>
      <c r="Q131" s="94">
        <f t="shared" si="32"/>
        <v>39544.68526353674</v>
      </c>
      <c r="R131" s="94">
        <f t="shared" si="32"/>
        <v>40568.443263536741</v>
      </c>
      <c r="S131" s="94">
        <f t="shared" si="32"/>
        <v>41307.241263536744</v>
      </c>
      <c r="T131" s="94">
        <f t="shared" si="32"/>
        <v>42055.218263536743</v>
      </c>
      <c r="U131" s="94">
        <f t="shared" si="32"/>
        <v>42877.181263536746</v>
      </c>
    </row>
    <row r="132" spans="1:30">
      <c r="A132" s="83" t="s">
        <v>260</v>
      </c>
      <c r="U132" s="97">
        <f>SUM(U116:U131)</f>
        <v>623909.81352229591</v>
      </c>
    </row>
    <row r="133" spans="1:30" s="89" customFormat="1">
      <c r="A133" s="89" t="s">
        <v>309</v>
      </c>
      <c r="N133" s="89">
        <f>N116/1000</f>
        <v>0</v>
      </c>
      <c r="O133" s="89">
        <f t="shared" ref="O133:U133" si="33">O116/1000</f>
        <v>0</v>
      </c>
      <c r="P133" s="89">
        <f t="shared" si="33"/>
        <v>0</v>
      </c>
      <c r="Q133" s="89">
        <f t="shared" si="33"/>
        <v>0</v>
      </c>
      <c r="R133" s="89">
        <f t="shared" si="33"/>
        <v>0</v>
      </c>
      <c r="S133" s="89">
        <f t="shared" si="33"/>
        <v>0</v>
      </c>
      <c r="T133" s="89">
        <f t="shared" si="33"/>
        <v>0</v>
      </c>
      <c r="U133" s="89">
        <f t="shared" si="33"/>
        <v>0</v>
      </c>
      <c r="V133" s="47">
        <v>16</v>
      </c>
      <c r="X133" s="47"/>
      <c r="Y133" s="47"/>
      <c r="Z133" s="47"/>
      <c r="AA133" s="47"/>
      <c r="AB133" s="47"/>
      <c r="AC133" s="47"/>
      <c r="AD133" s="47"/>
    </row>
    <row r="134" spans="1:30" s="89" customFormat="1" hidden="1">
      <c r="A134" s="89" t="s">
        <v>312</v>
      </c>
      <c r="Q134" s="89">
        <f>Q117/1000</f>
        <v>252.13333333333338</v>
      </c>
      <c r="R134" s="89">
        <f t="shared" ref="R134:U134" si="34">R117/1000</f>
        <v>252.13333333333338</v>
      </c>
      <c r="S134" s="89">
        <f t="shared" si="34"/>
        <v>252.13333333333338</v>
      </c>
      <c r="T134" s="89">
        <f t="shared" si="34"/>
        <v>252.13333333333338</v>
      </c>
      <c r="U134" s="89">
        <f t="shared" si="34"/>
        <v>252.13333333333338</v>
      </c>
      <c r="V134" s="47">
        <v>15</v>
      </c>
      <c r="X134" s="47"/>
      <c r="Y134" s="47"/>
      <c r="Z134" s="47"/>
      <c r="AA134" s="47"/>
      <c r="AB134" s="47"/>
      <c r="AC134" s="47"/>
      <c r="AD134" s="47"/>
    </row>
    <row r="135" spans="1:30">
      <c r="A135" s="48" t="s">
        <v>313</v>
      </c>
      <c r="B135" s="47">
        <f t="shared" ref="B135:U135" si="35">B118/1000</f>
        <v>0</v>
      </c>
      <c r="C135" s="47">
        <f t="shared" si="35"/>
        <v>0</v>
      </c>
      <c r="D135" s="47">
        <f t="shared" si="35"/>
        <v>0</v>
      </c>
      <c r="E135" s="47">
        <f t="shared" si="35"/>
        <v>0</v>
      </c>
      <c r="F135" s="47">
        <f t="shared" si="35"/>
        <v>0</v>
      </c>
      <c r="G135" s="47">
        <f t="shared" si="35"/>
        <v>0</v>
      </c>
      <c r="H135" s="47">
        <f t="shared" si="35"/>
        <v>0</v>
      </c>
      <c r="I135" s="47">
        <f t="shared" si="35"/>
        <v>0</v>
      </c>
      <c r="J135" s="47">
        <f t="shared" si="35"/>
        <v>0</v>
      </c>
      <c r="K135" s="47">
        <f t="shared" si="35"/>
        <v>0</v>
      </c>
      <c r="L135" s="47">
        <f t="shared" si="35"/>
        <v>0</v>
      </c>
      <c r="M135" s="47">
        <f t="shared" si="35"/>
        <v>0</v>
      </c>
      <c r="N135" s="47">
        <f t="shared" si="35"/>
        <v>0.22184873949579817</v>
      </c>
      <c r="O135" s="47">
        <f t="shared" si="35"/>
        <v>0.66554621848739448</v>
      </c>
      <c r="P135" s="47">
        <f t="shared" si="35"/>
        <v>1.2201680672268909</v>
      </c>
      <c r="Q135" s="47">
        <f t="shared" si="35"/>
        <v>2.1075630252100837</v>
      </c>
      <c r="R135" s="47">
        <f t="shared" si="35"/>
        <v>3.1058823529411757</v>
      </c>
      <c r="S135" s="47">
        <f t="shared" si="35"/>
        <v>4.2705882352941167</v>
      </c>
      <c r="T135" s="47">
        <f t="shared" si="35"/>
        <v>5.4352941176470582</v>
      </c>
      <c r="U135" s="47">
        <f t="shared" si="35"/>
        <v>6.6</v>
      </c>
      <c r="V135" s="47">
        <v>14</v>
      </c>
    </row>
    <row r="136" spans="1:30">
      <c r="A136" s="48" t="s">
        <v>314</v>
      </c>
      <c r="B136" s="47">
        <f t="shared" ref="B136:U136" si="36">B119/1000</f>
        <v>0</v>
      </c>
      <c r="C136" s="47">
        <f t="shared" si="36"/>
        <v>0</v>
      </c>
      <c r="D136" s="47">
        <f t="shared" si="36"/>
        <v>0</v>
      </c>
      <c r="E136" s="47">
        <f t="shared" si="36"/>
        <v>0</v>
      </c>
      <c r="F136" s="47">
        <f t="shared" si="36"/>
        <v>0</v>
      </c>
      <c r="G136" s="47">
        <f t="shared" si="36"/>
        <v>0</v>
      </c>
      <c r="H136" s="47">
        <f t="shared" si="36"/>
        <v>0</v>
      </c>
      <c r="I136" s="47">
        <f t="shared" si="36"/>
        <v>7.9445205887610976E-2</v>
      </c>
      <c r="J136" s="47">
        <f t="shared" si="36"/>
        <v>0.15889041177522195</v>
      </c>
      <c r="K136" s="47">
        <f t="shared" si="36"/>
        <v>0.23833561766283293</v>
      </c>
      <c r="L136" s="47">
        <f t="shared" si="36"/>
        <v>0.3177808235504439</v>
      </c>
      <c r="M136" s="47">
        <f t="shared" si="36"/>
        <v>0.39722602943805491</v>
      </c>
      <c r="N136" s="47">
        <f t="shared" si="36"/>
        <v>0.49778082355044395</v>
      </c>
      <c r="O136" s="47">
        <f t="shared" si="36"/>
        <v>0.59833561766283283</v>
      </c>
      <c r="P136" s="47">
        <f t="shared" si="36"/>
        <v>0.69889041177522193</v>
      </c>
      <c r="Q136" s="47">
        <f t="shared" si="36"/>
        <v>1.8605456170669208</v>
      </c>
      <c r="R136" s="47">
        <f t="shared" si="36"/>
        <v>3.0609682378880878</v>
      </c>
      <c r="S136" s="47">
        <f t="shared" si="36"/>
        <v>4.3971171265121267</v>
      </c>
      <c r="T136" s="47">
        <f t="shared" si="36"/>
        <v>6.336156529067738</v>
      </c>
      <c r="U136" s="47">
        <f t="shared" si="36"/>
        <v>8.3042600517592184</v>
      </c>
      <c r="V136" s="47">
        <v>13</v>
      </c>
    </row>
    <row r="137" spans="1:30">
      <c r="A137" s="48" t="s">
        <v>306</v>
      </c>
      <c r="B137" s="47">
        <f t="shared" ref="B137:U137" si="37">B120/1000</f>
        <v>0</v>
      </c>
      <c r="C137" s="47">
        <f t="shared" si="37"/>
        <v>0</v>
      </c>
      <c r="D137" s="47">
        <f t="shared" si="37"/>
        <v>0</v>
      </c>
      <c r="E137" s="47">
        <f t="shared" si="37"/>
        <v>0</v>
      </c>
      <c r="F137" s="47">
        <f t="shared" si="37"/>
        <v>0</v>
      </c>
      <c r="G137" s="47">
        <f t="shared" si="37"/>
        <v>10.629600000000005</v>
      </c>
      <c r="H137" s="47">
        <f t="shared" si="37"/>
        <v>6.3964000000000087</v>
      </c>
      <c r="I137" s="47">
        <f t="shared" si="37"/>
        <v>14.798399999999994</v>
      </c>
      <c r="J137" s="47">
        <f t="shared" si="37"/>
        <v>15.671299999999988</v>
      </c>
      <c r="K137" s="47">
        <f t="shared" si="37"/>
        <v>16.885399999999979</v>
      </c>
      <c r="L137" s="47">
        <f t="shared" si="37"/>
        <v>18.173999999999985</v>
      </c>
      <c r="M137" s="47">
        <f t="shared" si="37"/>
        <v>18.535300000000003</v>
      </c>
      <c r="N137" s="47">
        <f t="shared" si="37"/>
        <v>19.805000000000014</v>
      </c>
      <c r="O137" s="47">
        <f t="shared" si="37"/>
        <v>19.882000000000016</v>
      </c>
      <c r="P137" s="47">
        <f t="shared" si="37"/>
        <v>20.709199999999996</v>
      </c>
      <c r="Q137" s="47">
        <f t="shared" si="37"/>
        <v>19.690300000000018</v>
      </c>
      <c r="R137" s="47">
        <f t="shared" si="37"/>
        <v>21.864999999999998</v>
      </c>
      <c r="S137" s="47">
        <f t="shared" si="37"/>
        <v>21.466200000000025</v>
      </c>
      <c r="T137" s="47">
        <f t="shared" si="37"/>
        <v>21.69520000000001</v>
      </c>
      <c r="U137" s="47">
        <f t="shared" si="37"/>
        <v>21.250300000000003</v>
      </c>
      <c r="V137" s="47">
        <v>12</v>
      </c>
    </row>
    <row r="138" spans="1:30" ht="15" customHeight="1">
      <c r="A138" s="48" t="s">
        <v>304</v>
      </c>
      <c r="B138" s="47">
        <f t="shared" ref="B138:U138" si="38">B121/1000</f>
        <v>0</v>
      </c>
      <c r="C138" s="47">
        <f t="shared" si="38"/>
        <v>0</v>
      </c>
      <c r="D138" s="47">
        <f t="shared" si="38"/>
        <v>0</v>
      </c>
      <c r="E138" s="47">
        <f t="shared" si="38"/>
        <v>0</v>
      </c>
      <c r="F138" s="47">
        <f t="shared" si="38"/>
        <v>0</v>
      </c>
      <c r="G138" s="47">
        <f t="shared" si="38"/>
        <v>0.21731999999999999</v>
      </c>
      <c r="H138" s="47">
        <f t="shared" si="38"/>
        <v>1.6334359999999999</v>
      </c>
      <c r="I138" s="47">
        <f t="shared" si="38"/>
        <v>2.9549859999999999</v>
      </c>
      <c r="J138" s="47">
        <f t="shared" si="38"/>
        <v>4.0101789999999999</v>
      </c>
      <c r="K138" s="47">
        <f t="shared" si="38"/>
        <v>5.1791599999999995</v>
      </c>
      <c r="L138" s="47">
        <f t="shared" si="38"/>
        <v>6.0424910000000001</v>
      </c>
      <c r="M138" s="47">
        <f t="shared" si="38"/>
        <v>6.7104349999999995</v>
      </c>
      <c r="N138" s="47">
        <f t="shared" si="38"/>
        <v>7.6028519999999995</v>
      </c>
      <c r="O138" s="47">
        <f t="shared" si="38"/>
        <v>8.505789</v>
      </c>
      <c r="P138" s="47">
        <f t="shared" si="38"/>
        <v>9.5240410000000004</v>
      </c>
      <c r="Q138" s="47">
        <f t="shared" si="38"/>
        <v>10.461910000000001</v>
      </c>
      <c r="R138" s="47">
        <f t="shared" si="38"/>
        <v>11.316299000000003</v>
      </c>
      <c r="S138" s="47">
        <f t="shared" si="38"/>
        <v>12.243632000000003</v>
      </c>
      <c r="T138" s="47">
        <f t="shared" si="38"/>
        <v>12.561185000000004</v>
      </c>
      <c r="U138" s="47">
        <f t="shared" si="38"/>
        <v>12.878430000000003</v>
      </c>
      <c r="V138" s="47">
        <v>11</v>
      </c>
    </row>
    <row r="139" spans="1:30">
      <c r="A139" s="48" t="s">
        <v>302</v>
      </c>
      <c r="B139" s="47">
        <f t="shared" ref="B139:U139" si="39">B122/1000</f>
        <v>0</v>
      </c>
      <c r="C139" s="47">
        <f t="shared" si="39"/>
        <v>0</v>
      </c>
      <c r="D139" s="47">
        <f t="shared" si="39"/>
        <v>0</v>
      </c>
      <c r="E139" s="47">
        <f t="shared" si="39"/>
        <v>0</v>
      </c>
      <c r="F139" s="47">
        <f t="shared" si="39"/>
        <v>0</v>
      </c>
      <c r="G139" s="47">
        <f t="shared" si="39"/>
        <v>13.333</v>
      </c>
      <c r="H139" s="47">
        <f t="shared" si="39"/>
        <v>13.333</v>
      </c>
      <c r="I139" s="47">
        <f t="shared" si="39"/>
        <v>13.333</v>
      </c>
      <c r="J139" s="47">
        <f t="shared" si="39"/>
        <v>26.666</v>
      </c>
      <c r="K139" s="47">
        <f t="shared" si="39"/>
        <v>26.666</v>
      </c>
      <c r="L139" s="47">
        <f t="shared" si="39"/>
        <v>39.999000000000002</v>
      </c>
      <c r="M139" s="47">
        <f t="shared" si="39"/>
        <v>44.531999999999996</v>
      </c>
      <c r="N139" s="47">
        <f t="shared" si="39"/>
        <v>46.131179999999993</v>
      </c>
      <c r="O139" s="47">
        <f t="shared" si="39"/>
        <v>69.33059999999999</v>
      </c>
      <c r="P139" s="47">
        <f t="shared" si="39"/>
        <v>76.665299999999988</v>
      </c>
      <c r="Q139" s="47">
        <f t="shared" si="39"/>
        <v>83.999999999999986</v>
      </c>
      <c r="R139" s="47">
        <f t="shared" si="39"/>
        <v>88.333333333333329</v>
      </c>
      <c r="S139" s="47">
        <f t="shared" si="39"/>
        <v>92.666666666666657</v>
      </c>
      <c r="T139" s="47">
        <f t="shared" si="39"/>
        <v>92.666666666666657</v>
      </c>
      <c r="U139" s="47">
        <f t="shared" si="39"/>
        <v>97.333879999999994</v>
      </c>
      <c r="V139" s="47">
        <v>10</v>
      </c>
    </row>
    <row r="140" spans="1:30">
      <c r="A140" s="48" t="s">
        <v>301</v>
      </c>
      <c r="B140" s="47">
        <f t="shared" ref="B140:U140" si="40">B123/1000</f>
        <v>0</v>
      </c>
      <c r="C140" s="47">
        <f t="shared" si="40"/>
        <v>0</v>
      </c>
      <c r="D140" s="47">
        <f t="shared" si="40"/>
        <v>0</v>
      </c>
      <c r="E140" s="47">
        <f t="shared" si="40"/>
        <v>0</v>
      </c>
      <c r="F140" s="47">
        <f t="shared" si="40"/>
        <v>0</v>
      </c>
      <c r="G140" s="47">
        <f t="shared" si="40"/>
        <v>8.8939999999999991E-2</v>
      </c>
      <c r="H140" s="47">
        <f t="shared" si="40"/>
        <v>0.13463</v>
      </c>
      <c r="I140" s="47">
        <f t="shared" si="40"/>
        <v>0.15506</v>
      </c>
      <c r="J140" s="47">
        <f t="shared" si="40"/>
        <v>0.17732000000000001</v>
      </c>
      <c r="K140" s="47">
        <f t="shared" si="40"/>
        <v>0.18681</v>
      </c>
      <c r="L140" s="47">
        <f t="shared" si="40"/>
        <v>0.19591</v>
      </c>
      <c r="M140" s="47">
        <f t="shared" si="40"/>
        <v>0.19929999999999998</v>
      </c>
      <c r="N140" s="47">
        <f t="shared" si="40"/>
        <v>0.20326999999999998</v>
      </c>
      <c r="O140" s="47">
        <f t="shared" si="40"/>
        <v>0.22404999999999997</v>
      </c>
      <c r="P140" s="47">
        <f t="shared" si="40"/>
        <v>0.22582999999999998</v>
      </c>
      <c r="Q140" s="47">
        <f t="shared" si="40"/>
        <v>0.22672999999999999</v>
      </c>
      <c r="R140" s="47">
        <f t="shared" si="40"/>
        <v>0.22672999999999999</v>
      </c>
      <c r="S140" s="47">
        <f t="shared" si="40"/>
        <v>0.22672999999999999</v>
      </c>
      <c r="T140" s="47">
        <f t="shared" si="40"/>
        <v>0.22672999999999999</v>
      </c>
      <c r="U140" s="47">
        <f t="shared" si="40"/>
        <v>0.22672999999999999</v>
      </c>
      <c r="V140" s="47">
        <v>9</v>
      </c>
    </row>
    <row r="141" spans="1:30" ht="11.25" customHeight="1">
      <c r="A141" s="48" t="s">
        <v>299</v>
      </c>
      <c r="B141" s="47">
        <f t="shared" ref="B141:U141" si="41">B124/1000</f>
        <v>0</v>
      </c>
      <c r="C141" s="47">
        <f t="shared" si="41"/>
        <v>0</v>
      </c>
      <c r="D141" s="47">
        <f t="shared" si="41"/>
        <v>0</v>
      </c>
      <c r="E141" s="47">
        <f t="shared" si="41"/>
        <v>0.44792999999999999</v>
      </c>
      <c r="F141" s="47">
        <f t="shared" si="41"/>
        <v>1.222669</v>
      </c>
      <c r="G141" s="47">
        <f t="shared" si="41"/>
        <v>2.2570770000000002</v>
      </c>
      <c r="H141" s="47">
        <f t="shared" si="41"/>
        <v>6.8446900000000008</v>
      </c>
      <c r="I141" s="47">
        <f t="shared" si="41"/>
        <v>13.262628000000001</v>
      </c>
      <c r="J141" s="47">
        <f t="shared" si="41"/>
        <v>16.772769</v>
      </c>
      <c r="K141" s="47">
        <f t="shared" si="41"/>
        <v>19.748204000000001</v>
      </c>
      <c r="L141" s="47">
        <f t="shared" si="41"/>
        <v>20.817722</v>
      </c>
      <c r="M141" s="47">
        <f t="shared" si="41"/>
        <v>22.023591</v>
      </c>
      <c r="N141" s="47">
        <f t="shared" si="41"/>
        <v>23.493012</v>
      </c>
      <c r="O141" s="47">
        <f t="shared" si="41"/>
        <v>24.656379999999999</v>
      </c>
      <c r="P141" s="47">
        <f t="shared" si="41"/>
        <v>27.305762999999999</v>
      </c>
      <c r="Q141" s="47">
        <f t="shared" si="41"/>
        <v>28.338687999999998</v>
      </c>
      <c r="R141" s="47">
        <f t="shared" si="41"/>
        <v>29.109968999999996</v>
      </c>
      <c r="S141" s="47">
        <f t="shared" si="41"/>
        <v>29.925352</v>
      </c>
      <c r="T141" s="47">
        <f t="shared" si="41"/>
        <v>30.664244</v>
      </c>
      <c r="U141" s="47">
        <f t="shared" si="41"/>
        <v>31.300266999999998</v>
      </c>
      <c r="V141" s="47">
        <v>8</v>
      </c>
    </row>
    <row r="142" spans="1:30">
      <c r="A142" s="48" t="s">
        <v>315</v>
      </c>
      <c r="B142" s="47">
        <f t="shared" ref="B142:U142" si="42">B125/1000</f>
        <v>0</v>
      </c>
      <c r="C142" s="47">
        <f t="shared" si="42"/>
        <v>0</v>
      </c>
      <c r="D142" s="47">
        <f t="shared" si="42"/>
        <v>4.0658599999999998</v>
      </c>
      <c r="E142" s="47">
        <f t="shared" si="42"/>
        <v>8.4354800000000001</v>
      </c>
      <c r="F142" s="47">
        <f t="shared" si="42"/>
        <v>10.397725999999999</v>
      </c>
      <c r="G142" s="47">
        <f t="shared" si="42"/>
        <v>13.229360999999999</v>
      </c>
      <c r="H142" s="47">
        <f t="shared" si="42"/>
        <v>14.495799</v>
      </c>
      <c r="I142" s="47">
        <f t="shared" si="42"/>
        <v>15.814482999999999</v>
      </c>
      <c r="J142" s="47">
        <f t="shared" si="42"/>
        <v>17.023786999999995</v>
      </c>
      <c r="K142" s="47">
        <f t="shared" si="42"/>
        <v>18.190450999999996</v>
      </c>
      <c r="L142" s="47">
        <f t="shared" si="42"/>
        <v>19.142167999999998</v>
      </c>
      <c r="M142" s="47">
        <f t="shared" si="42"/>
        <v>20.335610999999997</v>
      </c>
      <c r="N142" s="47">
        <f t="shared" si="42"/>
        <v>22.237466999999995</v>
      </c>
      <c r="O142" s="47">
        <f t="shared" si="42"/>
        <v>23.952173999999996</v>
      </c>
      <c r="P142" s="47">
        <f t="shared" si="42"/>
        <v>25.309419999999996</v>
      </c>
      <c r="Q142" s="47">
        <f t="shared" si="42"/>
        <v>26.578232999999994</v>
      </c>
      <c r="R142" s="47">
        <f t="shared" si="42"/>
        <v>29.657870999999993</v>
      </c>
      <c r="S142" s="47">
        <f t="shared" si="42"/>
        <v>32.003561999999988</v>
      </c>
      <c r="T142" s="47">
        <f t="shared" si="42"/>
        <v>34.211443999999986</v>
      </c>
      <c r="U142" s="47">
        <f t="shared" si="42"/>
        <v>36.393511999999987</v>
      </c>
      <c r="V142" s="47">
        <v>7</v>
      </c>
    </row>
    <row r="143" spans="1:30">
      <c r="A143" s="48" t="s">
        <v>310</v>
      </c>
      <c r="B143" s="47">
        <f t="shared" ref="B143:U143" si="43">B126/1000</f>
        <v>0</v>
      </c>
      <c r="C143" s="47">
        <f t="shared" si="43"/>
        <v>0</v>
      </c>
      <c r="D143" s="47">
        <f t="shared" si="43"/>
        <v>0</v>
      </c>
      <c r="E143" s="47">
        <f t="shared" si="43"/>
        <v>0.43043064999999991</v>
      </c>
      <c r="F143" s="47">
        <f t="shared" si="43"/>
        <v>0.8308788199999998</v>
      </c>
      <c r="G143" s="47">
        <f t="shared" si="43"/>
        <v>1.1332462299999997</v>
      </c>
      <c r="H143" s="47">
        <f t="shared" si="43"/>
        <v>1.5059703599999998</v>
      </c>
      <c r="I143" s="47">
        <f t="shared" si="43"/>
        <v>1.9164152499999998</v>
      </c>
      <c r="J143" s="47">
        <f t="shared" si="43"/>
        <v>2.39771483</v>
      </c>
      <c r="K143" s="47">
        <f t="shared" si="43"/>
        <v>2.9428458399999999</v>
      </c>
      <c r="L143" s="47">
        <f t="shared" si="43"/>
        <v>3.6913038499999997</v>
      </c>
      <c r="M143" s="47">
        <f t="shared" si="43"/>
        <v>4.5516321299999998</v>
      </c>
      <c r="N143" s="47">
        <f t="shared" si="43"/>
        <v>5.6155899470000001</v>
      </c>
      <c r="O143" s="47">
        <f t="shared" si="43"/>
        <v>6.4902002370000007</v>
      </c>
      <c r="P143" s="47">
        <f t="shared" si="43"/>
        <v>7.8970265370000012</v>
      </c>
      <c r="Q143" s="47">
        <f t="shared" si="43"/>
        <v>9.1731570170000012</v>
      </c>
      <c r="R143" s="47">
        <f t="shared" si="43"/>
        <v>11.418961737000002</v>
      </c>
      <c r="S143" s="47">
        <f t="shared" si="43"/>
        <v>13.819945007000003</v>
      </c>
      <c r="T143" s="47">
        <f t="shared" si="43"/>
        <v>14.798121407000002</v>
      </c>
      <c r="U143" s="47">
        <f t="shared" si="43"/>
        <v>16.652349207000004</v>
      </c>
      <c r="V143" s="47">
        <v>6</v>
      </c>
    </row>
    <row r="144" spans="1:30">
      <c r="A144" s="48" t="s">
        <v>308</v>
      </c>
      <c r="B144" s="47">
        <f t="shared" ref="B144:U144" si="44">B127/1000</f>
        <v>0</v>
      </c>
      <c r="C144" s="47">
        <f t="shared" si="44"/>
        <v>5.00535</v>
      </c>
      <c r="D144" s="47">
        <f t="shared" si="44"/>
        <v>5.5614999999999997</v>
      </c>
      <c r="E144" s="47">
        <f t="shared" si="44"/>
        <v>6.1176499999999994</v>
      </c>
      <c r="F144" s="47">
        <f t="shared" si="44"/>
        <v>6.6737999999999991</v>
      </c>
      <c r="G144" s="47">
        <f t="shared" si="44"/>
        <v>7.2299499999999988</v>
      </c>
      <c r="H144" s="47">
        <f t="shared" si="44"/>
        <v>7.5656599999999994</v>
      </c>
      <c r="I144" s="47">
        <f t="shared" si="44"/>
        <v>7.9013699999999991</v>
      </c>
      <c r="J144" s="47">
        <f t="shared" si="44"/>
        <v>8.2370799999999988</v>
      </c>
      <c r="K144" s="47">
        <f t="shared" si="44"/>
        <v>8.5727899999999977</v>
      </c>
      <c r="L144" s="47">
        <f t="shared" si="44"/>
        <v>8.9084999999999965</v>
      </c>
      <c r="M144" s="47">
        <f t="shared" si="44"/>
        <v>9.2442099999999954</v>
      </c>
      <c r="N144" s="47">
        <f t="shared" si="44"/>
        <v>9.5799199999999942</v>
      </c>
      <c r="O144" s="47">
        <f t="shared" si="44"/>
        <v>10.058919999999995</v>
      </c>
      <c r="P144" s="47">
        <f t="shared" si="44"/>
        <v>10.537919999999994</v>
      </c>
      <c r="Q144" s="47">
        <f t="shared" si="44"/>
        <v>11.016919999999995</v>
      </c>
      <c r="R144" s="47">
        <f t="shared" si="44"/>
        <v>11.495919999999995</v>
      </c>
      <c r="S144" s="47">
        <f t="shared" si="44"/>
        <v>11.974919999999994</v>
      </c>
      <c r="T144" s="47">
        <f t="shared" si="44"/>
        <v>12.453919999999995</v>
      </c>
      <c r="U144" s="47">
        <f t="shared" si="44"/>
        <v>12.932919999999994</v>
      </c>
      <c r="V144" s="47">
        <v>5</v>
      </c>
    </row>
    <row r="145" spans="1:22">
      <c r="A145" s="48" t="s">
        <v>311</v>
      </c>
      <c r="B145" s="47">
        <f t="shared" ref="B145:U145" si="45">B128/1000</f>
        <v>0</v>
      </c>
      <c r="C145" s="47">
        <f t="shared" si="45"/>
        <v>16.933049999999998</v>
      </c>
      <c r="D145" s="47">
        <f t="shared" si="45"/>
        <v>19.096296666666664</v>
      </c>
      <c r="E145" s="47">
        <f t="shared" si="45"/>
        <v>21.647169999999999</v>
      </c>
      <c r="F145" s="47">
        <f t="shared" si="45"/>
        <v>24.319369999999999</v>
      </c>
      <c r="G145" s="47">
        <f t="shared" si="45"/>
        <v>26.556329999999999</v>
      </c>
      <c r="H145" s="47">
        <f t="shared" si="45"/>
        <v>28.665869999999998</v>
      </c>
      <c r="I145" s="47">
        <f t="shared" si="45"/>
        <v>30.413550000000001</v>
      </c>
      <c r="J145" s="47">
        <f t="shared" si="45"/>
        <v>32.290869999999998</v>
      </c>
      <c r="K145" s="47">
        <f t="shared" si="45"/>
        <v>34.640989999999995</v>
      </c>
      <c r="L145" s="47">
        <f t="shared" si="45"/>
        <v>36.883689999999994</v>
      </c>
      <c r="M145" s="47">
        <f t="shared" si="45"/>
        <v>38.94638333333333</v>
      </c>
      <c r="N145" s="47">
        <f t="shared" si="45"/>
        <v>40.973649999999999</v>
      </c>
      <c r="O145" s="47">
        <f t="shared" si="45"/>
        <v>43.045270000000002</v>
      </c>
      <c r="P145" s="47">
        <f t="shared" si="45"/>
        <v>44.97555666666667</v>
      </c>
      <c r="Q145" s="47">
        <f t="shared" si="45"/>
        <v>46.955109999999998</v>
      </c>
      <c r="R145" s="47">
        <f t="shared" si="45"/>
        <v>49.231076666666667</v>
      </c>
      <c r="S145" s="47">
        <f t="shared" si="45"/>
        <v>51.547356666666666</v>
      </c>
      <c r="T145" s="47">
        <f t="shared" si="45"/>
        <v>53.473129999999998</v>
      </c>
      <c r="U145" s="47">
        <f t="shared" si="45"/>
        <v>55.968176666666665</v>
      </c>
      <c r="V145" s="47">
        <v>4</v>
      </c>
    </row>
    <row r="146" spans="1:22">
      <c r="A146" s="48" t="s">
        <v>368</v>
      </c>
      <c r="B146" s="47">
        <f t="shared" ref="B146:U146" si="46">B129/1000</f>
        <v>0</v>
      </c>
      <c r="C146" s="47">
        <f t="shared" si="46"/>
        <v>7.9110200000000006</v>
      </c>
      <c r="D146" s="47">
        <f t="shared" si="46"/>
        <v>9.561440000000001</v>
      </c>
      <c r="E146" s="47">
        <f t="shared" si="46"/>
        <v>11.33873</v>
      </c>
      <c r="F146" s="47">
        <f t="shared" si="46"/>
        <v>12.45284</v>
      </c>
      <c r="G146" s="47">
        <f t="shared" si="46"/>
        <v>13.798506</v>
      </c>
      <c r="H146" s="47">
        <f t="shared" si="46"/>
        <v>14.532206</v>
      </c>
      <c r="I146" s="47">
        <f t="shared" si="46"/>
        <v>14.972256999999999</v>
      </c>
      <c r="J146" s="47">
        <f t="shared" si="46"/>
        <v>15.540628</v>
      </c>
      <c r="K146" s="47">
        <f t="shared" si="46"/>
        <v>15.851241</v>
      </c>
      <c r="L146" s="47">
        <f t="shared" si="46"/>
        <v>16.072382999999999</v>
      </c>
      <c r="M146" s="47">
        <f t="shared" si="46"/>
        <v>16.312465</v>
      </c>
      <c r="N146" s="47">
        <f t="shared" si="46"/>
        <v>16.653448000000001</v>
      </c>
      <c r="O146" s="47">
        <f t="shared" si="46"/>
        <v>17.525164</v>
      </c>
      <c r="P146" s="47">
        <f t="shared" si="46"/>
        <v>18.164292</v>
      </c>
      <c r="Q146" s="47">
        <f t="shared" si="46"/>
        <v>18.929280000000002</v>
      </c>
      <c r="R146" s="47">
        <f t="shared" si="46"/>
        <v>19.730101000000001</v>
      </c>
      <c r="S146" s="47">
        <f t="shared" si="46"/>
        <v>20.212364000000001</v>
      </c>
      <c r="T146" s="47">
        <f t="shared" si="46"/>
        <v>20.711308000000002</v>
      </c>
      <c r="U146" s="47">
        <f t="shared" si="46"/>
        <v>21.428774000000001</v>
      </c>
      <c r="V146" s="47">
        <v>3</v>
      </c>
    </row>
    <row r="147" spans="1:22">
      <c r="A147" s="48" t="s">
        <v>307</v>
      </c>
      <c r="B147" s="47">
        <f t="shared" ref="B147:U147" si="47">B130/1000</f>
        <v>1.0498499999999999</v>
      </c>
      <c r="C147" s="47">
        <f t="shared" si="47"/>
        <v>3.1496999999999997</v>
      </c>
      <c r="D147" s="47">
        <f t="shared" si="47"/>
        <v>3.3596999999999997</v>
      </c>
      <c r="E147" s="47">
        <f t="shared" si="47"/>
        <v>3.5696999999999997</v>
      </c>
      <c r="F147" s="47">
        <f t="shared" si="47"/>
        <v>3.7796999999999996</v>
      </c>
      <c r="G147" s="47">
        <f t="shared" si="47"/>
        <v>3.9897</v>
      </c>
      <c r="H147" s="47">
        <f t="shared" si="47"/>
        <v>4.1997</v>
      </c>
      <c r="I147" s="47">
        <f t="shared" si="47"/>
        <v>4.2931399999999993</v>
      </c>
      <c r="J147" s="47">
        <f t="shared" si="47"/>
        <v>4.3865799999999986</v>
      </c>
      <c r="K147" s="47">
        <f t="shared" si="47"/>
        <v>4.4800199999999988</v>
      </c>
      <c r="L147" s="47">
        <f t="shared" si="47"/>
        <v>4.5734599999999981</v>
      </c>
      <c r="M147" s="47">
        <f t="shared" si="47"/>
        <v>4.6668999999999974</v>
      </c>
      <c r="N147" s="47">
        <f t="shared" si="47"/>
        <v>4.8994599999999986</v>
      </c>
      <c r="O147" s="47">
        <f t="shared" si="47"/>
        <v>5.1320199999999989</v>
      </c>
      <c r="P147" s="47">
        <f t="shared" si="47"/>
        <v>5.3645799999999992</v>
      </c>
      <c r="Q147" s="47">
        <f t="shared" si="47"/>
        <v>5.5971399999999996</v>
      </c>
      <c r="R147" s="47">
        <f t="shared" si="47"/>
        <v>5.8296999999999999</v>
      </c>
      <c r="S147" s="47">
        <f t="shared" si="47"/>
        <v>6.4296999999999995</v>
      </c>
      <c r="T147" s="47">
        <f t="shared" si="47"/>
        <v>7.0297000000000001</v>
      </c>
      <c r="U147" s="47">
        <f t="shared" si="47"/>
        <v>7.6296999999999997</v>
      </c>
      <c r="V147" s="47">
        <v>2</v>
      </c>
    </row>
    <row r="148" spans="1:22">
      <c r="A148" s="48" t="s">
        <v>303</v>
      </c>
      <c r="B148" s="47">
        <f t="shared" ref="B148:U148" si="48">B131/1000</f>
        <v>13.725637242777632</v>
      </c>
      <c r="C148" s="47">
        <f t="shared" si="48"/>
        <v>25.511830263536726</v>
      </c>
      <c r="D148" s="47">
        <f t="shared" si="48"/>
        <v>27.390500263536726</v>
      </c>
      <c r="E148" s="47">
        <f t="shared" si="48"/>
        <v>29.304570263536728</v>
      </c>
      <c r="F148" s="47">
        <f t="shared" si="48"/>
        <v>31.278918263536724</v>
      </c>
      <c r="G148" s="47">
        <f t="shared" si="48"/>
        <v>32.385283263536728</v>
      </c>
      <c r="H148" s="47">
        <f t="shared" si="48"/>
        <v>33.221206263536729</v>
      </c>
      <c r="I148" s="47">
        <f t="shared" si="48"/>
        <v>33.683258263536729</v>
      </c>
      <c r="J148" s="47">
        <f t="shared" si="48"/>
        <v>34.105272263536733</v>
      </c>
      <c r="K148" s="47">
        <f t="shared" si="48"/>
        <v>34.429885263536733</v>
      </c>
      <c r="L148" s="47">
        <f t="shared" si="48"/>
        <v>34.788098263536732</v>
      </c>
      <c r="M148" s="47">
        <f t="shared" si="48"/>
        <v>35.243963263536727</v>
      </c>
      <c r="N148" s="47">
        <f t="shared" si="48"/>
        <v>35.766676263536731</v>
      </c>
      <c r="O148" s="47">
        <f t="shared" si="48"/>
        <v>37.334733263536734</v>
      </c>
      <c r="P148" s="47">
        <f t="shared" si="48"/>
        <v>38.537749263536739</v>
      </c>
      <c r="Q148" s="47">
        <f t="shared" si="48"/>
        <v>39.544685263536742</v>
      </c>
      <c r="R148" s="47">
        <f t="shared" si="48"/>
        <v>40.568443263536743</v>
      </c>
      <c r="S148" s="47">
        <f t="shared" si="48"/>
        <v>41.307241263536746</v>
      </c>
      <c r="T148" s="47">
        <f t="shared" si="48"/>
        <v>42.055218263536744</v>
      </c>
      <c r="U148" s="47">
        <f t="shared" si="48"/>
        <v>42.877181263536748</v>
      </c>
      <c r="V148" s="47">
        <v>1</v>
      </c>
    </row>
    <row r="149" spans="1:22">
      <c r="U149" s="101">
        <f>SUM(U133:U148)</f>
        <v>623.90981352229585</v>
      </c>
    </row>
  </sheetData>
  <phoneticPr fontId="15" type="noConversion"/>
  <pageMargins left="0.25" right="0.25" top="0.75" bottom="0.75" header="0.3" footer="0.3"/>
  <pageSetup paperSize="9" scale="75" orientation="landscape" horizontalDpi="200" verticalDpi="2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70" zoomScaleNormal="70" zoomScalePageLayoutView="125" workbookViewId="0">
      <selection activeCell="D13" sqref="D13"/>
    </sheetView>
  </sheetViews>
  <sheetFormatPr defaultColWidth="8.84375" defaultRowHeight="14.6"/>
  <cols>
    <col min="1" max="1" width="16.84375" customWidth="1"/>
  </cols>
  <sheetData>
    <row r="1" spans="1:17">
      <c r="A1" s="12" t="s">
        <v>86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9" t="s">
        <v>87</v>
      </c>
    </row>
    <row r="2" spans="1:17">
      <c r="A2" s="8" t="s">
        <v>55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>
      <c r="A3" s="8" t="s">
        <v>88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>
      <c r="A4" s="8" t="s">
        <v>57</v>
      </c>
      <c r="B4" s="8">
        <v>8.1</v>
      </c>
      <c r="C4" s="8">
        <v>3.42</v>
      </c>
      <c r="D4" s="8">
        <v>4.7699999999999996</v>
      </c>
      <c r="E4" s="8">
        <v>2.29</v>
      </c>
      <c r="F4" s="8">
        <v>3.54</v>
      </c>
      <c r="G4" s="8">
        <v>3.08</v>
      </c>
      <c r="H4" s="8">
        <v>1.1000000000000001</v>
      </c>
      <c r="I4" s="8">
        <v>2.34</v>
      </c>
      <c r="J4" s="8">
        <v>0.75</v>
      </c>
      <c r="K4" s="8"/>
      <c r="L4" s="8">
        <v>0.63</v>
      </c>
      <c r="M4" s="8"/>
      <c r="N4" s="8"/>
      <c r="O4" s="8"/>
      <c r="P4" s="8"/>
      <c r="Q4" s="9">
        <f>SUM(B4:P4)</f>
        <v>30.019999999999996</v>
      </c>
    </row>
    <row r="5" spans="1:17">
      <c r="A5" s="8" t="s">
        <v>89</v>
      </c>
      <c r="B5" s="8">
        <v>1.1299999999999999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>
        <f t="shared" ref="Q5:Q32" si="0">SUM(B5:P5)</f>
        <v>1.1299999999999999</v>
      </c>
    </row>
    <row r="6" spans="1:17">
      <c r="A6" s="8" t="s">
        <v>90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>
        <f t="shared" si="0"/>
        <v>0</v>
      </c>
    </row>
    <row r="7" spans="1:17">
      <c r="A7" s="8" t="s">
        <v>91</v>
      </c>
      <c r="B7" s="8"/>
      <c r="C7" s="8"/>
      <c r="D7" s="8"/>
      <c r="E7" s="8"/>
      <c r="F7" s="8"/>
      <c r="G7" s="8"/>
      <c r="H7" s="8"/>
      <c r="I7" s="8">
        <v>0.13</v>
      </c>
      <c r="J7" s="8"/>
      <c r="K7" s="8">
        <v>0.09</v>
      </c>
      <c r="L7" s="8"/>
      <c r="M7" s="8"/>
      <c r="N7" s="8"/>
      <c r="O7" s="8"/>
      <c r="P7" s="8"/>
      <c r="Q7" s="9">
        <f t="shared" si="0"/>
        <v>0.22</v>
      </c>
    </row>
    <row r="8" spans="1:17">
      <c r="A8" s="8" t="s">
        <v>92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>
        <f t="shared" si="0"/>
        <v>0</v>
      </c>
    </row>
    <row r="9" spans="1:17">
      <c r="A9" s="8" t="s">
        <v>62</v>
      </c>
      <c r="B9" s="8"/>
      <c r="C9" s="8"/>
      <c r="D9" s="8"/>
      <c r="E9" s="8"/>
      <c r="F9" s="8">
        <v>1.61</v>
      </c>
      <c r="G9" s="8">
        <v>1.52</v>
      </c>
      <c r="H9" s="8"/>
      <c r="I9" s="8">
        <v>1.1499999999999999</v>
      </c>
      <c r="J9" s="8">
        <v>1.46</v>
      </c>
      <c r="K9" s="8"/>
      <c r="L9" s="8">
        <v>0.27</v>
      </c>
      <c r="M9" s="8"/>
      <c r="N9" s="8"/>
      <c r="O9" s="8"/>
      <c r="P9" s="8"/>
      <c r="Q9" s="9">
        <f t="shared" si="0"/>
        <v>6.01</v>
      </c>
    </row>
    <row r="10" spans="1:17">
      <c r="A10" s="8" t="s">
        <v>93</v>
      </c>
      <c r="B10" s="8">
        <v>0.21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>
        <f t="shared" si="0"/>
        <v>0.21</v>
      </c>
    </row>
    <row r="11" spans="1:17">
      <c r="A11" s="8" t="s">
        <v>94</v>
      </c>
      <c r="B11" s="8">
        <v>11.51</v>
      </c>
      <c r="C11" s="8">
        <v>1.27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>
        <f t="shared" si="0"/>
        <v>12.78</v>
      </c>
    </row>
    <row r="12" spans="1:17">
      <c r="A12" s="8" t="s">
        <v>65</v>
      </c>
      <c r="B12" s="8"/>
      <c r="C12" s="8"/>
      <c r="D12" s="8">
        <v>0.08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>
        <f t="shared" si="0"/>
        <v>0.08</v>
      </c>
    </row>
    <row r="13" spans="1:17">
      <c r="A13" s="8" t="s">
        <v>95</v>
      </c>
      <c r="B13" s="8">
        <v>0.6</v>
      </c>
      <c r="C13" s="8">
        <v>3.79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>
        <f t="shared" si="0"/>
        <v>4.3899999999999997</v>
      </c>
    </row>
    <row r="14" spans="1:17">
      <c r="A14" s="8" t="s">
        <v>96</v>
      </c>
      <c r="B14" s="8"/>
      <c r="C14" s="8">
        <v>0.92</v>
      </c>
      <c r="D14" s="8">
        <v>4.43</v>
      </c>
      <c r="E14" s="8">
        <v>2.98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>
        <f t="shared" si="0"/>
        <v>8.33</v>
      </c>
    </row>
    <row r="15" spans="1:17">
      <c r="A15" s="8" t="s">
        <v>97</v>
      </c>
      <c r="B15" s="8"/>
      <c r="C15" s="8">
        <v>2.59</v>
      </c>
      <c r="D15" s="8"/>
      <c r="E15" s="8"/>
      <c r="F15" s="8"/>
      <c r="G15" s="8"/>
      <c r="H15" s="8"/>
      <c r="I15" s="8"/>
      <c r="J15" s="8">
        <v>16.600000000000001</v>
      </c>
      <c r="K15" s="8"/>
      <c r="L15" s="8"/>
      <c r="M15" s="8"/>
      <c r="N15" s="8"/>
      <c r="O15" s="8"/>
      <c r="P15" s="8"/>
      <c r="Q15" s="9">
        <f t="shared" si="0"/>
        <v>19.190000000000001</v>
      </c>
    </row>
    <row r="16" spans="1:17">
      <c r="A16" s="8" t="s">
        <v>143</v>
      </c>
      <c r="B16" s="8">
        <v>2.12</v>
      </c>
      <c r="C16" s="8">
        <v>0.34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>
        <f t="shared" si="0"/>
        <v>2.46</v>
      </c>
    </row>
    <row r="17" spans="1:17">
      <c r="A17" s="8" t="s">
        <v>69</v>
      </c>
      <c r="B17" s="8"/>
      <c r="C17" s="8"/>
      <c r="D17" s="8"/>
      <c r="E17" s="8">
        <v>12.71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>
        <f t="shared" si="0"/>
        <v>12.71</v>
      </c>
    </row>
    <row r="18" spans="1:17">
      <c r="A18" s="8" t="s">
        <v>70</v>
      </c>
      <c r="B18" s="8">
        <v>14.34</v>
      </c>
      <c r="C18" s="8">
        <v>3.21</v>
      </c>
      <c r="D18" s="8">
        <v>3.67</v>
      </c>
      <c r="E18" s="8">
        <v>0.33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f t="shared" si="0"/>
        <v>21.549999999999997</v>
      </c>
    </row>
    <row r="19" spans="1:17">
      <c r="A19" s="8" t="s">
        <v>98</v>
      </c>
      <c r="B19" s="8">
        <v>9.1199999999999992</v>
      </c>
      <c r="C19" s="8">
        <v>8.2100000000000009</v>
      </c>
      <c r="D19" s="8">
        <v>5.59</v>
      </c>
      <c r="E19" s="8">
        <v>3.57</v>
      </c>
      <c r="F19" s="8">
        <v>3.87</v>
      </c>
      <c r="G19" s="8">
        <v>4.5</v>
      </c>
      <c r="H19" s="8">
        <v>0.2</v>
      </c>
      <c r="I19" s="8"/>
      <c r="J19" s="8"/>
      <c r="K19" s="8"/>
      <c r="L19" s="8"/>
      <c r="M19" s="8"/>
      <c r="N19" s="8"/>
      <c r="O19" s="8"/>
      <c r="P19" s="8"/>
      <c r="Q19" s="9">
        <f t="shared" si="0"/>
        <v>35.06</v>
      </c>
    </row>
    <row r="20" spans="1:17">
      <c r="A20" s="8" t="s">
        <v>99</v>
      </c>
      <c r="B20" s="8">
        <v>0.9</v>
      </c>
      <c r="C20" s="8">
        <v>3.85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>
        <f t="shared" si="0"/>
        <v>4.75</v>
      </c>
    </row>
    <row r="21" spans="1:17">
      <c r="A21" s="8" t="s">
        <v>100</v>
      </c>
      <c r="B21" s="8">
        <v>9.07</v>
      </c>
      <c r="C21" s="8">
        <v>4.8099999999999996</v>
      </c>
      <c r="D21" s="8">
        <v>1.8</v>
      </c>
      <c r="E21" s="8"/>
      <c r="F21" s="8">
        <v>0.47</v>
      </c>
      <c r="G21" s="8"/>
      <c r="H21" s="8"/>
      <c r="I21" s="8">
        <v>0.35</v>
      </c>
      <c r="J21" s="8">
        <v>1.97</v>
      </c>
      <c r="K21" s="8">
        <v>1.6</v>
      </c>
      <c r="L21" s="8"/>
      <c r="M21" s="8"/>
      <c r="N21" s="8"/>
      <c r="O21" s="8"/>
      <c r="P21" s="8"/>
      <c r="Q21" s="9">
        <f t="shared" si="0"/>
        <v>20.07</v>
      </c>
    </row>
    <row r="22" spans="1:17">
      <c r="A22" s="8" t="s">
        <v>74</v>
      </c>
      <c r="B22" s="8"/>
      <c r="C22" s="8"/>
      <c r="D22" s="8"/>
      <c r="E22" s="8"/>
      <c r="F22" s="8"/>
      <c r="G22" s="8"/>
      <c r="H22" s="8"/>
      <c r="I22" s="8"/>
      <c r="J22" s="8"/>
      <c r="K22" s="8">
        <v>0.09</v>
      </c>
      <c r="L22" s="8"/>
      <c r="M22" s="8"/>
      <c r="N22" s="8"/>
      <c r="O22" s="8"/>
      <c r="P22" s="8"/>
      <c r="Q22" s="9">
        <f t="shared" si="0"/>
        <v>0.09</v>
      </c>
    </row>
    <row r="23" spans="1:17">
      <c r="A23" s="8" t="s">
        <v>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>
        <f t="shared" si="0"/>
        <v>0</v>
      </c>
    </row>
    <row r="24" spans="1:17">
      <c r="A24" s="8" t="s">
        <v>101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>
        <f t="shared" si="0"/>
        <v>0</v>
      </c>
    </row>
    <row r="25" spans="1:17">
      <c r="A25" s="8" t="s">
        <v>102</v>
      </c>
      <c r="B25" s="8">
        <v>17.149999999999999</v>
      </c>
      <c r="C25" s="8">
        <v>7.03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>
        <f t="shared" si="0"/>
        <v>24.18</v>
      </c>
    </row>
    <row r="26" spans="1:17">
      <c r="A26" s="8" t="s">
        <v>103</v>
      </c>
      <c r="B26" s="8">
        <v>14.6</v>
      </c>
      <c r="C26" s="8">
        <v>3.57</v>
      </c>
      <c r="D26" s="8">
        <v>0.09</v>
      </c>
      <c r="E26" s="8">
        <v>0.38</v>
      </c>
      <c r="F26" s="8"/>
      <c r="G26" s="8"/>
      <c r="H26" s="8">
        <v>2.09</v>
      </c>
      <c r="I26" s="8"/>
      <c r="J26" s="8"/>
      <c r="K26" s="8"/>
      <c r="L26" s="8"/>
      <c r="M26" s="8"/>
      <c r="N26" s="8"/>
      <c r="O26" s="8"/>
      <c r="P26" s="8"/>
      <c r="Q26" s="9">
        <f t="shared" si="0"/>
        <v>20.729999999999997</v>
      </c>
    </row>
    <row r="27" spans="1:17">
      <c r="A27" s="8" t="s">
        <v>104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>
        <f t="shared" si="0"/>
        <v>0</v>
      </c>
    </row>
    <row r="28" spans="1:17">
      <c r="A28" s="8" t="s">
        <v>80</v>
      </c>
      <c r="B28" s="8">
        <v>0.01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>
        <f t="shared" si="0"/>
        <v>0.01</v>
      </c>
    </row>
    <row r="29" spans="1:17">
      <c r="A29" s="8" t="s">
        <v>105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>
        <f t="shared" si="0"/>
        <v>0</v>
      </c>
    </row>
    <row r="30" spans="1:17">
      <c r="A30" s="8" t="s">
        <v>106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>
        <f t="shared" si="0"/>
        <v>0</v>
      </c>
    </row>
    <row r="31" spans="1:17">
      <c r="A31" s="8" t="s">
        <v>107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>
        <f t="shared" si="0"/>
        <v>0</v>
      </c>
    </row>
    <row r="32" spans="1:17">
      <c r="A32" s="8" t="s">
        <v>108</v>
      </c>
      <c r="B32" s="8">
        <v>0.08</v>
      </c>
      <c r="C32" s="8">
        <v>2.68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>
        <f t="shared" si="0"/>
        <v>2.7600000000000002</v>
      </c>
    </row>
    <row r="33" spans="1:17">
      <c r="A33" s="9" t="s">
        <v>109</v>
      </c>
      <c r="B33" s="9">
        <f>SUM(B2:B32)</f>
        <v>88.94</v>
      </c>
      <c r="C33" s="9">
        <f t="shared" ref="C33:Q33" si="1">SUM(C2:C32)</f>
        <v>45.690000000000005</v>
      </c>
      <c r="D33" s="9">
        <f t="shared" si="1"/>
        <v>20.43</v>
      </c>
      <c r="E33" s="9">
        <f t="shared" si="1"/>
        <v>22.259999999999998</v>
      </c>
      <c r="F33" s="9">
        <f t="shared" si="1"/>
        <v>9.49</v>
      </c>
      <c r="G33" s="9">
        <f t="shared" si="1"/>
        <v>9.1</v>
      </c>
      <c r="H33" s="9">
        <f t="shared" si="1"/>
        <v>3.3899999999999997</v>
      </c>
      <c r="I33" s="9">
        <f t="shared" si="1"/>
        <v>3.9699999999999998</v>
      </c>
      <c r="J33" s="9">
        <f t="shared" si="1"/>
        <v>20.78</v>
      </c>
      <c r="K33" s="9">
        <f t="shared" si="1"/>
        <v>1.7800000000000002</v>
      </c>
      <c r="L33" s="9">
        <f t="shared" si="1"/>
        <v>0.9</v>
      </c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0</v>
      </c>
      <c r="Q33" s="9">
        <f t="shared" si="1"/>
        <v>226.72999999999996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opLeftCell="B1" zoomScale="70" zoomScaleNormal="70" workbookViewId="0">
      <selection sqref="A1:E1"/>
    </sheetView>
  </sheetViews>
  <sheetFormatPr defaultColWidth="8.84375" defaultRowHeight="14.6"/>
  <cols>
    <col min="2" max="2" width="14.84375" customWidth="1"/>
    <col min="3" max="4" width="9.15234375" bestFit="1" customWidth="1"/>
    <col min="5" max="5" width="13" customWidth="1"/>
    <col min="6" max="6" width="9.15234375" bestFit="1" customWidth="1"/>
    <col min="7" max="7" width="12.84375" bestFit="1" customWidth="1"/>
    <col min="8" max="9" width="11.69140625" bestFit="1" customWidth="1"/>
    <col min="10" max="10" width="12.84375" bestFit="1" customWidth="1"/>
    <col min="11" max="14" width="11.69140625" bestFit="1" customWidth="1"/>
    <col min="15" max="15" width="9.15234375" bestFit="1" customWidth="1"/>
    <col min="16" max="16" width="11.69140625" bestFit="1" customWidth="1"/>
    <col min="17" max="17" width="12.84375" bestFit="1" customWidth="1"/>
  </cols>
  <sheetData>
    <row r="1" spans="1:18" ht="15">
      <c r="A1" s="135" t="s">
        <v>110</v>
      </c>
      <c r="B1" s="135"/>
      <c r="C1" s="135"/>
      <c r="D1" s="135"/>
      <c r="E1" s="136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 t="s">
        <v>32</v>
      </c>
      <c r="R1" s="58"/>
    </row>
    <row r="2" spans="1:18">
      <c r="A2" s="14"/>
      <c r="B2" s="14">
        <v>2001</v>
      </c>
      <c r="C2" s="14">
        <v>2002</v>
      </c>
      <c r="D2" s="14">
        <v>2003</v>
      </c>
      <c r="E2" s="14">
        <v>2004</v>
      </c>
      <c r="F2" s="14">
        <v>2005</v>
      </c>
      <c r="G2" s="14">
        <v>2006</v>
      </c>
      <c r="H2" s="14">
        <v>2007</v>
      </c>
      <c r="I2" s="14">
        <v>2008</v>
      </c>
      <c r="J2" s="14">
        <v>2009</v>
      </c>
      <c r="K2" s="14">
        <v>2010</v>
      </c>
      <c r="L2" s="14">
        <v>2011</v>
      </c>
      <c r="M2" s="14">
        <v>2012</v>
      </c>
      <c r="N2" s="14">
        <v>2013</v>
      </c>
      <c r="O2" s="14">
        <v>2014</v>
      </c>
      <c r="P2" s="14">
        <v>2015</v>
      </c>
      <c r="Q2" s="15"/>
      <c r="R2" s="58"/>
    </row>
    <row r="3" spans="1:18">
      <c r="A3" s="16" t="s">
        <v>111</v>
      </c>
      <c r="B3" s="17">
        <v>0</v>
      </c>
      <c r="C3" s="17"/>
      <c r="D3" s="17"/>
      <c r="E3" s="17">
        <v>49.733125118255636</v>
      </c>
      <c r="F3" s="17"/>
      <c r="G3" s="17">
        <f t="shared" ref="G3:P18" si="0">G38-F38</f>
        <v>35.902263841151516</v>
      </c>
      <c r="H3" s="17">
        <f t="shared" si="0"/>
        <v>12.206177303828085</v>
      </c>
      <c r="I3" s="17">
        <f t="shared" si="0"/>
        <v>4.3061713259950807</v>
      </c>
      <c r="J3" s="17">
        <f t="shared" si="0"/>
        <v>62.469939083603649</v>
      </c>
      <c r="K3" s="17">
        <f t="shared" si="0"/>
        <v>20.311308920353127</v>
      </c>
      <c r="L3" s="17">
        <f t="shared" si="0"/>
        <v>17.692471439234538</v>
      </c>
      <c r="M3" s="17">
        <f t="shared" si="0"/>
        <v>10.452694211990035</v>
      </c>
      <c r="N3" s="17">
        <f t="shared" si="0"/>
        <v>10.452694211990007</v>
      </c>
      <c r="O3" s="17">
        <f t="shared" si="0"/>
        <v>0</v>
      </c>
      <c r="P3" s="17">
        <f>P38-O38</f>
        <v>11.258066260489812</v>
      </c>
      <c r="Q3" s="18">
        <f t="shared" ref="Q3:Q33" si="1">SUM(B3:P3)</f>
        <v>234.78491171689149</v>
      </c>
      <c r="R3" s="58"/>
    </row>
    <row r="4" spans="1:18">
      <c r="A4" s="16" t="s">
        <v>112</v>
      </c>
      <c r="B4" s="17">
        <v>0</v>
      </c>
      <c r="C4" s="17"/>
      <c r="D4" s="17"/>
      <c r="E4" s="17">
        <v>1.4256695617098665</v>
      </c>
      <c r="F4" s="17"/>
      <c r="G4" s="17">
        <f t="shared" si="0"/>
        <v>1.0291885867437272</v>
      </c>
      <c r="H4" s="17">
        <f t="shared" si="0"/>
        <v>0.34990713745663493</v>
      </c>
      <c r="I4" s="17">
        <f t="shared" si="0"/>
        <v>0.12344242137169648</v>
      </c>
      <c r="J4" s="17">
        <f t="shared" si="0"/>
        <v>1.7907881409340849</v>
      </c>
      <c r="K4" s="17">
        <f t="shared" si="0"/>
        <v>0.58225206675387753</v>
      </c>
      <c r="L4" s="17">
        <f t="shared" si="0"/>
        <v>0.5071794290497742</v>
      </c>
      <c r="M4" s="17">
        <f t="shared" si="0"/>
        <v>0.29964109314387155</v>
      </c>
      <c r="N4" s="17">
        <f t="shared" si="0"/>
        <v>0.29964109314387155</v>
      </c>
      <c r="O4" s="17">
        <f t="shared" si="0"/>
        <v>0</v>
      </c>
      <c r="P4" s="17">
        <f t="shared" si="0"/>
        <v>0.32272820887745723</v>
      </c>
      <c r="Q4" s="18">
        <f t="shared" si="1"/>
        <v>6.730437739184862</v>
      </c>
      <c r="R4" s="58"/>
    </row>
    <row r="5" spans="1:18">
      <c r="A5" s="16" t="s">
        <v>113</v>
      </c>
      <c r="B5" s="17">
        <v>672.40790112235072</v>
      </c>
      <c r="C5" s="17"/>
      <c r="D5" s="17"/>
      <c r="E5" s="17">
        <v>0</v>
      </c>
      <c r="F5" s="17"/>
      <c r="G5" s="17">
        <f t="shared" si="0"/>
        <v>186.99770786449574</v>
      </c>
      <c r="H5" s="17">
        <f t="shared" si="0"/>
        <v>63.576135134610354</v>
      </c>
      <c r="I5" s="17">
        <f t="shared" si="0"/>
        <v>22.428785304338362</v>
      </c>
      <c r="J5" s="17">
        <f t="shared" si="0"/>
        <v>325.37601168422248</v>
      </c>
      <c r="K5" s="17">
        <f t="shared" si="0"/>
        <v>95.28706366443248</v>
      </c>
      <c r="L5" s="17">
        <f t="shared" si="0"/>
        <v>130.69459154192509</v>
      </c>
      <c r="M5" s="17">
        <f t="shared" si="0"/>
        <v>77.214232349654367</v>
      </c>
      <c r="N5" s="17">
        <f t="shared" si="0"/>
        <v>77.214232349654139</v>
      </c>
      <c r="O5" s="17">
        <f t="shared" si="0"/>
        <v>0</v>
      </c>
      <c r="P5" s="17">
        <f t="shared" si="0"/>
        <v>83.163529556631829</v>
      </c>
      <c r="Q5" s="18">
        <f t="shared" si="1"/>
        <v>1734.3601905723156</v>
      </c>
      <c r="R5" s="58"/>
    </row>
    <row r="6" spans="1:18">
      <c r="A6" s="16" t="s">
        <v>114</v>
      </c>
      <c r="B6" s="17">
        <v>0</v>
      </c>
      <c r="C6" s="17"/>
      <c r="D6" s="17"/>
      <c r="E6" s="17">
        <v>341.79501006685138</v>
      </c>
      <c r="F6" s="17"/>
      <c r="G6" s="17">
        <f t="shared" si="0"/>
        <v>246.74127358436834</v>
      </c>
      <c r="H6" s="17">
        <f t="shared" si="0"/>
        <v>83.887961685887831</v>
      </c>
      <c r="I6" s="17">
        <f t="shared" si="0"/>
        <v>29.594518104751273</v>
      </c>
      <c r="J6" s="17">
        <f t="shared" si="0"/>
        <v>429.32981603680093</v>
      </c>
      <c r="K6" s="17">
        <f t="shared" si="0"/>
        <v>139.59114816122224</v>
      </c>
      <c r="L6" s="17">
        <f t="shared" si="0"/>
        <v>121.59297127018681</v>
      </c>
      <c r="M6" s="17">
        <f t="shared" si="0"/>
        <v>71.837004308852784</v>
      </c>
      <c r="N6" s="17">
        <f t="shared" si="0"/>
        <v>71.837004308852784</v>
      </c>
      <c r="O6" s="17">
        <f t="shared" si="0"/>
        <v>0</v>
      </c>
      <c r="P6" s="17">
        <f t="shared" si="0"/>
        <v>77.371990231615655</v>
      </c>
      <c r="Q6" s="18">
        <f t="shared" si="1"/>
        <v>1613.57869775939</v>
      </c>
      <c r="R6" s="58"/>
    </row>
    <row r="7" spans="1:18">
      <c r="A7" s="16" t="s">
        <v>115</v>
      </c>
      <c r="B7" s="17">
        <v>0</v>
      </c>
      <c r="C7" s="17"/>
      <c r="D7" s="17"/>
      <c r="E7" s="17">
        <v>2435.5345306451732</v>
      </c>
      <c r="F7" s="17"/>
      <c r="G7" s="17">
        <f t="shared" si="0"/>
        <v>1758.208499979442</v>
      </c>
      <c r="H7" s="17">
        <f t="shared" si="0"/>
        <v>597.76187882748127</v>
      </c>
      <c r="I7" s="17">
        <f t="shared" si="0"/>
        <v>210.88216222883875</v>
      </c>
      <c r="J7" s="17">
        <f t="shared" si="0"/>
        <v>3059.282789964228</v>
      </c>
      <c r="K7" s="17">
        <f t="shared" si="0"/>
        <v>994.68702440262859</v>
      </c>
      <c r="L7" s="17">
        <f t="shared" si="0"/>
        <v>866.43710847142938</v>
      </c>
      <c r="M7" s="17">
        <f t="shared" si="0"/>
        <v>511.89016638392968</v>
      </c>
      <c r="N7" s="17">
        <f t="shared" si="0"/>
        <v>511.89016638392786</v>
      </c>
      <c r="O7" s="17">
        <f t="shared" si="0"/>
        <v>0</v>
      </c>
      <c r="P7" s="17">
        <f t="shared" si="0"/>
        <v>551.33090994214217</v>
      </c>
      <c r="Q7" s="18">
        <f t="shared" si="1"/>
        <v>11497.905237229221</v>
      </c>
      <c r="R7" s="58"/>
    </row>
    <row r="8" spans="1:18">
      <c r="A8" s="16" t="s">
        <v>116</v>
      </c>
      <c r="B8" s="17">
        <v>936.24408493506587</v>
      </c>
      <c r="C8" s="17"/>
      <c r="D8" s="17"/>
      <c r="E8" s="17">
        <v>0</v>
      </c>
      <c r="F8" s="17"/>
      <c r="G8" s="17">
        <f t="shared" si="0"/>
        <v>260.37097064493457</v>
      </c>
      <c r="H8" s="17">
        <f t="shared" si="0"/>
        <v>88.521833790856363</v>
      </c>
      <c r="I8" s="17">
        <f t="shared" si="0"/>
        <v>31.229284394807109</v>
      </c>
      <c r="J8" s="17">
        <f t="shared" si="0"/>
        <v>453.045488922186</v>
      </c>
      <c r="K8" s="17">
        <f t="shared" si="0"/>
        <v>132.67534420364132</v>
      </c>
      <c r="L8" s="17">
        <f t="shared" si="0"/>
        <v>181.97590786766636</v>
      </c>
      <c r="M8" s="17">
        <f t="shared" si="0"/>
        <v>107.51118211059156</v>
      </c>
      <c r="N8" s="17">
        <f t="shared" si="0"/>
        <v>107.51118211059156</v>
      </c>
      <c r="O8" s="17">
        <f t="shared" si="0"/>
        <v>0</v>
      </c>
      <c r="P8" s="17">
        <f t="shared" si="0"/>
        <v>115.79483599130344</v>
      </c>
      <c r="Q8" s="18">
        <f t="shared" si="1"/>
        <v>2414.8801149716442</v>
      </c>
      <c r="R8" s="58"/>
    </row>
    <row r="9" spans="1:18">
      <c r="A9" s="16" t="s">
        <v>117</v>
      </c>
      <c r="B9" s="17">
        <v>0</v>
      </c>
      <c r="C9" s="17"/>
      <c r="D9" s="17"/>
      <c r="E9" s="17">
        <v>590.44360376596569</v>
      </c>
      <c r="F9" s="17"/>
      <c r="G9" s="17">
        <f t="shared" si="0"/>
        <v>426.24029749428996</v>
      </c>
      <c r="H9" s="17">
        <f t="shared" si="0"/>
        <v>144.91466800732132</v>
      </c>
      <c r="I9" s="17">
        <f t="shared" si="0"/>
        <v>51.12390001851918</v>
      </c>
      <c r="J9" s="17">
        <f t="shared" si="0"/>
        <v>741.65811764006435</v>
      </c>
      <c r="K9" s="17">
        <f t="shared" si="0"/>
        <v>241.14073683527477</v>
      </c>
      <c r="L9" s="17">
        <f t="shared" si="0"/>
        <v>210.04926940079804</v>
      </c>
      <c r="M9" s="17">
        <f t="shared" si="0"/>
        <v>124.09689567900432</v>
      </c>
      <c r="N9" s="17">
        <f t="shared" si="0"/>
        <v>124.09689567900432</v>
      </c>
      <c r="O9" s="17">
        <f t="shared" si="0"/>
        <v>0</v>
      </c>
      <c r="P9" s="17">
        <f t="shared" si="0"/>
        <v>133.65846603192085</v>
      </c>
      <c r="Q9" s="18">
        <f t="shared" si="1"/>
        <v>2787.4228505521628</v>
      </c>
      <c r="R9" s="58"/>
    </row>
    <row r="10" spans="1:18">
      <c r="A10" s="16" t="s">
        <v>118</v>
      </c>
      <c r="B10" s="17">
        <v>2264.7354312877187</v>
      </c>
      <c r="C10" s="17"/>
      <c r="D10" s="17"/>
      <c r="E10" s="17">
        <v>0</v>
      </c>
      <c r="F10" s="17"/>
      <c r="G10" s="17">
        <f t="shared" si="0"/>
        <v>629.82652919965312</v>
      </c>
      <c r="H10" s="17">
        <f t="shared" si="0"/>
        <v>214.13062753034046</v>
      </c>
      <c r="I10" s="17">
        <f t="shared" si="0"/>
        <v>75.542337730855706</v>
      </c>
      <c r="J10" s="17">
        <f t="shared" si="0"/>
        <v>1095.8981608073959</v>
      </c>
      <c r="K10" s="17">
        <f t="shared" si="0"/>
        <v>320.93612948926602</v>
      </c>
      <c r="L10" s="17">
        <f t="shared" si="0"/>
        <v>440.19213880239113</v>
      </c>
      <c r="M10" s="17">
        <f t="shared" si="0"/>
        <v>260.06506989293302</v>
      </c>
      <c r="N10" s="17">
        <f t="shared" si="0"/>
        <v>260.06506989293302</v>
      </c>
      <c r="O10" s="17">
        <f t="shared" si="0"/>
        <v>0</v>
      </c>
      <c r="P10" s="17">
        <f t="shared" si="0"/>
        <v>280.10288347812912</v>
      </c>
      <c r="Q10" s="18">
        <f t="shared" si="1"/>
        <v>5841.4943781116162</v>
      </c>
      <c r="R10" s="58"/>
    </row>
    <row r="11" spans="1:18">
      <c r="A11" s="16" t="s">
        <v>119</v>
      </c>
      <c r="B11" s="17">
        <v>0</v>
      </c>
      <c r="C11" s="17"/>
      <c r="D11" s="17"/>
      <c r="E11" s="17">
        <v>0</v>
      </c>
      <c r="F11" s="17"/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7">
        <f t="shared" si="0"/>
        <v>0</v>
      </c>
      <c r="O11" s="17">
        <f t="shared" si="0"/>
        <v>0</v>
      </c>
      <c r="P11" s="17">
        <f t="shared" si="0"/>
        <v>0</v>
      </c>
      <c r="Q11" s="18">
        <f t="shared" si="1"/>
        <v>0</v>
      </c>
      <c r="R11" s="58"/>
    </row>
    <row r="12" spans="1:18">
      <c r="A12" s="16" t="s">
        <v>120</v>
      </c>
      <c r="B12" s="17">
        <v>0</v>
      </c>
      <c r="C12" s="17"/>
      <c r="D12" s="17"/>
      <c r="E12" s="17">
        <v>10.404482360054084</v>
      </c>
      <c r="F12" s="17"/>
      <c r="G12" s="17">
        <f t="shared" si="0"/>
        <v>7.5109792504101218</v>
      </c>
      <c r="H12" s="17">
        <f t="shared" si="0"/>
        <v>2.5536090108834522</v>
      </c>
      <c r="I12" s="17">
        <f t="shared" si="0"/>
        <v>0.90087810677798075</v>
      </c>
      <c r="J12" s="17">
        <f t="shared" si="0"/>
        <v>13.069103895713614</v>
      </c>
      <c r="K12" s="17">
        <f t="shared" si="0"/>
        <v>4.249253487870007</v>
      </c>
      <c r="L12" s="17">
        <f t="shared" si="0"/>
        <v>3.7013762267616954</v>
      </c>
      <c r="M12" s="17">
        <f t="shared" si="0"/>
        <v>2.1867693269846242</v>
      </c>
      <c r="N12" s="17">
        <f t="shared" si="0"/>
        <v>2.18676932698461</v>
      </c>
      <c r="O12" s="17">
        <f t="shared" si="0"/>
        <v>0</v>
      </c>
      <c r="P12" s="17">
        <f t="shared" si="0"/>
        <v>2.3552582214985307</v>
      </c>
      <c r="Q12" s="18">
        <f t="shared" si="1"/>
        <v>49.11847921393872</v>
      </c>
      <c r="R12" s="58"/>
    </row>
    <row r="13" spans="1:18">
      <c r="A13" s="16" t="s">
        <v>121</v>
      </c>
      <c r="B13" s="17">
        <v>363.26270495480554</v>
      </c>
      <c r="C13" s="17"/>
      <c r="D13" s="17"/>
      <c r="E13" s="17">
        <v>0</v>
      </c>
      <c r="F13" s="17"/>
      <c r="G13" s="17">
        <f t="shared" si="0"/>
        <v>101.02393661023456</v>
      </c>
      <c r="H13" s="17">
        <f t="shared" si="0"/>
        <v>34.346471510852268</v>
      </c>
      <c r="I13" s="17">
        <f t="shared" si="0"/>
        <v>12.116962345185186</v>
      </c>
      <c r="J13" s="17">
        <f t="shared" si="0"/>
        <v>175.78164970180819</v>
      </c>
      <c r="K13" s="17">
        <f t="shared" si="0"/>
        <v>51.4780335510128</v>
      </c>
      <c r="L13" s="17">
        <f t="shared" si="0"/>
        <v>70.606652252654612</v>
      </c>
      <c r="M13" s="17">
        <f t="shared" si="0"/>
        <v>41.714338658909583</v>
      </c>
      <c r="N13" s="17">
        <f t="shared" si="0"/>
        <v>41.714338658909355</v>
      </c>
      <c r="O13" s="17">
        <f t="shared" si="0"/>
        <v>0</v>
      </c>
      <c r="P13" s="17">
        <f t="shared" si="0"/>
        <v>44.928396364625655</v>
      </c>
      <c r="Q13" s="18">
        <f t="shared" si="1"/>
        <v>936.97348460899775</v>
      </c>
      <c r="R13" s="58"/>
    </row>
    <row r="14" spans="1:18">
      <c r="A14" s="16" t="s">
        <v>122</v>
      </c>
      <c r="B14" s="17">
        <v>459.72445316126823</v>
      </c>
      <c r="C14" s="17"/>
      <c r="D14" s="17"/>
      <c r="E14" s="17">
        <v>0</v>
      </c>
      <c r="F14" s="17"/>
      <c r="G14" s="17">
        <f t="shared" si="0"/>
        <v>127.85010236632138</v>
      </c>
      <c r="H14" s="17">
        <f t="shared" si="0"/>
        <v>43.466925225120804</v>
      </c>
      <c r="I14" s="17">
        <f t="shared" si="0"/>
        <v>15.33453286598467</v>
      </c>
      <c r="J14" s="17">
        <f t="shared" si="0"/>
        <v>222.45917811739923</v>
      </c>
      <c r="K14" s="17">
        <f t="shared" si="0"/>
        <v>65.147647972838399</v>
      </c>
      <c r="L14" s="17">
        <f t="shared" si="0"/>
        <v>89.355731137986936</v>
      </c>
      <c r="M14" s="17">
        <f t="shared" si="0"/>
        <v>52.791275480198351</v>
      </c>
      <c r="N14" s="17">
        <f t="shared" si="0"/>
        <v>52.791275480198237</v>
      </c>
      <c r="O14" s="17">
        <f t="shared" si="0"/>
        <v>0</v>
      </c>
      <c r="P14" s="17">
        <f t="shared" si="0"/>
        <v>56.858802647273933</v>
      </c>
      <c r="Q14" s="18">
        <f t="shared" si="1"/>
        <v>1185.7799244545902</v>
      </c>
      <c r="R14" s="58"/>
    </row>
    <row r="15" spans="1:18">
      <c r="A15" s="16" t="s">
        <v>123</v>
      </c>
      <c r="B15" s="17">
        <v>579.61050823720336</v>
      </c>
      <c r="C15" s="17"/>
      <c r="D15" s="17"/>
      <c r="E15" s="17">
        <v>0</v>
      </c>
      <c r="F15" s="17"/>
      <c r="G15" s="17">
        <f t="shared" si="0"/>
        <v>161.19060515740523</v>
      </c>
      <c r="H15" s="17">
        <f t="shared" si="0"/>
        <v>54.802146042039908</v>
      </c>
      <c r="I15" s="17">
        <f t="shared" si="0"/>
        <v>19.333442732739627</v>
      </c>
      <c r="J15" s="17">
        <f t="shared" si="0"/>
        <v>280.47165297388506</v>
      </c>
      <c r="K15" s="17">
        <f t="shared" si="0"/>
        <v>82.136725798114867</v>
      </c>
      <c r="L15" s="17">
        <f t="shared" si="0"/>
        <v>112.65774614044153</v>
      </c>
      <c r="M15" s="17">
        <f t="shared" si="0"/>
        <v>66.558082349459482</v>
      </c>
      <c r="N15" s="17">
        <f t="shared" si="0"/>
        <v>66.558082349459482</v>
      </c>
      <c r="O15" s="17">
        <f t="shared" si="0"/>
        <v>0</v>
      </c>
      <c r="P15" s="17">
        <f t="shared" si="0"/>
        <v>71.686331395960451</v>
      </c>
      <c r="Q15" s="18">
        <f t="shared" si="1"/>
        <v>1495.005323176709</v>
      </c>
      <c r="R15" s="58"/>
    </row>
    <row r="16" spans="1:18">
      <c r="A16" s="16" t="s">
        <v>124</v>
      </c>
      <c r="B16" s="17">
        <v>842.94996254930038</v>
      </c>
      <c r="C16" s="17"/>
      <c r="D16" s="17"/>
      <c r="E16" s="17">
        <v>0</v>
      </c>
      <c r="F16" s="17"/>
      <c r="G16" s="17">
        <f t="shared" si="0"/>
        <v>234.42572667286299</v>
      </c>
      <c r="H16" s="17">
        <f t="shared" si="0"/>
        <v>79.70087894758035</v>
      </c>
      <c r="I16" s="17">
        <f t="shared" si="0"/>
        <v>28.117372952876849</v>
      </c>
      <c r="J16" s="17">
        <f t="shared" si="0"/>
        <v>407.90076441078145</v>
      </c>
      <c r="K16" s="17">
        <f t="shared" si="0"/>
        <v>119.45461469637121</v>
      </c>
      <c r="L16" s="17">
        <f t="shared" si="0"/>
        <v>163.84251413728657</v>
      </c>
      <c r="M16" s="17">
        <f t="shared" si="0"/>
        <v>96.797991455443707</v>
      </c>
      <c r="N16" s="17">
        <f t="shared" si="0"/>
        <v>96.797991455443707</v>
      </c>
      <c r="O16" s="17">
        <f t="shared" si="0"/>
        <v>0</v>
      </c>
      <c r="P16" s="17">
        <f t="shared" si="0"/>
        <v>104.25620223709211</v>
      </c>
      <c r="Q16" s="18">
        <f t="shared" si="1"/>
        <v>2174.2440195150393</v>
      </c>
      <c r="R16" s="58"/>
    </row>
    <row r="17" spans="1:18">
      <c r="A17" s="16" t="s">
        <v>125</v>
      </c>
      <c r="B17" s="17">
        <v>376.09184959642971</v>
      </c>
      <c r="C17" s="17"/>
      <c r="D17" s="17"/>
      <c r="E17" s="17">
        <v>0</v>
      </c>
      <c r="F17" s="17"/>
      <c r="G17" s="17">
        <f t="shared" si="0"/>
        <v>104.59174216076644</v>
      </c>
      <c r="H17" s="17">
        <f t="shared" si="0"/>
        <v>35.5594665277697</v>
      </c>
      <c r="I17" s="17">
        <f t="shared" si="0"/>
        <v>12.544890289406226</v>
      </c>
      <c r="J17" s="17">
        <f t="shared" si="0"/>
        <v>181.98963135973361</v>
      </c>
      <c r="K17" s="17">
        <f t="shared" si="0"/>
        <v>53.29605430922561</v>
      </c>
      <c r="L17" s="17">
        <f t="shared" si="0"/>
        <v>73.100227679074578</v>
      </c>
      <c r="M17" s="17">
        <f t="shared" si="0"/>
        <v>43.187540495997268</v>
      </c>
      <c r="N17" s="17">
        <f t="shared" si="0"/>
        <v>43.187540495997041</v>
      </c>
      <c r="O17" s="17">
        <f t="shared" si="0"/>
        <v>0</v>
      </c>
      <c r="P17" s="17">
        <f t="shared" si="0"/>
        <v>46.515107270028693</v>
      </c>
      <c r="Q17" s="18">
        <f t="shared" si="1"/>
        <v>970.06405018442888</v>
      </c>
      <c r="R17" s="58"/>
    </row>
    <row r="18" spans="1:18">
      <c r="A18" s="16" t="s">
        <v>126</v>
      </c>
      <c r="B18" s="17">
        <v>0</v>
      </c>
      <c r="C18" s="17"/>
      <c r="D18" s="17"/>
      <c r="E18" s="17">
        <v>193.72775460297143</v>
      </c>
      <c r="F18" s="17"/>
      <c r="G18" s="17">
        <f t="shared" si="0"/>
        <v>139.8517576076604</v>
      </c>
      <c r="H18" s="17">
        <f t="shared" si="0"/>
        <v>47.547289974913724</v>
      </c>
      <c r="I18" s="17">
        <f t="shared" si="0"/>
        <v>16.774029380560819</v>
      </c>
      <c r="J18" s="17">
        <f t="shared" si="0"/>
        <v>243.34205823732907</v>
      </c>
      <c r="K18" s="17">
        <f t="shared" si="0"/>
        <v>79.119586006931513</v>
      </c>
      <c r="L18" s="17">
        <f t="shared" si="0"/>
        <v>68.91830660450421</v>
      </c>
      <c r="M18" s="17">
        <f t="shared" si="0"/>
        <v>40.716865759497409</v>
      </c>
      <c r="N18" s="17">
        <f t="shared" si="0"/>
        <v>40.716865759497296</v>
      </c>
      <c r="O18" s="17">
        <f t="shared" si="0"/>
        <v>0</v>
      </c>
      <c r="P18" s="17">
        <f t="shared" si="0"/>
        <v>43.854068945600488</v>
      </c>
      <c r="Q18" s="18">
        <f t="shared" si="1"/>
        <v>914.56858287946636</v>
      </c>
      <c r="R18" s="58"/>
    </row>
    <row r="19" spans="1:18">
      <c r="A19" s="16" t="s">
        <v>127</v>
      </c>
      <c r="B19" s="17">
        <v>0</v>
      </c>
      <c r="C19" s="17"/>
      <c r="D19" s="17"/>
      <c r="E19" s="17">
        <v>332.38739433638358</v>
      </c>
      <c r="F19" s="17"/>
      <c r="G19" s="17">
        <f t="shared" ref="G19:P33" si="2">G54-F54</f>
        <v>239.94993076671307</v>
      </c>
      <c r="H19" s="17">
        <f t="shared" si="2"/>
        <v>81.579017187842965</v>
      </c>
      <c r="I19" s="17">
        <f t="shared" si="2"/>
        <v>28.779954270120015</v>
      </c>
      <c r="J19" s="17">
        <f t="shared" si="2"/>
        <v>417.51287953408064</v>
      </c>
      <c r="K19" s="17">
        <f t="shared" si="2"/>
        <v>135.74902103063982</v>
      </c>
      <c r="L19" s="17">
        <f t="shared" si="2"/>
        <v>118.24622858657654</v>
      </c>
      <c r="M19" s="17">
        <f t="shared" si="2"/>
        <v>69.859752120082021</v>
      </c>
      <c r="N19" s="17">
        <f t="shared" si="2"/>
        <v>69.859752120081794</v>
      </c>
      <c r="O19" s="17">
        <f t="shared" si="2"/>
        <v>0</v>
      </c>
      <c r="P19" s="17">
        <f t="shared" si="2"/>
        <v>75.242392282663104</v>
      </c>
      <c r="Q19" s="18">
        <f t="shared" si="1"/>
        <v>1569.1663222351835</v>
      </c>
      <c r="R19" s="58"/>
    </row>
    <row r="20" spans="1:18">
      <c r="A20" s="16" t="s">
        <v>128</v>
      </c>
      <c r="B20" s="17">
        <v>1564.6199066073177</v>
      </c>
      <c r="C20" s="17"/>
      <c r="D20" s="17"/>
      <c r="E20" s="17">
        <v>0</v>
      </c>
      <c r="F20" s="17"/>
      <c r="G20" s="17">
        <f t="shared" si="2"/>
        <v>435.12328710945962</v>
      </c>
      <c r="H20" s="17">
        <f t="shared" si="2"/>
        <v>147.93473790348594</v>
      </c>
      <c r="I20" s="17">
        <f t="shared" si="2"/>
        <v>52.189339104455485</v>
      </c>
      <c r="J20" s="17">
        <f t="shared" si="2"/>
        <v>757.11451957045983</v>
      </c>
      <c r="K20" s="17">
        <f t="shared" si="2"/>
        <v>221.72261272165224</v>
      </c>
      <c r="L20" s="17">
        <f t="shared" si="2"/>
        <v>304.11207136484882</v>
      </c>
      <c r="M20" s="17">
        <f t="shared" si="2"/>
        <v>179.66910383715049</v>
      </c>
      <c r="N20" s="17">
        <f t="shared" si="2"/>
        <v>179.66910383715003</v>
      </c>
      <c r="O20" s="17">
        <f t="shared" si="2"/>
        <v>0</v>
      </c>
      <c r="P20" s="17">
        <f t="shared" si="2"/>
        <v>193.51247008079918</v>
      </c>
      <c r="Q20" s="18">
        <f t="shared" si="1"/>
        <v>4035.6671521367794</v>
      </c>
      <c r="R20" s="58"/>
    </row>
    <row r="21" spans="1:18">
      <c r="A21" s="16" t="s">
        <v>129</v>
      </c>
      <c r="B21" s="17">
        <v>0</v>
      </c>
      <c r="C21" s="17"/>
      <c r="D21" s="17"/>
      <c r="E21" s="17">
        <v>226.64038339547375</v>
      </c>
      <c r="F21" s="17"/>
      <c r="G21" s="17">
        <f t="shared" si="2"/>
        <v>163.61133193170696</v>
      </c>
      <c r="H21" s="17">
        <f t="shared" si="2"/>
        <v>55.625153202312106</v>
      </c>
      <c r="I21" s="17">
        <f t="shared" si="2"/>
        <v>19.623788329599165</v>
      </c>
      <c r="J21" s="17">
        <f t="shared" si="2"/>
        <v>284.68371756117</v>
      </c>
      <c r="K21" s="17">
        <f t="shared" si="2"/>
        <v>92.561302552913048</v>
      </c>
      <c r="L21" s="17">
        <f t="shared" si="2"/>
        <v>80.626916178442343</v>
      </c>
      <c r="M21" s="17">
        <f t="shared" si="2"/>
        <v>47.634300440361358</v>
      </c>
      <c r="N21" s="17">
        <f t="shared" si="2"/>
        <v>47.63430044036113</v>
      </c>
      <c r="O21" s="17">
        <f t="shared" si="2"/>
        <v>0</v>
      </c>
      <c r="P21" s="17">
        <f t="shared" si="2"/>
        <v>51.304486647521571</v>
      </c>
      <c r="Q21" s="18">
        <f t="shared" si="1"/>
        <v>1069.9456806798614</v>
      </c>
      <c r="R21" s="58"/>
    </row>
    <row r="22" spans="1:18">
      <c r="A22" s="16" t="s">
        <v>130</v>
      </c>
      <c r="B22" s="17">
        <v>1888.5889674530013</v>
      </c>
      <c r="C22" s="17"/>
      <c r="D22" s="17"/>
      <c r="E22" s="17">
        <v>0</v>
      </c>
      <c r="F22" s="17"/>
      <c r="G22" s="17">
        <f t="shared" si="2"/>
        <v>525.21959873226524</v>
      </c>
      <c r="H22" s="17">
        <f t="shared" si="2"/>
        <v>178.5659972289327</v>
      </c>
      <c r="I22" s="17">
        <f t="shared" si="2"/>
        <v>62.99562573319281</v>
      </c>
      <c r="J22" s="17">
        <f t="shared" si="2"/>
        <v>913.88210179414182</v>
      </c>
      <c r="K22" s="17">
        <f t="shared" si="2"/>
        <v>267.63233578496329</v>
      </c>
      <c r="L22" s="17">
        <f t="shared" si="2"/>
        <v>367.08129586202358</v>
      </c>
      <c r="M22" s="17">
        <f t="shared" si="2"/>
        <v>216.87125791131348</v>
      </c>
      <c r="N22" s="17">
        <f t="shared" si="2"/>
        <v>216.87125791131257</v>
      </c>
      <c r="O22" s="17">
        <f t="shared" si="2"/>
        <v>0</v>
      </c>
      <c r="P22" s="17">
        <f t="shared" si="2"/>
        <v>233.58102150933519</v>
      </c>
      <c r="Q22" s="18">
        <f t="shared" si="1"/>
        <v>4871.2894599204819</v>
      </c>
      <c r="R22" s="58"/>
    </row>
    <row r="23" spans="1:18">
      <c r="A23" s="16" t="s">
        <v>131</v>
      </c>
      <c r="B23" s="17">
        <v>0</v>
      </c>
      <c r="C23" s="17"/>
      <c r="D23" s="17"/>
      <c r="E23" s="17">
        <v>103.87951405895114</v>
      </c>
      <c r="F23" s="17"/>
      <c r="G23" s="17">
        <f t="shared" si="2"/>
        <v>74.990455809222283</v>
      </c>
      <c r="H23" s="17">
        <f t="shared" si="2"/>
        <v>25.495517601680405</v>
      </c>
      <c r="I23" s="17">
        <f t="shared" si="2"/>
        <v>8.9944676457655248</v>
      </c>
      <c r="J23" s="17">
        <f t="shared" si="2"/>
        <v>130.48339310804676</v>
      </c>
      <c r="K23" s="17">
        <f t="shared" si="2"/>
        <v>42.425021462667416</v>
      </c>
      <c r="L23" s="17">
        <f t="shared" si="2"/>
        <v>36.954953690109505</v>
      </c>
      <c r="M23" s="17">
        <f t="shared" si="2"/>
        <v>21.832949221800675</v>
      </c>
      <c r="N23" s="17">
        <f t="shared" si="2"/>
        <v>21.832949221800561</v>
      </c>
      <c r="O23" s="17">
        <f t="shared" si="2"/>
        <v>0</v>
      </c>
      <c r="P23" s="17">
        <f t="shared" si="2"/>
        <v>23.515161164764038</v>
      </c>
      <c r="Q23" s="18">
        <f t="shared" si="1"/>
        <v>490.40438298480831</v>
      </c>
      <c r="R23" s="58"/>
    </row>
    <row r="24" spans="1:18">
      <c r="A24" s="16" t="s">
        <v>132</v>
      </c>
      <c r="B24" s="17">
        <v>0</v>
      </c>
      <c r="C24" s="17"/>
      <c r="D24" s="17"/>
      <c r="E24" s="17">
        <v>206.98958734250306</v>
      </c>
      <c r="F24" s="17"/>
      <c r="G24" s="17">
        <f t="shared" si="2"/>
        <v>149.42545354773546</v>
      </c>
      <c r="H24" s="17">
        <f t="shared" si="2"/>
        <v>50.80218862460697</v>
      </c>
      <c r="I24" s="17">
        <f t="shared" si="2"/>
        <v>17.922312818155433</v>
      </c>
      <c r="J24" s="17">
        <f t="shared" si="2"/>
        <v>260.00028917305963</v>
      </c>
      <c r="K24" s="17">
        <f t="shared" si="2"/>
        <v>84.535798661619651</v>
      </c>
      <c r="L24" s="17">
        <f t="shared" si="2"/>
        <v>73.636180183093074</v>
      </c>
      <c r="M24" s="17">
        <f t="shared" si="2"/>
        <v>43.504180692698696</v>
      </c>
      <c r="N24" s="17">
        <f t="shared" si="2"/>
        <v>43.504180692698583</v>
      </c>
      <c r="O24" s="17">
        <f t="shared" si="2"/>
        <v>0</v>
      </c>
      <c r="P24" s="17">
        <f t="shared" si="2"/>
        <v>46.85614435031664</v>
      </c>
      <c r="Q24" s="18">
        <f t="shared" si="1"/>
        <v>977.17631608648719</v>
      </c>
      <c r="R24" s="58"/>
    </row>
    <row r="25" spans="1:18">
      <c r="A25" s="16" t="s">
        <v>133</v>
      </c>
      <c r="B25" s="17">
        <v>0</v>
      </c>
      <c r="C25" s="17"/>
      <c r="D25" s="17"/>
      <c r="E25" s="17">
        <v>2443.0415875853637</v>
      </c>
      <c r="F25" s="17"/>
      <c r="G25" s="17">
        <f t="shared" si="2"/>
        <v>1763.6278324323371</v>
      </c>
      <c r="H25" s="17">
        <f t="shared" si="2"/>
        <v>599.60436244024459</v>
      </c>
      <c r="I25" s="17">
        <f t="shared" si="2"/>
        <v>211.53216508431251</v>
      </c>
      <c r="J25" s="17">
        <f t="shared" si="2"/>
        <v>3068.7124284322663</v>
      </c>
      <c r="K25" s="17">
        <f t="shared" si="2"/>
        <v>997.75295183494472</v>
      </c>
      <c r="L25" s="17">
        <f t="shared" si="2"/>
        <v>869.1077307215146</v>
      </c>
      <c r="M25" s="17">
        <f t="shared" si="2"/>
        <v>513.46796730517053</v>
      </c>
      <c r="N25" s="17">
        <f t="shared" si="2"/>
        <v>513.46796730517053</v>
      </c>
      <c r="O25" s="17">
        <f t="shared" si="2"/>
        <v>0</v>
      </c>
      <c r="P25" s="17">
        <f t="shared" si="2"/>
        <v>553.03027921067405</v>
      </c>
      <c r="Q25" s="18">
        <f t="shared" si="1"/>
        <v>11533.345272351999</v>
      </c>
      <c r="R25" s="58"/>
    </row>
    <row r="26" spans="1:18">
      <c r="A26" s="16" t="s">
        <v>134</v>
      </c>
      <c r="B26" s="17">
        <v>0</v>
      </c>
      <c r="C26" s="17"/>
      <c r="D26" s="17"/>
      <c r="E26" s="17">
        <v>515.10352971746238</v>
      </c>
      <c r="F26" s="17"/>
      <c r="G26" s="17">
        <f t="shared" si="2"/>
        <v>371.85241799004439</v>
      </c>
      <c r="H26" s="17">
        <f t="shared" si="2"/>
        <v>126.42368639832523</v>
      </c>
      <c r="I26" s="17">
        <f t="shared" si="2"/>
        <v>44.600536248504909</v>
      </c>
      <c r="J26" s="17">
        <f t="shared" si="2"/>
        <v>647.02320730267706</v>
      </c>
      <c r="K26" s="17">
        <f t="shared" si="2"/>
        <v>210.37139518536287</v>
      </c>
      <c r="L26" s="17">
        <f t="shared" si="2"/>
        <v>183.2471710978366</v>
      </c>
      <c r="M26" s="17">
        <f t="shared" si="2"/>
        <v>108.26224313977309</v>
      </c>
      <c r="N26" s="17">
        <f t="shared" si="2"/>
        <v>108.26224313977264</v>
      </c>
      <c r="O26" s="17">
        <f t="shared" si="2"/>
        <v>0</v>
      </c>
      <c r="P26" s="17">
        <f t="shared" si="2"/>
        <v>116.60376569504388</v>
      </c>
      <c r="Q26" s="18">
        <f t="shared" si="1"/>
        <v>2431.750195914803</v>
      </c>
      <c r="R26" s="58"/>
    </row>
    <row r="27" spans="1:18">
      <c r="A27" s="16" t="s">
        <v>135</v>
      </c>
      <c r="B27" s="17">
        <v>0</v>
      </c>
      <c r="C27" s="17"/>
      <c r="D27" s="17"/>
      <c r="E27" s="17">
        <v>1189.9982679635475</v>
      </c>
      <c r="F27" s="17"/>
      <c r="G27" s="17">
        <f t="shared" si="2"/>
        <v>859.05785500814932</v>
      </c>
      <c r="H27" s="17">
        <f t="shared" si="2"/>
        <v>292.06549589379301</v>
      </c>
      <c r="I27" s="17">
        <f t="shared" si="2"/>
        <v>103.03668646005599</v>
      </c>
      <c r="J27" s="17">
        <f t="shared" si="2"/>
        <v>1494.7606677141798</v>
      </c>
      <c r="K27" s="17">
        <f t="shared" si="2"/>
        <v>486.00248582449331</v>
      </c>
      <c r="L27" s="17">
        <f t="shared" si="2"/>
        <v>423.33978246131392</v>
      </c>
      <c r="M27" s="17">
        <f t="shared" si="2"/>
        <v>250.10871483028586</v>
      </c>
      <c r="N27" s="17">
        <f t="shared" si="2"/>
        <v>250.10871483028495</v>
      </c>
      <c r="O27" s="17">
        <f t="shared" si="2"/>
        <v>0</v>
      </c>
      <c r="P27" s="17">
        <f t="shared" si="2"/>
        <v>269.37939891663973</v>
      </c>
      <c r="Q27" s="18">
        <f t="shared" si="1"/>
        <v>5617.8580699027434</v>
      </c>
      <c r="R27" s="58"/>
    </row>
    <row r="28" spans="1:18">
      <c r="A28" s="16" t="s">
        <v>136</v>
      </c>
      <c r="B28" s="17">
        <v>0</v>
      </c>
      <c r="C28" s="17"/>
      <c r="D28" s="17"/>
      <c r="E28" s="17">
        <v>1583.4249581869119</v>
      </c>
      <c r="F28" s="17"/>
      <c r="G28" s="17">
        <f t="shared" si="2"/>
        <v>1143.0719562930365</v>
      </c>
      <c r="H28" s="17">
        <f t="shared" si="2"/>
        <v>388.62560398082451</v>
      </c>
      <c r="I28" s="17">
        <f t="shared" si="2"/>
        <v>137.10176337393614</v>
      </c>
      <c r="J28" s="17">
        <f t="shared" si="2"/>
        <v>1988.9452039498833</v>
      </c>
      <c r="K28" s="17">
        <f t="shared" si="2"/>
        <v>646.68032425989713</v>
      </c>
      <c r="L28" s="17">
        <f t="shared" si="2"/>
        <v>563.30063277301906</v>
      </c>
      <c r="M28" s="17">
        <f t="shared" si="2"/>
        <v>332.79744347868109</v>
      </c>
      <c r="N28" s="17">
        <f t="shared" si="2"/>
        <v>332.79744347868109</v>
      </c>
      <c r="O28" s="17">
        <f t="shared" si="2"/>
        <v>0</v>
      </c>
      <c r="P28" s="17">
        <f t="shared" si="2"/>
        <v>358.43923050067951</v>
      </c>
      <c r="Q28" s="18">
        <f t="shared" si="1"/>
        <v>7475.1845602755502</v>
      </c>
      <c r="R28" s="58"/>
    </row>
    <row r="29" spans="1:18">
      <c r="A29" s="16" t="s">
        <v>137</v>
      </c>
      <c r="B29" s="17">
        <v>0</v>
      </c>
      <c r="C29" s="17"/>
      <c r="D29" s="17"/>
      <c r="E29" s="17">
        <v>988.13127265830553</v>
      </c>
      <c r="F29" s="17"/>
      <c r="G29" s="17">
        <f t="shared" si="2"/>
        <v>713.33039249626836</v>
      </c>
      <c r="H29" s="17">
        <f t="shared" si="2"/>
        <v>242.5205632029988</v>
      </c>
      <c r="I29" s="17">
        <f t="shared" si="2"/>
        <v>85.557916228319073</v>
      </c>
      <c r="J29" s="17">
        <f t="shared" si="2"/>
        <v>1241.1948829435066</v>
      </c>
      <c r="K29" s="17">
        <f t="shared" si="2"/>
        <v>403.55878471544656</v>
      </c>
      <c r="L29" s="17">
        <f t="shared" si="2"/>
        <v>351.52595534971169</v>
      </c>
      <c r="M29" s="17">
        <f t="shared" si="2"/>
        <v>207.6811784870215</v>
      </c>
      <c r="N29" s="17">
        <f t="shared" si="2"/>
        <v>207.68117848702059</v>
      </c>
      <c r="O29" s="17">
        <f t="shared" si="2"/>
        <v>0</v>
      </c>
      <c r="P29" s="17">
        <f t="shared" si="2"/>
        <v>223.68285353469309</v>
      </c>
      <c r="Q29" s="18">
        <f t="shared" si="1"/>
        <v>4664.8649781032918</v>
      </c>
      <c r="R29" s="58"/>
    </row>
    <row r="30" spans="1:18">
      <c r="A30" s="16" t="s">
        <v>138</v>
      </c>
      <c r="B30" s="17">
        <v>0</v>
      </c>
      <c r="C30" s="17"/>
      <c r="D30" s="17"/>
      <c r="E30" s="17">
        <v>1121.1293110612733</v>
      </c>
      <c r="F30" s="17"/>
      <c r="G30" s="17">
        <f t="shared" si="2"/>
        <v>809.3414646688916</v>
      </c>
      <c r="H30" s="17">
        <f t="shared" si="2"/>
        <v>275.16274351939455</v>
      </c>
      <c r="I30" s="17">
        <f t="shared" si="2"/>
        <v>97.073628100892165</v>
      </c>
      <c r="J30" s="17">
        <f t="shared" si="2"/>
        <v>1408.2541485238712</v>
      </c>
      <c r="K30" s="17">
        <f t="shared" si="2"/>
        <v>457.87598753309339</v>
      </c>
      <c r="L30" s="17">
        <f t="shared" si="2"/>
        <v>398.83977265605608</v>
      </c>
      <c r="M30" s="17">
        <f t="shared" si="2"/>
        <v>235.63413384454543</v>
      </c>
      <c r="N30" s="17">
        <f t="shared" si="2"/>
        <v>235.63413384454361</v>
      </c>
      <c r="O30" s="17">
        <f t="shared" si="2"/>
        <v>0</v>
      </c>
      <c r="P30" s="17">
        <f t="shared" si="2"/>
        <v>253.78956260024006</v>
      </c>
      <c r="Q30" s="18">
        <f t="shared" si="1"/>
        <v>5292.7348863528014</v>
      </c>
      <c r="R30" s="58"/>
    </row>
    <row r="31" spans="1:18">
      <c r="A31" s="16" t="s">
        <v>139</v>
      </c>
      <c r="B31" s="17">
        <v>0</v>
      </c>
      <c r="C31" s="17"/>
      <c r="D31" s="17"/>
      <c r="E31" s="17">
        <v>891.87803878469208</v>
      </c>
      <c r="F31" s="17"/>
      <c r="G31" s="17">
        <f t="shared" si="2"/>
        <v>643.84533621079413</v>
      </c>
      <c r="H31" s="17">
        <f t="shared" si="2"/>
        <v>218.89679059802961</v>
      </c>
      <c r="I31" s="17">
        <f t="shared" si="2"/>
        <v>77.223774451479358</v>
      </c>
      <c r="J31" s="17">
        <f t="shared" si="2"/>
        <v>1120.2908850067815</v>
      </c>
      <c r="K31" s="17">
        <f t="shared" si="2"/>
        <v>364.24838217908336</v>
      </c>
      <c r="L31" s="17">
        <f t="shared" si="2"/>
        <v>317.28403736861628</v>
      </c>
      <c r="M31" s="17">
        <f t="shared" si="2"/>
        <v>187.45108801505285</v>
      </c>
      <c r="N31" s="17">
        <f t="shared" si="2"/>
        <v>187.45108801505239</v>
      </c>
      <c r="O31" s="17">
        <f t="shared" si="2"/>
        <v>0</v>
      </c>
      <c r="P31" s="17">
        <f t="shared" si="2"/>
        <v>201.89405015346756</v>
      </c>
      <c r="Q31" s="18">
        <f t="shared" si="1"/>
        <v>4210.4634707830492</v>
      </c>
      <c r="R31" s="58"/>
    </row>
    <row r="32" spans="1:18">
      <c r="A32" s="16" t="s">
        <v>140</v>
      </c>
      <c r="B32" s="17">
        <v>0</v>
      </c>
      <c r="C32" s="17"/>
      <c r="D32" s="17"/>
      <c r="E32" s="17">
        <v>107.33197878815157</v>
      </c>
      <c r="F32" s="17"/>
      <c r="G32" s="17">
        <f t="shared" si="2"/>
        <v>77.482784600451325</v>
      </c>
      <c r="H32" s="17">
        <f t="shared" si="2"/>
        <v>26.342868266245091</v>
      </c>
      <c r="I32" s="17">
        <f t="shared" si="2"/>
        <v>9.2934012958335757</v>
      </c>
      <c r="J32" s="17">
        <f t="shared" si="2"/>
        <v>134.82004520478529</v>
      </c>
      <c r="K32" s="17">
        <f t="shared" si="2"/>
        <v>43.83502892720287</v>
      </c>
      <c r="L32" s="17">
        <f t="shared" si="2"/>
        <v>38.183161920963641</v>
      </c>
      <c r="M32" s="17">
        <f t="shared" si="2"/>
        <v>22.558573400981174</v>
      </c>
      <c r="N32" s="17">
        <f t="shared" si="2"/>
        <v>22.558573400981061</v>
      </c>
      <c r="O32" s="17">
        <f t="shared" si="2"/>
        <v>0</v>
      </c>
      <c r="P32" s="17">
        <f t="shared" si="2"/>
        <v>24.296694128777858</v>
      </c>
      <c r="Q32" s="18">
        <f t="shared" si="1"/>
        <v>506.70310993437346</v>
      </c>
      <c r="R32" s="58"/>
    </row>
    <row r="33" spans="1:18">
      <c r="A33" s="16" t="s">
        <v>141</v>
      </c>
      <c r="B33" s="17">
        <v>3384.7642300955381</v>
      </c>
      <c r="C33" s="17"/>
      <c r="D33" s="17"/>
      <c r="E33" s="17">
        <v>0</v>
      </c>
      <c r="F33" s="17"/>
      <c r="G33" s="17">
        <f t="shared" si="2"/>
        <v>941.30832138218784</v>
      </c>
      <c r="H33" s="17">
        <f t="shared" si="2"/>
        <v>320.02929729434163</v>
      </c>
      <c r="I33" s="17">
        <f t="shared" si="2"/>
        <v>112.90193065236326</v>
      </c>
      <c r="J33" s="17">
        <f t="shared" si="2"/>
        <v>1637.8764792050069</v>
      </c>
      <c r="K33" s="17">
        <f t="shared" si="2"/>
        <v>479.65564376008206</v>
      </c>
      <c r="L33" s="17">
        <f t="shared" si="2"/>
        <v>657.88991738448021</v>
      </c>
      <c r="M33" s="17">
        <f t="shared" si="2"/>
        <v>388.68069705183461</v>
      </c>
      <c r="N33" s="17">
        <f t="shared" si="2"/>
        <v>388.68069705183279</v>
      </c>
      <c r="O33" s="17">
        <f t="shared" si="2"/>
        <v>0</v>
      </c>
      <c r="P33" s="17">
        <f t="shared" si="2"/>
        <v>418.62824577452557</v>
      </c>
      <c r="Q33" s="18">
        <f t="shared" si="1"/>
        <v>8730.415459652193</v>
      </c>
      <c r="R33" s="58"/>
    </row>
    <row r="34" spans="1:18" ht="15">
      <c r="A34" s="61" t="s">
        <v>32</v>
      </c>
      <c r="B34" s="62">
        <f t="shared" ref="B34:Q34" si="3">SUM(B3:B33)</f>
        <v>13333</v>
      </c>
      <c r="C34" s="62">
        <f t="shared" si="3"/>
        <v>0</v>
      </c>
      <c r="D34" s="62">
        <f t="shared" si="3"/>
        <v>0</v>
      </c>
      <c r="E34" s="62">
        <f t="shared" si="3"/>
        <v>13333</v>
      </c>
      <c r="F34" s="62">
        <f t="shared" si="3"/>
        <v>0</v>
      </c>
      <c r="G34" s="62">
        <f t="shared" si="3"/>
        <v>13333.000000000004</v>
      </c>
      <c r="H34" s="62">
        <f t="shared" si="3"/>
        <v>4533.0000000000009</v>
      </c>
      <c r="I34" s="62">
        <f t="shared" si="3"/>
        <v>1599.1799999999939</v>
      </c>
      <c r="J34" s="62">
        <f t="shared" si="3"/>
        <v>23199.420000000002</v>
      </c>
      <c r="K34" s="62">
        <f t="shared" si="3"/>
        <v>7334.6999999999989</v>
      </c>
      <c r="L34" s="62">
        <f t="shared" si="3"/>
        <v>7334.699999999998</v>
      </c>
      <c r="M34" s="62">
        <f t="shared" si="3"/>
        <v>4333.333333333343</v>
      </c>
      <c r="N34" s="62">
        <f t="shared" si="3"/>
        <v>4333.3333333333321</v>
      </c>
      <c r="O34" s="62">
        <f t="shared" si="3"/>
        <v>0</v>
      </c>
      <c r="P34" s="62">
        <f t="shared" si="3"/>
        <v>4667.2133333333313</v>
      </c>
      <c r="Q34" s="62">
        <f t="shared" si="3"/>
        <v>97333.880000000019</v>
      </c>
      <c r="R34" s="58"/>
    </row>
    <row r="35" spans="1:18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s="42" customFormat="1" ht="15">
      <c r="A36" s="60" t="s">
        <v>359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58"/>
      <c r="B37" s="58">
        <v>2001</v>
      </c>
      <c r="C37" s="58">
        <v>2002</v>
      </c>
      <c r="D37" s="58">
        <v>2003</v>
      </c>
      <c r="E37" s="58">
        <v>2004</v>
      </c>
      <c r="F37" s="58">
        <v>2005</v>
      </c>
      <c r="G37" s="58">
        <v>2006</v>
      </c>
      <c r="H37" s="58">
        <v>2007</v>
      </c>
      <c r="I37" s="58">
        <v>2008</v>
      </c>
      <c r="J37" s="58">
        <v>2009</v>
      </c>
      <c r="K37" s="58">
        <v>2010</v>
      </c>
      <c r="L37" s="58">
        <v>2011</v>
      </c>
      <c r="M37" s="58">
        <v>2012</v>
      </c>
      <c r="N37" s="58">
        <v>2013</v>
      </c>
      <c r="O37" s="58">
        <v>2014</v>
      </c>
      <c r="P37" s="58">
        <v>2015</v>
      </c>
      <c r="Q37" s="58"/>
      <c r="R37" s="58"/>
    </row>
    <row r="38" spans="1:18">
      <c r="A38" s="58" t="s">
        <v>111</v>
      </c>
      <c r="B38" s="20">
        <v>0</v>
      </c>
      <c r="C38" s="20">
        <v>0</v>
      </c>
      <c r="D38" s="20">
        <v>0</v>
      </c>
      <c r="E38" s="20">
        <v>49.733125118255636</v>
      </c>
      <c r="F38" s="20">
        <v>49.733125118255636</v>
      </c>
      <c r="G38" s="20">
        <v>85.635388959407152</v>
      </c>
      <c r="H38" s="20">
        <v>97.841566263235237</v>
      </c>
      <c r="I38" s="20">
        <v>102.14773758923032</v>
      </c>
      <c r="J38" s="20">
        <v>164.61767667283397</v>
      </c>
      <c r="K38" s="20">
        <v>184.92898559318709</v>
      </c>
      <c r="L38" s="20">
        <v>202.62145703242163</v>
      </c>
      <c r="M38" s="20">
        <v>213.07415124441167</v>
      </c>
      <c r="N38" s="20">
        <v>223.52684545640167</v>
      </c>
      <c r="O38" s="20">
        <v>223.52684545640167</v>
      </c>
      <c r="P38" s="20">
        <v>234.78491171689149</v>
      </c>
      <c r="Q38" s="20"/>
      <c r="R38" s="58"/>
    </row>
    <row r="39" spans="1:18">
      <c r="A39" s="58" t="s">
        <v>112</v>
      </c>
      <c r="B39" s="20">
        <v>0</v>
      </c>
      <c r="C39" s="20">
        <v>0</v>
      </c>
      <c r="D39" s="20">
        <v>0</v>
      </c>
      <c r="E39" s="20">
        <v>1.4256695617098665</v>
      </c>
      <c r="F39" s="20">
        <v>1.4256695617098665</v>
      </c>
      <c r="G39" s="20">
        <v>2.4548581484535936</v>
      </c>
      <c r="H39" s="20">
        <v>2.8047652859102286</v>
      </c>
      <c r="I39" s="20">
        <v>2.928207707281925</v>
      </c>
      <c r="J39" s="20">
        <v>4.7189958482160099</v>
      </c>
      <c r="K39" s="20">
        <v>5.3012479149698875</v>
      </c>
      <c r="L39" s="20">
        <v>5.8084273440196617</v>
      </c>
      <c r="M39" s="20">
        <v>6.1080684371635332</v>
      </c>
      <c r="N39" s="20">
        <v>6.4077095303074048</v>
      </c>
      <c r="O39" s="20">
        <v>6.4077095303074048</v>
      </c>
      <c r="P39" s="20">
        <v>6.730437739184862</v>
      </c>
      <c r="Q39" s="20"/>
      <c r="R39" s="58"/>
    </row>
    <row r="40" spans="1:18">
      <c r="A40" s="58" t="s">
        <v>113</v>
      </c>
      <c r="B40" s="20">
        <v>672.40790112235072</v>
      </c>
      <c r="C40" s="20">
        <v>672.40790112235072</v>
      </c>
      <c r="D40" s="20">
        <v>672.40790112235072</v>
      </c>
      <c r="E40" s="20">
        <v>672.40790112235072</v>
      </c>
      <c r="F40" s="20">
        <v>672.40790112235072</v>
      </c>
      <c r="G40" s="20">
        <v>859.40560898684646</v>
      </c>
      <c r="H40" s="20">
        <v>922.98174412145681</v>
      </c>
      <c r="I40" s="20">
        <v>945.41052942579518</v>
      </c>
      <c r="J40" s="20">
        <v>1270.7865411100177</v>
      </c>
      <c r="K40" s="20">
        <v>1366.0736047744501</v>
      </c>
      <c r="L40" s="20">
        <v>1496.7681963163752</v>
      </c>
      <c r="M40" s="20">
        <v>1573.9824286660296</v>
      </c>
      <c r="N40" s="20">
        <v>1651.1966610156837</v>
      </c>
      <c r="O40" s="20">
        <v>1651.1966610156837</v>
      </c>
      <c r="P40" s="20">
        <v>1734.3601905723156</v>
      </c>
      <c r="Q40" s="20"/>
      <c r="R40" s="58"/>
    </row>
    <row r="41" spans="1:18">
      <c r="A41" s="58" t="s">
        <v>114</v>
      </c>
      <c r="B41" s="20">
        <v>0</v>
      </c>
      <c r="C41" s="20">
        <v>0</v>
      </c>
      <c r="D41" s="20">
        <v>0</v>
      </c>
      <c r="E41" s="20">
        <v>341.79501006685138</v>
      </c>
      <c r="F41" s="20">
        <v>341.79501006685138</v>
      </c>
      <c r="G41" s="20">
        <v>588.53628365121972</v>
      </c>
      <c r="H41" s="20">
        <v>672.42424533710755</v>
      </c>
      <c r="I41" s="20">
        <v>702.01876344185882</v>
      </c>
      <c r="J41" s="20">
        <v>1131.3485794786598</v>
      </c>
      <c r="K41" s="20">
        <v>1270.939727639882</v>
      </c>
      <c r="L41" s="20">
        <v>1392.5326989100688</v>
      </c>
      <c r="M41" s="20">
        <v>1464.3697032189216</v>
      </c>
      <c r="N41" s="20">
        <v>1536.2067075277744</v>
      </c>
      <c r="O41" s="20">
        <v>1536.2067075277744</v>
      </c>
      <c r="P41" s="20">
        <v>1613.57869775939</v>
      </c>
      <c r="Q41" s="20"/>
      <c r="R41" s="58"/>
    </row>
    <row r="42" spans="1:18">
      <c r="A42" s="58" t="s">
        <v>115</v>
      </c>
      <c r="B42" s="20">
        <v>0</v>
      </c>
      <c r="C42" s="20">
        <v>0</v>
      </c>
      <c r="D42" s="20">
        <v>0</v>
      </c>
      <c r="E42" s="20">
        <v>2435.5345306451732</v>
      </c>
      <c r="F42" s="20">
        <v>2435.5345306451732</v>
      </c>
      <c r="G42" s="20">
        <v>4193.7430306246151</v>
      </c>
      <c r="H42" s="20">
        <v>4791.5049094520964</v>
      </c>
      <c r="I42" s="20">
        <v>5002.3870716809352</v>
      </c>
      <c r="J42" s="20">
        <v>8061.6698616451631</v>
      </c>
      <c r="K42" s="20">
        <v>9056.3568860477917</v>
      </c>
      <c r="L42" s="20">
        <v>9922.7939945192211</v>
      </c>
      <c r="M42" s="20">
        <v>10434.684160903151</v>
      </c>
      <c r="N42" s="20">
        <v>10946.574327287079</v>
      </c>
      <c r="O42" s="20">
        <v>10946.574327287079</v>
      </c>
      <c r="P42" s="20">
        <v>11497.905237229221</v>
      </c>
      <c r="Q42" s="20"/>
      <c r="R42" s="58"/>
    </row>
    <row r="43" spans="1:18">
      <c r="A43" s="58" t="s">
        <v>116</v>
      </c>
      <c r="B43" s="20">
        <v>936.24408493506587</v>
      </c>
      <c r="C43" s="20">
        <v>936.24408493506587</v>
      </c>
      <c r="D43" s="20">
        <v>936.24408493506587</v>
      </c>
      <c r="E43" s="20">
        <v>936.24408493506587</v>
      </c>
      <c r="F43" s="20">
        <v>936.24408493506587</v>
      </c>
      <c r="G43" s="20">
        <v>1196.6150555800004</v>
      </c>
      <c r="H43" s="20">
        <v>1285.1368893708568</v>
      </c>
      <c r="I43" s="20">
        <v>1316.3661737656639</v>
      </c>
      <c r="J43" s="20">
        <v>1769.4116626878499</v>
      </c>
      <c r="K43" s="20">
        <v>1902.0870068914912</v>
      </c>
      <c r="L43" s="20">
        <v>2084.0629147591576</v>
      </c>
      <c r="M43" s="20">
        <v>2191.5740968697492</v>
      </c>
      <c r="N43" s="20">
        <v>2299.0852789803407</v>
      </c>
      <c r="O43" s="20">
        <v>2299.0852789803407</v>
      </c>
      <c r="P43" s="20">
        <v>2414.8801149716442</v>
      </c>
      <c r="Q43" s="20"/>
      <c r="R43" s="58"/>
    </row>
    <row r="44" spans="1:18">
      <c r="A44" s="58" t="s">
        <v>117</v>
      </c>
      <c r="B44" s="20">
        <v>0</v>
      </c>
      <c r="C44" s="20">
        <v>0</v>
      </c>
      <c r="D44" s="20">
        <v>0</v>
      </c>
      <c r="E44" s="20">
        <v>590.44360376596569</v>
      </c>
      <c r="F44" s="20">
        <v>590.44360376596569</v>
      </c>
      <c r="G44" s="20">
        <v>1016.6839012602557</v>
      </c>
      <c r="H44" s="20">
        <v>1161.598569267577</v>
      </c>
      <c r="I44" s="20">
        <v>1212.7224692860962</v>
      </c>
      <c r="J44" s="20">
        <v>1954.3805869261605</v>
      </c>
      <c r="K44" s="20">
        <v>2195.5213237614353</v>
      </c>
      <c r="L44" s="20">
        <v>2405.5705931622333</v>
      </c>
      <c r="M44" s="20">
        <v>2529.6674888412376</v>
      </c>
      <c r="N44" s="20">
        <v>2653.7643845202419</v>
      </c>
      <c r="O44" s="20">
        <v>2653.7643845202419</v>
      </c>
      <c r="P44" s="20">
        <v>2787.4228505521628</v>
      </c>
      <c r="Q44" s="20"/>
      <c r="R44" s="58"/>
    </row>
    <row r="45" spans="1:18">
      <c r="A45" s="58" t="s">
        <v>118</v>
      </c>
      <c r="B45" s="20">
        <v>2264.7354312877187</v>
      </c>
      <c r="C45" s="20">
        <v>2264.7354312877187</v>
      </c>
      <c r="D45" s="20">
        <v>2264.7354312877187</v>
      </c>
      <c r="E45" s="20">
        <v>2264.7354312877187</v>
      </c>
      <c r="F45" s="20">
        <v>2264.7354312877187</v>
      </c>
      <c r="G45" s="20">
        <v>2894.5619604873718</v>
      </c>
      <c r="H45" s="20">
        <v>3108.6925880177123</v>
      </c>
      <c r="I45" s="20">
        <v>3184.234925748568</v>
      </c>
      <c r="J45" s="20">
        <v>4280.1330865559639</v>
      </c>
      <c r="K45" s="20">
        <v>4601.06921604523</v>
      </c>
      <c r="L45" s="20">
        <v>5041.2613548476211</v>
      </c>
      <c r="M45" s="20">
        <v>5301.3264247405541</v>
      </c>
      <c r="N45" s="20">
        <v>5561.3914946334871</v>
      </c>
      <c r="O45" s="20">
        <v>5561.3914946334871</v>
      </c>
      <c r="P45" s="20">
        <v>5841.4943781116162</v>
      </c>
      <c r="Q45" s="20"/>
      <c r="R45" s="58"/>
    </row>
    <row r="46" spans="1:18">
      <c r="A46" s="58" t="s">
        <v>119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/>
      <c r="R46" s="58"/>
    </row>
    <row r="47" spans="1:18">
      <c r="A47" s="58" t="s">
        <v>120</v>
      </c>
      <c r="B47" s="20">
        <v>0</v>
      </c>
      <c r="C47" s="20">
        <v>0</v>
      </c>
      <c r="D47" s="20">
        <v>0</v>
      </c>
      <c r="E47" s="20">
        <v>10.404482360054084</v>
      </c>
      <c r="F47" s="20">
        <v>10.404482360054084</v>
      </c>
      <c r="G47" s="20">
        <v>17.915461610464206</v>
      </c>
      <c r="H47" s="20">
        <v>20.469070621347658</v>
      </c>
      <c r="I47" s="20">
        <v>21.369948728125639</v>
      </c>
      <c r="J47" s="20">
        <v>34.439052623839252</v>
      </c>
      <c r="K47" s="20">
        <v>38.688306111709259</v>
      </c>
      <c r="L47" s="20">
        <v>42.389682338470955</v>
      </c>
      <c r="M47" s="20">
        <v>44.576451665455579</v>
      </c>
      <c r="N47" s="20">
        <v>46.763220992440189</v>
      </c>
      <c r="O47" s="20">
        <v>46.763220992440189</v>
      </c>
      <c r="P47" s="20">
        <v>49.11847921393872</v>
      </c>
      <c r="Q47" s="20"/>
      <c r="R47" s="58"/>
    </row>
    <row r="48" spans="1:18">
      <c r="A48" s="58" t="s">
        <v>121</v>
      </c>
      <c r="B48" s="20">
        <v>363.26270495480554</v>
      </c>
      <c r="C48" s="20">
        <v>363.26270495480554</v>
      </c>
      <c r="D48" s="20">
        <v>363.26270495480554</v>
      </c>
      <c r="E48" s="20">
        <v>363.26270495480554</v>
      </c>
      <c r="F48" s="20">
        <v>363.26270495480554</v>
      </c>
      <c r="G48" s="20">
        <v>464.2866415650401</v>
      </c>
      <c r="H48" s="20">
        <v>498.63311307589237</v>
      </c>
      <c r="I48" s="20">
        <v>510.75007542107755</v>
      </c>
      <c r="J48" s="20">
        <v>686.53172512288575</v>
      </c>
      <c r="K48" s="20">
        <v>738.00975867389855</v>
      </c>
      <c r="L48" s="20">
        <v>808.61641092655316</v>
      </c>
      <c r="M48" s="20">
        <v>850.33074958546274</v>
      </c>
      <c r="N48" s="20">
        <v>892.0450882443721</v>
      </c>
      <c r="O48" s="20">
        <v>892.0450882443721</v>
      </c>
      <c r="P48" s="20">
        <v>936.97348460899775</v>
      </c>
      <c r="Q48" s="20"/>
      <c r="R48" s="58"/>
    </row>
    <row r="49" spans="1:18">
      <c r="A49" s="58" t="s">
        <v>122</v>
      </c>
      <c r="B49" s="20">
        <v>459.72445316126823</v>
      </c>
      <c r="C49" s="20">
        <v>459.72445316126823</v>
      </c>
      <c r="D49" s="20">
        <v>459.72445316126823</v>
      </c>
      <c r="E49" s="20">
        <v>459.72445316126823</v>
      </c>
      <c r="F49" s="20">
        <v>459.72445316126823</v>
      </c>
      <c r="G49" s="20">
        <v>587.57455552758961</v>
      </c>
      <c r="H49" s="20">
        <v>631.04148075271041</v>
      </c>
      <c r="I49" s="20">
        <v>646.37601361869508</v>
      </c>
      <c r="J49" s="20">
        <v>868.83519173609432</v>
      </c>
      <c r="K49" s="20">
        <v>933.98283970893272</v>
      </c>
      <c r="L49" s="20">
        <v>1023.3385708469197</v>
      </c>
      <c r="M49" s="20">
        <v>1076.129846327118</v>
      </c>
      <c r="N49" s="20">
        <v>1128.9211218073162</v>
      </c>
      <c r="O49" s="20">
        <v>1128.9211218073162</v>
      </c>
      <c r="P49" s="20">
        <v>1185.7799244545902</v>
      </c>
      <c r="Q49" s="20"/>
      <c r="R49" s="58"/>
    </row>
    <row r="50" spans="1:18">
      <c r="A50" s="58" t="s">
        <v>123</v>
      </c>
      <c r="B50" s="20">
        <v>579.61050823720336</v>
      </c>
      <c r="C50" s="20">
        <v>579.61050823720336</v>
      </c>
      <c r="D50" s="20">
        <v>579.61050823720336</v>
      </c>
      <c r="E50" s="20">
        <v>579.61050823720336</v>
      </c>
      <c r="F50" s="20">
        <v>579.61050823720336</v>
      </c>
      <c r="G50" s="20">
        <v>740.80111339460859</v>
      </c>
      <c r="H50" s="20">
        <v>795.6032594366485</v>
      </c>
      <c r="I50" s="20">
        <v>814.93670216938813</v>
      </c>
      <c r="J50" s="20">
        <v>1095.4083551432732</v>
      </c>
      <c r="K50" s="20">
        <v>1177.5450809413881</v>
      </c>
      <c r="L50" s="20">
        <v>1290.2028270818296</v>
      </c>
      <c r="M50" s="20">
        <v>1356.7609094312891</v>
      </c>
      <c r="N50" s="20">
        <v>1423.3189917807485</v>
      </c>
      <c r="O50" s="20">
        <v>1423.3189917807485</v>
      </c>
      <c r="P50" s="20">
        <v>1495.005323176709</v>
      </c>
      <c r="Q50" s="20"/>
      <c r="R50" s="58"/>
    </row>
    <row r="51" spans="1:18">
      <c r="A51" s="58" t="s">
        <v>124</v>
      </c>
      <c r="B51" s="20">
        <v>842.94996254930038</v>
      </c>
      <c r="C51" s="20">
        <v>842.94996254930038</v>
      </c>
      <c r="D51" s="20">
        <v>842.94996254930038</v>
      </c>
      <c r="E51" s="20">
        <v>842.94996254930038</v>
      </c>
      <c r="F51" s="20">
        <v>842.94996254930038</v>
      </c>
      <c r="G51" s="20">
        <v>1077.3756892221634</v>
      </c>
      <c r="H51" s="20">
        <v>1157.0765681697437</v>
      </c>
      <c r="I51" s="20">
        <v>1185.1939411226206</v>
      </c>
      <c r="J51" s="20">
        <v>1593.094705533402</v>
      </c>
      <c r="K51" s="20">
        <v>1712.5493202297732</v>
      </c>
      <c r="L51" s="20">
        <v>1876.3918343670598</v>
      </c>
      <c r="M51" s="20">
        <v>1973.1898258225035</v>
      </c>
      <c r="N51" s="20">
        <v>2069.9878172779472</v>
      </c>
      <c r="O51" s="20">
        <v>2069.9878172779472</v>
      </c>
      <c r="P51" s="20">
        <v>2174.2440195150393</v>
      </c>
      <c r="Q51" s="20"/>
      <c r="R51" s="58"/>
    </row>
    <row r="52" spans="1:18">
      <c r="A52" s="58" t="s">
        <v>125</v>
      </c>
      <c r="B52" s="20">
        <v>376.09184959642971</v>
      </c>
      <c r="C52" s="20">
        <v>376.09184959642971</v>
      </c>
      <c r="D52" s="20">
        <v>376.09184959642971</v>
      </c>
      <c r="E52" s="20">
        <v>376.09184959642971</v>
      </c>
      <c r="F52" s="20">
        <v>376.09184959642971</v>
      </c>
      <c r="G52" s="20">
        <v>480.68359175719615</v>
      </c>
      <c r="H52" s="20">
        <v>516.24305828496585</v>
      </c>
      <c r="I52" s="20">
        <v>528.78794857437208</v>
      </c>
      <c r="J52" s="20">
        <v>710.77757993410569</v>
      </c>
      <c r="K52" s="20">
        <v>764.0736342433313</v>
      </c>
      <c r="L52" s="20">
        <v>837.17386192240588</v>
      </c>
      <c r="M52" s="20">
        <v>880.36140241840315</v>
      </c>
      <c r="N52" s="20">
        <v>923.54894291440019</v>
      </c>
      <c r="O52" s="20">
        <v>923.54894291440019</v>
      </c>
      <c r="P52" s="20">
        <v>970.06405018442888</v>
      </c>
      <c r="Q52" s="20"/>
      <c r="R52" s="58"/>
    </row>
    <row r="53" spans="1:18">
      <c r="A53" s="58" t="s">
        <v>126</v>
      </c>
      <c r="B53" s="20">
        <v>0</v>
      </c>
      <c r="C53" s="20">
        <v>0</v>
      </c>
      <c r="D53" s="20">
        <v>0</v>
      </c>
      <c r="E53" s="20">
        <v>193.72775460297143</v>
      </c>
      <c r="F53" s="20">
        <v>193.72775460297143</v>
      </c>
      <c r="G53" s="20">
        <v>333.57951221063183</v>
      </c>
      <c r="H53" s="20">
        <v>381.12680218554556</v>
      </c>
      <c r="I53" s="20">
        <v>397.90083156610638</v>
      </c>
      <c r="J53" s="20">
        <v>641.24288980343545</v>
      </c>
      <c r="K53" s="20">
        <v>720.36247581036696</v>
      </c>
      <c r="L53" s="20">
        <v>789.28078241487117</v>
      </c>
      <c r="M53" s="20">
        <v>829.99764817436858</v>
      </c>
      <c r="N53" s="20">
        <v>870.71451393386587</v>
      </c>
      <c r="O53" s="20">
        <v>870.71451393386587</v>
      </c>
      <c r="P53" s="20">
        <v>914.56858287946636</v>
      </c>
      <c r="Q53" s="20"/>
      <c r="R53" s="58"/>
    </row>
    <row r="54" spans="1:18">
      <c r="A54" s="58" t="s">
        <v>127</v>
      </c>
      <c r="B54" s="20">
        <v>0</v>
      </c>
      <c r="C54" s="20">
        <v>0</v>
      </c>
      <c r="D54" s="20">
        <v>0</v>
      </c>
      <c r="E54" s="20">
        <v>332.38739433638358</v>
      </c>
      <c r="F54" s="20">
        <v>332.38739433638358</v>
      </c>
      <c r="G54" s="20">
        <v>572.33732510309665</v>
      </c>
      <c r="H54" s="20">
        <v>653.91634229093961</v>
      </c>
      <c r="I54" s="20">
        <v>682.69629656105963</v>
      </c>
      <c r="J54" s="20">
        <v>1100.2091760951403</v>
      </c>
      <c r="K54" s="20">
        <v>1235.9581971257801</v>
      </c>
      <c r="L54" s="20">
        <v>1354.2044257123566</v>
      </c>
      <c r="M54" s="20">
        <v>1424.0641778324386</v>
      </c>
      <c r="N54" s="20">
        <v>1493.9239299525204</v>
      </c>
      <c r="O54" s="20">
        <v>1493.9239299525204</v>
      </c>
      <c r="P54" s="20">
        <v>1569.1663222351835</v>
      </c>
      <c r="Q54" s="20"/>
      <c r="R54" s="58"/>
    </row>
    <row r="55" spans="1:18">
      <c r="A55" s="58" t="s">
        <v>128</v>
      </c>
      <c r="B55" s="20">
        <v>1564.6199066073177</v>
      </c>
      <c r="C55" s="20">
        <v>1564.6199066073177</v>
      </c>
      <c r="D55" s="20">
        <v>1564.6199066073177</v>
      </c>
      <c r="E55" s="20">
        <v>1564.6199066073177</v>
      </c>
      <c r="F55" s="20">
        <v>1564.6199066073177</v>
      </c>
      <c r="G55" s="20">
        <v>1999.7431937167773</v>
      </c>
      <c r="H55" s="20">
        <v>2147.6779316202633</v>
      </c>
      <c r="I55" s="20">
        <v>2199.8672707247188</v>
      </c>
      <c r="J55" s="20">
        <v>2956.9817902951786</v>
      </c>
      <c r="K55" s="20">
        <v>3178.7044030168308</v>
      </c>
      <c r="L55" s="20">
        <v>3482.8164743816797</v>
      </c>
      <c r="M55" s="20">
        <v>3662.4855782188301</v>
      </c>
      <c r="N55" s="20">
        <v>3842.1546820559802</v>
      </c>
      <c r="O55" s="20">
        <v>3842.1546820559802</v>
      </c>
      <c r="P55" s="20">
        <v>4035.6671521367794</v>
      </c>
      <c r="Q55" s="20"/>
      <c r="R55" s="58"/>
    </row>
    <row r="56" spans="1:18">
      <c r="A56" s="58" t="s">
        <v>129</v>
      </c>
      <c r="B56" s="20">
        <v>0</v>
      </c>
      <c r="C56" s="20">
        <v>0</v>
      </c>
      <c r="D56" s="20">
        <v>0</v>
      </c>
      <c r="E56" s="20">
        <v>226.64038339547375</v>
      </c>
      <c r="F56" s="20">
        <v>226.64038339547375</v>
      </c>
      <c r="G56" s="20">
        <v>390.2517153271807</v>
      </c>
      <c r="H56" s="20">
        <v>445.87686852949281</v>
      </c>
      <c r="I56" s="20">
        <v>465.50065685909198</v>
      </c>
      <c r="J56" s="20">
        <v>750.18437442026197</v>
      </c>
      <c r="K56" s="20">
        <v>842.74567697317502</v>
      </c>
      <c r="L56" s="20">
        <v>923.37259315161737</v>
      </c>
      <c r="M56" s="20">
        <v>971.00689359197872</v>
      </c>
      <c r="N56" s="20">
        <v>1018.6411940323399</v>
      </c>
      <c r="O56" s="20">
        <v>1018.6411940323399</v>
      </c>
      <c r="P56" s="20">
        <v>1069.9456806798614</v>
      </c>
      <c r="Q56" s="20"/>
      <c r="R56" s="58"/>
    </row>
    <row r="57" spans="1:18">
      <c r="A57" s="58" t="s">
        <v>130</v>
      </c>
      <c r="B57" s="20">
        <v>1888.5889674530013</v>
      </c>
      <c r="C57" s="20">
        <v>1888.5889674530013</v>
      </c>
      <c r="D57" s="20">
        <v>1888.5889674530013</v>
      </c>
      <c r="E57" s="20">
        <v>1888.5889674530013</v>
      </c>
      <c r="F57" s="20">
        <v>1888.5889674530013</v>
      </c>
      <c r="G57" s="20">
        <v>2413.8085661852665</v>
      </c>
      <c r="H57" s="20">
        <v>2592.3745634141992</v>
      </c>
      <c r="I57" s="20">
        <v>2655.370189147392</v>
      </c>
      <c r="J57" s="20">
        <v>3569.2522909415338</v>
      </c>
      <c r="K57" s="20">
        <v>3836.8846267264971</v>
      </c>
      <c r="L57" s="20">
        <v>4203.9659225885207</v>
      </c>
      <c r="M57" s="20">
        <v>4420.8371804998342</v>
      </c>
      <c r="N57" s="20">
        <v>4637.7084384111467</v>
      </c>
      <c r="O57" s="20">
        <v>4637.7084384111467</v>
      </c>
      <c r="P57" s="20">
        <v>4871.2894599204819</v>
      </c>
      <c r="Q57" s="20"/>
      <c r="R57" s="58"/>
    </row>
    <row r="58" spans="1:18">
      <c r="A58" s="58" t="s">
        <v>131</v>
      </c>
      <c r="B58" s="20">
        <v>0</v>
      </c>
      <c r="C58" s="20">
        <v>0</v>
      </c>
      <c r="D58" s="20">
        <v>0</v>
      </c>
      <c r="E58" s="20">
        <v>103.87951405895114</v>
      </c>
      <c r="F58" s="20">
        <v>103.87951405895114</v>
      </c>
      <c r="G58" s="20">
        <v>178.86996986817343</v>
      </c>
      <c r="H58" s="20">
        <v>204.36548746985383</v>
      </c>
      <c r="I58" s="20">
        <v>213.35995511561936</v>
      </c>
      <c r="J58" s="20">
        <v>343.84334822366611</v>
      </c>
      <c r="K58" s="20">
        <v>386.26836968633353</v>
      </c>
      <c r="L58" s="20">
        <v>423.22332337644303</v>
      </c>
      <c r="M58" s="20">
        <v>445.05627259824371</v>
      </c>
      <c r="N58" s="20">
        <v>466.88922182004427</v>
      </c>
      <c r="O58" s="20">
        <v>466.88922182004427</v>
      </c>
      <c r="P58" s="20">
        <v>490.40438298480831</v>
      </c>
      <c r="Q58" s="20"/>
      <c r="R58" s="58"/>
    </row>
    <row r="59" spans="1:18">
      <c r="A59" s="58" t="s">
        <v>132</v>
      </c>
      <c r="B59" s="20">
        <v>0</v>
      </c>
      <c r="C59" s="20">
        <v>0</v>
      </c>
      <c r="D59" s="20">
        <v>0</v>
      </c>
      <c r="E59" s="20">
        <v>206.98958734250306</v>
      </c>
      <c r="F59" s="20">
        <v>206.98958734250306</v>
      </c>
      <c r="G59" s="20">
        <v>356.41504089023852</v>
      </c>
      <c r="H59" s="20">
        <v>407.21722951484549</v>
      </c>
      <c r="I59" s="20">
        <v>425.13954233300092</v>
      </c>
      <c r="J59" s="20">
        <v>685.13983150606055</v>
      </c>
      <c r="K59" s="20">
        <v>769.6756301676802</v>
      </c>
      <c r="L59" s="20">
        <v>843.31181035077327</v>
      </c>
      <c r="M59" s="20">
        <v>886.81599104347197</v>
      </c>
      <c r="N59" s="20">
        <v>930.32017173617055</v>
      </c>
      <c r="O59" s="20">
        <v>930.32017173617055</v>
      </c>
      <c r="P59" s="20">
        <v>977.17631608648719</v>
      </c>
      <c r="Q59" s="20"/>
      <c r="R59" s="58"/>
    </row>
    <row r="60" spans="1:18">
      <c r="A60" s="58" t="s">
        <v>133</v>
      </c>
      <c r="B60" s="20">
        <v>0</v>
      </c>
      <c r="C60" s="20">
        <v>0</v>
      </c>
      <c r="D60" s="20">
        <v>0</v>
      </c>
      <c r="E60" s="20">
        <v>2443.0415875853637</v>
      </c>
      <c r="F60" s="20">
        <v>2443.0415875853637</v>
      </c>
      <c r="G60" s="20">
        <v>4206.6694200177008</v>
      </c>
      <c r="H60" s="20">
        <v>4806.2737824579453</v>
      </c>
      <c r="I60" s="20">
        <v>5017.8059475422579</v>
      </c>
      <c r="J60" s="20">
        <v>8086.5183759745241</v>
      </c>
      <c r="K60" s="20">
        <v>9084.2713278094689</v>
      </c>
      <c r="L60" s="20">
        <v>9953.3790585309835</v>
      </c>
      <c r="M60" s="20">
        <v>10466.847025836154</v>
      </c>
      <c r="N60" s="20">
        <v>10980.314993141325</v>
      </c>
      <c r="O60" s="20">
        <v>10980.314993141325</v>
      </c>
      <c r="P60" s="20">
        <v>11533.345272351999</v>
      </c>
      <c r="Q60" s="20"/>
      <c r="R60" s="58"/>
    </row>
    <row r="61" spans="1:18">
      <c r="A61" s="58" t="s">
        <v>134</v>
      </c>
      <c r="B61" s="20">
        <v>0</v>
      </c>
      <c r="C61" s="20">
        <v>0</v>
      </c>
      <c r="D61" s="20">
        <v>0</v>
      </c>
      <c r="E61" s="20">
        <v>515.10352971746238</v>
      </c>
      <c r="F61" s="20">
        <v>515.10352971746238</v>
      </c>
      <c r="G61" s="20">
        <v>886.95594770750677</v>
      </c>
      <c r="H61" s="20">
        <v>1013.379634105832</v>
      </c>
      <c r="I61" s="20">
        <v>1057.9801703543369</v>
      </c>
      <c r="J61" s="20">
        <v>1705.003377657014</v>
      </c>
      <c r="K61" s="20">
        <v>1915.3747728423768</v>
      </c>
      <c r="L61" s="20">
        <v>2098.6219439402134</v>
      </c>
      <c r="M61" s="20">
        <v>2206.8841870799865</v>
      </c>
      <c r="N61" s="20">
        <v>2315.1464302197592</v>
      </c>
      <c r="O61" s="20">
        <v>2315.1464302197592</v>
      </c>
      <c r="P61" s="20">
        <v>2431.750195914803</v>
      </c>
      <c r="Q61" s="20"/>
      <c r="R61" s="58"/>
    </row>
    <row r="62" spans="1:18">
      <c r="A62" s="58" t="s">
        <v>135</v>
      </c>
      <c r="B62" s="20">
        <v>0</v>
      </c>
      <c r="C62" s="20">
        <v>0</v>
      </c>
      <c r="D62" s="20">
        <v>0</v>
      </c>
      <c r="E62" s="20">
        <v>1189.9982679635475</v>
      </c>
      <c r="F62" s="20">
        <v>1189.9982679635475</v>
      </c>
      <c r="G62" s="20">
        <v>2049.0561229716968</v>
      </c>
      <c r="H62" s="20">
        <v>2341.1216188654898</v>
      </c>
      <c r="I62" s="20">
        <v>2444.1583053255458</v>
      </c>
      <c r="J62" s="20">
        <v>3938.9189730397256</v>
      </c>
      <c r="K62" s="20">
        <v>4424.9214588642189</v>
      </c>
      <c r="L62" s="20">
        <v>4848.2612413255329</v>
      </c>
      <c r="M62" s="20">
        <v>5098.3699561558187</v>
      </c>
      <c r="N62" s="20">
        <v>5348.4786709861037</v>
      </c>
      <c r="O62" s="20">
        <v>5348.4786709861037</v>
      </c>
      <c r="P62" s="20">
        <v>5617.8580699027434</v>
      </c>
      <c r="Q62" s="20"/>
      <c r="R62" s="58"/>
    </row>
    <row r="63" spans="1:18">
      <c r="A63" s="58" t="s">
        <v>136</v>
      </c>
      <c r="B63" s="20">
        <v>0</v>
      </c>
      <c r="C63" s="20">
        <v>0</v>
      </c>
      <c r="D63" s="20">
        <v>0</v>
      </c>
      <c r="E63" s="20">
        <v>1583.4249581869119</v>
      </c>
      <c r="F63" s="20">
        <v>1583.4249581869119</v>
      </c>
      <c r="G63" s="20">
        <v>2726.4969144799484</v>
      </c>
      <c r="H63" s="20">
        <v>3115.1225184607729</v>
      </c>
      <c r="I63" s="20">
        <v>3252.224281834709</v>
      </c>
      <c r="J63" s="20">
        <v>5241.1694857845923</v>
      </c>
      <c r="K63" s="20">
        <v>5887.8498100444895</v>
      </c>
      <c r="L63" s="20">
        <v>6451.1504428175085</v>
      </c>
      <c r="M63" s="20">
        <v>6783.9478862961896</v>
      </c>
      <c r="N63" s="20">
        <v>7116.7453297748707</v>
      </c>
      <c r="O63" s="20">
        <v>7116.7453297748707</v>
      </c>
      <c r="P63" s="20">
        <v>7475.1845602755502</v>
      </c>
      <c r="Q63" s="20"/>
      <c r="R63" s="58"/>
    </row>
    <row r="64" spans="1:18">
      <c r="A64" s="58" t="s">
        <v>137</v>
      </c>
      <c r="B64" s="20">
        <v>0</v>
      </c>
      <c r="C64" s="20">
        <v>0</v>
      </c>
      <c r="D64" s="20">
        <v>0</v>
      </c>
      <c r="E64" s="20">
        <v>988.13127265830553</v>
      </c>
      <c r="F64" s="20">
        <v>988.13127265830553</v>
      </c>
      <c r="G64" s="20">
        <v>1701.4616651545739</v>
      </c>
      <c r="H64" s="20">
        <v>1943.9822283575727</v>
      </c>
      <c r="I64" s="20">
        <v>2029.5401445858918</v>
      </c>
      <c r="J64" s="20">
        <v>3270.7350275293984</v>
      </c>
      <c r="K64" s="20">
        <v>3674.293812244845</v>
      </c>
      <c r="L64" s="20">
        <v>4025.8197675945567</v>
      </c>
      <c r="M64" s="20">
        <v>4233.5009460815781</v>
      </c>
      <c r="N64" s="20">
        <v>4441.1821245685987</v>
      </c>
      <c r="O64" s="20">
        <v>4441.1821245685987</v>
      </c>
      <c r="P64" s="20">
        <v>4664.8649781032918</v>
      </c>
      <c r="Q64" s="20"/>
      <c r="R64" s="58"/>
    </row>
    <row r="65" spans="1:18">
      <c r="A65" s="58" t="s">
        <v>138</v>
      </c>
      <c r="B65" s="20">
        <v>0</v>
      </c>
      <c r="C65" s="20">
        <v>0</v>
      </c>
      <c r="D65" s="20">
        <v>0</v>
      </c>
      <c r="E65" s="20">
        <v>1121.1293110612733</v>
      </c>
      <c r="F65" s="20">
        <v>1121.1293110612733</v>
      </c>
      <c r="G65" s="20">
        <v>1930.4707757301649</v>
      </c>
      <c r="H65" s="20">
        <v>2205.6335192495594</v>
      </c>
      <c r="I65" s="20">
        <v>2302.7071473504516</v>
      </c>
      <c r="J65" s="20">
        <v>3710.9612958743228</v>
      </c>
      <c r="K65" s="20">
        <v>4168.8372834074162</v>
      </c>
      <c r="L65" s="20">
        <v>4567.6770560634723</v>
      </c>
      <c r="M65" s="20">
        <v>4803.3111899080177</v>
      </c>
      <c r="N65" s="20">
        <v>5038.9453237525613</v>
      </c>
      <c r="O65" s="20">
        <v>5038.9453237525613</v>
      </c>
      <c r="P65" s="20">
        <v>5292.7348863528014</v>
      </c>
      <c r="Q65" s="20"/>
      <c r="R65" s="58"/>
    </row>
    <row r="66" spans="1:18">
      <c r="A66" s="58" t="s">
        <v>139</v>
      </c>
      <c r="B66" s="20">
        <v>0</v>
      </c>
      <c r="C66" s="20">
        <v>0</v>
      </c>
      <c r="D66" s="20">
        <v>0</v>
      </c>
      <c r="E66" s="20">
        <v>891.87803878469208</v>
      </c>
      <c r="F66" s="20">
        <v>891.87803878469208</v>
      </c>
      <c r="G66" s="20">
        <v>1535.7233749954862</v>
      </c>
      <c r="H66" s="20">
        <v>1754.6201655935158</v>
      </c>
      <c r="I66" s="20">
        <v>1831.8439400449952</v>
      </c>
      <c r="J66" s="20">
        <v>2952.1348250517767</v>
      </c>
      <c r="K66" s="20">
        <v>3316.3832072308601</v>
      </c>
      <c r="L66" s="20">
        <v>3633.6672445994764</v>
      </c>
      <c r="M66" s="20">
        <v>3821.1183326145292</v>
      </c>
      <c r="N66" s="20">
        <v>4008.5694206295816</v>
      </c>
      <c r="O66" s="20">
        <v>4008.5694206295816</v>
      </c>
      <c r="P66" s="20">
        <v>4210.4634707830492</v>
      </c>
      <c r="Q66" s="20"/>
      <c r="R66" s="58"/>
    </row>
    <row r="67" spans="1:18">
      <c r="A67" s="58" t="s">
        <v>140</v>
      </c>
      <c r="B67" s="20">
        <v>0</v>
      </c>
      <c r="C67" s="20">
        <v>0</v>
      </c>
      <c r="D67" s="20">
        <v>0</v>
      </c>
      <c r="E67" s="20">
        <v>107.33197878815157</v>
      </c>
      <c r="F67" s="20">
        <v>107.33197878815157</v>
      </c>
      <c r="G67" s="20">
        <v>184.8147633886029</v>
      </c>
      <c r="H67" s="20">
        <v>211.15763165484799</v>
      </c>
      <c r="I67" s="20">
        <v>220.45103295068157</v>
      </c>
      <c r="J67" s="20">
        <v>355.27107815546685</v>
      </c>
      <c r="K67" s="20">
        <v>399.10610708266972</v>
      </c>
      <c r="L67" s="20">
        <v>437.28926900363336</v>
      </c>
      <c r="M67" s="20">
        <v>459.84784240461454</v>
      </c>
      <c r="N67" s="20">
        <v>482.4064158055956</v>
      </c>
      <c r="O67" s="20">
        <v>482.4064158055956</v>
      </c>
      <c r="P67" s="20">
        <v>506.70310993437346</v>
      </c>
      <c r="Q67" s="20"/>
      <c r="R67" s="58"/>
    </row>
    <row r="68" spans="1:18">
      <c r="A68" s="58" t="s">
        <v>141</v>
      </c>
      <c r="B68" s="20">
        <v>3384.7642300955381</v>
      </c>
      <c r="C68" s="20">
        <v>3384.7642300955381</v>
      </c>
      <c r="D68" s="20">
        <v>3384.7642300955381</v>
      </c>
      <c r="E68" s="20">
        <v>3384.7642300955381</v>
      </c>
      <c r="F68" s="20">
        <v>3384.7642300955381</v>
      </c>
      <c r="G68" s="20">
        <v>4326.0725514777259</v>
      </c>
      <c r="H68" s="20">
        <v>4646.1018487720676</v>
      </c>
      <c r="I68" s="20">
        <v>4759.0037794244308</v>
      </c>
      <c r="J68" s="20">
        <v>6396.8802586294378</v>
      </c>
      <c r="K68" s="20">
        <v>6876.5359023895198</v>
      </c>
      <c r="L68" s="20">
        <v>7534.425819774</v>
      </c>
      <c r="M68" s="20">
        <v>7923.1065168258347</v>
      </c>
      <c r="N68" s="20">
        <v>8311.7872138776675</v>
      </c>
      <c r="O68" s="20">
        <v>8311.7872138776675</v>
      </c>
      <c r="P68" s="20">
        <v>8730.415459652193</v>
      </c>
      <c r="Q68" s="20"/>
      <c r="R68" s="58"/>
    </row>
    <row r="69" spans="1:18">
      <c r="A69" s="9" t="s">
        <v>32</v>
      </c>
      <c r="B69" s="21">
        <f t="shared" ref="B69:P69" si="4">SUM(B38:B68)</f>
        <v>13333</v>
      </c>
      <c r="C69" s="21">
        <f t="shared" si="4"/>
        <v>13333</v>
      </c>
      <c r="D69" s="21">
        <f t="shared" si="4"/>
        <v>13333</v>
      </c>
      <c r="E69" s="21">
        <f t="shared" si="4"/>
        <v>26666</v>
      </c>
      <c r="F69" s="21">
        <f t="shared" si="4"/>
        <v>26666</v>
      </c>
      <c r="G69" s="21">
        <f t="shared" si="4"/>
        <v>39999</v>
      </c>
      <c r="H69" s="21">
        <f t="shared" si="4"/>
        <v>44532</v>
      </c>
      <c r="I69" s="21">
        <f t="shared" si="4"/>
        <v>46131.179999999993</v>
      </c>
      <c r="J69" s="21">
        <f t="shared" si="4"/>
        <v>69330.600000000006</v>
      </c>
      <c r="K69" s="21">
        <f t="shared" si="4"/>
        <v>76665.299999999988</v>
      </c>
      <c r="L69" s="21">
        <f t="shared" si="4"/>
        <v>84000</v>
      </c>
      <c r="M69" s="21">
        <f t="shared" si="4"/>
        <v>88333.333333333343</v>
      </c>
      <c r="N69" s="21">
        <f t="shared" si="4"/>
        <v>92666.666666666686</v>
      </c>
      <c r="O69" s="21">
        <f t="shared" si="4"/>
        <v>92666.666666666686</v>
      </c>
      <c r="P69" s="21">
        <f t="shared" si="4"/>
        <v>97333.880000000019</v>
      </c>
      <c r="Q69" s="20"/>
      <c r="R69" s="58"/>
    </row>
  </sheetData>
  <mergeCells count="1">
    <mergeCell ref="A1:E1"/>
  </mergeCells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40" zoomScale="85" zoomScaleNormal="85" workbookViewId="0">
      <selection activeCell="C52" sqref="C52:J82"/>
    </sheetView>
  </sheetViews>
  <sheetFormatPr defaultColWidth="8.84375" defaultRowHeight="14.6"/>
  <cols>
    <col min="2" max="2" width="14.84375" customWidth="1"/>
    <col min="17" max="17" width="16" customWidth="1"/>
    <col min="18" max="18" width="11.84375" customWidth="1"/>
    <col min="26" max="26" width="20.15234375" customWidth="1"/>
  </cols>
  <sheetData>
    <row r="1" spans="2:26">
      <c r="B1" s="23" t="s">
        <v>1</v>
      </c>
      <c r="C1" s="46">
        <v>1993</v>
      </c>
      <c r="D1" s="42">
        <v>1994</v>
      </c>
      <c r="E1" s="46">
        <v>1995</v>
      </c>
      <c r="F1" s="42">
        <v>1996</v>
      </c>
      <c r="G1" s="46">
        <v>1997</v>
      </c>
      <c r="H1" s="42">
        <v>1998</v>
      </c>
      <c r="I1" s="46">
        <v>1999</v>
      </c>
      <c r="J1" s="42">
        <v>2000</v>
      </c>
      <c r="K1" s="46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 s="3" t="s">
        <v>142</v>
      </c>
    </row>
    <row r="2" spans="2:26">
      <c r="B2" t="s">
        <v>2</v>
      </c>
      <c r="C2" s="4"/>
      <c r="D2" s="4"/>
      <c r="E2" s="4"/>
      <c r="F2" s="4"/>
      <c r="G2" s="4"/>
      <c r="H2" s="4"/>
      <c r="I2" s="4"/>
      <c r="J2" s="4"/>
      <c r="K2" s="4">
        <v>7.97</v>
      </c>
      <c r="L2" s="4">
        <v>65.801000000000002</v>
      </c>
      <c r="M2" s="4">
        <v>59.475000000000001</v>
      </c>
      <c r="N2" s="4">
        <v>67.263000000000005</v>
      </c>
      <c r="O2" s="4">
        <v>41.07</v>
      </c>
      <c r="P2" s="4">
        <v>25.460999999999999</v>
      </c>
      <c r="Q2" s="4">
        <v>16.073</v>
      </c>
      <c r="R2" s="4">
        <v>12.487</v>
      </c>
      <c r="S2" s="4">
        <v>32.040999999999997</v>
      </c>
      <c r="T2" s="4">
        <v>51.014000000000003</v>
      </c>
      <c r="U2" s="4">
        <v>49.686999999999998</v>
      </c>
      <c r="V2" s="4">
        <v>47.295000000000002</v>
      </c>
      <c r="W2" s="4">
        <v>23.050999999999998</v>
      </c>
      <c r="X2" s="4">
        <v>0</v>
      </c>
      <c r="Y2" s="4">
        <v>9.7639999999999993</v>
      </c>
      <c r="Z2" s="96">
        <f>SUM(C2:Y2)</f>
        <v>508.45200000000006</v>
      </c>
    </row>
    <row r="3" spans="2:26">
      <c r="B3" t="s">
        <v>3</v>
      </c>
      <c r="C3" s="4"/>
      <c r="D3" s="4"/>
      <c r="E3" s="4"/>
      <c r="F3" s="4"/>
      <c r="G3" s="4"/>
      <c r="H3" s="4"/>
      <c r="I3" s="4"/>
      <c r="J3" s="4"/>
      <c r="K3" s="4">
        <v>0.28000000000000003</v>
      </c>
      <c r="L3" s="4">
        <v>8.2270000000000003</v>
      </c>
      <c r="M3" s="4">
        <v>3.2559999999999998</v>
      </c>
      <c r="N3" s="4">
        <v>5.7679999999999998</v>
      </c>
      <c r="O3" s="4">
        <v>3.3</v>
      </c>
      <c r="P3" s="4">
        <v>2.867</v>
      </c>
      <c r="Q3" s="4">
        <v>4.7069999999999999</v>
      </c>
      <c r="R3" s="4">
        <v>1.1539999999999999</v>
      </c>
      <c r="S3" s="4">
        <v>1.127</v>
      </c>
      <c r="T3" s="4">
        <v>0.17</v>
      </c>
      <c r="U3" s="4">
        <v>0</v>
      </c>
      <c r="V3" s="4">
        <v>24.667000000000002</v>
      </c>
      <c r="W3" s="4">
        <v>2.1469999999999998</v>
      </c>
      <c r="X3" s="4">
        <v>2.0099999999999998</v>
      </c>
      <c r="Y3" s="4">
        <v>21.254000000000001</v>
      </c>
      <c r="Z3" s="96">
        <f t="shared" ref="Z3:Z32" si="0">SUM(C3:Y3)</f>
        <v>80.933999999999997</v>
      </c>
    </row>
    <row r="4" spans="2:26">
      <c r="B4" t="s">
        <v>4</v>
      </c>
      <c r="C4" s="4"/>
      <c r="D4" s="4"/>
      <c r="E4" s="4"/>
      <c r="F4" s="4"/>
      <c r="G4" s="4"/>
      <c r="H4" s="4"/>
      <c r="I4" s="4"/>
      <c r="J4" s="4"/>
      <c r="K4" s="4">
        <v>54.47</v>
      </c>
      <c r="L4" s="4">
        <v>353.39499999999998</v>
      </c>
      <c r="M4" s="4">
        <v>543.89800000000002</v>
      </c>
      <c r="N4" s="4">
        <v>346.38600000000002</v>
      </c>
      <c r="O4" s="4">
        <v>465.64499999999998</v>
      </c>
      <c r="P4" s="4">
        <v>401.11500000000001</v>
      </c>
      <c r="Q4" s="4">
        <v>177.03899999999999</v>
      </c>
      <c r="R4" s="4">
        <v>312.28800000000001</v>
      </c>
      <c r="S4" s="4">
        <v>221.45500000000001</v>
      </c>
      <c r="T4" s="4">
        <v>207.96700000000001</v>
      </c>
      <c r="U4" s="4">
        <v>208.238</v>
      </c>
      <c r="V4" s="4">
        <v>134.99600000000001</v>
      </c>
      <c r="W4" s="4">
        <v>132.97300000000001</v>
      </c>
      <c r="X4" s="4">
        <v>58.134999999999998</v>
      </c>
      <c r="Y4" s="4">
        <v>61.133000000000003</v>
      </c>
      <c r="Z4" s="96">
        <f t="shared" si="0"/>
        <v>3679.1330000000003</v>
      </c>
    </row>
    <row r="5" spans="2:26">
      <c r="B5" t="s">
        <v>5</v>
      </c>
      <c r="C5" s="4"/>
      <c r="D5" s="4"/>
      <c r="E5" s="4"/>
      <c r="F5" s="4"/>
      <c r="G5" s="4"/>
      <c r="H5" s="4"/>
      <c r="I5" s="4"/>
      <c r="J5" s="4"/>
      <c r="K5" s="4">
        <v>2.66</v>
      </c>
      <c r="L5" s="4">
        <v>116.958</v>
      </c>
      <c r="M5" s="4">
        <v>174.976</v>
      </c>
      <c r="N5" s="4">
        <v>123.376</v>
      </c>
      <c r="O5" s="4">
        <v>128.21799999999999</v>
      </c>
      <c r="P5" s="4">
        <v>76.739999999999995</v>
      </c>
      <c r="Q5" s="4">
        <v>40.694000000000003</v>
      </c>
      <c r="R5" s="4">
        <v>63.335000000000001</v>
      </c>
      <c r="S5" s="4">
        <v>46.497</v>
      </c>
      <c r="T5" s="4">
        <v>36.465000000000003</v>
      </c>
      <c r="U5" s="4">
        <v>51.866999999999997</v>
      </c>
      <c r="V5" s="4">
        <v>31.399000000000001</v>
      </c>
      <c r="W5" s="4">
        <v>23.527000000000001</v>
      </c>
      <c r="X5" s="4">
        <v>68.518000000000001</v>
      </c>
      <c r="Y5" s="4">
        <v>61.045999999999999</v>
      </c>
      <c r="Z5" s="96">
        <f t="shared" si="0"/>
        <v>1046.2760000000001</v>
      </c>
    </row>
    <row r="6" spans="2:26">
      <c r="B6" t="s">
        <v>6</v>
      </c>
      <c r="C6" s="4"/>
      <c r="D6" s="4"/>
      <c r="E6" s="4"/>
      <c r="F6" s="4"/>
      <c r="G6" s="4"/>
      <c r="H6" s="4"/>
      <c r="I6" s="4"/>
      <c r="J6" s="4"/>
      <c r="K6" s="4">
        <v>151.94</v>
      </c>
      <c r="L6" s="4">
        <v>871.73500000000001</v>
      </c>
      <c r="M6" s="4">
        <v>539.94500000000005</v>
      </c>
      <c r="N6" s="4">
        <v>512.4</v>
      </c>
      <c r="O6" s="4">
        <v>530.74800000000005</v>
      </c>
      <c r="P6" s="4">
        <v>357.14800000000002</v>
      </c>
      <c r="Q6" s="4">
        <v>429.43099999999998</v>
      </c>
      <c r="R6" s="4">
        <v>503.15300000000002</v>
      </c>
      <c r="S6" s="4">
        <v>601.81700000000001</v>
      </c>
      <c r="T6" s="4">
        <v>722.63599999999997</v>
      </c>
      <c r="U6" s="4">
        <v>628.077</v>
      </c>
      <c r="V6" s="4">
        <v>616.03200000000004</v>
      </c>
      <c r="W6" s="4">
        <v>725.43600000000004</v>
      </c>
      <c r="X6" s="4">
        <v>167.364</v>
      </c>
      <c r="Y6" s="4">
        <v>152.684</v>
      </c>
      <c r="Z6" s="96">
        <f t="shared" si="0"/>
        <v>7510.5459999999994</v>
      </c>
    </row>
    <row r="7" spans="2:26">
      <c r="B7" t="s">
        <v>7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96">
        <f t="shared" si="0"/>
        <v>0</v>
      </c>
    </row>
    <row r="8" spans="2:26">
      <c r="B8" t="s">
        <v>8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96">
        <f t="shared" si="0"/>
        <v>0</v>
      </c>
    </row>
    <row r="9" spans="2:26">
      <c r="B9" t="s">
        <v>9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96">
        <f t="shared" si="0"/>
        <v>0</v>
      </c>
    </row>
    <row r="10" spans="2:26">
      <c r="B10" t="s">
        <v>10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96">
        <f t="shared" si="0"/>
        <v>0</v>
      </c>
    </row>
    <row r="11" spans="2:26">
      <c r="B11" t="s">
        <v>11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96">
        <f t="shared" si="0"/>
        <v>0</v>
      </c>
    </row>
    <row r="12" spans="2:26">
      <c r="B12" t="s">
        <v>12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96">
        <f t="shared" si="0"/>
        <v>0</v>
      </c>
    </row>
    <row r="13" spans="2:26">
      <c r="B13" t="s">
        <v>13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96">
        <f t="shared" si="0"/>
        <v>0</v>
      </c>
    </row>
    <row r="14" spans="2:26">
      <c r="B14" t="s">
        <v>14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96">
        <f t="shared" si="0"/>
        <v>0</v>
      </c>
    </row>
    <row r="15" spans="2:26">
      <c r="B15" t="s">
        <v>15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96">
        <f t="shared" si="0"/>
        <v>0</v>
      </c>
    </row>
    <row r="16" spans="2:26">
      <c r="B16" t="s">
        <v>143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96">
        <f t="shared" si="0"/>
        <v>0</v>
      </c>
    </row>
    <row r="17" spans="2:35">
      <c r="B17" t="s">
        <v>16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96">
        <f t="shared" si="0"/>
        <v>0</v>
      </c>
    </row>
    <row r="18" spans="2:35">
      <c r="B18" t="s">
        <v>17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96">
        <f t="shared" si="0"/>
        <v>0</v>
      </c>
    </row>
    <row r="19" spans="2:35">
      <c r="B19" t="s">
        <v>18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96">
        <f t="shared" si="0"/>
        <v>0</v>
      </c>
    </row>
    <row r="20" spans="2:35">
      <c r="B20" t="s">
        <v>19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96">
        <f t="shared" si="0"/>
        <v>0</v>
      </c>
    </row>
    <row r="21" spans="2:35">
      <c r="B21" t="s">
        <v>20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96">
        <f t="shared" si="0"/>
        <v>0</v>
      </c>
    </row>
    <row r="22" spans="2:35">
      <c r="B22" t="s">
        <v>21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96">
        <f t="shared" si="0"/>
        <v>0</v>
      </c>
    </row>
    <row r="23" spans="2:35">
      <c r="B23" t="s">
        <v>22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96">
        <f t="shared" si="0"/>
        <v>0</v>
      </c>
      <c r="AI23" s="95"/>
    </row>
    <row r="24" spans="2:35">
      <c r="B24" t="s">
        <v>23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96">
        <f t="shared" si="0"/>
        <v>0</v>
      </c>
    </row>
    <row r="25" spans="2:35">
      <c r="B25" t="s">
        <v>24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96">
        <f t="shared" si="0"/>
        <v>0</v>
      </c>
    </row>
    <row r="26" spans="2:35">
      <c r="B26" t="s">
        <v>25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96">
        <f t="shared" si="0"/>
        <v>0</v>
      </c>
    </row>
    <row r="27" spans="2:35">
      <c r="B27" t="s">
        <v>26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96">
        <f t="shared" si="0"/>
        <v>0</v>
      </c>
    </row>
    <row r="28" spans="2:35">
      <c r="B28" t="s">
        <v>27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20.199000000000002</v>
      </c>
      <c r="X28" s="4">
        <v>21.526</v>
      </c>
      <c r="Y28" s="4">
        <v>11.364000000000001</v>
      </c>
      <c r="Z28" s="96">
        <f t="shared" si="0"/>
        <v>53.088999999999999</v>
      </c>
    </row>
    <row r="29" spans="2:35">
      <c r="B29" t="s">
        <v>28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96">
        <f t="shared" si="0"/>
        <v>0</v>
      </c>
    </row>
    <row r="30" spans="2:35">
      <c r="B30" t="s">
        <v>29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96">
        <f t="shared" si="0"/>
        <v>0</v>
      </c>
    </row>
    <row r="31" spans="2:35">
      <c r="B31" t="s">
        <v>30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96">
        <f t="shared" si="0"/>
        <v>0</v>
      </c>
    </row>
    <row r="32" spans="2:35">
      <c r="B32" t="s">
        <v>31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96">
        <f t="shared" si="0"/>
        <v>0</v>
      </c>
    </row>
    <row r="33" spans="1:26">
      <c r="B33" s="3" t="s">
        <v>32</v>
      </c>
      <c r="C33" s="3">
        <f>SUM(C2:C32)</f>
        <v>0</v>
      </c>
      <c r="D33" s="3">
        <f t="shared" ref="D33:J33" si="1">SUM(D2:D32)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5">
        <f t="shared" ref="K33:Z33" si="2">SUM(K2:K31)</f>
        <v>217.32</v>
      </c>
      <c r="L33" s="5">
        <f t="shared" si="2"/>
        <v>1416.116</v>
      </c>
      <c r="M33" s="5">
        <f t="shared" si="2"/>
        <v>1321.5500000000002</v>
      </c>
      <c r="N33" s="5">
        <f t="shared" si="2"/>
        <v>1055.193</v>
      </c>
      <c r="O33" s="5">
        <f t="shared" si="2"/>
        <v>1168.981</v>
      </c>
      <c r="P33" s="5">
        <f t="shared" si="2"/>
        <v>863.33100000000002</v>
      </c>
      <c r="Q33" s="5">
        <f t="shared" si="2"/>
        <v>667.94399999999996</v>
      </c>
      <c r="R33" s="5">
        <f t="shared" si="2"/>
        <v>892.41700000000003</v>
      </c>
      <c r="S33" s="5">
        <f t="shared" si="2"/>
        <v>902.93700000000001</v>
      </c>
      <c r="T33" s="5">
        <f t="shared" si="2"/>
        <v>1018.252</v>
      </c>
      <c r="U33" s="5">
        <f t="shared" si="2"/>
        <v>937.86900000000003</v>
      </c>
      <c r="V33" s="5">
        <f t="shared" si="2"/>
        <v>854.38900000000012</v>
      </c>
      <c r="W33" s="5">
        <f t="shared" si="2"/>
        <v>927.33299999999997</v>
      </c>
      <c r="X33" s="5">
        <f t="shared" si="2"/>
        <v>317.55300000000005</v>
      </c>
      <c r="Y33" s="5">
        <f t="shared" si="2"/>
        <v>317.24499999999995</v>
      </c>
      <c r="Z33" s="96">
        <f t="shared" si="2"/>
        <v>12878.43</v>
      </c>
    </row>
    <row r="34" spans="1:26"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6" spans="1:26">
      <c r="B36" s="23" t="s">
        <v>1</v>
      </c>
      <c r="C36">
        <v>2001</v>
      </c>
      <c r="D36">
        <v>2002</v>
      </c>
      <c r="E36">
        <v>2003</v>
      </c>
      <c r="F36">
        <v>2004</v>
      </c>
      <c r="G36">
        <v>2005</v>
      </c>
      <c r="H36">
        <v>2006</v>
      </c>
      <c r="I36">
        <v>2007</v>
      </c>
      <c r="J36">
        <v>2008</v>
      </c>
      <c r="K36">
        <v>2009</v>
      </c>
      <c r="L36">
        <v>2010</v>
      </c>
      <c r="M36">
        <v>2011</v>
      </c>
      <c r="N36">
        <v>2012</v>
      </c>
      <c r="O36">
        <v>2013</v>
      </c>
      <c r="P36">
        <v>2014</v>
      </c>
      <c r="Q36" s="3" t="s">
        <v>382</v>
      </c>
      <c r="T36" s="3">
        <v>2015</v>
      </c>
    </row>
    <row r="37" spans="1:26">
      <c r="A37" t="s">
        <v>33</v>
      </c>
      <c r="B37" t="s">
        <v>34</v>
      </c>
      <c r="C37" s="127">
        <v>2.4347120574716152</v>
      </c>
      <c r="D37" s="4">
        <v>19.800999999999998</v>
      </c>
      <c r="E37" s="4">
        <v>19.396999999999998</v>
      </c>
      <c r="F37" s="4">
        <v>8.2230000000000008</v>
      </c>
      <c r="G37" s="4">
        <v>6.5439999999999996</v>
      </c>
      <c r="H37" s="4">
        <v>8.7370000000000001</v>
      </c>
      <c r="I37" s="4">
        <v>5.1589999999999998</v>
      </c>
      <c r="J37" s="4">
        <v>12.804</v>
      </c>
      <c r="K37" s="4">
        <v>17.315000000000001</v>
      </c>
      <c r="L37" s="4">
        <v>8.9079999999999995</v>
      </c>
      <c r="M37" s="4">
        <v>9.6720000000000006</v>
      </c>
      <c r="N37" s="4">
        <v>12.553000000000001</v>
      </c>
      <c r="O37" s="4">
        <v>11.124000000000001</v>
      </c>
      <c r="P37" s="4">
        <v>2.7309999999999999</v>
      </c>
      <c r="Q37" s="5">
        <f>SUM(C37:P37)</f>
        <v>145.4027120574716</v>
      </c>
    </row>
    <row r="38" spans="1:26">
      <c r="A38" t="s">
        <v>35</v>
      </c>
      <c r="B38" t="s">
        <v>36</v>
      </c>
      <c r="C38" s="127">
        <v>2.1557066554982125</v>
      </c>
      <c r="D38" s="4">
        <v>47.265999999999998</v>
      </c>
      <c r="E38" s="4">
        <v>21.077999999999999</v>
      </c>
      <c r="F38" s="4">
        <v>10.553000000000001</v>
      </c>
      <c r="G38" s="4">
        <v>7.09</v>
      </c>
      <c r="H38" s="4">
        <v>2.9780000000000002</v>
      </c>
      <c r="I38" s="4">
        <v>0.02</v>
      </c>
      <c r="J38" s="4">
        <v>3.4809999999999999</v>
      </c>
      <c r="K38" s="4">
        <v>3.6749999999999998</v>
      </c>
      <c r="L38" s="4">
        <v>2.6429999999999998</v>
      </c>
      <c r="M38" s="4">
        <v>11.412000000000001</v>
      </c>
      <c r="N38" s="4">
        <v>12.629</v>
      </c>
      <c r="O38" s="4">
        <v>16.785</v>
      </c>
      <c r="P38" s="4">
        <v>4.0049999999999999</v>
      </c>
      <c r="Q38" s="5">
        <f t="shared" ref="Q38:Q44" si="3">SUM(C38:P38)</f>
        <v>145.7707066554982</v>
      </c>
      <c r="S38" t="s">
        <v>339</v>
      </c>
      <c r="T38">
        <v>110.633</v>
      </c>
    </row>
    <row r="39" spans="1:26">
      <c r="A39" t="s">
        <v>37</v>
      </c>
      <c r="B39" t="s">
        <v>38</v>
      </c>
      <c r="C39" s="127">
        <v>103.00776254289933</v>
      </c>
      <c r="D39" s="4">
        <v>603.53899999999999</v>
      </c>
      <c r="E39" s="4">
        <v>782.63800000000003</v>
      </c>
      <c r="F39" s="4">
        <v>453.858</v>
      </c>
      <c r="G39" s="4">
        <v>393.60300000000001</v>
      </c>
      <c r="H39" s="4">
        <v>207.47900000000001</v>
      </c>
      <c r="I39" s="4">
        <v>308.90600000000001</v>
      </c>
      <c r="J39" s="4">
        <v>451.584</v>
      </c>
      <c r="K39" s="4">
        <v>411.26799999999997</v>
      </c>
      <c r="L39" s="4">
        <v>427.24099999999999</v>
      </c>
      <c r="M39" s="4">
        <v>523.77300000000002</v>
      </c>
      <c r="N39" s="4">
        <v>512.05899999999997</v>
      </c>
      <c r="O39" s="4">
        <v>594.54200000000003</v>
      </c>
      <c r="P39" s="4">
        <v>232.03800000000001</v>
      </c>
      <c r="Q39" s="5">
        <f t="shared" si="3"/>
        <v>6005.5357625428987</v>
      </c>
      <c r="S39" t="s">
        <v>340</v>
      </c>
      <c r="T39">
        <v>24.167000000000002</v>
      </c>
    </row>
    <row r="40" spans="1:26">
      <c r="A40" t="s">
        <v>39</v>
      </c>
      <c r="B40" t="s">
        <v>40</v>
      </c>
      <c r="C40" s="127">
        <v>0.19824884950765975</v>
      </c>
      <c r="D40" s="4">
        <v>5.1760000000000002</v>
      </c>
      <c r="E40" s="4">
        <v>0.94699999999999995</v>
      </c>
      <c r="F40" s="4">
        <v>0.47</v>
      </c>
      <c r="G40" s="4">
        <v>0.6</v>
      </c>
      <c r="H40" s="4">
        <v>0.2</v>
      </c>
      <c r="I40" s="4">
        <v>0</v>
      </c>
      <c r="J40" s="4">
        <v>0</v>
      </c>
      <c r="K40" s="4">
        <v>1.3580000000000001</v>
      </c>
      <c r="L40" s="4">
        <v>0</v>
      </c>
      <c r="M40" s="4">
        <v>0</v>
      </c>
      <c r="N40" s="4">
        <v>3.923</v>
      </c>
      <c r="O40" s="4">
        <v>1.571</v>
      </c>
      <c r="P40" s="4">
        <v>0</v>
      </c>
      <c r="Q40" s="5">
        <f t="shared" si="3"/>
        <v>14.443248849507659</v>
      </c>
      <c r="S40" t="s">
        <v>341</v>
      </c>
      <c r="T40">
        <v>84.486000000000004</v>
      </c>
    </row>
    <row r="41" spans="1:26">
      <c r="A41" t="s">
        <v>41</v>
      </c>
      <c r="B41" t="s">
        <v>42</v>
      </c>
      <c r="C41" s="127">
        <v>0.14202342245274444</v>
      </c>
      <c r="D41" s="4">
        <v>0.59299999999999997</v>
      </c>
      <c r="E41" s="4">
        <v>0.36699999999999999</v>
      </c>
      <c r="F41" s="4">
        <v>0.16800000000000001</v>
      </c>
      <c r="G41" s="4">
        <v>0.40899999999999997</v>
      </c>
      <c r="H41" s="4">
        <v>0.32</v>
      </c>
      <c r="I41" s="4">
        <v>1.0469999999999999</v>
      </c>
      <c r="J41" s="4">
        <v>1.173</v>
      </c>
      <c r="K41" s="4">
        <v>1.2010000000000001</v>
      </c>
      <c r="L41" s="4">
        <v>0.33400000000000002</v>
      </c>
      <c r="M41" s="4">
        <v>0.33400000000000002</v>
      </c>
      <c r="N41" s="4">
        <v>0.52600000000000002</v>
      </c>
      <c r="O41" s="4">
        <v>2.056</v>
      </c>
      <c r="P41" s="4">
        <v>0.33300000000000002</v>
      </c>
      <c r="Q41" s="5">
        <f t="shared" si="3"/>
        <v>9.0030234224527437</v>
      </c>
      <c r="S41" t="s">
        <v>342</v>
      </c>
      <c r="T41">
        <v>3.9649999999999999</v>
      </c>
    </row>
    <row r="42" spans="1:26">
      <c r="A42" t="s">
        <v>43</v>
      </c>
      <c r="B42" t="s">
        <v>44</v>
      </c>
      <c r="C42" s="127">
        <v>47.442623698966592</v>
      </c>
      <c r="D42" s="4">
        <v>173.417</v>
      </c>
      <c r="E42" s="4">
        <v>287.39600000000002</v>
      </c>
      <c r="F42" s="4">
        <v>281.11599999999999</v>
      </c>
      <c r="G42" s="4">
        <v>333.94099999999997</v>
      </c>
      <c r="H42" s="4">
        <v>196.28100000000001</v>
      </c>
      <c r="I42" s="4">
        <v>94.748999999999995</v>
      </c>
      <c r="J42" s="4">
        <v>149.97900000000001</v>
      </c>
      <c r="K42" s="4">
        <v>156.09700000000001</v>
      </c>
      <c r="L42" s="4">
        <v>267.822</v>
      </c>
      <c r="M42" s="4">
        <v>166.68799999999999</v>
      </c>
      <c r="N42" s="4">
        <v>252.863</v>
      </c>
      <c r="O42" s="4">
        <v>253.00899999999999</v>
      </c>
      <c r="P42" s="4">
        <v>30.146999999999998</v>
      </c>
      <c r="Q42" s="5">
        <f t="shared" si="3"/>
        <v>2690.9476236989663</v>
      </c>
      <c r="S42" t="s">
        <v>343</v>
      </c>
      <c r="T42">
        <v>19.727</v>
      </c>
    </row>
    <row r="43" spans="1:26">
      <c r="A43" t="s">
        <v>144</v>
      </c>
      <c r="B43" t="s">
        <v>145</v>
      </c>
      <c r="C43" s="127">
        <v>44.189446833676094</v>
      </c>
      <c r="D43" s="4">
        <v>478.94799999999998</v>
      </c>
      <c r="E43" s="4">
        <v>152.15</v>
      </c>
      <c r="F43" s="4">
        <v>238.45699999999999</v>
      </c>
      <c r="G43" s="4">
        <v>281.80500000000001</v>
      </c>
      <c r="H43" s="4">
        <v>306.46100000000001</v>
      </c>
      <c r="I43" s="4">
        <v>186.577</v>
      </c>
      <c r="J43" s="4">
        <v>180.65700000000001</v>
      </c>
      <c r="K43" s="4">
        <v>185.32599999999999</v>
      </c>
      <c r="L43" s="4">
        <v>177.274</v>
      </c>
      <c r="M43" s="4">
        <v>142.399</v>
      </c>
      <c r="N43" s="4">
        <v>17.995999999999999</v>
      </c>
      <c r="O43" s="4">
        <v>25.146999999999998</v>
      </c>
      <c r="P43" s="4">
        <v>20.498999999999999</v>
      </c>
      <c r="Q43" s="5">
        <f t="shared" si="3"/>
        <v>2437.8854468336754</v>
      </c>
      <c r="S43" t="s">
        <v>344</v>
      </c>
      <c r="T43">
        <v>29.067</v>
      </c>
    </row>
    <row r="44" spans="1:26">
      <c r="A44" t="s">
        <v>146</v>
      </c>
      <c r="B44" t="s">
        <v>147</v>
      </c>
      <c r="C44" s="127">
        <v>17.749475939527741</v>
      </c>
      <c r="D44" s="4">
        <v>87.376000000000005</v>
      </c>
      <c r="E44" s="4">
        <v>57.576999999999998</v>
      </c>
      <c r="F44" s="4">
        <v>62.347999999999999</v>
      </c>
      <c r="G44" s="4">
        <v>144.989</v>
      </c>
      <c r="H44" s="4">
        <v>140.875</v>
      </c>
      <c r="I44" s="4">
        <v>71.486000000000004</v>
      </c>
      <c r="J44" s="4">
        <v>92.739000000000004</v>
      </c>
      <c r="K44" s="4">
        <v>126.697</v>
      </c>
      <c r="L44" s="4">
        <v>134.03</v>
      </c>
      <c r="M44" s="4">
        <v>83.590999999999994</v>
      </c>
      <c r="N44" s="4">
        <v>41.84</v>
      </c>
      <c r="O44" s="4">
        <v>23.099</v>
      </c>
      <c r="P44" s="4">
        <v>27.8</v>
      </c>
      <c r="Q44" s="5">
        <f t="shared" si="3"/>
        <v>1112.1964759395275</v>
      </c>
      <c r="S44" t="s">
        <v>146</v>
      </c>
      <c r="T44">
        <v>45.2</v>
      </c>
    </row>
    <row r="45" spans="1:26">
      <c r="B45" s="2" t="s">
        <v>32</v>
      </c>
      <c r="C45" s="5">
        <f>SUM(C37:C44)</f>
        <v>217.32</v>
      </c>
      <c r="D45" s="5">
        <f>SUM(D37:D44)</f>
        <v>1416.116</v>
      </c>
      <c r="E45" s="5">
        <f t="shared" ref="E45:Q45" si="4">SUM(E37:E44)</f>
        <v>1321.5500000000002</v>
      </c>
      <c r="F45" s="5">
        <f t="shared" si="4"/>
        <v>1055.193</v>
      </c>
      <c r="G45" s="5">
        <f t="shared" si="4"/>
        <v>1168.981</v>
      </c>
      <c r="H45" s="5">
        <f t="shared" si="4"/>
        <v>863.33100000000002</v>
      </c>
      <c r="I45" s="5">
        <f t="shared" si="4"/>
        <v>667.94399999999996</v>
      </c>
      <c r="J45" s="5">
        <f t="shared" si="4"/>
        <v>892.41700000000014</v>
      </c>
      <c r="K45" s="5">
        <f t="shared" si="4"/>
        <v>902.93700000000001</v>
      </c>
      <c r="L45" s="5">
        <f t="shared" si="4"/>
        <v>1018.252</v>
      </c>
      <c r="M45" s="5">
        <f t="shared" si="4"/>
        <v>937.86899999999991</v>
      </c>
      <c r="N45" s="5">
        <f t="shared" si="4"/>
        <v>854.3889999999999</v>
      </c>
      <c r="O45" s="5">
        <f t="shared" si="4"/>
        <v>927.3330000000002</v>
      </c>
      <c r="P45" s="5">
        <f t="shared" si="4"/>
        <v>317.55300000000005</v>
      </c>
      <c r="Q45" s="5">
        <f t="shared" si="4"/>
        <v>12561.184999999998</v>
      </c>
      <c r="T45" s="3">
        <f>SUM(T38:T44)</f>
        <v>317.245</v>
      </c>
    </row>
    <row r="50" spans="2:11">
      <c r="B50" s="23" t="s">
        <v>1</v>
      </c>
      <c r="C50" t="s">
        <v>33</v>
      </c>
      <c r="D50" t="s">
        <v>35</v>
      </c>
      <c r="E50" t="s">
        <v>37</v>
      </c>
      <c r="F50" t="s">
        <v>39</v>
      </c>
      <c r="G50" t="s">
        <v>41</v>
      </c>
      <c r="H50" t="s">
        <v>43</v>
      </c>
      <c r="I50" t="s">
        <v>144</v>
      </c>
      <c r="J50" t="s">
        <v>146</v>
      </c>
    </row>
    <row r="51" spans="2:11">
      <c r="B51" s="23"/>
      <c r="C51" t="s">
        <v>34</v>
      </c>
      <c r="D51" t="s">
        <v>36</v>
      </c>
      <c r="E51" t="s">
        <v>38</v>
      </c>
      <c r="F51" t="s">
        <v>40</v>
      </c>
      <c r="G51" t="s">
        <v>42</v>
      </c>
      <c r="H51" t="s">
        <v>44</v>
      </c>
      <c r="I51" t="s">
        <v>145</v>
      </c>
      <c r="J51" t="s">
        <v>147</v>
      </c>
      <c r="K51" s="113" t="s">
        <v>381</v>
      </c>
    </row>
    <row r="52" spans="2:11">
      <c r="B52" s="8" t="s">
        <v>2</v>
      </c>
      <c r="C52">
        <v>2.9755551334982617</v>
      </c>
      <c r="D52">
        <v>19.889878781703544</v>
      </c>
      <c r="E52">
        <v>154.7766302927547</v>
      </c>
      <c r="F52">
        <v>0</v>
      </c>
      <c r="G52">
        <v>4.5273559152099576</v>
      </c>
      <c r="H52">
        <v>169.22148707811817</v>
      </c>
      <c r="I52">
        <v>27.731198252356752</v>
      </c>
      <c r="J52">
        <v>119.56589454635861</v>
      </c>
      <c r="K52" s="3">
        <f>SUM(C52:J52)</f>
        <v>498.68800000000005</v>
      </c>
    </row>
    <row r="53" spans="2:11">
      <c r="B53" s="8" t="s">
        <v>3</v>
      </c>
      <c r="C53">
        <v>1.3312457912457911</v>
      </c>
      <c r="D53">
        <v>1.1092040404040404</v>
      </c>
      <c r="E53">
        <v>11.247771043771044</v>
      </c>
      <c r="F53">
        <v>0</v>
      </c>
      <c r="G53">
        <v>0</v>
      </c>
      <c r="H53">
        <v>40.202618181818188</v>
      </c>
      <c r="I53">
        <v>0</v>
      </c>
      <c r="J53">
        <v>5.7891609427609421</v>
      </c>
      <c r="K53" s="3">
        <f t="shared" ref="K53:K82" si="5">SUM(C53:J53)</f>
        <v>59.680000000000007</v>
      </c>
    </row>
    <row r="54" spans="2:11">
      <c r="B54" s="8" t="s">
        <v>4</v>
      </c>
      <c r="C54">
        <v>94.362656130297765</v>
      </c>
      <c r="D54">
        <v>59.482526034578079</v>
      </c>
      <c r="E54">
        <v>1680.3064831781969</v>
      </c>
      <c r="F54">
        <v>6.8369319186312447</v>
      </c>
      <c r="G54">
        <v>4.067233333239793</v>
      </c>
      <c r="H54">
        <v>622.17603387652127</v>
      </c>
      <c r="I54">
        <v>725.30567948073963</v>
      </c>
      <c r="J54">
        <v>425.46245604779534</v>
      </c>
      <c r="K54" s="3">
        <f t="shared" si="5"/>
        <v>3618.0000000000005</v>
      </c>
    </row>
    <row r="55" spans="2:11">
      <c r="B55" s="8" t="s">
        <v>5</v>
      </c>
      <c r="C55">
        <v>0.26672011154421571</v>
      </c>
      <c r="D55">
        <v>22.366386496636373</v>
      </c>
      <c r="E55">
        <v>555.69129825864832</v>
      </c>
      <c r="F55">
        <v>3.4402883560458797</v>
      </c>
      <c r="G55">
        <v>0</v>
      </c>
      <c r="H55">
        <v>172.15178868681113</v>
      </c>
      <c r="I55">
        <v>109.50264368950812</v>
      </c>
      <c r="J55">
        <v>121.81087440080604</v>
      </c>
      <c r="K55" s="3">
        <f t="shared" si="5"/>
        <v>985.23</v>
      </c>
    </row>
    <row r="56" spans="2:11">
      <c r="B56" s="8" t="s">
        <v>6</v>
      </c>
      <c r="C56">
        <v>46.466534890885576</v>
      </c>
      <c r="D56">
        <v>42.455711302176184</v>
      </c>
      <c r="E56">
        <v>3568.2085797695286</v>
      </c>
      <c r="F56">
        <v>4.166028574830535</v>
      </c>
      <c r="G56">
        <v>0.40843417400299364</v>
      </c>
      <c r="H56">
        <v>1681.2426958756978</v>
      </c>
      <c r="I56">
        <v>1575.3459254110717</v>
      </c>
      <c r="J56">
        <v>439.56809000180681</v>
      </c>
      <c r="K56" s="3">
        <f t="shared" si="5"/>
        <v>7357.862000000001</v>
      </c>
    </row>
    <row r="57" spans="2:11">
      <c r="B57" s="8" t="s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3">
        <f t="shared" si="5"/>
        <v>0</v>
      </c>
    </row>
    <row r="58" spans="2:11">
      <c r="B58" s="8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3">
        <f t="shared" si="5"/>
        <v>0</v>
      </c>
    </row>
    <row r="59" spans="2:11">
      <c r="B59" s="8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3">
        <f t="shared" si="5"/>
        <v>0</v>
      </c>
    </row>
    <row r="60" spans="2:11">
      <c r="B60" s="8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3">
        <f t="shared" si="5"/>
        <v>0</v>
      </c>
    </row>
    <row r="61" spans="2:11">
      <c r="B61" s="8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3">
        <f t="shared" si="5"/>
        <v>0</v>
      </c>
    </row>
    <row r="62" spans="2:11">
      <c r="B62" s="8" t="s">
        <v>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3">
        <f t="shared" si="5"/>
        <v>0</v>
      </c>
    </row>
    <row r="63" spans="2:11">
      <c r="B63" s="8" t="s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3">
        <f t="shared" si="5"/>
        <v>0</v>
      </c>
    </row>
    <row r="64" spans="2:11">
      <c r="B64" s="8" t="s">
        <v>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3">
        <f t="shared" si="5"/>
        <v>0</v>
      </c>
    </row>
    <row r="65" spans="2:11">
      <c r="B65" s="8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3">
        <f t="shared" si="5"/>
        <v>0</v>
      </c>
    </row>
    <row r="66" spans="2:11">
      <c r="B66" s="24" t="s">
        <v>143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3">
        <f t="shared" si="5"/>
        <v>0</v>
      </c>
    </row>
    <row r="67" spans="2:11">
      <c r="B67" s="8" t="s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3">
        <f t="shared" si="5"/>
        <v>0</v>
      </c>
    </row>
    <row r="68" spans="2:11">
      <c r="B68" s="8" t="s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3">
        <f t="shared" si="5"/>
        <v>0</v>
      </c>
    </row>
    <row r="69" spans="2:11">
      <c r="B69" s="8" t="s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3">
        <f t="shared" si="5"/>
        <v>0</v>
      </c>
    </row>
    <row r="70" spans="2:11">
      <c r="B70" s="8" t="s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3">
        <f t="shared" si="5"/>
        <v>0</v>
      </c>
    </row>
    <row r="71" spans="2:11">
      <c r="B71" s="8" t="s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3">
        <f t="shared" si="5"/>
        <v>0</v>
      </c>
    </row>
    <row r="72" spans="2:11">
      <c r="B72" s="8" t="s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3">
        <f t="shared" si="5"/>
        <v>0</v>
      </c>
    </row>
    <row r="73" spans="2:11">
      <c r="B73" s="8" t="s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3">
        <f t="shared" si="5"/>
        <v>0</v>
      </c>
    </row>
    <row r="74" spans="2:11">
      <c r="B74" s="8" t="s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3">
        <f t="shared" si="5"/>
        <v>0</v>
      </c>
    </row>
    <row r="75" spans="2:11">
      <c r="B75" s="8" t="s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3">
        <f t="shared" si="5"/>
        <v>0</v>
      </c>
    </row>
    <row r="76" spans="2:11">
      <c r="B76" s="8" t="s">
        <v>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3">
        <f t="shared" si="5"/>
        <v>0</v>
      </c>
    </row>
    <row r="77" spans="2:11">
      <c r="B77" s="8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3">
        <f t="shared" si="5"/>
        <v>0</v>
      </c>
    </row>
    <row r="78" spans="2:11">
      <c r="B78" s="8" t="s">
        <v>27</v>
      </c>
      <c r="C78">
        <v>0</v>
      </c>
      <c r="D78">
        <v>0.46700000000000003</v>
      </c>
      <c r="E78">
        <v>35.305</v>
      </c>
      <c r="F78">
        <v>0</v>
      </c>
      <c r="G78">
        <v>0</v>
      </c>
      <c r="H78">
        <v>5.9530000000000003</v>
      </c>
      <c r="I78">
        <v>0</v>
      </c>
      <c r="J78">
        <v>0</v>
      </c>
      <c r="K78" s="3">
        <f t="shared" si="5"/>
        <v>41.725000000000001</v>
      </c>
    </row>
    <row r="79" spans="2:11">
      <c r="B79" s="8" t="s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3">
        <f t="shared" si="5"/>
        <v>0</v>
      </c>
    </row>
    <row r="80" spans="2:11">
      <c r="B80" s="8" t="s">
        <v>29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3">
        <f t="shared" si="5"/>
        <v>0</v>
      </c>
    </row>
    <row r="81" spans="2:11">
      <c r="B81" s="8" t="s">
        <v>30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3">
        <f t="shared" si="5"/>
        <v>0</v>
      </c>
    </row>
    <row r="82" spans="2:11">
      <c r="B82" s="8" t="s">
        <v>31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3">
        <f t="shared" si="5"/>
        <v>0</v>
      </c>
    </row>
    <row r="83" spans="2:11">
      <c r="B83" s="2" t="s">
        <v>148</v>
      </c>
      <c r="C83" s="3">
        <f>SUM(C52:C82)</f>
        <v>145.4027120574716</v>
      </c>
      <c r="D83" s="3">
        <f t="shared" ref="D83:K83" si="6">SUM(D52:D82)</f>
        <v>145.77070665549823</v>
      </c>
      <c r="E83" s="3">
        <f t="shared" si="6"/>
        <v>6005.5357625428996</v>
      </c>
      <c r="F83" s="3">
        <f t="shared" si="6"/>
        <v>14.443248849507658</v>
      </c>
      <c r="G83" s="3">
        <f t="shared" si="6"/>
        <v>9.0030234224527437</v>
      </c>
      <c r="H83" s="3">
        <f t="shared" si="6"/>
        <v>2690.9476236989663</v>
      </c>
      <c r="I83" s="3">
        <f t="shared" si="6"/>
        <v>2437.8854468336763</v>
      </c>
      <c r="J83" s="3">
        <f t="shared" si="6"/>
        <v>1112.1964759395278</v>
      </c>
      <c r="K83" s="3">
        <f t="shared" si="6"/>
        <v>12561.185000000001</v>
      </c>
    </row>
    <row r="86" spans="2:11">
      <c r="C86" s="127"/>
      <c r="D86" s="127"/>
      <c r="E86" s="127"/>
      <c r="F86" s="127"/>
      <c r="G86" s="127"/>
      <c r="H86" s="127"/>
      <c r="I86" s="127"/>
      <c r="J86" s="127"/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zoomScale="70" zoomScaleNormal="70" workbookViewId="0">
      <selection activeCell="R1" sqref="R1"/>
    </sheetView>
  </sheetViews>
  <sheetFormatPr defaultColWidth="8.84375" defaultRowHeight="14.6"/>
  <cols>
    <col min="1" max="2" width="14.15234375" customWidth="1"/>
    <col min="3" max="16" width="9.69140625" bestFit="1" customWidth="1"/>
    <col min="17" max="17" width="11.15234375" customWidth="1"/>
    <col min="18" max="18" width="12" customWidth="1"/>
    <col min="20" max="20" width="19.3046875" bestFit="1" customWidth="1"/>
  </cols>
  <sheetData>
    <row r="1" spans="1:20">
      <c r="A1" s="25" t="s">
        <v>175</v>
      </c>
      <c r="B1" s="25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t="s">
        <v>376</v>
      </c>
      <c r="S1" t="s">
        <v>375</v>
      </c>
      <c r="T1" s="125"/>
    </row>
    <row r="2" spans="1:20">
      <c r="A2" s="8" t="s">
        <v>176</v>
      </c>
      <c r="B2" s="20">
        <v>104.94604427131436</v>
      </c>
      <c r="C2" s="20">
        <v>116.79959476484494</v>
      </c>
      <c r="D2" s="35">
        <v>81.8</v>
      </c>
      <c r="E2" s="35">
        <v>121.4</v>
      </c>
      <c r="F2" s="35">
        <v>120</v>
      </c>
      <c r="G2" s="35">
        <v>127</v>
      </c>
      <c r="H2" s="35">
        <v>127</v>
      </c>
      <c r="I2" s="35">
        <v>127</v>
      </c>
      <c r="J2" s="35">
        <v>127.3</v>
      </c>
      <c r="K2" s="35">
        <v>127.3</v>
      </c>
      <c r="L2" s="35">
        <v>127.3</v>
      </c>
      <c r="M2" s="35">
        <v>127.3</v>
      </c>
      <c r="N2" s="35">
        <v>127.3</v>
      </c>
      <c r="O2" s="35">
        <v>131.30000000000001</v>
      </c>
      <c r="P2" s="35">
        <v>131.30000000000001</v>
      </c>
      <c r="Q2" s="20">
        <v>131.30000000000001</v>
      </c>
      <c r="R2" s="125">
        <v>26.353955728685648</v>
      </c>
      <c r="S2" s="5">
        <f>Q2-B2</f>
        <v>26.353955728685648</v>
      </c>
    </row>
    <row r="3" spans="1:20">
      <c r="A3" s="8" t="s">
        <v>177</v>
      </c>
      <c r="B3" s="20">
        <v>48.437642837131307</v>
      </c>
      <c r="C3" s="20">
        <v>53.908626037538355</v>
      </c>
      <c r="D3" s="35">
        <v>56.4</v>
      </c>
      <c r="E3" s="35">
        <v>56.4</v>
      </c>
      <c r="F3" s="35">
        <v>55.6</v>
      </c>
      <c r="G3" s="35">
        <v>66.8</v>
      </c>
      <c r="H3" s="35">
        <v>67.2</v>
      </c>
      <c r="I3" s="35">
        <v>67.2</v>
      </c>
      <c r="J3" s="35">
        <v>62.9</v>
      </c>
      <c r="K3" s="35">
        <v>23</v>
      </c>
      <c r="L3" s="35">
        <v>57.9</v>
      </c>
      <c r="M3" s="35">
        <v>57.9</v>
      </c>
      <c r="N3" s="35">
        <v>57.9</v>
      </c>
      <c r="O3" s="35">
        <v>57.9</v>
      </c>
      <c r="P3" s="35">
        <v>52.9</v>
      </c>
      <c r="Q3" s="20">
        <v>52.9</v>
      </c>
      <c r="R3" s="125">
        <v>4.4623571628686918</v>
      </c>
      <c r="S3" s="5">
        <f t="shared" ref="S3:S32" si="0">Q3-B3</f>
        <v>4.4623571628686918</v>
      </c>
    </row>
    <row r="4" spans="1:20">
      <c r="A4" s="8" t="s">
        <v>178</v>
      </c>
      <c r="B4" s="20">
        <v>403.92412186980221</v>
      </c>
      <c r="C4" s="20">
        <v>449.54694650681824</v>
      </c>
      <c r="D4" s="35">
        <v>248.6</v>
      </c>
      <c r="E4" s="35">
        <v>272.10000000000002</v>
      </c>
      <c r="F4" s="35">
        <v>377.5</v>
      </c>
      <c r="G4" s="35">
        <v>429.4</v>
      </c>
      <c r="H4" s="35">
        <v>431.1</v>
      </c>
      <c r="I4" s="35">
        <v>431.1</v>
      </c>
      <c r="J4" s="35">
        <v>516.20000000000005</v>
      </c>
      <c r="K4" s="35">
        <v>526.29999999999995</v>
      </c>
      <c r="L4" s="35">
        <v>520.4</v>
      </c>
      <c r="M4" s="35">
        <v>544.20000000000005</v>
      </c>
      <c r="N4" s="35">
        <v>622.29999999999995</v>
      </c>
      <c r="O4" s="35">
        <v>628.4</v>
      </c>
      <c r="P4" s="35">
        <v>623.29999999999995</v>
      </c>
      <c r="Q4" s="20">
        <v>608.9</v>
      </c>
      <c r="R4" s="125">
        <v>219.37587813019775</v>
      </c>
      <c r="S4" s="5">
        <f t="shared" si="0"/>
        <v>204.97587813019777</v>
      </c>
    </row>
    <row r="5" spans="1:20">
      <c r="A5" s="8" t="s">
        <v>179</v>
      </c>
      <c r="B5" s="20">
        <v>943.94492885712248</v>
      </c>
      <c r="C5" s="20">
        <v>1050.5625622801901</v>
      </c>
      <c r="D5" s="35">
        <v>1054.4000000000001</v>
      </c>
      <c r="E5" s="35">
        <v>1062</v>
      </c>
      <c r="F5" s="35">
        <v>1062.4000000000001</v>
      </c>
      <c r="G5" s="35">
        <v>1140.3</v>
      </c>
      <c r="H5" s="35">
        <v>1140.3</v>
      </c>
      <c r="I5" s="35">
        <v>1151.5</v>
      </c>
      <c r="J5" s="35">
        <v>1157.3</v>
      </c>
      <c r="K5" s="35">
        <v>1157.3</v>
      </c>
      <c r="L5" s="35">
        <v>1103.3</v>
      </c>
      <c r="M5" s="35">
        <v>1103.3</v>
      </c>
      <c r="N5" s="35">
        <v>1098.2</v>
      </c>
      <c r="O5" s="35">
        <v>1098.2</v>
      </c>
      <c r="P5" s="35">
        <v>1092.5</v>
      </c>
      <c r="Q5" s="20">
        <v>1069.4000000000001</v>
      </c>
      <c r="R5" s="125">
        <v>148.55507114287752</v>
      </c>
      <c r="S5" s="5">
        <f t="shared" si="0"/>
        <v>125.45507114287761</v>
      </c>
    </row>
    <row r="6" spans="1:20">
      <c r="A6" s="8" t="s">
        <v>180</v>
      </c>
      <c r="B6" s="20">
        <v>8557.054802776589</v>
      </c>
      <c r="C6" s="20">
        <v>9503.1947216338758</v>
      </c>
      <c r="D6" s="35">
        <v>8539.7999999999993</v>
      </c>
      <c r="E6" s="35">
        <v>9172.6</v>
      </c>
      <c r="F6" s="35">
        <v>9751.5</v>
      </c>
      <c r="G6" s="35">
        <v>9846.2999999999993</v>
      </c>
      <c r="H6" s="35">
        <v>9846.2999999999993</v>
      </c>
      <c r="I6" s="35">
        <v>9846.2999999999993</v>
      </c>
      <c r="J6" s="35">
        <v>10460.4</v>
      </c>
      <c r="K6" s="35">
        <v>10460.4</v>
      </c>
      <c r="L6" s="35">
        <v>10460.4</v>
      </c>
      <c r="M6" s="35">
        <v>10634.7</v>
      </c>
      <c r="N6" s="35">
        <v>10634.7</v>
      </c>
      <c r="O6" s="35">
        <v>10580.5</v>
      </c>
      <c r="P6" s="35">
        <v>10515.8</v>
      </c>
      <c r="Q6" s="20">
        <v>10485.4</v>
      </c>
      <c r="R6" s="125">
        <v>1958.7451972234103</v>
      </c>
      <c r="S6" s="5">
        <f t="shared" si="0"/>
        <v>1928.3451972234107</v>
      </c>
    </row>
    <row r="7" spans="1:20">
      <c r="A7" s="8" t="s">
        <v>181</v>
      </c>
      <c r="B7" s="20">
        <v>941.12376344323013</v>
      </c>
      <c r="C7" s="20">
        <v>1047.4227490609769</v>
      </c>
      <c r="D7" s="35">
        <v>809.5</v>
      </c>
      <c r="E7" s="35">
        <v>787.3</v>
      </c>
      <c r="F7" s="35">
        <v>764.5</v>
      </c>
      <c r="G7" s="35">
        <v>1337.8</v>
      </c>
      <c r="H7" s="35">
        <v>1337.8</v>
      </c>
      <c r="I7" s="35">
        <v>1337.8</v>
      </c>
      <c r="J7" s="35">
        <v>1129.5999999999999</v>
      </c>
      <c r="K7" s="35">
        <v>1129.5999999999999</v>
      </c>
      <c r="L7" s="35">
        <v>1140.9000000000001</v>
      </c>
      <c r="M7" s="35">
        <v>1167.4000000000001</v>
      </c>
      <c r="N7" s="35">
        <v>1150.3</v>
      </c>
      <c r="O7" s="35">
        <v>1165.5</v>
      </c>
      <c r="P7" s="35">
        <v>1119.9000000000001</v>
      </c>
      <c r="Q7" s="20">
        <v>1119.9000000000001</v>
      </c>
      <c r="R7" s="125">
        <v>178.77623655676996</v>
      </c>
      <c r="S7" s="5">
        <f t="shared" si="0"/>
        <v>178.77623655676996</v>
      </c>
    </row>
    <row r="8" spans="1:20">
      <c r="A8" s="8" t="s">
        <v>182</v>
      </c>
      <c r="B8" s="20">
        <v>1962.7587440346651</v>
      </c>
      <c r="C8" s="20">
        <v>2184.4503765356999</v>
      </c>
      <c r="D8" s="35">
        <v>2092.1</v>
      </c>
      <c r="E8" s="35">
        <v>2212.1</v>
      </c>
      <c r="F8" s="35">
        <v>2224.6</v>
      </c>
      <c r="G8" s="35">
        <v>2224.6</v>
      </c>
      <c r="H8" s="35">
        <v>2224.6</v>
      </c>
      <c r="I8" s="35">
        <v>2224.6</v>
      </c>
      <c r="J8" s="35">
        <v>2292.3000000000002</v>
      </c>
      <c r="K8" s="35">
        <v>2374.6999999999998</v>
      </c>
      <c r="L8" s="35">
        <v>2350.8000000000002</v>
      </c>
      <c r="M8" s="35">
        <v>2344.5</v>
      </c>
      <c r="N8" s="35">
        <v>2344.5</v>
      </c>
      <c r="O8" s="35">
        <v>2477.3000000000002</v>
      </c>
      <c r="P8" s="35">
        <v>2599.1</v>
      </c>
      <c r="Q8" s="20">
        <v>2599.5</v>
      </c>
      <c r="R8" s="125">
        <v>636.34125596533477</v>
      </c>
      <c r="S8" s="5">
        <f t="shared" si="0"/>
        <v>636.74125596533486</v>
      </c>
    </row>
    <row r="9" spans="1:20">
      <c r="A9" s="8" t="s">
        <v>183</v>
      </c>
      <c r="B9" s="20">
        <v>3850.8509323366657</v>
      </c>
      <c r="C9" s="20">
        <v>3315.5917648430805</v>
      </c>
      <c r="D9" s="35">
        <v>4157.1000000000004</v>
      </c>
      <c r="E9" s="35">
        <v>3527.6</v>
      </c>
      <c r="F9" s="35">
        <v>3891.5</v>
      </c>
      <c r="G9" s="35">
        <v>3954.5</v>
      </c>
      <c r="H9" s="35">
        <v>4068.7</v>
      </c>
      <c r="I9" s="35">
        <v>4068.8</v>
      </c>
      <c r="J9" s="35">
        <v>4411.6000000000004</v>
      </c>
      <c r="K9" s="35">
        <v>4384.7</v>
      </c>
      <c r="L9" s="35">
        <v>5268.7</v>
      </c>
      <c r="M9" s="35">
        <v>5454.9</v>
      </c>
      <c r="N9" s="35">
        <v>5526.7</v>
      </c>
      <c r="O9" s="35">
        <v>5526.6</v>
      </c>
      <c r="P9" s="35">
        <v>5559.7</v>
      </c>
      <c r="Q9" s="20">
        <v>6019.1</v>
      </c>
      <c r="R9" s="125">
        <v>1708.8490676633342</v>
      </c>
      <c r="S9" s="5">
        <f t="shared" si="0"/>
        <v>2168.2490676633347</v>
      </c>
    </row>
    <row r="10" spans="1:20">
      <c r="A10" s="8" t="s">
        <v>184</v>
      </c>
      <c r="B10" s="20">
        <v>21.136275374746162</v>
      </c>
      <c r="C10" s="20">
        <v>23.530386770439041</v>
      </c>
      <c r="D10" s="35">
        <v>32.5</v>
      </c>
      <c r="E10" s="35">
        <v>24.2</v>
      </c>
      <c r="F10" s="35">
        <v>24.2</v>
      </c>
      <c r="G10" s="35">
        <v>24.2</v>
      </c>
      <c r="H10" s="35">
        <v>24.2</v>
      </c>
      <c r="I10" s="35">
        <v>24.2</v>
      </c>
      <c r="J10" s="35">
        <v>24.2</v>
      </c>
      <c r="K10" s="35">
        <v>24.2</v>
      </c>
      <c r="L10" s="35">
        <v>24.2</v>
      </c>
      <c r="M10" s="35">
        <v>24.2</v>
      </c>
      <c r="N10" s="35">
        <v>24.2</v>
      </c>
      <c r="O10" s="35">
        <v>24.2</v>
      </c>
      <c r="P10" s="35">
        <v>24.2</v>
      </c>
      <c r="Q10" s="20">
        <v>24.2</v>
      </c>
      <c r="R10" s="125">
        <v>3.0637246252538368</v>
      </c>
      <c r="S10" s="5">
        <f t="shared" si="0"/>
        <v>3.0637246252538368</v>
      </c>
    </row>
    <row r="11" spans="1:20">
      <c r="A11" s="8" t="s">
        <v>185</v>
      </c>
      <c r="B11" s="20">
        <v>221.18374029209849</v>
      </c>
      <c r="C11" s="20">
        <v>246.17301230547247</v>
      </c>
      <c r="D11" s="35">
        <v>83.6</v>
      </c>
      <c r="E11" s="35">
        <v>78.7</v>
      </c>
      <c r="F11" s="35">
        <v>78.8</v>
      </c>
      <c r="G11" s="35">
        <v>78.8</v>
      </c>
      <c r="H11" s="35">
        <v>78.8</v>
      </c>
      <c r="I11" s="35">
        <v>392</v>
      </c>
      <c r="J11" s="35">
        <v>394.7</v>
      </c>
      <c r="K11" s="35">
        <v>394.7</v>
      </c>
      <c r="L11" s="35">
        <v>394.3</v>
      </c>
      <c r="M11" s="35">
        <v>371</v>
      </c>
      <c r="N11" s="35">
        <v>371</v>
      </c>
      <c r="O11" s="35">
        <v>369</v>
      </c>
      <c r="P11" s="35">
        <v>293.7</v>
      </c>
      <c r="Q11" s="20">
        <v>292.89999999999998</v>
      </c>
      <c r="R11" s="125">
        <v>72.516259707901497</v>
      </c>
      <c r="S11" s="5">
        <f t="shared" si="0"/>
        <v>71.716259707901486</v>
      </c>
    </row>
    <row r="12" spans="1:20">
      <c r="A12" s="8" t="s">
        <v>186</v>
      </c>
      <c r="B12" s="20">
        <v>80.642129696413193</v>
      </c>
      <c r="C12" s="20">
        <v>89.750577403036829</v>
      </c>
      <c r="D12" s="35">
        <v>94.9</v>
      </c>
      <c r="E12" s="35">
        <v>93.1</v>
      </c>
      <c r="F12" s="35">
        <v>92.7</v>
      </c>
      <c r="G12" s="35">
        <v>92.7</v>
      </c>
      <c r="H12" s="35">
        <v>92.7</v>
      </c>
      <c r="I12" s="35">
        <v>92.8</v>
      </c>
      <c r="J12" s="35">
        <v>94.8</v>
      </c>
      <c r="K12" s="35">
        <v>94.8</v>
      </c>
      <c r="L12" s="35">
        <v>94.8</v>
      </c>
      <c r="M12" s="35">
        <v>94.8</v>
      </c>
      <c r="N12" s="35">
        <v>94.8</v>
      </c>
      <c r="O12" s="35">
        <v>99.6</v>
      </c>
      <c r="P12" s="35">
        <v>99.5</v>
      </c>
      <c r="Q12" s="20">
        <v>99.5</v>
      </c>
      <c r="R12" s="125">
        <v>18.857870303586807</v>
      </c>
      <c r="S12" s="5">
        <f t="shared" si="0"/>
        <v>18.857870303586807</v>
      </c>
    </row>
    <row r="13" spans="1:20">
      <c r="A13" s="8" t="s">
        <v>187</v>
      </c>
      <c r="B13" s="20">
        <v>365.55365398990176</v>
      </c>
      <c r="C13" s="20">
        <v>406.84257274573048</v>
      </c>
      <c r="D13" s="35">
        <v>472.6</v>
      </c>
      <c r="E13" s="35">
        <v>471.2</v>
      </c>
      <c r="F13" s="35">
        <v>359.3</v>
      </c>
      <c r="G13" s="35">
        <v>359.3</v>
      </c>
      <c r="H13" s="35">
        <v>359.3</v>
      </c>
      <c r="I13" s="35">
        <v>359.3</v>
      </c>
      <c r="J13" s="35">
        <v>553.1</v>
      </c>
      <c r="K13" s="35">
        <v>553.1</v>
      </c>
      <c r="L13" s="35">
        <v>412.9</v>
      </c>
      <c r="M13" s="35">
        <v>434.4</v>
      </c>
      <c r="N13" s="35">
        <v>437.3</v>
      </c>
      <c r="O13" s="35">
        <v>409.8</v>
      </c>
      <c r="P13" s="35">
        <v>403.1</v>
      </c>
      <c r="Q13" s="20">
        <v>404.6</v>
      </c>
      <c r="R13" s="125">
        <v>37.546346010098262</v>
      </c>
      <c r="S13" s="5">
        <f t="shared" si="0"/>
        <v>39.046346010098262</v>
      </c>
    </row>
    <row r="14" spans="1:20">
      <c r="A14" s="8" t="s">
        <v>188</v>
      </c>
      <c r="B14" s="20">
        <v>413.6051048098181</v>
      </c>
      <c r="C14" s="20">
        <v>460.32138676486142</v>
      </c>
      <c r="D14" s="35">
        <v>273.8</v>
      </c>
      <c r="E14" s="35">
        <v>461.8</v>
      </c>
      <c r="F14" s="35">
        <v>496.7</v>
      </c>
      <c r="G14" s="35">
        <v>496.7</v>
      </c>
      <c r="H14" s="35">
        <v>496.7</v>
      </c>
      <c r="I14" s="35">
        <v>496.7</v>
      </c>
      <c r="J14" s="35">
        <v>493</v>
      </c>
      <c r="K14" s="35">
        <v>501.9</v>
      </c>
      <c r="L14" s="35">
        <v>501.9</v>
      </c>
      <c r="M14" s="35">
        <v>501.9</v>
      </c>
      <c r="N14" s="35">
        <v>520.29999999999995</v>
      </c>
      <c r="O14" s="35">
        <v>519.1</v>
      </c>
      <c r="P14" s="35">
        <v>558.29999999999995</v>
      </c>
      <c r="Q14" s="20">
        <v>505.2</v>
      </c>
      <c r="R14" s="125">
        <v>144.69489519018185</v>
      </c>
      <c r="S14" s="5">
        <f t="shared" si="0"/>
        <v>91.594895190181887</v>
      </c>
    </row>
    <row r="15" spans="1:20">
      <c r="A15" s="8" t="s">
        <v>189</v>
      </c>
      <c r="B15" s="20">
        <v>825.47561835587396</v>
      </c>
      <c r="C15" s="20">
        <v>918.7122619216218</v>
      </c>
      <c r="D15" s="35">
        <v>747.4</v>
      </c>
      <c r="E15" s="35">
        <v>813.6</v>
      </c>
      <c r="F15" s="35">
        <v>812.5</v>
      </c>
      <c r="G15" s="35">
        <v>812.5</v>
      </c>
      <c r="H15" s="35">
        <v>812.5</v>
      </c>
      <c r="I15" s="35">
        <v>875</v>
      </c>
      <c r="J15" s="35">
        <v>1071.5</v>
      </c>
      <c r="K15" s="35">
        <v>1071.5</v>
      </c>
      <c r="L15" s="35">
        <v>1071.5</v>
      </c>
      <c r="M15" s="35">
        <v>1141.4000000000001</v>
      </c>
      <c r="N15" s="35">
        <v>1194.4000000000001</v>
      </c>
      <c r="O15" s="35">
        <v>1186.0999999999999</v>
      </c>
      <c r="P15" s="35">
        <v>1001.2</v>
      </c>
      <c r="Q15" s="20">
        <v>1106.5999999999999</v>
      </c>
      <c r="R15" s="125">
        <v>175.72438164412608</v>
      </c>
      <c r="S15" s="5">
        <f t="shared" si="0"/>
        <v>281.12438164412595</v>
      </c>
    </row>
    <row r="16" spans="1:20">
      <c r="A16" s="8" t="s">
        <v>143</v>
      </c>
      <c r="B16" s="20">
        <v>759.73133664558384</v>
      </c>
      <c r="C16" s="20">
        <v>845.54222949986024</v>
      </c>
      <c r="D16" s="35">
        <v>844.7</v>
      </c>
      <c r="E16" s="35">
        <v>874.1</v>
      </c>
      <c r="F16" s="35">
        <v>818.8</v>
      </c>
      <c r="G16" s="35">
        <v>818.8</v>
      </c>
      <c r="H16" s="35">
        <v>818.8</v>
      </c>
      <c r="I16" s="35">
        <v>1009</v>
      </c>
      <c r="J16" s="35">
        <v>950.5</v>
      </c>
      <c r="K16" s="35">
        <v>951.3</v>
      </c>
      <c r="L16" s="35">
        <v>899.7</v>
      </c>
      <c r="M16" s="35">
        <v>899.7</v>
      </c>
      <c r="N16" s="35">
        <v>889.3</v>
      </c>
      <c r="O16" s="35">
        <v>916</v>
      </c>
      <c r="P16" s="35">
        <v>916</v>
      </c>
      <c r="Q16" s="20">
        <v>903.2</v>
      </c>
      <c r="R16" s="125">
        <v>156.26866335441616</v>
      </c>
      <c r="S16" s="5">
        <f t="shared" si="0"/>
        <v>143.46866335441621</v>
      </c>
    </row>
    <row r="17" spans="1:19">
      <c r="A17" s="8" t="s">
        <v>190</v>
      </c>
      <c r="B17" s="20">
        <v>400.61858002753854</v>
      </c>
      <c r="C17" s="20">
        <v>445.86804702722941</v>
      </c>
      <c r="D17" s="35">
        <v>328.3</v>
      </c>
      <c r="E17" s="35">
        <v>368.7</v>
      </c>
      <c r="F17" s="35">
        <v>470.8</v>
      </c>
      <c r="G17" s="35">
        <v>470.8</v>
      </c>
      <c r="H17" s="35">
        <v>470.8</v>
      </c>
      <c r="I17" s="35">
        <v>470.8</v>
      </c>
      <c r="J17" s="35">
        <v>504.7</v>
      </c>
      <c r="K17" s="35">
        <v>504.7</v>
      </c>
      <c r="L17" s="35">
        <v>507.6</v>
      </c>
      <c r="M17" s="35">
        <v>507.6</v>
      </c>
      <c r="N17" s="35">
        <v>506.2</v>
      </c>
      <c r="O17" s="35">
        <v>506.2</v>
      </c>
      <c r="P17" s="35">
        <v>503.2</v>
      </c>
      <c r="Q17" s="20">
        <v>503</v>
      </c>
      <c r="R17" s="125">
        <v>102.58141997246145</v>
      </c>
      <c r="S17" s="5">
        <f t="shared" si="0"/>
        <v>102.38141997246146</v>
      </c>
    </row>
    <row r="18" spans="1:19">
      <c r="A18" s="8" t="s">
        <v>191</v>
      </c>
      <c r="B18" s="20">
        <v>733.97429278556865</v>
      </c>
      <c r="C18" s="20">
        <v>816.87595335692583</v>
      </c>
      <c r="D18" s="35">
        <v>650.4</v>
      </c>
      <c r="E18" s="35">
        <v>708.9</v>
      </c>
      <c r="F18" s="35">
        <v>842.8</v>
      </c>
      <c r="G18" s="35">
        <v>842.8</v>
      </c>
      <c r="H18" s="35">
        <v>842.8</v>
      </c>
      <c r="I18" s="35">
        <v>842.8</v>
      </c>
      <c r="J18" s="35">
        <v>969.7</v>
      </c>
      <c r="K18" s="35">
        <v>952.1</v>
      </c>
      <c r="L18" s="35">
        <v>885.7</v>
      </c>
      <c r="M18" s="35">
        <v>885.7</v>
      </c>
      <c r="N18" s="35">
        <v>899.3</v>
      </c>
      <c r="O18" s="35">
        <v>947.3</v>
      </c>
      <c r="P18" s="35">
        <v>942.9</v>
      </c>
      <c r="Q18" s="20">
        <v>934.1</v>
      </c>
      <c r="R18" s="125">
        <v>208.92570721443133</v>
      </c>
      <c r="S18" s="5">
        <f t="shared" si="0"/>
        <v>200.12570721443137</v>
      </c>
    </row>
    <row r="19" spans="1:19">
      <c r="A19" s="8" t="s">
        <v>192</v>
      </c>
      <c r="B19" s="20">
        <v>1091.3066387479789</v>
      </c>
      <c r="C19" s="20">
        <v>1214.5686295752039</v>
      </c>
      <c r="D19" s="35">
        <v>1122.4000000000001</v>
      </c>
      <c r="E19" s="35">
        <v>1263.5</v>
      </c>
      <c r="F19" s="35">
        <v>1257.5999999999999</v>
      </c>
      <c r="G19" s="35">
        <v>1192.5999999999999</v>
      </c>
      <c r="H19" s="35">
        <v>1226.4000000000001</v>
      </c>
      <c r="I19" s="35">
        <v>1226.4000000000001</v>
      </c>
      <c r="J19" s="35">
        <v>1311.5</v>
      </c>
      <c r="K19" s="35">
        <v>1311.5</v>
      </c>
      <c r="L19" s="35">
        <v>1331.6</v>
      </c>
      <c r="M19" s="35">
        <v>1305.8</v>
      </c>
      <c r="N19" s="35">
        <v>1301.9000000000001</v>
      </c>
      <c r="O19" s="35">
        <v>1387.2</v>
      </c>
      <c r="P19" s="35">
        <v>1433.9</v>
      </c>
      <c r="Q19" s="20">
        <v>1424.3</v>
      </c>
      <c r="R19" s="125">
        <v>342.59336125202117</v>
      </c>
      <c r="S19" s="5">
        <f t="shared" si="0"/>
        <v>332.99336125202103</v>
      </c>
    </row>
    <row r="20" spans="1:19">
      <c r="A20" s="8" t="s">
        <v>193</v>
      </c>
      <c r="B20" s="20">
        <v>888.88311108064295</v>
      </c>
      <c r="C20" s="20">
        <v>989.28156738454527</v>
      </c>
      <c r="D20" s="35">
        <v>760.1</v>
      </c>
      <c r="E20" s="35">
        <v>878.5</v>
      </c>
      <c r="F20" s="35">
        <v>887.5</v>
      </c>
      <c r="G20" s="35">
        <v>947.6</v>
      </c>
      <c r="H20" s="35">
        <v>958.8</v>
      </c>
      <c r="I20" s="35">
        <v>958.8</v>
      </c>
      <c r="J20" s="35">
        <v>1065.9000000000001</v>
      </c>
      <c r="K20" s="35">
        <v>1065.9000000000001</v>
      </c>
      <c r="L20" s="35">
        <v>1065.9000000000001</v>
      </c>
      <c r="M20" s="35">
        <v>1231.5</v>
      </c>
      <c r="N20" s="35">
        <v>1231.5</v>
      </c>
      <c r="O20" s="35">
        <v>1259.4000000000001</v>
      </c>
      <c r="P20" s="35">
        <v>1268.4000000000001</v>
      </c>
      <c r="Q20" s="20">
        <v>1255.5999999999999</v>
      </c>
      <c r="R20" s="125">
        <v>379.51688891935714</v>
      </c>
      <c r="S20" s="5">
        <f t="shared" si="0"/>
        <v>366.71688891935696</v>
      </c>
    </row>
    <row r="21" spans="1:19">
      <c r="A21" s="8" t="s">
        <v>194</v>
      </c>
      <c r="B21" s="20">
        <v>1163.1841733418357</v>
      </c>
      <c r="C21" s="20">
        <v>1294.5646596452323</v>
      </c>
      <c r="D21" s="35">
        <v>1416.9</v>
      </c>
      <c r="E21" s="35">
        <v>1246.5999999999999</v>
      </c>
      <c r="F21" s="35">
        <v>1448</v>
      </c>
      <c r="G21" s="35">
        <v>1433.1</v>
      </c>
      <c r="H21" s="35">
        <v>1433.1</v>
      </c>
      <c r="I21" s="35">
        <v>1433.1</v>
      </c>
      <c r="J21" s="35">
        <v>1333.3</v>
      </c>
      <c r="K21" s="35">
        <v>1333.3</v>
      </c>
      <c r="L21" s="35">
        <v>1385.3</v>
      </c>
      <c r="M21" s="35">
        <v>1387.2</v>
      </c>
      <c r="N21" s="35">
        <v>1314.9</v>
      </c>
      <c r="O21" s="35">
        <v>1314.9</v>
      </c>
      <c r="P21" s="35">
        <v>1290.7</v>
      </c>
      <c r="Q21" s="20">
        <v>1283.4000000000001</v>
      </c>
      <c r="R21" s="125">
        <v>127.51582665816431</v>
      </c>
      <c r="S21" s="5">
        <f t="shared" si="0"/>
        <v>120.21582665816436</v>
      </c>
    </row>
    <row r="22" spans="1:19">
      <c r="A22" s="8" t="s">
        <v>195</v>
      </c>
      <c r="B22" s="20">
        <v>192.41526335679896</v>
      </c>
      <c r="C22" s="20">
        <v>214.14837445938889</v>
      </c>
      <c r="D22" s="35">
        <v>119.1</v>
      </c>
      <c r="E22" s="35">
        <v>126</v>
      </c>
      <c r="F22" s="35">
        <v>296.60000000000002</v>
      </c>
      <c r="G22" s="35">
        <v>239.3</v>
      </c>
      <c r="H22" s="35">
        <v>239.3</v>
      </c>
      <c r="I22" s="35">
        <v>239.3</v>
      </c>
      <c r="J22" s="35">
        <v>239.8</v>
      </c>
      <c r="K22" s="35">
        <v>239.8</v>
      </c>
      <c r="L22" s="35">
        <v>239.8</v>
      </c>
      <c r="M22" s="35">
        <v>239.9</v>
      </c>
      <c r="N22" s="35">
        <v>239.9</v>
      </c>
      <c r="O22" s="35">
        <v>240.4</v>
      </c>
      <c r="P22" s="35">
        <v>240.4</v>
      </c>
      <c r="Q22" s="20">
        <v>238.5</v>
      </c>
      <c r="R22" s="125">
        <v>47.984736643201046</v>
      </c>
      <c r="S22" s="5">
        <f t="shared" si="0"/>
        <v>46.08473664320104</v>
      </c>
    </row>
    <row r="23" spans="1:19">
      <c r="A23" s="8" t="s">
        <v>196</v>
      </c>
      <c r="B23" s="20">
        <v>625.70434213794499</v>
      </c>
      <c r="C23" s="20">
        <v>682.79645846221069</v>
      </c>
      <c r="D23" s="35">
        <v>697.5</v>
      </c>
      <c r="E23" s="35">
        <v>715.9</v>
      </c>
      <c r="F23" s="35">
        <v>709.1</v>
      </c>
      <c r="G23" s="35">
        <v>828.1</v>
      </c>
      <c r="H23" s="35">
        <v>828.1</v>
      </c>
      <c r="I23" s="35">
        <v>828.1</v>
      </c>
      <c r="J23" s="35">
        <v>758.8</v>
      </c>
      <c r="K23" s="35">
        <v>758.8</v>
      </c>
      <c r="L23" s="35">
        <v>718.4</v>
      </c>
      <c r="M23" s="35">
        <v>690.6</v>
      </c>
      <c r="N23" s="35">
        <v>690.6</v>
      </c>
      <c r="O23" s="35">
        <v>678.1</v>
      </c>
      <c r="P23" s="35">
        <v>670.6</v>
      </c>
      <c r="Q23" s="20">
        <v>790.8</v>
      </c>
      <c r="R23" s="125">
        <v>44.895657862055032</v>
      </c>
      <c r="S23" s="5">
        <f t="shared" si="0"/>
        <v>165.09565786205496</v>
      </c>
    </row>
    <row r="24" spans="1:19">
      <c r="A24" s="8" t="s">
        <v>197</v>
      </c>
      <c r="B24" s="20">
        <v>6332.7570614087799</v>
      </c>
      <c r="C24" s="20">
        <v>7048.0356229961608</v>
      </c>
      <c r="D24" s="35">
        <v>6218.6</v>
      </c>
      <c r="E24" s="35">
        <v>7198.9</v>
      </c>
      <c r="F24" s="35">
        <v>7454.4</v>
      </c>
      <c r="G24" s="35">
        <v>7464.4</v>
      </c>
      <c r="H24" s="35">
        <v>7560.2</v>
      </c>
      <c r="I24" s="35">
        <v>7560.2</v>
      </c>
      <c r="J24" s="35">
        <v>7630.8</v>
      </c>
      <c r="K24" s="35">
        <v>7630.8</v>
      </c>
      <c r="L24" s="35">
        <v>7728.6</v>
      </c>
      <c r="M24" s="35">
        <v>7835.7</v>
      </c>
      <c r="N24" s="35">
        <v>7856.2</v>
      </c>
      <c r="O24" s="35">
        <v>7263</v>
      </c>
      <c r="P24" s="35">
        <v>7346.1</v>
      </c>
      <c r="Q24" s="20">
        <v>7346.1</v>
      </c>
      <c r="R24" s="125">
        <v>1013.3429385912204</v>
      </c>
      <c r="S24" s="5">
        <f t="shared" si="0"/>
        <v>1013.3429385912204</v>
      </c>
    </row>
    <row r="25" spans="1:19">
      <c r="A25" s="8" t="s">
        <v>198</v>
      </c>
      <c r="B25" s="20">
        <v>660.33598441830827</v>
      </c>
      <c r="C25" s="20">
        <v>734.92027188093846</v>
      </c>
      <c r="D25" s="35">
        <v>507.2</v>
      </c>
      <c r="E25" s="35">
        <v>713.4</v>
      </c>
      <c r="F25" s="35">
        <v>674.4</v>
      </c>
      <c r="G25" s="35">
        <v>726</v>
      </c>
      <c r="H25" s="35">
        <v>726</v>
      </c>
      <c r="I25" s="35">
        <v>726</v>
      </c>
      <c r="J25" s="35">
        <v>817.2</v>
      </c>
      <c r="K25" s="35">
        <v>817.2</v>
      </c>
      <c r="L25" s="35">
        <v>760</v>
      </c>
      <c r="M25" s="35">
        <v>904.2</v>
      </c>
      <c r="N25" s="35">
        <v>904.2</v>
      </c>
      <c r="O25" s="35">
        <v>901.3</v>
      </c>
      <c r="P25" s="35">
        <v>911.1</v>
      </c>
      <c r="Q25" s="20">
        <v>909.6</v>
      </c>
      <c r="R25" s="125">
        <v>250.76401558169175</v>
      </c>
      <c r="S25" s="5">
        <f t="shared" si="0"/>
        <v>249.26401558169175</v>
      </c>
    </row>
    <row r="26" spans="1:19">
      <c r="A26" s="8" t="s">
        <v>199</v>
      </c>
      <c r="B26" s="20">
        <v>2324.1690158737697</v>
      </c>
      <c r="C26" s="20">
        <v>2586.6815762703818</v>
      </c>
      <c r="D26" s="35">
        <v>2457.1999999999998</v>
      </c>
      <c r="E26" s="35">
        <v>2793.2</v>
      </c>
      <c r="F26" s="35">
        <v>2860.4</v>
      </c>
      <c r="G26" s="35">
        <v>2860.4</v>
      </c>
      <c r="H26" s="35">
        <v>2860.4</v>
      </c>
      <c r="I26" s="35">
        <v>2860.4</v>
      </c>
      <c r="J26" s="35">
        <v>2684.5</v>
      </c>
      <c r="K26" s="35">
        <v>2697.4</v>
      </c>
      <c r="L26" s="35">
        <v>2803.6</v>
      </c>
      <c r="M26" s="35">
        <v>2716.9</v>
      </c>
      <c r="N26" s="35">
        <v>2632.1</v>
      </c>
      <c r="O26" s="35">
        <v>2638.9</v>
      </c>
      <c r="P26" s="35">
        <v>2641.8</v>
      </c>
      <c r="Q26" s="20">
        <v>2669.1</v>
      </c>
      <c r="R26" s="125">
        <v>317.63098412623049</v>
      </c>
      <c r="S26" s="5">
        <f t="shared" si="0"/>
        <v>344.93098412623021</v>
      </c>
    </row>
    <row r="27" spans="1:19">
      <c r="A27" s="8" t="s">
        <v>200</v>
      </c>
      <c r="B27" s="20">
        <v>34639.643533526796</v>
      </c>
      <c r="C27" s="20">
        <v>38552.156544889462</v>
      </c>
      <c r="D27" s="35">
        <v>37225.599999999999</v>
      </c>
      <c r="E27" s="35">
        <v>41952.9</v>
      </c>
      <c r="F27" s="35">
        <v>41174</v>
      </c>
      <c r="G27" s="35">
        <v>40308.1</v>
      </c>
      <c r="H27" s="35">
        <v>40308.1</v>
      </c>
      <c r="I27" s="35">
        <v>40308</v>
      </c>
      <c r="J27" s="35">
        <v>41296.800000000003</v>
      </c>
      <c r="K27" s="35">
        <v>41253.1</v>
      </c>
      <c r="L27" s="35">
        <v>41253.1</v>
      </c>
      <c r="M27" s="35">
        <v>41106</v>
      </c>
      <c r="N27" s="35">
        <v>41005.1</v>
      </c>
      <c r="O27" s="35">
        <v>41006</v>
      </c>
      <c r="P27" s="35">
        <v>41006</v>
      </c>
      <c r="Q27" s="20">
        <v>41006</v>
      </c>
      <c r="R27" s="125">
        <v>6366.3564664732039</v>
      </c>
      <c r="S27" s="5">
        <f t="shared" si="0"/>
        <v>6366.3564664732039</v>
      </c>
    </row>
    <row r="28" spans="1:19">
      <c r="A28" s="8" t="s">
        <v>201</v>
      </c>
      <c r="B28" s="20">
        <v>848.71914129028653</v>
      </c>
      <c r="C28" s="20">
        <v>944.58111747017563</v>
      </c>
      <c r="D28" s="35">
        <v>745.1</v>
      </c>
      <c r="E28" s="35">
        <v>745.5</v>
      </c>
      <c r="F28" s="35">
        <v>935</v>
      </c>
      <c r="G28" s="35">
        <v>936.5</v>
      </c>
      <c r="H28" s="35">
        <v>999.4</v>
      </c>
      <c r="I28" s="35">
        <v>999.4</v>
      </c>
      <c r="J28" s="35">
        <v>967.1</v>
      </c>
      <c r="K28" s="35">
        <v>1057.0999999999999</v>
      </c>
      <c r="L28" s="35">
        <v>1062.9000000000001</v>
      </c>
      <c r="M28" s="35">
        <v>1076.3</v>
      </c>
      <c r="N28" s="35">
        <v>1074.2</v>
      </c>
      <c r="O28" s="35">
        <v>1075</v>
      </c>
      <c r="P28" s="35">
        <v>1292.7</v>
      </c>
      <c r="Q28" s="20">
        <v>1055.0999999999999</v>
      </c>
      <c r="R28" s="125">
        <v>443.98085870971352</v>
      </c>
      <c r="S28" s="5">
        <f t="shared" si="0"/>
        <v>206.38085870971338</v>
      </c>
    </row>
    <row r="29" spans="1:19">
      <c r="A29" s="8" t="s">
        <v>202</v>
      </c>
      <c r="B29" s="20">
        <v>6985.2710210716323</v>
      </c>
      <c r="C29" s="20">
        <v>7774.2503802669817</v>
      </c>
      <c r="D29" s="35">
        <v>8342.1</v>
      </c>
      <c r="E29" s="35">
        <v>8432.7999999999993</v>
      </c>
      <c r="F29" s="35">
        <v>8432.7999999999993</v>
      </c>
      <c r="G29" s="35">
        <v>9330.4</v>
      </c>
      <c r="H29" s="35">
        <v>9422.1</v>
      </c>
      <c r="I29" s="35">
        <v>9536.5</v>
      </c>
      <c r="J29" s="35">
        <v>6746.3</v>
      </c>
      <c r="K29" s="35">
        <v>6746.3</v>
      </c>
      <c r="L29" s="35">
        <v>6798.5</v>
      </c>
      <c r="M29" s="35">
        <v>6571.4</v>
      </c>
      <c r="N29" s="35">
        <v>8785.7999999999993</v>
      </c>
      <c r="O29" s="35">
        <v>8785.7999999999993</v>
      </c>
      <c r="P29" s="35">
        <v>8785.7999999999993</v>
      </c>
      <c r="Q29" s="20">
        <v>7959.9</v>
      </c>
      <c r="R29" s="125">
        <v>1800.528978928367</v>
      </c>
      <c r="S29" s="5">
        <f t="shared" si="0"/>
        <v>974.62897892836736</v>
      </c>
    </row>
    <row r="30" spans="1:19">
      <c r="A30" s="8" t="s">
        <v>203</v>
      </c>
      <c r="B30" s="20">
        <v>18234.77611181976</v>
      </c>
      <c r="C30" s="20">
        <v>20294.375793546511</v>
      </c>
      <c r="D30" s="35">
        <v>20763.900000000001</v>
      </c>
      <c r="E30" s="35">
        <v>20763.900000000001</v>
      </c>
      <c r="F30" s="35">
        <v>20763.900000000001</v>
      </c>
      <c r="G30" s="35">
        <v>20962.2</v>
      </c>
      <c r="H30" s="35">
        <v>21796.9</v>
      </c>
      <c r="I30" s="35">
        <v>21796.9</v>
      </c>
      <c r="J30" s="35">
        <v>21687.4</v>
      </c>
      <c r="K30" s="35">
        <v>21687.4</v>
      </c>
      <c r="L30" s="35">
        <v>21687.4</v>
      </c>
      <c r="M30" s="35">
        <v>21687.4</v>
      </c>
      <c r="N30" s="35">
        <v>21687.4</v>
      </c>
      <c r="O30" s="35">
        <v>21647.4</v>
      </c>
      <c r="P30" s="35">
        <v>21647.4</v>
      </c>
      <c r="Q30" s="20">
        <v>21647.4</v>
      </c>
      <c r="R30" s="125">
        <v>3412.6238881802419</v>
      </c>
      <c r="S30" s="5">
        <f t="shared" si="0"/>
        <v>3412.6238881802419</v>
      </c>
    </row>
    <row r="31" spans="1:19">
      <c r="A31" s="8" t="s">
        <v>204</v>
      </c>
      <c r="B31" s="20">
        <v>375.66664833900546</v>
      </c>
      <c r="C31" s="20">
        <v>418.09781966843269</v>
      </c>
      <c r="D31" s="35">
        <v>341.1</v>
      </c>
      <c r="E31" s="35">
        <v>391.7</v>
      </c>
      <c r="F31" s="35">
        <v>391.7</v>
      </c>
      <c r="G31" s="35">
        <v>391.7</v>
      </c>
      <c r="H31" s="35">
        <v>433.2</v>
      </c>
      <c r="I31" s="35">
        <v>433.2</v>
      </c>
      <c r="J31" s="35">
        <v>490.7</v>
      </c>
      <c r="K31" s="35">
        <v>490.7</v>
      </c>
      <c r="L31" s="35">
        <v>490.7</v>
      </c>
      <c r="M31" s="35">
        <v>490.7</v>
      </c>
      <c r="N31" s="35">
        <v>490.7</v>
      </c>
      <c r="O31" s="35">
        <v>474</v>
      </c>
      <c r="P31" s="35">
        <v>429.1</v>
      </c>
      <c r="Q31" s="20">
        <v>429.1</v>
      </c>
      <c r="R31" s="125">
        <v>53.43335166099456</v>
      </c>
      <c r="S31" s="5">
        <f t="shared" si="0"/>
        <v>53.43335166099456</v>
      </c>
    </row>
    <row r="32" spans="1:19">
      <c r="A32" s="8" t="s">
        <v>205</v>
      </c>
      <c r="B32" s="20">
        <v>8002.2062411823854</v>
      </c>
      <c r="C32" s="20">
        <v>8906.047414026174</v>
      </c>
      <c r="D32" s="35">
        <v>8111.7</v>
      </c>
      <c r="E32" s="35">
        <v>9469.7999999999993</v>
      </c>
      <c r="F32" s="35">
        <v>9141.7000000000007</v>
      </c>
      <c r="G32" s="35">
        <v>9141.7000000000007</v>
      </c>
      <c r="H32" s="35">
        <v>9142.4</v>
      </c>
      <c r="I32" s="35">
        <v>8812.1</v>
      </c>
      <c r="J32" s="35">
        <v>10561.1</v>
      </c>
      <c r="K32" s="35">
        <v>10561.1</v>
      </c>
      <c r="L32" s="35">
        <v>10561.1</v>
      </c>
      <c r="M32" s="35">
        <v>9151.7999999999993</v>
      </c>
      <c r="N32" s="35">
        <v>9151.7999999999993</v>
      </c>
      <c r="O32" s="35">
        <v>9151.7999999999993</v>
      </c>
      <c r="P32" s="35">
        <v>9294.6</v>
      </c>
      <c r="Q32" s="20">
        <v>9375.7000000000007</v>
      </c>
      <c r="R32" s="125">
        <v>1292.393758817615</v>
      </c>
      <c r="S32" s="5">
        <f t="shared" si="0"/>
        <v>1373.4937588176153</v>
      </c>
    </row>
    <row r="33" spans="1:19">
      <c r="A33" s="9" t="s">
        <v>206</v>
      </c>
      <c r="B33" s="9">
        <v>103000</v>
      </c>
      <c r="C33" s="21">
        <f>SUM(C2:C32)</f>
        <v>113629.6</v>
      </c>
      <c r="D33" s="21">
        <f t="shared" ref="D33:Q33" si="1">SUM(D2:D32)</f>
        <v>109396.40000000001</v>
      </c>
      <c r="E33" s="21">
        <f t="shared" si="1"/>
        <v>117798.39999999999</v>
      </c>
      <c r="F33" s="21">
        <f t="shared" si="1"/>
        <v>118671.29999999999</v>
      </c>
      <c r="G33" s="21">
        <f t="shared" si="1"/>
        <v>119885.39999999998</v>
      </c>
      <c r="H33" s="21">
        <f t="shared" si="1"/>
        <v>121173.99999999999</v>
      </c>
      <c r="I33" s="21">
        <f t="shared" si="1"/>
        <v>121535.3</v>
      </c>
      <c r="J33" s="21">
        <f t="shared" si="1"/>
        <v>122805.00000000001</v>
      </c>
      <c r="K33" s="21">
        <f t="shared" si="1"/>
        <v>122882.00000000001</v>
      </c>
      <c r="L33" s="21">
        <f t="shared" si="1"/>
        <v>123709.2</v>
      </c>
      <c r="M33" s="21">
        <f t="shared" si="1"/>
        <v>122690.30000000002</v>
      </c>
      <c r="N33" s="21">
        <f t="shared" si="1"/>
        <v>124865</v>
      </c>
      <c r="O33" s="21">
        <f t="shared" si="1"/>
        <v>124466.20000000003</v>
      </c>
      <c r="P33" s="21">
        <f t="shared" si="1"/>
        <v>124695.20000000001</v>
      </c>
      <c r="Q33" s="21">
        <f t="shared" si="1"/>
        <v>124250.3</v>
      </c>
      <c r="R33" s="125">
        <f>SUM(R2:R32)</f>
        <v>21695.200000000015</v>
      </c>
      <c r="S33" s="5">
        <f>SUM(S2:S32)</f>
        <v>21250.300000000014</v>
      </c>
    </row>
    <row r="34" spans="1:19">
      <c r="A34" s="59" t="s">
        <v>257</v>
      </c>
      <c r="B34" s="9">
        <v>103000</v>
      </c>
      <c r="C34" s="21">
        <f>C33-B33</f>
        <v>10629.600000000006</v>
      </c>
      <c r="D34" s="21">
        <f t="shared" ref="D34:Q34" si="2">D33-C33</f>
        <v>-4233.1999999999971</v>
      </c>
      <c r="E34" s="21">
        <f t="shared" si="2"/>
        <v>8401.9999999999854</v>
      </c>
      <c r="F34" s="21">
        <f t="shared" si="2"/>
        <v>872.89999999999418</v>
      </c>
      <c r="G34" s="21">
        <f t="shared" si="2"/>
        <v>1214.0999999999913</v>
      </c>
      <c r="H34" s="21">
        <f t="shared" si="2"/>
        <v>1288.6000000000058</v>
      </c>
      <c r="I34" s="21">
        <f t="shared" si="2"/>
        <v>361.30000000001746</v>
      </c>
      <c r="J34" s="21">
        <f t="shared" si="2"/>
        <v>1269.7000000000116</v>
      </c>
      <c r="K34" s="21">
        <f t="shared" si="2"/>
        <v>77</v>
      </c>
      <c r="L34" s="21">
        <f t="shared" si="2"/>
        <v>827.19999999998254</v>
      </c>
      <c r="M34" s="21">
        <f t="shared" si="2"/>
        <v>-1018.8999999999796</v>
      </c>
      <c r="N34" s="21">
        <f t="shared" si="2"/>
        <v>2174.6999999999825</v>
      </c>
      <c r="O34" s="21">
        <f t="shared" si="2"/>
        <v>-398.79999999997381</v>
      </c>
      <c r="P34" s="21">
        <f t="shared" si="2"/>
        <v>228.99999999998545</v>
      </c>
      <c r="Q34" s="21">
        <f t="shared" si="2"/>
        <v>-444.90000000000873</v>
      </c>
      <c r="R34" s="20"/>
    </row>
    <row r="35" spans="1:19">
      <c r="A35" s="3" t="s">
        <v>377</v>
      </c>
      <c r="B35" s="3"/>
      <c r="C35" s="5">
        <v>10629.600000000006</v>
      </c>
      <c r="D35" s="5">
        <f>C35+D34</f>
        <v>6396.4000000000087</v>
      </c>
      <c r="E35" s="5">
        <f t="shared" ref="E35:Q35" si="3">D35+E34</f>
        <v>14798.399999999994</v>
      </c>
      <c r="F35" s="5">
        <f t="shared" si="3"/>
        <v>15671.299999999988</v>
      </c>
      <c r="G35" s="5">
        <f t="shared" si="3"/>
        <v>16885.39999999998</v>
      </c>
      <c r="H35" s="5">
        <f t="shared" si="3"/>
        <v>18173.999999999985</v>
      </c>
      <c r="I35" s="5">
        <f t="shared" si="3"/>
        <v>18535.300000000003</v>
      </c>
      <c r="J35" s="5">
        <f t="shared" si="3"/>
        <v>19805.000000000015</v>
      </c>
      <c r="K35" s="5">
        <f t="shared" si="3"/>
        <v>19882.000000000015</v>
      </c>
      <c r="L35" s="5">
        <f t="shared" si="3"/>
        <v>20709.199999999997</v>
      </c>
      <c r="M35" s="5">
        <f t="shared" si="3"/>
        <v>19690.300000000017</v>
      </c>
      <c r="N35" s="5">
        <f t="shared" si="3"/>
        <v>21865</v>
      </c>
      <c r="O35" s="5">
        <f t="shared" si="3"/>
        <v>21466.200000000026</v>
      </c>
      <c r="P35" s="5">
        <f t="shared" si="3"/>
        <v>21695.200000000012</v>
      </c>
      <c r="Q35" s="5">
        <f t="shared" si="3"/>
        <v>21250.300000000003</v>
      </c>
      <c r="R35" s="4"/>
    </row>
    <row r="36" spans="1:19">
      <c r="B36" s="35"/>
    </row>
    <row r="38" spans="1:19">
      <c r="G38" s="4"/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zoomScale="85" zoomScaleNormal="85" workbookViewId="0">
      <selection activeCell="N24" sqref="N24"/>
    </sheetView>
  </sheetViews>
  <sheetFormatPr defaultColWidth="8.84375" defaultRowHeight="14.6"/>
  <sheetData>
    <row r="1" spans="1:15" ht="15">
      <c r="A1" s="25" t="s">
        <v>149</v>
      </c>
      <c r="B1" s="8">
        <v>2003</v>
      </c>
      <c r="C1" s="8">
        <v>2004</v>
      </c>
      <c r="D1" s="8">
        <v>2005</v>
      </c>
      <c r="E1" s="26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9" t="s">
        <v>150</v>
      </c>
    </row>
    <row r="2" spans="1:15">
      <c r="A2" s="8" t="s">
        <v>151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9"/>
    </row>
    <row r="3" spans="1:15">
      <c r="A3" s="8" t="s">
        <v>152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9"/>
    </row>
    <row r="4" spans="1:15">
      <c r="A4" s="8" t="s">
        <v>153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9"/>
    </row>
    <row r="5" spans="1:15">
      <c r="A5" s="8" t="s">
        <v>58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47.568440498182468</v>
      </c>
      <c r="K5" s="8">
        <v>47.568440498182468</v>
      </c>
      <c r="L5" s="8">
        <v>47.568440498182468</v>
      </c>
      <c r="M5" s="8">
        <v>47.568440498182468</v>
      </c>
      <c r="N5" s="8">
        <v>47.747214111197181</v>
      </c>
      <c r="O5" s="9">
        <f t="shared" ref="O5:O31" si="0">SUM(B5:N5)</f>
        <v>238.02097610392707</v>
      </c>
    </row>
    <row r="6" spans="1:15">
      <c r="A6" s="8" t="s">
        <v>59</v>
      </c>
      <c r="B6" s="8">
        <v>3.8311185269054251</v>
      </c>
      <c r="C6" s="8">
        <v>3.8311185269054251</v>
      </c>
      <c r="D6" s="8">
        <v>3.8311185269054251</v>
      </c>
      <c r="E6" s="8">
        <v>3.8311185269054251</v>
      </c>
      <c r="F6" s="8">
        <v>3.8311185269054251</v>
      </c>
      <c r="G6" s="8">
        <v>4.417495977593707</v>
      </c>
      <c r="H6" s="8">
        <v>4.417495977593707</v>
      </c>
      <c r="I6" s="8">
        <v>4.417495977593707</v>
      </c>
      <c r="J6" s="8">
        <v>111.26612240033373</v>
      </c>
      <c r="K6" s="8">
        <v>111.26612240033373</v>
      </c>
      <c r="L6" s="8">
        <v>106.84862642274</v>
      </c>
      <c r="M6" s="8">
        <v>106.84862642274</v>
      </c>
      <c r="N6" s="8">
        <v>108.41587509683571</v>
      </c>
      <c r="O6" s="9">
        <f t="shared" si="0"/>
        <v>577.05345331029139</v>
      </c>
    </row>
    <row r="7" spans="1:15">
      <c r="A7" s="8" t="s">
        <v>154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f t="shared" si="0"/>
        <v>0</v>
      </c>
    </row>
    <row r="8" spans="1:15">
      <c r="A8" s="8" t="s">
        <v>61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f t="shared" si="0"/>
        <v>0</v>
      </c>
    </row>
    <row r="9" spans="1:15">
      <c r="A9" s="8" t="s">
        <v>155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9">
        <f t="shared" si="0"/>
        <v>0</v>
      </c>
    </row>
    <row r="10" spans="1:15">
      <c r="A10" s="8" t="s">
        <v>156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f t="shared" si="0"/>
        <v>0</v>
      </c>
    </row>
    <row r="11" spans="1:15">
      <c r="A11" s="8" t="s">
        <v>64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9">
        <f t="shared" si="0"/>
        <v>0</v>
      </c>
    </row>
    <row r="12" spans="1:15">
      <c r="A12" s="8" t="s">
        <v>157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f t="shared" si="0"/>
        <v>0</v>
      </c>
    </row>
    <row r="13" spans="1:15">
      <c r="A13" s="8" t="s">
        <v>158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f t="shared" si="0"/>
        <v>0</v>
      </c>
    </row>
    <row r="14" spans="1:15">
      <c r="A14" s="8" t="s">
        <v>67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f t="shared" si="0"/>
        <v>0</v>
      </c>
    </row>
    <row r="15" spans="1:15">
      <c r="A15" s="8" t="s">
        <v>159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f t="shared" si="0"/>
        <v>0</v>
      </c>
    </row>
    <row r="16" spans="1:15">
      <c r="A16" s="8" t="s">
        <v>143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f t="shared" si="0"/>
        <v>0</v>
      </c>
    </row>
    <row r="17" spans="1:15">
      <c r="A17" s="8" t="s">
        <v>160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f t="shared" si="0"/>
        <v>0</v>
      </c>
    </row>
    <row r="18" spans="1:15">
      <c r="A18" s="8" t="s">
        <v>161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f t="shared" si="0"/>
        <v>0</v>
      </c>
    </row>
    <row r="19" spans="1:15">
      <c r="A19" s="8" t="s">
        <v>162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f t="shared" si="0"/>
        <v>0</v>
      </c>
    </row>
    <row r="20" spans="1:15">
      <c r="A20" s="8" t="s">
        <v>163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f t="shared" si="0"/>
        <v>0</v>
      </c>
    </row>
    <row r="21" spans="1:15">
      <c r="A21" s="8" t="s">
        <v>164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f t="shared" si="0"/>
        <v>0</v>
      </c>
    </row>
    <row r="22" spans="1:15">
      <c r="A22" s="8" t="s">
        <v>165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f t="shared" si="0"/>
        <v>0</v>
      </c>
    </row>
    <row r="23" spans="1:15">
      <c r="A23" s="8" t="s">
        <v>166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f t="shared" si="0"/>
        <v>0</v>
      </c>
    </row>
    <row r="24" spans="1:15">
      <c r="A24" s="8" t="s">
        <v>167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237.00125141529111</v>
      </c>
      <c r="K24" s="8">
        <v>237.00125141529111</v>
      </c>
      <c r="L24" s="8">
        <v>443.74891246052078</v>
      </c>
      <c r="M24" s="8">
        <v>443.74891246052078</v>
      </c>
      <c r="N24" s="8">
        <v>445.31616113461649</v>
      </c>
      <c r="O24" s="9">
        <f t="shared" si="0"/>
        <v>1806.8164888862404</v>
      </c>
    </row>
    <row r="25" spans="1:15">
      <c r="A25" s="8" t="s">
        <v>77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237.00125141529111</v>
      </c>
      <c r="K25" s="8">
        <v>237.00125141529111</v>
      </c>
      <c r="L25" s="8">
        <v>237.00125141529108</v>
      </c>
      <c r="M25" s="8">
        <v>237.00125141529108</v>
      </c>
      <c r="N25" s="8">
        <v>238.56850008938679</v>
      </c>
      <c r="O25" s="9">
        <f t="shared" si="0"/>
        <v>1186.5735057505512</v>
      </c>
    </row>
    <row r="26" spans="1:15">
      <c r="A26" s="8" t="s">
        <v>168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9">
        <f t="shared" si="0"/>
        <v>0</v>
      </c>
    </row>
    <row r="27" spans="1:15">
      <c r="A27" s="8" t="s">
        <v>104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0.17877361301471903</v>
      </c>
      <c r="O27" s="9">
        <f t="shared" si="0"/>
        <v>0.17877361301471903</v>
      </c>
    </row>
    <row r="28" spans="1:15">
      <c r="A28" s="8" t="s">
        <v>169</v>
      </c>
      <c r="B28" s="8">
        <v>3.8311185269054286</v>
      </c>
      <c r="C28" s="8">
        <v>3.8311185269054286</v>
      </c>
      <c r="D28" s="8">
        <v>3.8311185269054286</v>
      </c>
      <c r="E28" s="8">
        <v>3.8311185269054286</v>
      </c>
      <c r="F28" s="8">
        <v>3.8311185269054286</v>
      </c>
      <c r="G28" s="8">
        <v>22.008819498242055</v>
      </c>
      <c r="H28" s="8">
        <v>22.008819498242055</v>
      </c>
      <c r="I28" s="8">
        <v>22.008819498242055</v>
      </c>
      <c r="J28" s="8">
        <v>71.339371908706269</v>
      </c>
      <c r="K28" s="8">
        <v>84.26184375186223</v>
      </c>
      <c r="L28" s="8">
        <v>91.786425123651767</v>
      </c>
      <c r="M28" s="8">
        <v>91.786425123651696</v>
      </c>
      <c r="N28" s="8">
        <v>93.353673797747433</v>
      </c>
      <c r="O28" s="9">
        <f t="shared" si="0"/>
        <v>517.70979083487271</v>
      </c>
    </row>
    <row r="29" spans="1:15">
      <c r="A29" s="8" t="s">
        <v>170</v>
      </c>
      <c r="B29" s="8">
        <v>16.321315773791788</v>
      </c>
      <c r="C29" s="8">
        <v>16.321315773791788</v>
      </c>
      <c r="D29" s="8">
        <v>16.321315773791788</v>
      </c>
      <c r="E29" s="8">
        <v>16.321315773791788</v>
      </c>
      <c r="F29" s="8">
        <v>16.321315773791788</v>
      </c>
      <c r="G29" s="8">
        <v>16.907693224480067</v>
      </c>
      <c r="H29" s="8">
        <v>16.907693224480067</v>
      </c>
      <c r="I29" s="8">
        <v>16.907693224480067</v>
      </c>
      <c r="J29" s="8">
        <v>125.51843155950182</v>
      </c>
      <c r="K29" s="8">
        <v>138.4409034026578</v>
      </c>
      <c r="L29" s="8">
        <v>121.5332101781777</v>
      </c>
      <c r="M29" s="8">
        <v>121.5332101781777</v>
      </c>
      <c r="N29" s="8">
        <v>123.10045885227339</v>
      </c>
      <c r="O29" s="9">
        <f t="shared" si="0"/>
        <v>762.45587271318755</v>
      </c>
    </row>
    <row r="30" spans="1:15">
      <c r="A30" s="8" t="s">
        <v>171</v>
      </c>
      <c r="B30" s="8">
        <v>3.8311185269054251</v>
      </c>
      <c r="C30" s="8">
        <v>3.8311185269054251</v>
      </c>
      <c r="D30" s="8">
        <v>3.8311185269054251</v>
      </c>
      <c r="E30" s="8">
        <v>3.8311185269054251</v>
      </c>
      <c r="F30" s="8">
        <v>3.8311185269054251</v>
      </c>
      <c r="G30" s="8">
        <v>4.4174959775937026</v>
      </c>
      <c r="H30" s="8">
        <v>4.4174959775937026</v>
      </c>
      <c r="I30" s="8">
        <v>4.4174959775937026</v>
      </c>
      <c r="J30" s="8">
        <v>111.2661224003337</v>
      </c>
      <c r="K30" s="8">
        <v>111.2661224003337</v>
      </c>
      <c r="L30" s="8">
        <v>106.84862642274</v>
      </c>
      <c r="M30" s="8">
        <v>610.01104650667844</v>
      </c>
      <c r="N30" s="8">
        <v>630.52382882000904</v>
      </c>
      <c r="O30" s="9">
        <f t="shared" si="0"/>
        <v>1602.3238271174032</v>
      </c>
    </row>
    <row r="31" spans="1:15">
      <c r="A31" s="8" t="s">
        <v>172</v>
      </c>
      <c r="B31" s="8">
        <v>34.002741195399558</v>
      </c>
      <c r="C31" s="8">
        <v>34.002741195399558</v>
      </c>
      <c r="D31" s="8">
        <v>34.002741195399558</v>
      </c>
      <c r="E31" s="8">
        <v>34.002741195399558</v>
      </c>
      <c r="F31" s="8">
        <v>34.002741195399558</v>
      </c>
      <c r="G31" s="8">
        <v>34.589118646087833</v>
      </c>
      <c r="H31" s="8">
        <v>34.589118646087833</v>
      </c>
      <c r="I31" s="8">
        <v>34.589118646087833</v>
      </c>
      <c r="J31" s="8">
        <v>143.1998569811096</v>
      </c>
      <c r="K31" s="8">
        <v>143.1998569811096</v>
      </c>
      <c r="L31" s="8">
        <v>108.61073833502175</v>
      </c>
      <c r="M31" s="8">
        <v>208.33883218265555</v>
      </c>
      <c r="N31" s="8">
        <v>208.51760579567031</v>
      </c>
      <c r="O31" s="9">
        <f t="shared" si="0"/>
        <v>1085.6479521908282</v>
      </c>
    </row>
    <row r="32" spans="1:15">
      <c r="A32" s="8" t="s">
        <v>173</v>
      </c>
      <c r="B32" s="8">
        <v>17.627793337703348</v>
      </c>
      <c r="C32" s="8">
        <v>17.627793337703348</v>
      </c>
      <c r="D32" s="8">
        <v>17.627793337703348</v>
      </c>
      <c r="E32" s="8">
        <v>17.627793337703348</v>
      </c>
      <c r="F32" s="8">
        <v>17.627793337703348</v>
      </c>
      <c r="G32" s="8">
        <v>18.214170788391627</v>
      </c>
      <c r="H32" s="8">
        <v>18.214170788391627</v>
      </c>
      <c r="I32" s="8">
        <v>18.214170788391627</v>
      </c>
      <c r="J32" s="8">
        <v>77.494356712949156</v>
      </c>
      <c r="K32" s="8">
        <v>90.416828556105116</v>
      </c>
      <c r="L32" s="8">
        <v>72.20265776771349</v>
      </c>
      <c r="M32" s="8">
        <v>72.20265776771349</v>
      </c>
      <c r="N32" s="8">
        <v>72.381431380728202</v>
      </c>
      <c r="O32" s="9">
        <f>SUM(B32:N32)</f>
        <v>527.47941123890109</v>
      </c>
    </row>
    <row r="33" spans="1:15">
      <c r="A33" s="9" t="s">
        <v>174</v>
      </c>
      <c r="B33" s="9">
        <f>SUM(B2:B32)</f>
        <v>79.445205887610982</v>
      </c>
      <c r="C33" s="9">
        <f t="shared" ref="C33:O33" si="1">SUM(C2:C32)</f>
        <v>79.445205887610982</v>
      </c>
      <c r="D33" s="9">
        <f t="shared" si="1"/>
        <v>79.445205887610982</v>
      </c>
      <c r="E33" s="9">
        <f t="shared" si="1"/>
        <v>79.445205887610982</v>
      </c>
      <c r="F33" s="9">
        <f t="shared" si="1"/>
        <v>79.445205887610982</v>
      </c>
      <c r="G33" s="9">
        <f t="shared" si="1"/>
        <v>100.55479411238899</v>
      </c>
      <c r="H33" s="9">
        <f t="shared" si="1"/>
        <v>100.55479411238899</v>
      </c>
      <c r="I33" s="9">
        <f t="shared" si="1"/>
        <v>100.55479411238899</v>
      </c>
      <c r="J33" s="9">
        <f t="shared" si="1"/>
        <v>1161.6552052916991</v>
      </c>
      <c r="K33" s="9">
        <f t="shared" si="1"/>
        <v>1200.4226208211669</v>
      </c>
      <c r="L33" s="9">
        <f t="shared" si="1"/>
        <v>1336.148888624039</v>
      </c>
      <c r="M33" s="9">
        <f t="shared" si="1"/>
        <v>1939.0394025556113</v>
      </c>
      <c r="N33" s="9">
        <f t="shared" si="1"/>
        <v>1968.1035226914792</v>
      </c>
      <c r="O33" s="9">
        <f t="shared" si="1"/>
        <v>8304.2600517592164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zoomScale="85" zoomScaleNormal="85" workbookViewId="0">
      <selection activeCell="A34" sqref="A34"/>
    </sheetView>
  </sheetViews>
  <sheetFormatPr defaultColWidth="8.84375" defaultRowHeight="14.6"/>
  <cols>
    <col min="1" max="1" width="16.84375" customWidth="1"/>
  </cols>
  <sheetData>
    <row r="1" spans="1:17">
      <c r="A1" s="12" t="s">
        <v>86</v>
      </c>
      <c r="B1" s="86">
        <v>2001</v>
      </c>
      <c r="C1" s="86">
        <v>2002</v>
      </c>
      <c r="D1" s="86">
        <v>2003</v>
      </c>
      <c r="E1" s="86">
        <v>2004</v>
      </c>
      <c r="F1" s="86">
        <v>2005</v>
      </c>
      <c r="G1" s="86">
        <v>2006</v>
      </c>
      <c r="H1" s="86">
        <v>2007</v>
      </c>
      <c r="I1" s="86">
        <v>2008</v>
      </c>
      <c r="J1" s="86">
        <v>2009</v>
      </c>
      <c r="K1" s="86">
        <v>2010</v>
      </c>
      <c r="L1" s="86">
        <v>2011</v>
      </c>
      <c r="M1" s="86">
        <v>2012</v>
      </c>
      <c r="N1" s="86">
        <v>2013</v>
      </c>
      <c r="O1" s="86">
        <v>2014</v>
      </c>
      <c r="P1" s="86">
        <v>2015</v>
      </c>
      <c r="Q1" s="9" t="s">
        <v>87</v>
      </c>
    </row>
    <row r="2" spans="1:17">
      <c r="A2" s="86" t="s">
        <v>55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"/>
    </row>
    <row r="3" spans="1:17">
      <c r="A3" s="86" t="s">
        <v>56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9"/>
    </row>
    <row r="4" spans="1:17">
      <c r="A4" s="86" t="s">
        <v>57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9">
        <f>SUM(B4:P4)</f>
        <v>0</v>
      </c>
    </row>
    <row r="5" spans="1:17">
      <c r="A5" s="86" t="s">
        <v>89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9">
        <f t="shared" ref="Q5:Q32" si="0">SUM(B5:P5)</f>
        <v>0</v>
      </c>
    </row>
    <row r="6" spans="1:17">
      <c r="A6" s="86" t="s">
        <v>59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9">
        <f t="shared" si="0"/>
        <v>0</v>
      </c>
    </row>
    <row r="7" spans="1:17">
      <c r="A7" s="86" t="s">
        <v>91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9">
        <f t="shared" si="0"/>
        <v>0</v>
      </c>
    </row>
    <row r="8" spans="1:17">
      <c r="A8" s="86" t="s">
        <v>92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9">
        <f t="shared" si="0"/>
        <v>0</v>
      </c>
    </row>
    <row r="9" spans="1:17">
      <c r="A9" s="86" t="s">
        <v>62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9">
        <f t="shared" si="0"/>
        <v>0</v>
      </c>
    </row>
    <row r="10" spans="1:17">
      <c r="A10" s="86" t="s">
        <v>93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9">
        <f t="shared" si="0"/>
        <v>0</v>
      </c>
    </row>
    <row r="11" spans="1:17">
      <c r="A11" s="86" t="s">
        <v>94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9">
        <f t="shared" si="0"/>
        <v>0</v>
      </c>
    </row>
    <row r="12" spans="1:17">
      <c r="A12" s="86" t="s">
        <v>65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9">
        <f t="shared" si="0"/>
        <v>0</v>
      </c>
    </row>
    <row r="13" spans="1:17">
      <c r="A13" s="86" t="s">
        <v>95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9">
        <f t="shared" si="0"/>
        <v>0</v>
      </c>
    </row>
    <row r="14" spans="1:17">
      <c r="A14" s="86" t="s">
        <v>96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9">
        <f t="shared" si="0"/>
        <v>0</v>
      </c>
    </row>
    <row r="15" spans="1:17">
      <c r="A15" s="86" t="s">
        <v>97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9">
        <f t="shared" si="0"/>
        <v>0</v>
      </c>
    </row>
    <row r="16" spans="1:17">
      <c r="A16" s="86" t="s">
        <v>143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9">
        <f t="shared" si="0"/>
        <v>0</v>
      </c>
    </row>
    <row r="17" spans="1:17">
      <c r="A17" s="86" t="s">
        <v>69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9">
        <f t="shared" si="0"/>
        <v>0</v>
      </c>
    </row>
    <row r="18" spans="1:17" ht="15.9">
      <c r="A18" s="86" t="s">
        <v>70</v>
      </c>
      <c r="B18" s="86"/>
      <c r="C18" s="86"/>
      <c r="D18" s="86"/>
      <c r="E18" s="86"/>
      <c r="F18" s="86"/>
      <c r="G18" s="86"/>
      <c r="H18" s="86"/>
      <c r="I18" s="87">
        <v>11.0924369747899</v>
      </c>
      <c r="J18" s="87">
        <v>22.184873949579799</v>
      </c>
      <c r="K18" s="87">
        <v>27.731092436974802</v>
      </c>
      <c r="L18" s="87">
        <v>44.369747899159698</v>
      </c>
      <c r="M18" s="87">
        <v>49.915966386554601</v>
      </c>
      <c r="N18" s="87">
        <v>58.235294117647101</v>
      </c>
      <c r="O18" s="87">
        <v>58.235294117647101</v>
      </c>
      <c r="P18" s="87">
        <v>58.235294117647101</v>
      </c>
      <c r="Q18" s="9">
        <f t="shared" si="0"/>
        <v>330.00000000000011</v>
      </c>
    </row>
    <row r="19" spans="1:17" ht="15.9">
      <c r="A19" s="86" t="s">
        <v>98</v>
      </c>
      <c r="B19" s="86"/>
      <c r="C19" s="86"/>
      <c r="D19" s="86"/>
      <c r="E19" s="86"/>
      <c r="F19" s="86"/>
      <c r="G19" s="86"/>
      <c r="H19" s="86"/>
      <c r="I19" s="87">
        <v>11.0924369747899</v>
      </c>
      <c r="J19" s="87">
        <v>22.184873949579799</v>
      </c>
      <c r="K19" s="87">
        <v>27.731092436974802</v>
      </c>
      <c r="L19" s="87">
        <v>44.369747899159698</v>
      </c>
      <c r="M19" s="87">
        <v>49.915966386554601</v>
      </c>
      <c r="N19" s="87">
        <v>58.235294117647101</v>
      </c>
      <c r="O19" s="87">
        <v>58.235294117647101</v>
      </c>
      <c r="P19" s="87">
        <v>58.235294117647101</v>
      </c>
      <c r="Q19" s="9">
        <f t="shared" si="0"/>
        <v>330.00000000000011</v>
      </c>
    </row>
    <row r="20" spans="1:17" ht="15.9">
      <c r="A20" s="86" t="s">
        <v>99</v>
      </c>
      <c r="B20" s="86"/>
      <c r="C20" s="86"/>
      <c r="D20" s="86"/>
      <c r="E20" s="86"/>
      <c r="F20" s="86"/>
      <c r="G20" s="86"/>
      <c r="H20" s="86"/>
      <c r="I20" s="87">
        <v>2.2184873949579802</v>
      </c>
      <c r="J20" s="87">
        <v>4.4369747899159702</v>
      </c>
      <c r="K20" s="87">
        <v>5.5462184873949596</v>
      </c>
      <c r="L20" s="87">
        <v>8.8739495798319297</v>
      </c>
      <c r="M20" s="87">
        <v>9.9831932773109209</v>
      </c>
      <c r="N20" s="87">
        <v>11.647058823529401</v>
      </c>
      <c r="O20" s="87">
        <v>11.647058823529401</v>
      </c>
      <c r="P20" s="87">
        <v>11.647058823529401</v>
      </c>
      <c r="Q20" s="9">
        <f t="shared" si="0"/>
        <v>65.999999999999957</v>
      </c>
    </row>
    <row r="21" spans="1:17" ht="15.9">
      <c r="A21" s="86" t="s">
        <v>73</v>
      </c>
      <c r="B21" s="86"/>
      <c r="C21" s="86"/>
      <c r="D21" s="86"/>
      <c r="E21" s="86"/>
      <c r="F21" s="86"/>
      <c r="G21" s="86"/>
      <c r="H21" s="86"/>
      <c r="I21" s="87">
        <v>26.6218487394958</v>
      </c>
      <c r="J21" s="87">
        <v>53.243697478991599</v>
      </c>
      <c r="K21" s="87">
        <v>66.554621848739501</v>
      </c>
      <c r="L21" s="87">
        <v>106.487394957983</v>
      </c>
      <c r="M21" s="87">
        <v>119.79831932773099</v>
      </c>
      <c r="N21" s="87">
        <v>139.76470588235301</v>
      </c>
      <c r="O21" s="87">
        <v>139.76470588235301</v>
      </c>
      <c r="P21" s="87">
        <v>139.76470588235301</v>
      </c>
      <c r="Q21" s="9">
        <f t="shared" si="0"/>
        <v>792</v>
      </c>
    </row>
    <row r="22" spans="1:17" ht="15.9">
      <c r="A22" s="86" t="s">
        <v>74</v>
      </c>
      <c r="B22" s="86"/>
      <c r="C22" s="86"/>
      <c r="D22" s="86"/>
      <c r="E22" s="86"/>
      <c r="F22" s="86"/>
      <c r="G22" s="86"/>
      <c r="H22" s="86"/>
      <c r="I22" s="87"/>
      <c r="J22" s="87"/>
      <c r="K22" s="87"/>
      <c r="L22" s="87"/>
      <c r="M22" s="87"/>
      <c r="N22" s="87"/>
      <c r="O22" s="87"/>
      <c r="P22" s="87">
        <v>0</v>
      </c>
      <c r="Q22" s="9">
        <f t="shared" si="0"/>
        <v>0</v>
      </c>
    </row>
    <row r="23" spans="1:17" ht="15.9">
      <c r="A23" s="86" t="s">
        <v>75</v>
      </c>
      <c r="B23" s="86"/>
      <c r="C23" s="86"/>
      <c r="D23" s="86"/>
      <c r="E23" s="86"/>
      <c r="F23" s="86"/>
      <c r="G23" s="86"/>
      <c r="H23" s="86"/>
      <c r="I23" s="87">
        <v>11.0924369747899</v>
      </c>
      <c r="J23" s="87">
        <v>22.184873949579799</v>
      </c>
      <c r="K23" s="87">
        <v>27.731092436974802</v>
      </c>
      <c r="L23" s="87">
        <v>44.369747899159698</v>
      </c>
      <c r="M23" s="87">
        <v>49.915966386554601</v>
      </c>
      <c r="N23" s="87">
        <v>58.235294117647101</v>
      </c>
      <c r="O23" s="87">
        <v>58.235294117647101</v>
      </c>
      <c r="P23" s="87">
        <v>58.235294117647101</v>
      </c>
      <c r="Q23" s="9">
        <f t="shared" si="0"/>
        <v>330.00000000000011</v>
      </c>
    </row>
    <row r="24" spans="1:17" ht="15.9">
      <c r="A24" s="86" t="s">
        <v>101</v>
      </c>
      <c r="B24" s="86"/>
      <c r="C24" s="86"/>
      <c r="D24" s="86"/>
      <c r="E24" s="86"/>
      <c r="F24" s="86"/>
      <c r="G24" s="86"/>
      <c r="H24" s="86"/>
      <c r="I24" s="87">
        <v>11.0924369747899</v>
      </c>
      <c r="J24" s="87">
        <v>22.184873949579799</v>
      </c>
      <c r="K24" s="87">
        <v>27.731092436974802</v>
      </c>
      <c r="L24" s="87">
        <v>44.369747899159698</v>
      </c>
      <c r="M24" s="87">
        <v>49.915966386554601</v>
      </c>
      <c r="N24" s="87">
        <v>58.235294117647101</v>
      </c>
      <c r="O24" s="87">
        <v>58.235294117647101</v>
      </c>
      <c r="P24" s="87">
        <v>58.235294117647101</v>
      </c>
      <c r="Q24" s="9">
        <f t="shared" si="0"/>
        <v>330.00000000000011</v>
      </c>
    </row>
    <row r="25" spans="1:17" ht="15.9">
      <c r="A25" s="86" t="s">
        <v>77</v>
      </c>
      <c r="B25" s="86"/>
      <c r="C25" s="86"/>
      <c r="D25" s="86"/>
      <c r="E25" s="86"/>
      <c r="F25" s="86"/>
      <c r="G25" s="86"/>
      <c r="H25" s="86"/>
      <c r="I25" s="87">
        <v>122.016806722689</v>
      </c>
      <c r="J25" s="87">
        <v>244.03361344537799</v>
      </c>
      <c r="K25" s="87">
        <v>305.04201680672298</v>
      </c>
      <c r="L25" s="87">
        <v>488.06722689075599</v>
      </c>
      <c r="M25" s="87">
        <v>549.07563025210095</v>
      </c>
      <c r="N25" s="87">
        <v>640.58823529411802</v>
      </c>
      <c r="O25" s="87">
        <v>640.58823529411802</v>
      </c>
      <c r="P25" s="87">
        <v>640.58823529411802</v>
      </c>
      <c r="Q25" s="9">
        <f t="shared" si="0"/>
        <v>3630.0000000000009</v>
      </c>
    </row>
    <row r="26" spans="1:17" ht="15.9">
      <c r="A26" s="86" t="s">
        <v>78</v>
      </c>
      <c r="B26" s="86"/>
      <c r="C26" s="86"/>
      <c r="D26" s="86"/>
      <c r="E26" s="86"/>
      <c r="F26" s="86"/>
      <c r="G26" s="86"/>
      <c r="H26" s="86"/>
      <c r="I26" s="87">
        <v>26.6218487394958</v>
      </c>
      <c r="J26" s="87">
        <v>53.243697478991599</v>
      </c>
      <c r="K26" s="87">
        <v>66.554621848739501</v>
      </c>
      <c r="L26" s="87">
        <v>106.487394957983</v>
      </c>
      <c r="M26" s="87">
        <v>119.79831932773099</v>
      </c>
      <c r="N26" s="87">
        <v>139.76470588235301</v>
      </c>
      <c r="O26" s="87">
        <v>139.76470588235301</v>
      </c>
      <c r="P26" s="87">
        <v>139.76470588235301</v>
      </c>
      <c r="Q26" s="9">
        <f t="shared" si="0"/>
        <v>792</v>
      </c>
    </row>
    <row r="27" spans="1:17">
      <c r="A27" s="86" t="s">
        <v>104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9">
        <f t="shared" si="0"/>
        <v>0</v>
      </c>
    </row>
    <row r="28" spans="1:17">
      <c r="A28" s="86" t="s">
        <v>80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9">
        <f t="shared" si="0"/>
        <v>0</v>
      </c>
    </row>
    <row r="29" spans="1:17">
      <c r="A29" s="86" t="s">
        <v>105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9">
        <f t="shared" si="0"/>
        <v>0</v>
      </c>
    </row>
    <row r="30" spans="1:17">
      <c r="A30" s="86" t="s">
        <v>106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9">
        <f t="shared" si="0"/>
        <v>0</v>
      </c>
    </row>
    <row r="31" spans="1:17">
      <c r="A31" s="86" t="s">
        <v>107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9">
        <f t="shared" si="0"/>
        <v>0</v>
      </c>
    </row>
    <row r="32" spans="1:17">
      <c r="A32" s="86" t="s">
        <v>84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9">
        <f t="shared" si="0"/>
        <v>0</v>
      </c>
    </row>
    <row r="33" spans="1:17">
      <c r="A33" s="9" t="s">
        <v>148</v>
      </c>
      <c r="B33" s="9">
        <f>SUM(B2:B32)</f>
        <v>0</v>
      </c>
      <c r="C33" s="9">
        <f t="shared" ref="C33:Q33" si="1">SUM(C2:C32)</f>
        <v>0</v>
      </c>
      <c r="D33" s="9">
        <f t="shared" si="1"/>
        <v>0</v>
      </c>
      <c r="E33" s="9">
        <f t="shared" si="1"/>
        <v>0</v>
      </c>
      <c r="F33" s="9">
        <f t="shared" si="1"/>
        <v>0</v>
      </c>
      <c r="G33" s="9">
        <f t="shared" si="1"/>
        <v>0</v>
      </c>
      <c r="H33" s="9">
        <f t="shared" si="1"/>
        <v>0</v>
      </c>
      <c r="I33" s="9">
        <f t="shared" si="1"/>
        <v>221.84873949579816</v>
      </c>
      <c r="J33" s="9">
        <f t="shared" si="1"/>
        <v>443.69747899159637</v>
      </c>
      <c r="K33" s="9">
        <f t="shared" si="1"/>
        <v>554.62184873949616</v>
      </c>
      <c r="L33" s="9">
        <f t="shared" si="1"/>
        <v>887.39495798319274</v>
      </c>
      <c r="M33" s="9">
        <f t="shared" si="1"/>
        <v>998.31932773109224</v>
      </c>
      <c r="N33" s="9">
        <f t="shared" si="1"/>
        <v>1164.7058823529417</v>
      </c>
      <c r="O33" s="9">
        <f t="shared" si="1"/>
        <v>1164.7058823529417</v>
      </c>
      <c r="P33" s="9">
        <f t="shared" si="1"/>
        <v>1164.7058823529417</v>
      </c>
      <c r="Q33" s="9">
        <f t="shared" si="1"/>
        <v>6600.0000000000018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70" zoomScaleNormal="70" zoomScalePageLayoutView="70" workbookViewId="0">
      <selection activeCell="Q2" sqref="Q2:Q32"/>
    </sheetView>
  </sheetViews>
  <sheetFormatPr defaultColWidth="8.84375" defaultRowHeight="14.6"/>
  <cols>
    <col min="1" max="1" width="16.84375" customWidth="1"/>
  </cols>
  <sheetData>
    <row r="1" spans="1:17">
      <c r="A1" s="12" t="s">
        <v>86</v>
      </c>
      <c r="B1" s="86">
        <v>2001</v>
      </c>
      <c r="C1" s="86">
        <v>2002</v>
      </c>
      <c r="D1" s="86">
        <v>2003</v>
      </c>
      <c r="E1" s="86">
        <v>2004</v>
      </c>
      <c r="F1" s="86">
        <v>2005</v>
      </c>
      <c r="G1" s="86">
        <v>2006</v>
      </c>
      <c r="H1" s="86">
        <v>2007</v>
      </c>
      <c r="I1" s="86">
        <v>2008</v>
      </c>
      <c r="J1" s="86">
        <v>2009</v>
      </c>
      <c r="K1" s="86">
        <v>2010</v>
      </c>
      <c r="L1" s="86">
        <v>2011</v>
      </c>
      <c r="M1" s="86">
        <v>2012</v>
      </c>
      <c r="N1" s="86">
        <v>2013</v>
      </c>
      <c r="O1" s="86">
        <v>2014</v>
      </c>
      <c r="P1" s="86">
        <v>2015</v>
      </c>
      <c r="Q1" s="9" t="s">
        <v>87</v>
      </c>
    </row>
    <row r="2" spans="1:17">
      <c r="A2" s="86" t="s">
        <v>55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"/>
    </row>
    <row r="3" spans="1:17">
      <c r="A3" s="86" t="s">
        <v>56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9"/>
    </row>
    <row r="4" spans="1:17">
      <c r="A4" s="86" t="s">
        <v>57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9">
        <f>SUM(B4:P4)</f>
        <v>0</v>
      </c>
    </row>
    <row r="5" spans="1:17">
      <c r="A5" s="86" t="s">
        <v>89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9">
        <f t="shared" ref="Q5:Q32" si="0">SUM(B5:P5)</f>
        <v>0</v>
      </c>
    </row>
    <row r="6" spans="1:17">
      <c r="A6" s="86" t="s">
        <v>59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>
        <v>68000</v>
      </c>
      <c r="M6" s="86"/>
      <c r="N6" s="86"/>
      <c r="O6" s="86"/>
      <c r="P6" s="86"/>
      <c r="Q6" s="9">
        <f t="shared" si="0"/>
        <v>68000</v>
      </c>
    </row>
    <row r="7" spans="1:17" ht="15.9">
      <c r="A7" s="86" t="s">
        <v>91</v>
      </c>
      <c r="B7" s="86"/>
      <c r="C7" s="86"/>
      <c r="D7" s="86"/>
      <c r="E7" s="86"/>
      <c r="F7" s="88"/>
      <c r="G7" s="88"/>
      <c r="H7" s="88"/>
      <c r="I7" s="88"/>
      <c r="J7" s="86"/>
      <c r="K7" s="86"/>
      <c r="L7" s="86"/>
      <c r="M7" s="86"/>
      <c r="N7" s="86"/>
      <c r="O7" s="86"/>
      <c r="P7" s="86"/>
      <c r="Q7" s="9">
        <f t="shared" si="0"/>
        <v>0</v>
      </c>
    </row>
    <row r="8" spans="1:17" ht="15.9">
      <c r="A8" s="86" t="s">
        <v>92</v>
      </c>
      <c r="B8" s="86"/>
      <c r="C8" s="86"/>
      <c r="D8" s="86"/>
      <c r="E8" s="86"/>
      <c r="F8" s="88"/>
      <c r="G8" s="88"/>
      <c r="H8" s="88"/>
      <c r="I8" s="88"/>
      <c r="J8" s="86"/>
      <c r="K8" s="86"/>
      <c r="L8" s="86"/>
      <c r="M8" s="86"/>
      <c r="N8" s="86"/>
      <c r="O8" s="86"/>
      <c r="P8" s="86"/>
      <c r="Q8" s="9">
        <f t="shared" si="0"/>
        <v>0</v>
      </c>
    </row>
    <row r="9" spans="1:17" ht="15.9">
      <c r="A9" s="86" t="s">
        <v>62</v>
      </c>
      <c r="B9" s="86"/>
      <c r="C9" s="86"/>
      <c r="D9" s="86"/>
      <c r="E9" s="86"/>
      <c r="F9" s="88"/>
      <c r="G9" s="88"/>
      <c r="H9" s="88"/>
      <c r="I9" s="88"/>
      <c r="J9" s="86"/>
      <c r="K9" s="86"/>
      <c r="L9" s="86"/>
      <c r="M9" s="86"/>
      <c r="N9" s="86"/>
      <c r="O9" s="86"/>
      <c r="P9" s="86"/>
      <c r="Q9" s="9">
        <f t="shared" si="0"/>
        <v>0</v>
      </c>
    </row>
    <row r="10" spans="1:17" ht="15.9">
      <c r="A10" s="86" t="s">
        <v>93</v>
      </c>
      <c r="B10" s="86"/>
      <c r="C10" s="86"/>
      <c r="D10" s="86"/>
      <c r="E10" s="86"/>
      <c r="F10" s="88"/>
      <c r="G10" s="88"/>
      <c r="H10" s="88"/>
      <c r="I10" s="88"/>
      <c r="J10" s="86"/>
      <c r="K10" s="86"/>
      <c r="L10" s="86"/>
      <c r="M10" s="86"/>
      <c r="N10" s="86"/>
      <c r="O10" s="86"/>
      <c r="P10" s="86"/>
      <c r="Q10" s="9">
        <f t="shared" si="0"/>
        <v>0</v>
      </c>
    </row>
    <row r="11" spans="1:17" ht="15.9">
      <c r="A11" s="86" t="s">
        <v>94</v>
      </c>
      <c r="B11" s="86"/>
      <c r="C11" s="86"/>
      <c r="D11" s="86"/>
      <c r="E11" s="86"/>
      <c r="F11" s="88"/>
      <c r="G11" s="88"/>
      <c r="H11" s="88"/>
      <c r="I11" s="88"/>
      <c r="J11" s="86"/>
      <c r="K11" s="86"/>
      <c r="L11" s="86"/>
      <c r="M11" s="86"/>
      <c r="N11" s="86"/>
      <c r="O11" s="86"/>
      <c r="P11" s="86"/>
      <c r="Q11" s="9">
        <f t="shared" si="0"/>
        <v>0</v>
      </c>
    </row>
    <row r="12" spans="1:17" ht="15.9">
      <c r="A12" s="86" t="s">
        <v>65</v>
      </c>
      <c r="B12" s="86"/>
      <c r="C12" s="86"/>
      <c r="D12" s="86"/>
      <c r="E12" s="86"/>
      <c r="F12" s="88"/>
      <c r="G12" s="88"/>
      <c r="H12" s="88"/>
      <c r="I12" s="88"/>
      <c r="J12" s="86"/>
      <c r="K12" s="86"/>
      <c r="L12" s="86"/>
      <c r="M12" s="86"/>
      <c r="N12" s="86"/>
      <c r="O12" s="86"/>
      <c r="P12" s="86"/>
      <c r="Q12" s="9">
        <f t="shared" si="0"/>
        <v>0</v>
      </c>
    </row>
    <row r="13" spans="1:17" ht="15.9">
      <c r="A13" s="86" t="s">
        <v>95</v>
      </c>
      <c r="B13" s="86"/>
      <c r="C13" s="86"/>
      <c r="D13" s="86"/>
      <c r="E13" s="86"/>
      <c r="F13" s="88"/>
      <c r="G13" s="88"/>
      <c r="H13" s="88"/>
      <c r="I13" s="88"/>
      <c r="J13" s="86"/>
      <c r="K13" s="86"/>
      <c r="L13" s="86"/>
      <c r="M13" s="86"/>
      <c r="N13" s="86"/>
      <c r="O13" s="86"/>
      <c r="P13" s="86"/>
      <c r="Q13" s="9">
        <f t="shared" si="0"/>
        <v>0</v>
      </c>
    </row>
    <row r="14" spans="1:17" ht="15.9">
      <c r="A14" s="86" t="s">
        <v>96</v>
      </c>
      <c r="B14" s="86"/>
      <c r="C14" s="86"/>
      <c r="D14" s="86"/>
      <c r="E14" s="86"/>
      <c r="F14" s="88"/>
      <c r="G14" s="88"/>
      <c r="H14" s="88"/>
      <c r="I14" s="88"/>
      <c r="J14" s="86"/>
      <c r="K14" s="86"/>
      <c r="L14" s="86"/>
      <c r="M14" s="86"/>
      <c r="N14" s="86"/>
      <c r="O14" s="86"/>
      <c r="P14" s="86"/>
      <c r="Q14" s="9">
        <f t="shared" si="0"/>
        <v>0</v>
      </c>
    </row>
    <row r="15" spans="1:17">
      <c r="A15" s="86" t="s">
        <v>97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9">
        <f t="shared" si="0"/>
        <v>0</v>
      </c>
    </row>
    <row r="16" spans="1:17">
      <c r="A16" s="86" t="s">
        <v>143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9">
        <f t="shared" si="0"/>
        <v>0</v>
      </c>
    </row>
    <row r="17" spans="1:17">
      <c r="A17" s="86" t="s">
        <v>69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9">
        <f t="shared" si="0"/>
        <v>0</v>
      </c>
    </row>
    <row r="18" spans="1:17">
      <c r="A18" s="86" t="s">
        <v>70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9">
        <f t="shared" si="0"/>
        <v>0</v>
      </c>
    </row>
    <row r="19" spans="1:17">
      <c r="A19" s="86" t="s">
        <v>98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9">
        <f t="shared" si="0"/>
        <v>0</v>
      </c>
    </row>
    <row r="20" spans="1:17">
      <c r="A20" s="86" t="s">
        <v>99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9">
        <f t="shared" si="0"/>
        <v>0</v>
      </c>
    </row>
    <row r="21" spans="1:17">
      <c r="A21" s="86" t="s">
        <v>73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9">
        <f t="shared" si="0"/>
        <v>0</v>
      </c>
    </row>
    <row r="22" spans="1:17">
      <c r="A22" s="86" t="s">
        <v>74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9">
        <f t="shared" si="0"/>
        <v>0</v>
      </c>
    </row>
    <row r="23" spans="1:17">
      <c r="A23" s="86" t="s">
        <v>75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9">
        <f t="shared" si="0"/>
        <v>0</v>
      </c>
    </row>
    <row r="24" spans="1:17">
      <c r="A24" s="86" t="s">
        <v>101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>
        <v>14133.333333333299</v>
      </c>
      <c r="M24" s="86"/>
      <c r="N24" s="86"/>
      <c r="O24" s="86"/>
      <c r="P24" s="86"/>
      <c r="Q24" s="9">
        <f t="shared" si="0"/>
        <v>14133.333333333299</v>
      </c>
    </row>
    <row r="25" spans="1:17">
      <c r="A25" s="86" t="s">
        <v>77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">
        <f t="shared" si="0"/>
        <v>0</v>
      </c>
    </row>
    <row r="26" spans="1:17">
      <c r="A26" s="86" t="s">
        <v>78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>
        <v>4866.6666666666697</v>
      </c>
      <c r="M26" s="86"/>
      <c r="N26" s="86"/>
      <c r="O26" s="86"/>
      <c r="P26" s="86"/>
      <c r="Q26" s="9">
        <f t="shared" si="0"/>
        <v>4866.6666666666697</v>
      </c>
    </row>
    <row r="27" spans="1:17">
      <c r="A27" s="86" t="s">
        <v>104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>
        <v>69066.666666666701</v>
      </c>
      <c r="M27" s="86"/>
      <c r="N27" s="86"/>
      <c r="O27" s="86"/>
      <c r="P27" s="86"/>
      <c r="Q27" s="9">
        <f t="shared" si="0"/>
        <v>69066.666666666701</v>
      </c>
    </row>
    <row r="28" spans="1:17">
      <c r="A28" s="86" t="s">
        <v>80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9">
        <f t="shared" si="0"/>
        <v>0</v>
      </c>
    </row>
    <row r="29" spans="1:17">
      <c r="A29" s="86" t="s">
        <v>105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>
        <v>16066.666666666701</v>
      </c>
      <c r="M29" s="86"/>
      <c r="N29" s="86"/>
      <c r="O29" s="86"/>
      <c r="P29" s="86"/>
      <c r="Q29" s="9">
        <f t="shared" si="0"/>
        <v>16066.666666666701</v>
      </c>
    </row>
    <row r="30" spans="1:17">
      <c r="A30" s="86" t="s">
        <v>106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>
        <v>31600</v>
      </c>
      <c r="M30" s="86"/>
      <c r="N30" s="86"/>
      <c r="O30" s="86"/>
      <c r="P30" s="86"/>
      <c r="Q30" s="9">
        <f t="shared" si="0"/>
        <v>31600</v>
      </c>
    </row>
    <row r="31" spans="1:17">
      <c r="A31" s="86" t="s">
        <v>107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>
        <v>2400</v>
      </c>
      <c r="M31" s="86"/>
      <c r="N31" s="86"/>
      <c r="O31" s="86"/>
      <c r="P31" s="86"/>
      <c r="Q31" s="9">
        <f t="shared" si="0"/>
        <v>2400</v>
      </c>
    </row>
    <row r="32" spans="1:17">
      <c r="A32" s="86" t="s">
        <v>84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>
        <v>46000</v>
      </c>
      <c r="M32" s="86"/>
      <c r="N32" s="86"/>
      <c r="O32" s="86"/>
      <c r="P32" s="86"/>
      <c r="Q32" s="9">
        <f t="shared" si="0"/>
        <v>46000</v>
      </c>
    </row>
    <row r="33" spans="1:17">
      <c r="A33" s="9" t="s">
        <v>109</v>
      </c>
      <c r="B33" s="9">
        <f>SUM(B2:B32)</f>
        <v>0</v>
      </c>
      <c r="C33" s="9">
        <f t="shared" ref="C33:Q33" si="1">SUM(C2:C32)</f>
        <v>0</v>
      </c>
      <c r="D33" s="9">
        <f t="shared" si="1"/>
        <v>0</v>
      </c>
      <c r="E33" s="9">
        <f t="shared" si="1"/>
        <v>0</v>
      </c>
      <c r="F33" s="9">
        <f t="shared" si="1"/>
        <v>0</v>
      </c>
      <c r="G33" s="9">
        <f t="shared" si="1"/>
        <v>0</v>
      </c>
      <c r="H33" s="9">
        <f t="shared" si="1"/>
        <v>0</v>
      </c>
      <c r="I33" s="9">
        <f t="shared" si="1"/>
        <v>0</v>
      </c>
      <c r="J33" s="9">
        <f t="shared" si="1"/>
        <v>0</v>
      </c>
      <c r="K33" s="9">
        <f t="shared" si="1"/>
        <v>0</v>
      </c>
      <c r="L33" s="9">
        <f t="shared" si="1"/>
        <v>252133.33333333337</v>
      </c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0</v>
      </c>
      <c r="Q33" s="9">
        <f t="shared" si="1"/>
        <v>252133.33333333337</v>
      </c>
    </row>
  </sheetData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8.84375" defaultRowHeight="14.6"/>
  <sheetData/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82"/>
  <sheetViews>
    <sheetView topLeftCell="P51" zoomScaleNormal="25" workbookViewId="0">
      <selection activeCell="AF82" sqref="AF82"/>
    </sheetView>
  </sheetViews>
  <sheetFormatPr defaultColWidth="8.84375" defaultRowHeight="14.6"/>
  <cols>
    <col min="2" max="2" width="36.69140625" customWidth="1"/>
    <col min="21" max="21" width="15.84375" customWidth="1"/>
    <col min="22" max="22" width="12.15234375" customWidth="1"/>
    <col min="41" max="41" width="13.15234375" customWidth="1"/>
  </cols>
  <sheetData>
    <row r="2" spans="2:41">
      <c r="B2" s="10" t="s">
        <v>1</v>
      </c>
      <c r="C2">
        <v>1978</v>
      </c>
      <c r="D2">
        <v>1979</v>
      </c>
      <c r="E2">
        <v>1980</v>
      </c>
      <c r="F2">
        <v>1981</v>
      </c>
      <c r="G2">
        <v>1982</v>
      </c>
      <c r="H2">
        <v>1983</v>
      </c>
      <c r="I2">
        <v>1984</v>
      </c>
      <c r="J2">
        <v>1985</v>
      </c>
      <c r="K2">
        <v>1986</v>
      </c>
      <c r="L2">
        <v>1987</v>
      </c>
      <c r="M2">
        <v>1988</v>
      </c>
      <c r="N2">
        <v>1989</v>
      </c>
      <c r="O2">
        <v>1990</v>
      </c>
      <c r="P2">
        <v>1991</v>
      </c>
      <c r="Q2">
        <v>1992</v>
      </c>
      <c r="R2">
        <v>1993</v>
      </c>
      <c r="S2">
        <v>1994</v>
      </c>
      <c r="T2">
        <v>1995</v>
      </c>
      <c r="U2">
        <v>1996</v>
      </c>
      <c r="V2">
        <v>1997</v>
      </c>
      <c r="W2">
        <v>1998</v>
      </c>
      <c r="X2">
        <v>1999</v>
      </c>
      <c r="Y2">
        <v>2000</v>
      </c>
      <c r="Z2">
        <v>2001</v>
      </c>
      <c r="AA2">
        <v>2002</v>
      </c>
      <c r="AB2">
        <v>2003</v>
      </c>
      <c r="AC2">
        <v>2004</v>
      </c>
      <c r="AD2">
        <v>2005</v>
      </c>
      <c r="AE2">
        <v>2006</v>
      </c>
      <c r="AF2">
        <v>2007</v>
      </c>
      <c r="AG2">
        <v>2008</v>
      </c>
      <c r="AH2">
        <v>2009</v>
      </c>
      <c r="AI2">
        <v>2010</v>
      </c>
      <c r="AJ2">
        <v>2011</v>
      </c>
      <c r="AK2">
        <v>2012</v>
      </c>
      <c r="AL2">
        <v>2013</v>
      </c>
      <c r="AM2">
        <v>2014</v>
      </c>
      <c r="AN2">
        <v>2015</v>
      </c>
      <c r="AO2" s="3" t="s">
        <v>53</v>
      </c>
    </row>
    <row r="3" spans="2:41">
      <c r="B3" t="s">
        <v>2</v>
      </c>
      <c r="C3" s="4">
        <v>9.7315568936979364</v>
      </c>
      <c r="D3" s="4">
        <v>9.7315568936979364</v>
      </c>
      <c r="E3" s="4">
        <v>9.7315568936979364</v>
      </c>
      <c r="F3" s="4">
        <v>9.7315568936979364</v>
      </c>
      <c r="G3" s="4">
        <v>9.7315568936979364</v>
      </c>
      <c r="H3" s="4">
        <v>9.7315568936979364</v>
      </c>
      <c r="I3" s="4">
        <v>9.7315568936979364</v>
      </c>
      <c r="J3" s="4">
        <v>9.7315568936979364</v>
      </c>
      <c r="K3" s="4">
        <v>7.4572634203185251</v>
      </c>
      <c r="L3" s="4">
        <v>7.1747346597229358</v>
      </c>
      <c r="M3" s="4">
        <v>7.168872508000586</v>
      </c>
      <c r="N3" s="4">
        <v>6.4421004565376672</v>
      </c>
      <c r="O3" s="4">
        <v>6.6257812105046536</v>
      </c>
      <c r="P3" s="4">
        <v>7.8867502602985589</v>
      </c>
      <c r="Q3" s="4">
        <v>8.4576699332120864</v>
      </c>
      <c r="R3" s="4">
        <v>7.8162022964675115</v>
      </c>
      <c r="S3" s="4">
        <v>8.4596239837862033</v>
      </c>
      <c r="T3" s="4">
        <v>8.9836464429209251</v>
      </c>
      <c r="U3" s="4">
        <v>9.0444241538813888</v>
      </c>
      <c r="V3" s="4">
        <v>8.5312500444857271</v>
      </c>
      <c r="W3">
        <v>36.53</v>
      </c>
      <c r="X3">
        <v>28.16</v>
      </c>
      <c r="Y3">
        <v>28.693999999999999</v>
      </c>
      <c r="Z3">
        <v>4.2729999999999997</v>
      </c>
      <c r="AA3">
        <v>1.9690000000000001</v>
      </c>
      <c r="AB3">
        <v>3.2549999999999999</v>
      </c>
      <c r="AC3">
        <v>2.4159999999999999</v>
      </c>
      <c r="AD3">
        <v>2.4870000000000001</v>
      </c>
      <c r="AE3">
        <v>0.57399999999999995</v>
      </c>
      <c r="AF3">
        <v>1.762</v>
      </c>
      <c r="AG3">
        <v>1.0720000000000001</v>
      </c>
      <c r="AH3">
        <v>0.314</v>
      </c>
      <c r="AI3">
        <v>4.7E-2</v>
      </c>
      <c r="AJ3">
        <v>0</v>
      </c>
      <c r="AK3">
        <v>0.33300000000000002</v>
      </c>
      <c r="AL3" s="4">
        <v>1.2330000000000001</v>
      </c>
      <c r="AM3" s="4">
        <v>0.66700000000000004</v>
      </c>
      <c r="AN3" s="4">
        <v>0.13300000000000001</v>
      </c>
      <c r="AO3" s="5">
        <f>SUM(C3:AN3)</f>
        <v>285.81977451972034</v>
      </c>
    </row>
    <row r="4" spans="2:41">
      <c r="B4" t="s">
        <v>3</v>
      </c>
      <c r="C4" s="4">
        <v>8.6983038323952311</v>
      </c>
      <c r="D4" s="4">
        <v>8.6983038323952311</v>
      </c>
      <c r="E4" s="4">
        <v>8.6983038323952311</v>
      </c>
      <c r="F4" s="4">
        <v>8.6983038323952311</v>
      </c>
      <c r="G4" s="4">
        <v>8.6983038323952311</v>
      </c>
      <c r="H4" s="4">
        <v>8.6983038323952311</v>
      </c>
      <c r="I4" s="4">
        <v>8.6983038323952311</v>
      </c>
      <c r="J4" s="4">
        <v>8.6983038323952311</v>
      </c>
      <c r="K4" s="4">
        <v>6.6654846389629299</v>
      </c>
      <c r="L4" s="4">
        <v>6.412953514920285</v>
      </c>
      <c r="M4" s="4">
        <v>6.4077137801738724</v>
      </c>
      <c r="N4" s="4">
        <v>5.7581071252909819</v>
      </c>
      <c r="O4" s="4">
        <v>5.9222854806785916</v>
      </c>
      <c r="P4" s="4">
        <v>7.0493704926828951</v>
      </c>
      <c r="Q4" s="4">
        <v>7.5596724755145965</v>
      </c>
      <c r="R4" s="4">
        <v>6.9863129952174408</v>
      </c>
      <c r="S4" s="4">
        <v>7.5614190537634007</v>
      </c>
      <c r="T4" s="4">
        <v>8.0298031586237979</v>
      </c>
      <c r="U4" s="4">
        <v>8.0841277648452294</v>
      </c>
      <c r="V4" s="4">
        <v>7.6254401806075052</v>
      </c>
      <c r="W4">
        <v>21.28</v>
      </c>
      <c r="X4">
        <v>9.76</v>
      </c>
      <c r="Y4">
        <v>11.938000000000001</v>
      </c>
      <c r="Z4">
        <v>4.2050000000000001</v>
      </c>
      <c r="AA4">
        <v>3.4460000000000002</v>
      </c>
      <c r="AB4">
        <v>5.2149999999999999</v>
      </c>
      <c r="AC4">
        <v>4.1829999999999998</v>
      </c>
      <c r="AD4">
        <v>4.157</v>
      </c>
      <c r="AE4">
        <v>2.1339999999999999</v>
      </c>
      <c r="AF4">
        <v>2.1389999999999998</v>
      </c>
      <c r="AG4">
        <v>2.843</v>
      </c>
      <c r="AH4">
        <v>2.4910000000000001</v>
      </c>
      <c r="AI4">
        <v>2.69</v>
      </c>
      <c r="AJ4">
        <v>2.319</v>
      </c>
      <c r="AK4">
        <v>1.8640000000000001</v>
      </c>
      <c r="AL4" s="4">
        <v>2.3250000000000002</v>
      </c>
      <c r="AM4" s="4">
        <v>2.0630000000000002</v>
      </c>
      <c r="AN4" s="4">
        <v>10.353999999999999</v>
      </c>
      <c r="AO4" s="5">
        <f t="shared" ref="AO4:AO33" si="0">SUM(C4:AN4)</f>
        <v>249.05512132044333</v>
      </c>
    </row>
    <row r="5" spans="2:41">
      <c r="B5" t="s">
        <v>4</v>
      </c>
      <c r="C5" s="4">
        <v>132.4171786751634</v>
      </c>
      <c r="D5" s="4">
        <v>132.4171786751634</v>
      </c>
      <c r="E5" s="4">
        <v>132.4171786751634</v>
      </c>
      <c r="F5" s="4">
        <v>132.4171786751634</v>
      </c>
      <c r="G5" s="4">
        <v>132.4171786751634</v>
      </c>
      <c r="H5" s="4">
        <v>132.4171786751634</v>
      </c>
      <c r="I5" s="4">
        <v>132.4171786751634</v>
      </c>
      <c r="J5" s="4">
        <v>132.4171786751634</v>
      </c>
      <c r="K5" s="4">
        <v>101.47089448714566</v>
      </c>
      <c r="L5" s="4">
        <v>97.626529008803132</v>
      </c>
      <c r="M5" s="4">
        <v>97.546762780180245</v>
      </c>
      <c r="N5" s="4">
        <v>87.657584137346376</v>
      </c>
      <c r="O5" s="4">
        <v>90.156925967530427</v>
      </c>
      <c r="P5" s="4">
        <v>107.31491680027594</v>
      </c>
      <c r="Q5" s="4">
        <v>115.08341398558387</v>
      </c>
      <c r="R5" s="4">
        <v>106.3549714971935</v>
      </c>
      <c r="S5" s="4">
        <v>115.11000272845817</v>
      </c>
      <c r="T5" s="4">
        <v>122.24037008478294</v>
      </c>
      <c r="U5" s="4">
        <v>123.06737167349388</v>
      </c>
      <c r="V5" s="4">
        <v>116.08461768278157</v>
      </c>
      <c r="W5">
        <v>205.18</v>
      </c>
      <c r="X5">
        <v>369.86</v>
      </c>
      <c r="Y5">
        <v>276.62099999999998</v>
      </c>
      <c r="Z5">
        <v>174.09899999999999</v>
      </c>
      <c r="AA5">
        <v>66.73</v>
      </c>
      <c r="AB5">
        <v>19.605</v>
      </c>
      <c r="AC5">
        <v>22.574000000000002</v>
      </c>
      <c r="AD5">
        <v>22.411999999999999</v>
      </c>
      <c r="AE5">
        <v>20.87</v>
      </c>
      <c r="AF5">
        <v>22.225999999999999</v>
      </c>
      <c r="AG5">
        <v>31.853000000000002</v>
      </c>
      <c r="AH5">
        <v>85.960999999999999</v>
      </c>
      <c r="AI5">
        <v>54.871000000000002</v>
      </c>
      <c r="AJ5">
        <v>48.231999999999999</v>
      </c>
      <c r="AK5">
        <v>35.713000000000001</v>
      </c>
      <c r="AL5" s="4">
        <v>23.413</v>
      </c>
      <c r="AM5" s="4">
        <v>28.472999999999999</v>
      </c>
      <c r="AN5" s="4">
        <v>40.216999999999999</v>
      </c>
      <c r="AO5" s="5">
        <f t="shared" si="0"/>
        <v>3887.9617902348832</v>
      </c>
    </row>
    <row r="6" spans="2:41">
      <c r="B6" t="s">
        <v>5</v>
      </c>
      <c r="C6" s="4">
        <v>117.78294143956997</v>
      </c>
      <c r="D6" s="4">
        <v>117.78294143956997</v>
      </c>
      <c r="E6" s="4">
        <v>117.78294143956997</v>
      </c>
      <c r="F6" s="4">
        <v>117.78294143956997</v>
      </c>
      <c r="G6" s="4">
        <v>117.78294143956997</v>
      </c>
      <c r="H6" s="4">
        <v>117.78294143956997</v>
      </c>
      <c r="I6" s="4">
        <v>117.78294143956997</v>
      </c>
      <c r="J6" s="4">
        <v>117.78294143956997</v>
      </c>
      <c r="K6" s="4">
        <v>90.25672154304803</v>
      </c>
      <c r="L6" s="4">
        <v>86.837220549761497</v>
      </c>
      <c r="M6" s="4">
        <v>86.766269777899851</v>
      </c>
      <c r="N6" s="4">
        <v>77.970005119281069</v>
      </c>
      <c r="O6" s="4">
        <v>80.193129304279651</v>
      </c>
      <c r="P6" s="4">
        <v>95.454884989556106</v>
      </c>
      <c r="Q6" s="4">
        <v>102.36483774799083</v>
      </c>
      <c r="R6" s="4">
        <v>94.601029148876165</v>
      </c>
      <c r="S6" s="4">
        <v>102.38848800527805</v>
      </c>
      <c r="T6" s="4">
        <v>108.7308345888195</v>
      </c>
      <c r="U6" s="4">
        <v>109.46643914306335</v>
      </c>
      <c r="V6" s="4">
        <v>103.25539226377161</v>
      </c>
      <c r="W6">
        <v>174.11</v>
      </c>
      <c r="X6">
        <v>182.74</v>
      </c>
      <c r="Y6">
        <v>162.68100000000001</v>
      </c>
      <c r="Z6">
        <v>18.702000000000002</v>
      </c>
      <c r="AA6">
        <v>25.681999999999999</v>
      </c>
      <c r="AB6">
        <v>25.363</v>
      </c>
      <c r="AC6">
        <v>13.246</v>
      </c>
      <c r="AD6">
        <v>13.637</v>
      </c>
      <c r="AE6">
        <v>10.734999999999999</v>
      </c>
      <c r="AF6">
        <v>32.582999999999998</v>
      </c>
      <c r="AG6">
        <v>44.933999999999997</v>
      </c>
      <c r="AH6">
        <v>137.97399999999999</v>
      </c>
      <c r="AI6">
        <v>88.281999999999996</v>
      </c>
      <c r="AJ6">
        <v>63.405999999999999</v>
      </c>
      <c r="AK6">
        <v>71.620999999999995</v>
      </c>
      <c r="AL6" s="4">
        <v>30.675999999999998</v>
      </c>
      <c r="AM6" s="4">
        <v>37.164000000000001</v>
      </c>
      <c r="AN6" s="4">
        <v>41.901000000000003</v>
      </c>
      <c r="AO6" s="5">
        <f t="shared" si="0"/>
        <v>3255.9857836981869</v>
      </c>
    </row>
    <row r="7" spans="2:41">
      <c r="B7" t="s">
        <v>6</v>
      </c>
      <c r="C7" s="4">
        <v>242.77493166144325</v>
      </c>
      <c r="D7" s="4">
        <v>242.77493166144325</v>
      </c>
      <c r="E7" s="4">
        <v>242.77493166144325</v>
      </c>
      <c r="F7" s="4">
        <v>242.77493166144325</v>
      </c>
      <c r="G7" s="4">
        <v>242.77493166144325</v>
      </c>
      <c r="H7" s="4">
        <v>242.77493166144325</v>
      </c>
      <c r="I7" s="4">
        <v>242.77493166144325</v>
      </c>
      <c r="J7" s="4">
        <v>242.77493166144325</v>
      </c>
      <c r="K7" s="4">
        <v>186.03771596111531</v>
      </c>
      <c r="L7" s="4">
        <v>178.98941923991902</v>
      </c>
      <c r="M7" s="4">
        <v>178.84317506754982</v>
      </c>
      <c r="N7" s="4">
        <v>160.71225962876539</v>
      </c>
      <c r="O7" s="4">
        <v>165.29457702966715</v>
      </c>
      <c r="P7" s="4">
        <v>196.75220279653271</v>
      </c>
      <c r="Q7" s="4">
        <v>210.9950404112945</v>
      </c>
      <c r="R7" s="4">
        <v>194.99222982560676</v>
      </c>
      <c r="S7" s="4">
        <v>211.04378846875088</v>
      </c>
      <c r="T7" s="4">
        <v>224.11667270455902</v>
      </c>
      <c r="U7" s="4">
        <v>225.63290538820297</v>
      </c>
      <c r="V7" s="4">
        <v>212.83065691965277</v>
      </c>
      <c r="W7">
        <v>365.47</v>
      </c>
      <c r="X7">
        <v>339.05</v>
      </c>
      <c r="Y7">
        <v>388.07600000000002</v>
      </c>
      <c r="Z7">
        <v>49.122999999999998</v>
      </c>
      <c r="AA7">
        <v>43.457999999999998</v>
      </c>
      <c r="AB7">
        <v>7.2389999999999999</v>
      </c>
      <c r="AC7">
        <v>7.8879999999999999</v>
      </c>
      <c r="AD7">
        <v>0</v>
      </c>
      <c r="AE7">
        <v>64.962000000000003</v>
      </c>
      <c r="AF7">
        <v>49.587000000000003</v>
      </c>
      <c r="AG7">
        <v>72.171999999999997</v>
      </c>
      <c r="AH7">
        <v>317.16800000000001</v>
      </c>
      <c r="AI7">
        <v>211.88200000000001</v>
      </c>
      <c r="AJ7">
        <v>198.63200000000001</v>
      </c>
      <c r="AK7">
        <v>165.554</v>
      </c>
      <c r="AL7" s="4">
        <v>112.27800000000001</v>
      </c>
      <c r="AM7" s="4">
        <v>143.149</v>
      </c>
      <c r="AN7" s="4">
        <v>154.096</v>
      </c>
      <c r="AO7" s="5">
        <f t="shared" si="0"/>
        <v>6978.2240967331618</v>
      </c>
    </row>
    <row r="8" spans="2:41">
      <c r="B8" t="s">
        <v>7</v>
      </c>
      <c r="C8" s="4">
        <v>115.33950881756077</v>
      </c>
      <c r="D8" s="4">
        <v>115.33950881756077</v>
      </c>
      <c r="E8" s="4">
        <v>115.33950881756077</v>
      </c>
      <c r="F8" s="4">
        <v>115.33950881756077</v>
      </c>
      <c r="G8" s="4">
        <v>115.33950881756077</v>
      </c>
      <c r="H8" s="4">
        <v>115.33950881756077</v>
      </c>
      <c r="I8" s="4">
        <v>115.33950881756077</v>
      </c>
      <c r="J8" s="4">
        <v>115.33950881756077</v>
      </c>
      <c r="K8" s="4">
        <v>88.384326312648454</v>
      </c>
      <c r="L8" s="4">
        <v>85.035763607842981</v>
      </c>
      <c r="M8" s="4">
        <v>84.966284725105552</v>
      </c>
      <c r="N8" s="4">
        <v>76.352500481358419</v>
      </c>
      <c r="O8" s="4">
        <v>78.529505473798139</v>
      </c>
      <c r="P8" s="4">
        <v>93.474652732975201</v>
      </c>
      <c r="Q8" s="4">
        <v>100.24125702532356</v>
      </c>
      <c r="R8" s="4">
        <v>92.638510316583279</v>
      </c>
      <c r="S8" s="4">
        <v>100.2644166529027</v>
      </c>
      <c r="T8" s="4">
        <v>106.47518988335156</v>
      </c>
      <c r="U8" s="4">
        <v>107.19553416184775</v>
      </c>
      <c r="V8" s="4">
        <v>101.11333679485551</v>
      </c>
      <c r="W8">
        <v>122.80000000000001</v>
      </c>
      <c r="X8">
        <v>133.01</v>
      </c>
      <c r="Y8">
        <v>115.986</v>
      </c>
      <c r="Z8">
        <v>165.20099999999999</v>
      </c>
      <c r="AA8">
        <v>152.26599999999999</v>
      </c>
      <c r="AB8">
        <v>18.114999999999998</v>
      </c>
      <c r="AC8">
        <v>13.717000000000001</v>
      </c>
      <c r="AD8">
        <v>27.77</v>
      </c>
      <c r="AE8">
        <v>23.818000000000001</v>
      </c>
      <c r="AF8">
        <v>36.295999999999999</v>
      </c>
      <c r="AG8">
        <v>16.114999999999998</v>
      </c>
      <c r="AH8">
        <v>116.84699999999999</v>
      </c>
      <c r="AI8">
        <v>110.854</v>
      </c>
      <c r="AJ8">
        <v>74.548000000000002</v>
      </c>
      <c r="AK8">
        <v>152.703</v>
      </c>
      <c r="AL8" s="4">
        <v>95.853999999999999</v>
      </c>
      <c r="AM8" s="4">
        <v>79.661000000000001</v>
      </c>
      <c r="AN8" s="4">
        <v>84.623000000000005</v>
      </c>
      <c r="AO8" s="5">
        <f t="shared" si="0"/>
        <v>3577.5713487090784</v>
      </c>
    </row>
    <row r="9" spans="2:41">
      <c r="B9" t="s">
        <v>8</v>
      </c>
      <c r="C9" s="4">
        <v>54.291913087200236</v>
      </c>
      <c r="D9" s="4">
        <v>54.291913087200236</v>
      </c>
      <c r="E9" s="4">
        <v>54.291913087200236</v>
      </c>
      <c r="F9" s="4">
        <v>54.291913087200236</v>
      </c>
      <c r="G9" s="4">
        <v>54.291913087200236</v>
      </c>
      <c r="H9" s="4">
        <v>54.291913087200236</v>
      </c>
      <c r="I9" s="4">
        <v>54.291913087200236</v>
      </c>
      <c r="J9" s="4">
        <v>54.291913087200236</v>
      </c>
      <c r="K9" s="4">
        <v>41.603733288193617</v>
      </c>
      <c r="L9" s="4">
        <v>40.027518188960777</v>
      </c>
      <c r="M9" s="4">
        <v>39.99481351125192</v>
      </c>
      <c r="N9" s="4">
        <v>35.940185307024549</v>
      </c>
      <c r="O9" s="4">
        <v>36.964931875235543</v>
      </c>
      <c r="P9" s="4">
        <v>43.999820825162402</v>
      </c>
      <c r="Q9" s="4">
        <v>47.184955701336939</v>
      </c>
      <c r="R9" s="4">
        <v>43.606236945148858</v>
      </c>
      <c r="S9" s="4">
        <v>47.195857260573227</v>
      </c>
      <c r="T9" s="4">
        <v>50.119354715076867</v>
      </c>
      <c r="U9" s="4">
        <v>50.458430798908978</v>
      </c>
      <c r="V9" s="4">
        <v>47.595455793958507</v>
      </c>
      <c r="W9">
        <v>53.42</v>
      </c>
      <c r="X9">
        <v>82.269999999999982</v>
      </c>
      <c r="Y9">
        <v>66.728999999999999</v>
      </c>
      <c r="Z9">
        <v>24.753</v>
      </c>
      <c r="AA9">
        <v>30.954999999999998</v>
      </c>
      <c r="AB9">
        <v>39.125</v>
      </c>
      <c r="AC9">
        <v>18.257000000000001</v>
      </c>
      <c r="AD9">
        <v>16.901</v>
      </c>
      <c r="AE9">
        <v>24.241</v>
      </c>
      <c r="AF9">
        <v>10.031000000000001</v>
      </c>
      <c r="AG9">
        <v>22.515000000000001</v>
      </c>
      <c r="AH9">
        <v>42.856999999999999</v>
      </c>
      <c r="AI9">
        <v>45.445999999999998</v>
      </c>
      <c r="AJ9">
        <v>36.055999999999997</v>
      </c>
      <c r="AK9">
        <v>22.878</v>
      </c>
      <c r="AL9" s="4">
        <v>34.195</v>
      </c>
      <c r="AM9" s="4">
        <v>16.059999999999999</v>
      </c>
      <c r="AN9" s="4">
        <v>26.402000000000001</v>
      </c>
      <c r="AO9" s="5">
        <f t="shared" si="0"/>
        <v>1572.1175989084336</v>
      </c>
    </row>
    <row r="10" spans="2:41">
      <c r="B10" t="s">
        <v>9</v>
      </c>
      <c r="C10" s="4">
        <v>142.79847250664477</v>
      </c>
      <c r="D10" s="4">
        <v>142.79847250664477</v>
      </c>
      <c r="E10" s="4">
        <v>142.79847250664477</v>
      </c>
      <c r="F10" s="4">
        <v>142.79847250664477</v>
      </c>
      <c r="G10" s="4">
        <v>142.79847250664477</v>
      </c>
      <c r="H10" s="4">
        <v>142.79847250664477</v>
      </c>
      <c r="I10" s="4">
        <v>142.79847250664477</v>
      </c>
      <c r="J10" s="4">
        <v>142.79847250664477</v>
      </c>
      <c r="K10" s="4">
        <v>109.42604941155641</v>
      </c>
      <c r="L10" s="4">
        <v>105.28029186289814</v>
      </c>
      <c r="M10" s="4">
        <v>105.19427209024532</v>
      </c>
      <c r="N10" s="4">
        <v>94.529797747333802</v>
      </c>
      <c r="O10" s="4">
        <v>97.225083957122123</v>
      </c>
      <c r="P10" s="4">
        <v>115.72823367464912</v>
      </c>
      <c r="Q10" s="4">
        <v>124.10576854461847</v>
      </c>
      <c r="R10" s="4">
        <v>114.6930302037583</v>
      </c>
      <c r="S10" s="4">
        <v>124.13444180216941</v>
      </c>
      <c r="T10" s="4">
        <v>131.82381849091621</v>
      </c>
      <c r="U10" s="4">
        <v>132.71565567405233</v>
      </c>
      <c r="V10" s="4">
        <v>125.18546500136418</v>
      </c>
      <c r="W10">
        <v>125.73</v>
      </c>
      <c r="X10">
        <v>124.45000000000002</v>
      </c>
      <c r="Y10">
        <v>165.471</v>
      </c>
      <c r="Z10">
        <v>149.15799999999999</v>
      </c>
      <c r="AA10">
        <v>89.305000000000007</v>
      </c>
      <c r="AB10">
        <v>46.627000000000002</v>
      </c>
      <c r="AC10">
        <v>63.28</v>
      </c>
      <c r="AD10">
        <v>20.594000000000001</v>
      </c>
      <c r="AE10">
        <v>29.655999999999999</v>
      </c>
      <c r="AF10">
        <v>34.293999999999997</v>
      </c>
      <c r="AG10">
        <v>32.835999999999999</v>
      </c>
      <c r="AH10">
        <v>164.328</v>
      </c>
      <c r="AI10">
        <v>194.291</v>
      </c>
      <c r="AJ10">
        <v>136.96799999999999</v>
      </c>
      <c r="AK10">
        <v>114.54900000000001</v>
      </c>
      <c r="AL10" s="4">
        <v>104.182</v>
      </c>
      <c r="AM10" s="4">
        <v>82.215000000000003</v>
      </c>
      <c r="AN10" s="4">
        <v>90.927000000000007</v>
      </c>
      <c r="AO10" s="5">
        <f t="shared" si="0"/>
        <v>4291.2906885138409</v>
      </c>
    </row>
    <row r="11" spans="2:41">
      <c r="B11" t="s">
        <v>10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5">
        <f t="shared" si="0"/>
        <v>0</v>
      </c>
    </row>
    <row r="12" spans="2:41">
      <c r="B12" t="s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5">
        <f t="shared" si="0"/>
        <v>0</v>
      </c>
    </row>
    <row r="13" spans="2:41">
      <c r="B13" t="s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5">
        <f t="shared" si="0"/>
        <v>0</v>
      </c>
    </row>
    <row r="14" spans="2:41">
      <c r="B14" t="s">
        <v>13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5">
        <f t="shared" si="0"/>
        <v>0</v>
      </c>
    </row>
    <row r="15" spans="2:41">
      <c r="B15" t="s">
        <v>14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5">
        <f t="shared" si="0"/>
        <v>0</v>
      </c>
    </row>
    <row r="16" spans="2:41">
      <c r="B16" t="s">
        <v>15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5">
        <f t="shared" si="0"/>
        <v>0</v>
      </c>
    </row>
    <row r="17" spans="2:41">
      <c r="B17" t="s">
        <v>143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5">
        <f t="shared" si="0"/>
        <v>0</v>
      </c>
    </row>
    <row r="18" spans="2:41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5">
        <f t="shared" si="0"/>
        <v>0</v>
      </c>
    </row>
    <row r="19" spans="2:41">
      <c r="B19" t="s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5">
        <f t="shared" si="0"/>
        <v>0</v>
      </c>
    </row>
    <row r="20" spans="2:41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s="5">
        <f t="shared" si="0"/>
        <v>0</v>
      </c>
    </row>
    <row r="21" spans="2:41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s="5">
        <f t="shared" si="0"/>
        <v>0</v>
      </c>
    </row>
    <row r="22" spans="2:41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s="5">
        <f t="shared" si="0"/>
        <v>0</v>
      </c>
    </row>
    <row r="23" spans="2:41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s="5">
        <f t="shared" si="0"/>
        <v>0</v>
      </c>
    </row>
    <row r="24" spans="2:41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s="5">
        <f t="shared" si="0"/>
        <v>0</v>
      </c>
    </row>
    <row r="25" spans="2:41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s="5">
        <f t="shared" si="0"/>
        <v>0</v>
      </c>
    </row>
    <row r="26" spans="2:41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s="5">
        <f t="shared" si="0"/>
        <v>0</v>
      </c>
    </row>
    <row r="27" spans="2:41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s="5">
        <f t="shared" si="0"/>
        <v>0</v>
      </c>
    </row>
    <row r="28" spans="2:41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s="5">
        <f t="shared" si="0"/>
        <v>0</v>
      </c>
    </row>
    <row r="29" spans="2:41">
      <c r="B29" t="s">
        <v>27</v>
      </c>
      <c r="C29" s="4">
        <v>134.8579754475264</v>
      </c>
      <c r="D29" s="4">
        <v>134.8579754475264</v>
      </c>
      <c r="E29" s="4">
        <v>134.8579754475264</v>
      </c>
      <c r="F29" s="4">
        <v>134.8579754475264</v>
      </c>
      <c r="G29" s="4">
        <v>134.8579754475264</v>
      </c>
      <c r="H29" s="4">
        <v>134.8579754475264</v>
      </c>
      <c r="I29" s="4">
        <v>134.8579754475264</v>
      </c>
      <c r="J29" s="4">
        <v>134.8579754475264</v>
      </c>
      <c r="K29" s="4">
        <v>103.34126987371525</v>
      </c>
      <c r="L29" s="4">
        <v>99.426042631474687</v>
      </c>
      <c r="M29" s="4">
        <v>99.34480610152599</v>
      </c>
      <c r="N29" s="4">
        <v>89.273343894321954</v>
      </c>
      <c r="O29" s="4">
        <v>91.818755166048092</v>
      </c>
      <c r="P29" s="4">
        <v>109.29301288398027</v>
      </c>
      <c r="Q29" s="4">
        <v>117.20470389841007</v>
      </c>
      <c r="R29" s="4">
        <v>108.31537326494238</v>
      </c>
      <c r="S29" s="4">
        <v>117.23178274172631</v>
      </c>
      <c r="T29" s="4">
        <v>124.49358151656645</v>
      </c>
      <c r="U29" s="4">
        <v>125.33582691902315</v>
      </c>
      <c r="V29" s="4">
        <v>118.22436241224899</v>
      </c>
      <c r="W29">
        <v>317.70999999999998</v>
      </c>
      <c r="X29">
        <v>229.35</v>
      </c>
      <c r="Y29">
        <v>229.64599999999999</v>
      </c>
      <c r="Z29">
        <v>13.561</v>
      </c>
      <c r="AA29">
        <v>35.783999999999999</v>
      </c>
      <c r="AB29">
        <v>15.944000000000001</v>
      </c>
      <c r="AC29">
        <v>7.7380000000000004</v>
      </c>
      <c r="AD29">
        <v>6.7869999999999999</v>
      </c>
      <c r="AE29">
        <v>29.885999999999999</v>
      </c>
      <c r="AF29">
        <v>34.616999999999997</v>
      </c>
      <c r="AG29">
        <v>36.445</v>
      </c>
      <c r="AH29">
        <v>142.22200000000001</v>
      </c>
      <c r="AI29">
        <v>121.182</v>
      </c>
      <c r="AJ29">
        <v>105.17700000000001</v>
      </c>
      <c r="AK29">
        <v>103.69799999999999</v>
      </c>
      <c r="AL29" s="4">
        <v>42.311</v>
      </c>
      <c r="AM29" s="4">
        <v>67.320999999999998</v>
      </c>
      <c r="AN29" s="4">
        <v>51.186</v>
      </c>
      <c r="AO29" s="5">
        <f t="shared" si="0"/>
        <v>3972.7316648841947</v>
      </c>
    </row>
    <row r="30" spans="2:41">
      <c r="B30" t="s">
        <v>28</v>
      </c>
      <c r="C30" s="4">
        <v>115.66371832404094</v>
      </c>
      <c r="D30" s="4">
        <v>115.66371832404094</v>
      </c>
      <c r="E30" s="4">
        <v>115.66371832404094</v>
      </c>
      <c r="F30" s="4">
        <v>115.66371832404094</v>
      </c>
      <c r="G30" s="4">
        <v>115.66371832404094</v>
      </c>
      <c r="H30" s="4">
        <v>115.66371832404094</v>
      </c>
      <c r="I30" s="4">
        <v>115.66371832404094</v>
      </c>
      <c r="J30" s="4">
        <v>115.66371832404094</v>
      </c>
      <c r="K30" s="4">
        <v>88.632767103737066</v>
      </c>
      <c r="L30" s="4">
        <v>85.274791875217275</v>
      </c>
      <c r="M30" s="4">
        <v>85.205117693275668</v>
      </c>
      <c r="N30" s="4">
        <v>76.567120837846531</v>
      </c>
      <c r="O30" s="4">
        <v>78.750245205350694</v>
      </c>
      <c r="P30" s="4">
        <v>93.737401996793366</v>
      </c>
      <c r="Q30" s="4">
        <v>100.52302663577454</v>
      </c>
      <c r="R30" s="4">
        <v>92.898909255495909</v>
      </c>
      <c r="S30" s="4">
        <v>100.54625136308842</v>
      </c>
      <c r="T30" s="4">
        <v>106.77448254653662</v>
      </c>
      <c r="U30" s="4">
        <v>107.49685165126469</v>
      </c>
      <c r="V30" s="4">
        <v>101.39755774704179</v>
      </c>
      <c r="W30">
        <v>198</v>
      </c>
      <c r="X30">
        <v>139.81</v>
      </c>
      <c r="Y30">
        <v>98.334999999999994</v>
      </c>
      <c r="Z30">
        <v>81.974999999999994</v>
      </c>
      <c r="AA30">
        <v>27.242000000000001</v>
      </c>
      <c r="AB30">
        <v>34.774999999999999</v>
      </c>
      <c r="AC30">
        <v>28.393000000000001</v>
      </c>
      <c r="AD30">
        <v>25.683</v>
      </c>
      <c r="AE30">
        <v>25.173999999999999</v>
      </c>
      <c r="AF30">
        <v>48.872999999999998</v>
      </c>
      <c r="AG30">
        <v>37.807000000000002</v>
      </c>
      <c r="AH30">
        <v>94.481999999999999</v>
      </c>
      <c r="AI30">
        <v>56.429000000000002</v>
      </c>
      <c r="AJ30">
        <v>87.141999999999996</v>
      </c>
      <c r="AK30">
        <v>79.817999999999998</v>
      </c>
      <c r="AL30" s="4">
        <v>80.799000000000007</v>
      </c>
      <c r="AM30" s="4">
        <v>67.076999999999998</v>
      </c>
      <c r="AN30" s="4">
        <v>43.462000000000003</v>
      </c>
      <c r="AO30" s="5">
        <f t="shared" si="0"/>
        <v>3298.3902705037503</v>
      </c>
    </row>
    <row r="31" spans="2:41">
      <c r="B31" t="s">
        <v>29</v>
      </c>
      <c r="C31" s="4">
        <v>57.035832568874007</v>
      </c>
      <c r="D31" s="4">
        <v>57.035832568874007</v>
      </c>
      <c r="E31" s="4">
        <v>57.035832568874007</v>
      </c>
      <c r="F31" s="4">
        <v>57.035832568874007</v>
      </c>
      <c r="G31" s="4">
        <v>57.035832568874007</v>
      </c>
      <c r="H31" s="4">
        <v>57.035832568874007</v>
      </c>
      <c r="I31" s="4">
        <v>57.035832568874007</v>
      </c>
      <c r="J31" s="4">
        <v>57.035832568874007</v>
      </c>
      <c r="K31" s="4">
        <v>43.706390715211924</v>
      </c>
      <c r="L31" s="4">
        <v>42.050513525031086</v>
      </c>
      <c r="M31" s="4">
        <v>42.016155949179499</v>
      </c>
      <c r="N31" s="4">
        <v>37.75660637291179</v>
      </c>
      <c r="O31" s="4">
        <v>38.83314374959506</v>
      </c>
      <c r="P31" s="4">
        <v>46.223576789672371</v>
      </c>
      <c r="Q31" s="4">
        <v>49.569688745885635</v>
      </c>
      <c r="R31" s="4">
        <v>45.81010113545836</v>
      </c>
      <c r="S31" s="4">
        <v>49.5811412711695</v>
      </c>
      <c r="T31" s="4">
        <v>52.652392620570012</v>
      </c>
      <c r="U31" s="4">
        <v>53.0086056483647</v>
      </c>
      <c r="V31" s="4">
        <v>50.000935560022874</v>
      </c>
      <c r="W31">
        <v>48.14</v>
      </c>
      <c r="X31">
        <v>108.97</v>
      </c>
      <c r="Y31">
        <v>129.161</v>
      </c>
      <c r="Z31">
        <v>143.01900000000001</v>
      </c>
      <c r="AA31">
        <v>71.111999999999995</v>
      </c>
      <c r="AB31">
        <v>35.686</v>
      </c>
      <c r="AC31">
        <v>46.622</v>
      </c>
      <c r="AD31">
        <v>10.032999999999999</v>
      </c>
      <c r="AE31">
        <v>4.5910000000000002</v>
      </c>
      <c r="AF31">
        <v>8.7140000000000004</v>
      </c>
      <c r="AG31">
        <v>7.7320000000000002</v>
      </c>
      <c r="AH31">
        <v>95.966999999999999</v>
      </c>
      <c r="AI31">
        <v>36.287999999999997</v>
      </c>
      <c r="AJ31">
        <v>69.456999999999994</v>
      </c>
      <c r="AK31">
        <v>64.408000000000001</v>
      </c>
      <c r="AL31" s="4">
        <v>58.765000000000001</v>
      </c>
      <c r="AM31" s="4">
        <v>41.817</v>
      </c>
      <c r="AN31" s="4">
        <v>55.28</v>
      </c>
      <c r="AO31" s="5">
        <f t="shared" si="0"/>
        <v>2043.2579126340647</v>
      </c>
    </row>
    <row r="32" spans="2:41">
      <c r="B32" t="s">
        <v>30</v>
      </c>
      <c r="C32" s="4">
        <v>72.796895528209546</v>
      </c>
      <c r="D32" s="4">
        <v>72.796895528209546</v>
      </c>
      <c r="E32" s="4">
        <v>72.796895528209546</v>
      </c>
      <c r="F32" s="4">
        <v>72.796895528209546</v>
      </c>
      <c r="G32" s="4">
        <v>72.796895528209546</v>
      </c>
      <c r="H32" s="4">
        <v>72.796895528209546</v>
      </c>
      <c r="I32" s="4">
        <v>72.796895528209546</v>
      </c>
      <c r="J32" s="4">
        <v>72.796895528209546</v>
      </c>
      <c r="K32" s="4">
        <v>55.784046896629754</v>
      </c>
      <c r="L32" s="4">
        <v>53.670590962141951</v>
      </c>
      <c r="M32" s="4">
        <v>53.626739145709699</v>
      </c>
      <c r="N32" s="4">
        <v>48.190121995844343</v>
      </c>
      <c r="O32" s="4">
        <v>49.564145577388288</v>
      </c>
      <c r="P32" s="4">
        <v>58.996822505126119</v>
      </c>
      <c r="Q32" s="4">
        <v>63.267586190533976</v>
      </c>
      <c r="R32" s="4">
        <v>58.469088576337967</v>
      </c>
      <c r="S32" s="4">
        <v>63.282203462678062</v>
      </c>
      <c r="T32" s="4">
        <v>67.202152616627885</v>
      </c>
      <c r="U32" s="4">
        <v>67.656800184695626</v>
      </c>
      <c r="V32" s="4">
        <v>63.818002093338805</v>
      </c>
      <c r="W32">
        <v>25.060000000000002</v>
      </c>
      <c r="X32">
        <v>31.61</v>
      </c>
      <c r="Y32">
        <v>64.293000000000006</v>
      </c>
      <c r="Z32">
        <v>48.89</v>
      </c>
      <c r="AA32">
        <v>56.956000000000003</v>
      </c>
      <c r="AB32">
        <v>37.107999999999997</v>
      </c>
      <c r="AC32">
        <v>12.007999999999999</v>
      </c>
      <c r="AD32">
        <v>29.733000000000001</v>
      </c>
      <c r="AE32">
        <v>28.207999999999998</v>
      </c>
      <c r="AF32">
        <v>47.728000000000002</v>
      </c>
      <c r="AG32">
        <v>55.106999999999999</v>
      </c>
      <c r="AH32">
        <v>71.721000000000004</v>
      </c>
      <c r="AI32">
        <v>63.363</v>
      </c>
      <c r="AJ32">
        <v>27.552</v>
      </c>
      <c r="AK32">
        <v>31.988</v>
      </c>
      <c r="AL32" s="4">
        <v>17.202000000000002</v>
      </c>
      <c r="AM32" s="4">
        <v>71.647999999999996</v>
      </c>
      <c r="AN32" s="4">
        <v>55.085000000000001</v>
      </c>
      <c r="AO32" s="5">
        <f t="shared" si="0"/>
        <v>2061.1634644327291</v>
      </c>
    </row>
    <row r="33" spans="2:41">
      <c r="B33" t="s">
        <v>31</v>
      </c>
      <c r="C33" s="4">
        <v>240.0731857741084</v>
      </c>
      <c r="D33" s="4">
        <v>240.0731857741084</v>
      </c>
      <c r="E33" s="4">
        <v>240.0731857741084</v>
      </c>
      <c r="F33" s="4">
        <v>240.0731857741084</v>
      </c>
      <c r="G33" s="4">
        <v>240.0731857741084</v>
      </c>
      <c r="H33" s="4">
        <v>240.0731857741084</v>
      </c>
      <c r="I33" s="4">
        <v>240.0731857741084</v>
      </c>
      <c r="J33" s="4">
        <v>240.0731857741084</v>
      </c>
      <c r="K33" s="4">
        <v>183.96737603537684</v>
      </c>
      <c r="L33" s="4">
        <v>176.99751701179986</v>
      </c>
      <c r="M33" s="4">
        <v>176.8529003327989</v>
      </c>
      <c r="N33" s="4">
        <v>158.9237566580311</v>
      </c>
      <c r="O33" s="4">
        <v>163.45507926672914</v>
      </c>
      <c r="P33" s="4">
        <v>194.5626255980479</v>
      </c>
      <c r="Q33" s="4">
        <v>208.64696032420287</v>
      </c>
      <c r="R33" s="4">
        <v>192.82223866800138</v>
      </c>
      <c r="S33" s="4">
        <v>208.69516588386986</v>
      </c>
      <c r="T33" s="4">
        <v>221.62256717801682</v>
      </c>
      <c r="U33" s="4">
        <v>223.12192630972834</v>
      </c>
      <c r="V33" s="4">
        <v>210.46214898476714</v>
      </c>
      <c r="W33">
        <v>185.24</v>
      </c>
      <c r="X33">
        <v>135.03</v>
      </c>
      <c r="Y33">
        <v>236.71700000000001</v>
      </c>
      <c r="Z33">
        <v>229.40600000000001</v>
      </c>
      <c r="AA33">
        <v>231.018</v>
      </c>
      <c r="AB33">
        <v>173.995</v>
      </c>
      <c r="AC33">
        <v>181.69200000000001</v>
      </c>
      <c r="AD33">
        <v>144.41900000000001</v>
      </c>
      <c r="AE33">
        <v>93.364000000000004</v>
      </c>
      <c r="AF33">
        <v>127.015</v>
      </c>
      <c r="AG33">
        <v>161.28200000000001</v>
      </c>
      <c r="AH33">
        <v>295.72500000000002</v>
      </c>
      <c r="AI33">
        <v>217.39099999999999</v>
      </c>
      <c r="AJ33">
        <v>157.447</v>
      </c>
      <c r="AK33">
        <v>178.631</v>
      </c>
      <c r="AL33" s="4">
        <v>135.565</v>
      </c>
      <c r="AM33" s="4">
        <v>110.66200000000001</v>
      </c>
      <c r="AN33" s="4">
        <v>168.297</v>
      </c>
      <c r="AO33" s="5">
        <f t="shared" si="0"/>
        <v>7403.6117484442357</v>
      </c>
    </row>
    <row r="34" spans="2:41">
      <c r="B34" t="s">
        <v>32</v>
      </c>
      <c r="C34" s="4">
        <f>SUM(C3:C33)</f>
        <v>1444.2624145564348</v>
      </c>
      <c r="D34" s="4">
        <f t="shared" ref="D34:V34" si="1">SUM(D3:D33)</f>
        <v>1444.2624145564348</v>
      </c>
      <c r="E34" s="4">
        <f t="shared" si="1"/>
        <v>1444.2624145564348</v>
      </c>
      <c r="F34" s="4">
        <f t="shared" si="1"/>
        <v>1444.2624145564348</v>
      </c>
      <c r="G34" s="4">
        <f t="shared" si="1"/>
        <v>1444.2624145564348</v>
      </c>
      <c r="H34" s="4">
        <f t="shared" si="1"/>
        <v>1444.2624145564348</v>
      </c>
      <c r="I34" s="4">
        <f t="shared" si="1"/>
        <v>1444.2624145564348</v>
      </c>
      <c r="J34" s="4">
        <f t="shared" si="1"/>
        <v>1444.2624145564348</v>
      </c>
      <c r="K34" s="4">
        <f t="shared" si="1"/>
        <v>1106.7340396876598</v>
      </c>
      <c r="L34" s="4">
        <f t="shared" si="1"/>
        <v>1064.8038866384936</v>
      </c>
      <c r="M34" s="4">
        <f t="shared" si="1"/>
        <v>1063.933883462897</v>
      </c>
      <c r="N34" s="4">
        <f t="shared" si="1"/>
        <v>956.07348976189382</v>
      </c>
      <c r="O34" s="4">
        <f t="shared" si="1"/>
        <v>983.33358926392748</v>
      </c>
      <c r="P34" s="4">
        <f t="shared" si="1"/>
        <v>1170.474272345753</v>
      </c>
      <c r="Q34" s="4">
        <f t="shared" si="1"/>
        <v>1255.2045816196819</v>
      </c>
      <c r="R34" s="4">
        <f t="shared" si="1"/>
        <v>1160.004234129088</v>
      </c>
      <c r="S34" s="4">
        <f t="shared" si="1"/>
        <v>1255.4945826782141</v>
      </c>
      <c r="T34" s="4">
        <f t="shared" si="1"/>
        <v>1333.2648665473687</v>
      </c>
      <c r="U34" s="4">
        <f t="shared" si="1"/>
        <v>1342.2848994713722</v>
      </c>
      <c r="V34" s="4">
        <f t="shared" si="1"/>
        <v>1266.1246214788969</v>
      </c>
      <c r="W34" s="3">
        <f>SUM(W3:W33)</f>
        <v>1878.67</v>
      </c>
      <c r="X34" s="3">
        <f t="shared" ref="X34:AO34" si="2">SUM(X3:X33)</f>
        <v>1914.0699999999997</v>
      </c>
      <c r="Y34" s="3">
        <f t="shared" si="2"/>
        <v>1974.348</v>
      </c>
      <c r="Z34" s="3">
        <f t="shared" si="2"/>
        <v>1106.365</v>
      </c>
      <c r="AA34" s="3">
        <f t="shared" si="2"/>
        <v>835.92300000000012</v>
      </c>
      <c r="AB34" s="3">
        <f t="shared" si="2"/>
        <v>462.05200000000002</v>
      </c>
      <c r="AC34" s="3">
        <f t="shared" si="2"/>
        <v>422.01400000000001</v>
      </c>
      <c r="AD34" s="3">
        <f t="shared" si="2"/>
        <v>324.613</v>
      </c>
      <c r="AE34" s="3">
        <f t="shared" si="2"/>
        <v>358.21300000000008</v>
      </c>
      <c r="AF34" s="3">
        <f t="shared" si="2"/>
        <v>455.86500000000001</v>
      </c>
      <c r="AG34" s="3">
        <f t="shared" si="2"/>
        <v>522.71300000000008</v>
      </c>
      <c r="AH34" s="3">
        <f t="shared" si="2"/>
        <v>1568.0570000000002</v>
      </c>
      <c r="AI34" s="3">
        <f t="shared" si="2"/>
        <v>1203.0160000000001</v>
      </c>
      <c r="AJ34" s="3">
        <f t="shared" si="2"/>
        <v>1006.936</v>
      </c>
      <c r="AK34" s="3">
        <f t="shared" si="2"/>
        <v>1023.7579999999999</v>
      </c>
      <c r="AL34" s="5">
        <f t="shared" si="2"/>
        <v>738.798</v>
      </c>
      <c r="AM34" s="5">
        <f t="shared" si="2"/>
        <v>747.97700000000009</v>
      </c>
      <c r="AN34" s="5">
        <f t="shared" si="2"/>
        <v>821.96300000000008</v>
      </c>
      <c r="AO34" s="5">
        <f t="shared" si="2"/>
        <v>42877.181263536724</v>
      </c>
    </row>
    <row r="37" spans="2:41">
      <c r="B37" s="10" t="s">
        <v>1</v>
      </c>
      <c r="C37">
        <v>1998</v>
      </c>
      <c r="D37">
        <v>1999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 s="3" t="s">
        <v>354</v>
      </c>
      <c r="W37" s="3">
        <v>2015</v>
      </c>
    </row>
    <row r="38" spans="2:41">
      <c r="B38" s="120" t="s">
        <v>360</v>
      </c>
      <c r="C38">
        <v>196.5</v>
      </c>
      <c r="D38">
        <v>222.34000000000003</v>
      </c>
      <c r="E38">
        <v>169.03700000000001</v>
      </c>
      <c r="F38">
        <v>74.524000000000001</v>
      </c>
      <c r="G38">
        <v>32.718000000000004</v>
      </c>
      <c r="H38">
        <v>7.7930000000000001</v>
      </c>
      <c r="I38">
        <v>4.7229999999999999</v>
      </c>
      <c r="J38">
        <v>2.2610000000000001</v>
      </c>
      <c r="K38">
        <v>4.0979999999999999</v>
      </c>
      <c r="L38">
        <v>4.6550000000000002</v>
      </c>
      <c r="M38">
        <v>11.712999999999999</v>
      </c>
      <c r="N38">
        <v>26.861999999999998</v>
      </c>
      <c r="O38">
        <v>10.573</v>
      </c>
      <c r="P38">
        <v>10.677</v>
      </c>
      <c r="Q38">
        <v>12.941000000000001</v>
      </c>
      <c r="R38">
        <v>11.81</v>
      </c>
      <c r="S38">
        <v>15.196</v>
      </c>
      <c r="T38" s="3">
        <f>SUM(C38:S38)</f>
        <v>818.42099999999982</v>
      </c>
      <c r="V38" t="s">
        <v>339</v>
      </c>
      <c r="W38">
        <v>416.74900000000002</v>
      </c>
    </row>
    <row r="39" spans="2:41">
      <c r="B39" s="120" t="s">
        <v>361</v>
      </c>
      <c r="C39">
        <v>299.73000000000008</v>
      </c>
      <c r="D39">
        <v>317.34000000000003</v>
      </c>
      <c r="E39">
        <v>247.708</v>
      </c>
      <c r="F39">
        <v>127.339</v>
      </c>
      <c r="G39">
        <v>68.225999999999999</v>
      </c>
      <c r="H39">
        <v>26.428999999999998</v>
      </c>
      <c r="I39">
        <v>51.831000000000003</v>
      </c>
      <c r="J39">
        <v>46.784999999999997</v>
      </c>
      <c r="K39">
        <v>40.741999999999997</v>
      </c>
      <c r="L39">
        <v>94.116</v>
      </c>
      <c r="M39">
        <v>116.926</v>
      </c>
      <c r="N39">
        <v>166.29</v>
      </c>
      <c r="O39">
        <v>138.154</v>
      </c>
      <c r="P39">
        <v>66.450999999999993</v>
      </c>
      <c r="Q39">
        <v>38.523000000000003</v>
      </c>
      <c r="R39">
        <v>24.207000000000001</v>
      </c>
      <c r="S39">
        <v>37.813000000000002</v>
      </c>
      <c r="T39" s="3">
        <f t="shared" ref="T39:T44" si="3">SUM(C39:S39)</f>
        <v>1908.6100000000004</v>
      </c>
      <c r="V39" t="s">
        <v>340</v>
      </c>
      <c r="W39">
        <v>11.754</v>
      </c>
    </row>
    <row r="40" spans="2:41">
      <c r="B40" s="120" t="s">
        <v>362</v>
      </c>
      <c r="C40">
        <v>678.78</v>
      </c>
      <c r="D40">
        <v>660.06</v>
      </c>
      <c r="E40">
        <v>602.97799999999995</v>
      </c>
      <c r="F40">
        <v>328.09199999999998</v>
      </c>
      <c r="G40">
        <v>347.82900000000001</v>
      </c>
      <c r="H40">
        <v>237.55199999999999</v>
      </c>
      <c r="I40">
        <v>172.53399999999999</v>
      </c>
      <c r="J40">
        <v>165.98599999999999</v>
      </c>
      <c r="K40">
        <v>202.20599999999999</v>
      </c>
      <c r="L40">
        <v>282.40699999999998</v>
      </c>
      <c r="M40">
        <v>368.584</v>
      </c>
      <c r="N40">
        <v>1060.0840000000001</v>
      </c>
      <c r="O40">
        <v>776.23800000000006</v>
      </c>
      <c r="P40">
        <v>658.29</v>
      </c>
      <c r="Q40">
        <v>626.29899999999998</v>
      </c>
      <c r="R40">
        <v>482.238</v>
      </c>
      <c r="S40">
        <v>541.89099999999996</v>
      </c>
      <c r="T40" s="3">
        <f t="shared" si="3"/>
        <v>8192.0480000000007</v>
      </c>
      <c r="V40" t="s">
        <v>341</v>
      </c>
      <c r="W40">
        <v>337.25599999999997</v>
      </c>
    </row>
    <row r="41" spans="2:41">
      <c r="B41" s="120" t="s">
        <v>363</v>
      </c>
      <c r="C41">
        <v>62.88</v>
      </c>
      <c r="D41">
        <v>40.36</v>
      </c>
      <c r="E41">
        <v>30.748000000000001</v>
      </c>
      <c r="F41">
        <v>8.9649999999999999</v>
      </c>
      <c r="G41">
        <v>4.2359999999999998</v>
      </c>
      <c r="H41">
        <v>2.7480000000000002</v>
      </c>
      <c r="I41">
        <v>2.2919999999999998</v>
      </c>
      <c r="J41">
        <v>2.335</v>
      </c>
      <c r="K41">
        <v>0.28699999999999998</v>
      </c>
      <c r="L41">
        <v>0.34799999999999998</v>
      </c>
      <c r="M41">
        <v>0.17</v>
      </c>
      <c r="N41">
        <v>0.76200000000000001</v>
      </c>
      <c r="O41">
        <v>0.376</v>
      </c>
      <c r="P41">
        <v>0.17299999999999999</v>
      </c>
      <c r="Q41">
        <v>0.64800000000000002</v>
      </c>
      <c r="R41">
        <v>0.01</v>
      </c>
      <c r="S41">
        <v>0.27700000000000002</v>
      </c>
      <c r="T41" s="3">
        <f t="shared" si="3"/>
        <v>157.61499999999998</v>
      </c>
      <c r="V41" t="s">
        <v>342</v>
      </c>
      <c r="W41">
        <v>0.255</v>
      </c>
    </row>
    <row r="42" spans="2:41">
      <c r="B42" s="120" t="s">
        <v>364</v>
      </c>
      <c r="C42">
        <v>6.07</v>
      </c>
      <c r="D42">
        <v>5.31</v>
      </c>
      <c r="E42">
        <v>2.69</v>
      </c>
      <c r="F42">
        <v>2.794</v>
      </c>
      <c r="G42">
        <v>0.754</v>
      </c>
      <c r="H42">
        <v>0.77400000000000002</v>
      </c>
      <c r="I42">
        <v>0.96199999999999997</v>
      </c>
      <c r="J42">
        <v>0.52400000000000002</v>
      </c>
      <c r="K42">
        <v>0.17599999999999999</v>
      </c>
      <c r="L42">
        <v>3.0000000000000001E-3</v>
      </c>
      <c r="M42">
        <v>0.55400000000000005</v>
      </c>
      <c r="N42">
        <v>1.875</v>
      </c>
      <c r="O42">
        <v>2.899</v>
      </c>
      <c r="P42">
        <v>2.1930000000000001</v>
      </c>
      <c r="Q42">
        <v>0.32600000000000001</v>
      </c>
      <c r="R42">
        <v>0.29099999999999998</v>
      </c>
      <c r="S42">
        <v>1.1659999999999999</v>
      </c>
      <c r="T42" s="3">
        <f t="shared" si="3"/>
        <v>29.361000000000001</v>
      </c>
      <c r="V42" t="s">
        <v>343</v>
      </c>
      <c r="W42">
        <v>55.948999999999998</v>
      </c>
    </row>
    <row r="43" spans="2:41">
      <c r="B43" s="120" t="s">
        <v>365</v>
      </c>
      <c r="C43">
        <v>0</v>
      </c>
      <c r="D43">
        <v>0</v>
      </c>
      <c r="E43">
        <v>68.766000000000005</v>
      </c>
      <c r="F43">
        <v>5.3789999999999996</v>
      </c>
      <c r="G43">
        <v>4.1760000000000002</v>
      </c>
      <c r="H43">
        <v>9.4909999999999997</v>
      </c>
      <c r="I43">
        <v>11.85</v>
      </c>
      <c r="J43">
        <v>8.51</v>
      </c>
      <c r="K43">
        <v>10.151999999999999</v>
      </c>
      <c r="L43">
        <v>8.9179999999999993</v>
      </c>
      <c r="M43">
        <v>3.2589999999999999</v>
      </c>
      <c r="N43">
        <v>5.048</v>
      </c>
      <c r="O43">
        <v>3.6579999999999999</v>
      </c>
      <c r="P43">
        <v>9.3320000000000007</v>
      </c>
      <c r="Q43">
        <v>2.1160000000000001</v>
      </c>
      <c r="R43">
        <v>5.4820000000000002</v>
      </c>
      <c r="S43">
        <v>4.03</v>
      </c>
      <c r="T43" s="3">
        <f t="shared" si="3"/>
        <v>160.167</v>
      </c>
    </row>
    <row r="44" spans="2:41">
      <c r="B44" s="120" t="s">
        <v>366</v>
      </c>
      <c r="C44">
        <v>634.71</v>
      </c>
      <c r="D44">
        <v>668.66000000000008</v>
      </c>
      <c r="E44">
        <v>852.42100000000005</v>
      </c>
      <c r="F44">
        <v>559.27200000000005</v>
      </c>
      <c r="G44">
        <v>377.98399999999998</v>
      </c>
      <c r="H44">
        <v>177.26499999999999</v>
      </c>
      <c r="I44">
        <v>177.822</v>
      </c>
      <c r="J44">
        <v>98.212000000000003</v>
      </c>
      <c r="K44">
        <v>100.55200000000001</v>
      </c>
      <c r="L44">
        <v>65.418000000000006</v>
      </c>
      <c r="M44">
        <v>21.507000000000001</v>
      </c>
      <c r="N44">
        <v>307.13600000000002</v>
      </c>
      <c r="O44">
        <v>271.11799999999999</v>
      </c>
      <c r="P44">
        <v>259.82</v>
      </c>
      <c r="Q44">
        <v>342.90499999999997</v>
      </c>
      <c r="R44">
        <v>214.76</v>
      </c>
      <c r="S44">
        <v>147.60400000000001</v>
      </c>
      <c r="T44" s="3">
        <f t="shared" si="3"/>
        <v>5277.1660000000002</v>
      </c>
    </row>
    <row r="45" spans="2:41">
      <c r="B45" s="3" t="s">
        <v>32</v>
      </c>
      <c r="C45" s="3">
        <f>SUM(C38:C44)</f>
        <v>1878.67</v>
      </c>
      <c r="D45" s="3">
        <f t="shared" ref="D45:T45" si="4">SUM(D38:D44)</f>
        <v>1914.07</v>
      </c>
      <c r="E45" s="3">
        <f t="shared" si="4"/>
        <v>1974.3480000000002</v>
      </c>
      <c r="F45" s="3">
        <f t="shared" si="4"/>
        <v>1106.365</v>
      </c>
      <c r="G45" s="3">
        <f t="shared" si="4"/>
        <v>835.923</v>
      </c>
      <c r="H45" s="3">
        <f t="shared" si="4"/>
        <v>462.05199999999996</v>
      </c>
      <c r="I45" s="3">
        <f t="shared" si="4"/>
        <v>422.01400000000001</v>
      </c>
      <c r="J45" s="3">
        <f t="shared" si="4"/>
        <v>324.613</v>
      </c>
      <c r="K45" s="3">
        <f t="shared" si="4"/>
        <v>358.21300000000002</v>
      </c>
      <c r="L45" s="3">
        <f t="shared" si="4"/>
        <v>455.86500000000001</v>
      </c>
      <c r="M45" s="3">
        <f t="shared" si="4"/>
        <v>522.71299999999997</v>
      </c>
      <c r="N45" s="3">
        <f t="shared" si="4"/>
        <v>1568.057</v>
      </c>
      <c r="O45" s="3">
        <f t="shared" si="4"/>
        <v>1203.0160000000001</v>
      </c>
      <c r="P45" s="3">
        <f t="shared" si="4"/>
        <v>1006.9359999999999</v>
      </c>
      <c r="Q45" s="3">
        <f t="shared" si="4"/>
        <v>1023.758</v>
      </c>
      <c r="R45" s="3">
        <f t="shared" si="4"/>
        <v>738.798</v>
      </c>
      <c r="S45" s="3">
        <f t="shared" si="4"/>
        <v>747.97700000000009</v>
      </c>
      <c r="T45" s="3">
        <f t="shared" si="4"/>
        <v>16543.388000000003</v>
      </c>
      <c r="W45" s="3">
        <f>SUM(W38:W44)</f>
        <v>821.96299999999997</v>
      </c>
    </row>
    <row r="50" spans="2:10">
      <c r="B50" s="10" t="s">
        <v>1</v>
      </c>
      <c r="C50" s="120" t="s">
        <v>360</v>
      </c>
      <c r="D50" s="120" t="s">
        <v>361</v>
      </c>
      <c r="E50" s="120" t="s">
        <v>362</v>
      </c>
      <c r="F50" s="120" t="s">
        <v>363</v>
      </c>
      <c r="G50" s="120" t="s">
        <v>364</v>
      </c>
      <c r="H50" s="120" t="s">
        <v>365</v>
      </c>
      <c r="I50" s="120" t="s">
        <v>366</v>
      </c>
      <c r="J50" t="s">
        <v>54</v>
      </c>
    </row>
    <row r="51" spans="2:10">
      <c r="B51" t="s">
        <v>55</v>
      </c>
      <c r="C51">
        <v>3.5350000000000001</v>
      </c>
      <c r="D51">
        <v>10.263</v>
      </c>
      <c r="E51">
        <v>55.374000000000002</v>
      </c>
      <c r="F51">
        <v>0.27</v>
      </c>
      <c r="G51">
        <v>4.3879999999999999</v>
      </c>
      <c r="H51">
        <v>0.92100000000000004</v>
      </c>
      <c r="I51">
        <v>39.034999999999997</v>
      </c>
      <c r="J51" s="3">
        <f>SUM(C51:I51)</f>
        <v>113.786</v>
      </c>
    </row>
    <row r="52" spans="2:10">
      <c r="B52" t="s">
        <v>56</v>
      </c>
      <c r="C52">
        <v>10.271000000000001</v>
      </c>
      <c r="D52">
        <v>10.776999999999999</v>
      </c>
      <c r="E52">
        <v>45.046999999999997</v>
      </c>
      <c r="F52">
        <v>12.74</v>
      </c>
      <c r="G52">
        <v>0</v>
      </c>
      <c r="H52">
        <v>0</v>
      </c>
      <c r="I52">
        <v>6.2169999999999996</v>
      </c>
      <c r="J52" s="3">
        <f t="shared" ref="J52:J81" si="5">SUM(C52:I52)</f>
        <v>85.051999999999992</v>
      </c>
    </row>
    <row r="53" spans="2:10">
      <c r="B53" t="s">
        <v>57</v>
      </c>
      <c r="C53">
        <v>170.43100000000001</v>
      </c>
      <c r="D53">
        <v>229.13499999999999</v>
      </c>
      <c r="E53">
        <v>613.17100000000005</v>
      </c>
      <c r="F53">
        <v>8.4830000000000005</v>
      </c>
      <c r="G53">
        <v>1.1619999999999999</v>
      </c>
      <c r="H53">
        <v>10.233000000000001</v>
      </c>
      <c r="I53">
        <v>476.07799999999997</v>
      </c>
      <c r="J53" s="3">
        <f t="shared" si="5"/>
        <v>1508.693</v>
      </c>
    </row>
    <row r="54" spans="2:10">
      <c r="B54" t="s">
        <v>58</v>
      </c>
      <c r="C54">
        <v>58.412999999999997</v>
      </c>
      <c r="D54">
        <v>138.678</v>
      </c>
      <c r="E54">
        <v>708.15599999999995</v>
      </c>
      <c r="F54">
        <v>3.2269999999999999</v>
      </c>
      <c r="G54">
        <v>0.74399999999999999</v>
      </c>
      <c r="H54">
        <v>7.4960000000000004</v>
      </c>
      <c r="I54">
        <v>216.822</v>
      </c>
      <c r="J54" s="3">
        <f t="shared" si="5"/>
        <v>1133.5360000000001</v>
      </c>
    </row>
    <row r="55" spans="2:10">
      <c r="B55" t="s">
        <v>59</v>
      </c>
      <c r="C55">
        <v>130.661</v>
      </c>
      <c r="D55">
        <v>168.863</v>
      </c>
      <c r="E55">
        <v>1560.788</v>
      </c>
      <c r="F55">
        <v>9.173</v>
      </c>
      <c r="G55">
        <v>1.0449999999999999</v>
      </c>
      <c r="H55">
        <v>3.2810000000000001</v>
      </c>
      <c r="I55">
        <v>661.87699999999995</v>
      </c>
      <c r="J55" s="3">
        <f t="shared" si="5"/>
        <v>2535.6880000000001</v>
      </c>
    </row>
    <row r="56" spans="2:10">
      <c r="B56" t="s">
        <v>60</v>
      </c>
      <c r="C56">
        <v>77.462000000000003</v>
      </c>
      <c r="D56">
        <v>65.48</v>
      </c>
      <c r="E56">
        <v>708.03</v>
      </c>
      <c r="F56">
        <v>28.632999999999999</v>
      </c>
      <c r="G56">
        <v>0.19500000000000001</v>
      </c>
      <c r="H56">
        <v>9.11</v>
      </c>
      <c r="I56">
        <v>566.65099999999995</v>
      </c>
      <c r="J56" s="3">
        <f t="shared" si="5"/>
        <v>1455.5610000000001</v>
      </c>
    </row>
    <row r="57" spans="2:10">
      <c r="B57" t="s">
        <v>61</v>
      </c>
      <c r="C57">
        <v>53.188000000000002</v>
      </c>
      <c r="D57">
        <v>36.148000000000003</v>
      </c>
      <c r="E57">
        <v>338.17399999999998</v>
      </c>
      <c r="F57">
        <v>0.434</v>
      </c>
      <c r="G57">
        <v>0.72399999999999998</v>
      </c>
      <c r="H57">
        <v>6.7380000000000004</v>
      </c>
      <c r="I57">
        <v>151.28299999999999</v>
      </c>
      <c r="J57" s="3">
        <f t="shared" si="5"/>
        <v>586.68899999999996</v>
      </c>
    </row>
    <row r="58" spans="2:10">
      <c r="B58" t="s">
        <v>62</v>
      </c>
      <c r="C58">
        <v>107.06399999999999</v>
      </c>
      <c r="D58">
        <v>30.527000000000001</v>
      </c>
      <c r="E58">
        <v>924.31700000000001</v>
      </c>
      <c r="F58">
        <v>20.751000000000001</v>
      </c>
      <c r="G58">
        <v>12.624000000000001</v>
      </c>
      <c r="H58">
        <v>4.4420000000000002</v>
      </c>
      <c r="I58">
        <v>578.20899999999995</v>
      </c>
      <c r="J58" s="3">
        <f t="shared" si="5"/>
        <v>1677.9339999999997</v>
      </c>
    </row>
    <row r="59" spans="2:10"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3">
        <f t="shared" si="5"/>
        <v>0</v>
      </c>
    </row>
    <row r="60" spans="2:10"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3">
        <f t="shared" si="5"/>
        <v>0</v>
      </c>
    </row>
    <row r="61" spans="2:10"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3">
        <f t="shared" si="5"/>
        <v>0</v>
      </c>
    </row>
    <row r="62" spans="2:10"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3">
        <f t="shared" si="5"/>
        <v>0</v>
      </c>
    </row>
    <row r="63" spans="2:10"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3">
        <f t="shared" si="5"/>
        <v>0</v>
      </c>
    </row>
    <row r="64" spans="2:10"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3">
        <f t="shared" si="5"/>
        <v>0</v>
      </c>
    </row>
    <row r="65" spans="2:10">
      <c r="B65" t="s">
        <v>143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3">
        <f t="shared" si="5"/>
        <v>0</v>
      </c>
    </row>
    <row r="66" spans="2:10"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3">
        <f t="shared" si="5"/>
        <v>0</v>
      </c>
    </row>
    <row r="67" spans="2:10"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3">
        <f t="shared" si="5"/>
        <v>0</v>
      </c>
    </row>
    <row r="68" spans="2:10"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3">
        <f t="shared" si="5"/>
        <v>0</v>
      </c>
    </row>
    <row r="69" spans="2:10"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3">
        <f t="shared" si="5"/>
        <v>0</v>
      </c>
    </row>
    <row r="70" spans="2:10"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3">
        <f t="shared" si="5"/>
        <v>0</v>
      </c>
    </row>
    <row r="71" spans="2:10"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3">
        <f t="shared" si="5"/>
        <v>0</v>
      </c>
    </row>
    <row r="72" spans="2:10"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3">
        <f t="shared" si="5"/>
        <v>0</v>
      </c>
    </row>
    <row r="73" spans="2:10"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3">
        <f t="shared" si="5"/>
        <v>0</v>
      </c>
    </row>
    <row r="74" spans="2:10"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3">
        <f t="shared" si="5"/>
        <v>0</v>
      </c>
    </row>
    <row r="75" spans="2:10"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3">
        <f t="shared" si="5"/>
        <v>0</v>
      </c>
    </row>
    <row r="76" spans="2:10">
      <c r="B76" t="s">
        <v>79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3">
        <f t="shared" si="5"/>
        <v>0</v>
      </c>
    </row>
    <row r="77" spans="2:10">
      <c r="B77" t="s">
        <v>80</v>
      </c>
      <c r="C77">
        <v>95.947000000000003</v>
      </c>
      <c r="D77">
        <v>144.446</v>
      </c>
      <c r="E77">
        <v>802.20699999999999</v>
      </c>
      <c r="F77">
        <v>12.933</v>
      </c>
      <c r="G77">
        <v>0.98</v>
      </c>
      <c r="H77">
        <v>25.335999999999999</v>
      </c>
      <c r="I77">
        <v>457.53</v>
      </c>
      <c r="J77" s="3">
        <f t="shared" si="5"/>
        <v>1539.3789999999999</v>
      </c>
    </row>
    <row r="78" spans="2:10">
      <c r="B78" t="s">
        <v>81</v>
      </c>
      <c r="C78">
        <v>52.948999999999998</v>
      </c>
      <c r="D78">
        <v>118.67100000000001</v>
      </c>
      <c r="E78">
        <v>684.69899999999996</v>
      </c>
      <c r="F78">
        <v>21.254999999999999</v>
      </c>
      <c r="G78">
        <v>3.8719999999999999</v>
      </c>
      <c r="H78">
        <v>10.56</v>
      </c>
      <c r="I78">
        <v>319.80799999999999</v>
      </c>
      <c r="J78" s="3">
        <f t="shared" si="5"/>
        <v>1211.8139999999999</v>
      </c>
    </row>
    <row r="79" spans="2:10">
      <c r="B79" t="s">
        <v>82</v>
      </c>
      <c r="C79">
        <v>10.733000000000001</v>
      </c>
      <c r="D79">
        <v>2.3010000000000002</v>
      </c>
      <c r="E79">
        <v>399.10300000000001</v>
      </c>
      <c r="F79">
        <v>22.23</v>
      </c>
      <c r="G79">
        <v>0</v>
      </c>
      <c r="H79">
        <v>0.3</v>
      </c>
      <c r="I79">
        <v>545.81500000000005</v>
      </c>
      <c r="J79" s="3">
        <f t="shared" si="5"/>
        <v>980.48200000000008</v>
      </c>
    </row>
    <row r="80" spans="2:10">
      <c r="B80" t="s">
        <v>83</v>
      </c>
      <c r="C80">
        <v>5.0179999999999998</v>
      </c>
      <c r="D80">
        <v>131.31399999999999</v>
      </c>
      <c r="E80">
        <v>410.25599999999997</v>
      </c>
      <c r="F80">
        <v>5.6230000000000002</v>
      </c>
      <c r="G80">
        <v>0.14000000000000001</v>
      </c>
      <c r="H80">
        <v>2.8260000000000001</v>
      </c>
      <c r="I80">
        <v>164.99799999999999</v>
      </c>
      <c r="J80" s="3">
        <f t="shared" si="5"/>
        <v>720.17499999999995</v>
      </c>
    </row>
    <row r="81" spans="2:10">
      <c r="B81" t="s">
        <v>84</v>
      </c>
      <c r="C81">
        <v>42.749000000000002</v>
      </c>
      <c r="D81">
        <v>822.00699999999995</v>
      </c>
      <c r="E81">
        <v>942.726</v>
      </c>
      <c r="F81">
        <v>11.863</v>
      </c>
      <c r="G81">
        <v>3.4870000000000001</v>
      </c>
      <c r="H81">
        <v>78.924000000000007</v>
      </c>
      <c r="I81">
        <v>1092.8430000000001</v>
      </c>
      <c r="J81" s="3">
        <f t="shared" si="5"/>
        <v>2994.5990000000002</v>
      </c>
    </row>
    <row r="82" spans="2:10">
      <c r="B82" s="3" t="s">
        <v>32</v>
      </c>
      <c r="C82" s="3">
        <f>SUM(C51:C81)</f>
        <v>818.42099999999994</v>
      </c>
      <c r="D82" s="3">
        <f t="shared" ref="D82:J82" si="6">SUM(D51:D81)</f>
        <v>1908.6100000000001</v>
      </c>
      <c r="E82" s="3">
        <f t="shared" si="6"/>
        <v>8192.0480000000007</v>
      </c>
      <c r="F82" s="3">
        <f t="shared" si="6"/>
        <v>157.61499999999998</v>
      </c>
      <c r="G82" s="3">
        <f t="shared" si="6"/>
        <v>29.360999999999997</v>
      </c>
      <c r="H82" s="3">
        <f t="shared" si="6"/>
        <v>160.16699999999997</v>
      </c>
      <c r="I82" s="3">
        <f t="shared" si="6"/>
        <v>5277.1659999999993</v>
      </c>
      <c r="J82" s="3">
        <f t="shared" si="6"/>
        <v>16543.387999999999</v>
      </c>
    </row>
  </sheetData>
  <phoneticPr fontId="15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4"/>
  <sheetViews>
    <sheetView zoomScale="70" zoomScaleNormal="70" workbookViewId="0">
      <selection activeCell="A18" sqref="A18"/>
    </sheetView>
  </sheetViews>
  <sheetFormatPr defaultColWidth="9.15234375" defaultRowHeight="14.6"/>
  <cols>
    <col min="1" max="34" width="9.15234375" style="27"/>
    <col min="35" max="35" width="12.15234375" style="27" customWidth="1"/>
    <col min="36" max="16384" width="9.15234375" style="27"/>
  </cols>
  <sheetData>
    <row r="1" spans="1:37">
      <c r="AI1" s="9"/>
    </row>
    <row r="2" spans="1:37">
      <c r="A2" s="133" t="s">
        <v>207</v>
      </c>
      <c r="B2" s="133"/>
      <c r="C2" s="133"/>
      <c r="D2" s="133"/>
      <c r="AI2" s="9"/>
    </row>
    <row r="3" spans="1:37" ht="15">
      <c r="B3" s="27">
        <v>1983</v>
      </c>
      <c r="C3" s="27">
        <v>1984</v>
      </c>
      <c r="D3" s="27">
        <v>1985</v>
      </c>
      <c r="E3" s="27">
        <v>1986</v>
      </c>
      <c r="F3" s="27">
        <v>1987</v>
      </c>
      <c r="G3" s="27">
        <v>1988</v>
      </c>
      <c r="H3" s="27">
        <v>1989</v>
      </c>
      <c r="I3" s="27">
        <v>1990</v>
      </c>
      <c r="J3" s="27">
        <v>1991</v>
      </c>
      <c r="K3" s="27">
        <v>1992</v>
      </c>
      <c r="L3" s="27">
        <v>1993</v>
      </c>
      <c r="M3" s="27">
        <v>1994</v>
      </c>
      <c r="N3" s="27">
        <v>1995</v>
      </c>
      <c r="O3" s="27">
        <v>1996</v>
      </c>
      <c r="P3" s="27">
        <v>1997</v>
      </c>
      <c r="Q3" s="27">
        <v>1998</v>
      </c>
      <c r="R3" s="27">
        <v>1999</v>
      </c>
      <c r="S3" s="27">
        <v>2000</v>
      </c>
      <c r="T3" s="27">
        <v>2001</v>
      </c>
      <c r="U3" s="27">
        <v>2002</v>
      </c>
      <c r="V3" s="27">
        <v>2003</v>
      </c>
      <c r="W3" s="27">
        <v>2004</v>
      </c>
      <c r="X3" s="27">
        <v>2005</v>
      </c>
      <c r="Y3" s="28">
        <v>2006</v>
      </c>
      <c r="Z3" s="27">
        <v>2007</v>
      </c>
      <c r="AA3" s="27">
        <v>2008</v>
      </c>
      <c r="AB3" s="27">
        <v>2009</v>
      </c>
      <c r="AC3" s="27">
        <v>2010</v>
      </c>
      <c r="AD3" s="27">
        <v>2011</v>
      </c>
      <c r="AE3" s="27">
        <v>2012</v>
      </c>
      <c r="AF3" s="27">
        <v>2013</v>
      </c>
      <c r="AG3" s="27">
        <v>2014</v>
      </c>
      <c r="AH3" s="27">
        <v>2015</v>
      </c>
      <c r="AI3" s="9" t="s">
        <v>208</v>
      </c>
      <c r="AK3" s="29" t="s">
        <v>385</v>
      </c>
    </row>
    <row r="4" spans="1:37">
      <c r="A4" s="27" t="s">
        <v>209</v>
      </c>
      <c r="B4" s="27">
        <v>23.33</v>
      </c>
      <c r="C4" s="27">
        <v>23.33</v>
      </c>
      <c r="D4" s="27">
        <v>23.33</v>
      </c>
      <c r="E4" s="27">
        <v>23.33</v>
      </c>
      <c r="F4" s="27">
        <v>23.33</v>
      </c>
      <c r="G4" s="27">
        <v>23.33</v>
      </c>
      <c r="H4" s="27">
        <v>23.33</v>
      </c>
      <c r="I4" s="27">
        <v>23.33</v>
      </c>
      <c r="J4" s="27">
        <v>23.33</v>
      </c>
      <c r="K4" s="27">
        <v>23.33</v>
      </c>
      <c r="L4" s="27">
        <v>26.25</v>
      </c>
      <c r="M4" s="27">
        <v>26.25</v>
      </c>
      <c r="N4" s="27">
        <v>26.25</v>
      </c>
      <c r="O4" s="27">
        <v>26.25</v>
      </c>
      <c r="P4" s="27">
        <v>26.25</v>
      </c>
      <c r="Q4" s="27">
        <v>26.25</v>
      </c>
      <c r="R4" s="27">
        <v>26.25</v>
      </c>
      <c r="S4" s="27">
        <v>26.25</v>
      </c>
      <c r="T4" s="27">
        <v>26.25</v>
      </c>
      <c r="U4" s="27">
        <v>26.25</v>
      </c>
      <c r="V4" s="27">
        <v>11.68</v>
      </c>
      <c r="W4" s="27">
        <v>11.68</v>
      </c>
      <c r="X4" s="27">
        <v>11.68</v>
      </c>
      <c r="Y4" s="27">
        <v>11.68</v>
      </c>
      <c r="Z4" s="27">
        <v>11.68</v>
      </c>
      <c r="AA4" s="27">
        <v>19.38</v>
      </c>
      <c r="AB4" s="27">
        <v>19.38</v>
      </c>
      <c r="AC4" s="27">
        <v>19.38</v>
      </c>
      <c r="AD4" s="27">
        <v>19.38</v>
      </c>
      <c r="AE4" s="27">
        <v>19.38</v>
      </c>
      <c r="AF4" s="30">
        <v>4.2871385842472582</v>
      </c>
      <c r="AG4" s="30">
        <v>4.2871385842472582</v>
      </c>
      <c r="AH4" s="30">
        <v>4.2871385842472582</v>
      </c>
      <c r="AI4" s="21">
        <f>SUM(B4:AH4)</f>
        <v>663.96141575274157</v>
      </c>
      <c r="AK4" s="27">
        <f>SUM(Q4:AG4)</f>
        <v>295.12427716849453</v>
      </c>
    </row>
    <row r="5" spans="1:37">
      <c r="A5" s="27" t="s">
        <v>210</v>
      </c>
      <c r="AF5" s="30"/>
      <c r="AG5" s="30"/>
      <c r="AH5" s="30"/>
      <c r="AI5" s="21"/>
      <c r="AK5" s="27">
        <f t="shared" ref="AK5:AK34" si="0">SUM(Q5:AG5)</f>
        <v>0</v>
      </c>
    </row>
    <row r="6" spans="1:37">
      <c r="A6" s="27" t="s">
        <v>211</v>
      </c>
      <c r="B6" s="27">
        <v>23.33</v>
      </c>
      <c r="C6" s="27">
        <v>23.33</v>
      </c>
      <c r="D6" s="27">
        <v>23.33</v>
      </c>
      <c r="E6" s="27">
        <v>23.33</v>
      </c>
      <c r="F6" s="27">
        <v>23.33</v>
      </c>
      <c r="G6" s="27">
        <v>23.33</v>
      </c>
      <c r="H6" s="27">
        <v>23.33</v>
      </c>
      <c r="I6" s="27">
        <v>23.33</v>
      </c>
      <c r="J6" s="27">
        <v>23.33</v>
      </c>
      <c r="K6" s="27">
        <v>23.33</v>
      </c>
      <c r="L6" s="27">
        <v>26.25</v>
      </c>
      <c r="M6" s="27">
        <v>26.25</v>
      </c>
      <c r="N6" s="27">
        <v>26.25</v>
      </c>
      <c r="O6" s="27">
        <v>26.25</v>
      </c>
      <c r="P6" s="27">
        <v>26.25</v>
      </c>
      <c r="Q6" s="27">
        <v>26.25</v>
      </c>
      <c r="R6" s="27">
        <v>26.25</v>
      </c>
      <c r="S6" s="27">
        <v>26.25</v>
      </c>
      <c r="T6" s="27">
        <v>26.25</v>
      </c>
      <c r="U6" s="27">
        <v>26.25</v>
      </c>
      <c r="V6" s="27">
        <v>11.68</v>
      </c>
      <c r="W6" s="27">
        <v>11.68</v>
      </c>
      <c r="X6" s="27">
        <v>11.68</v>
      </c>
      <c r="Y6" s="27">
        <v>11.68</v>
      </c>
      <c r="Z6" s="27">
        <v>11.68</v>
      </c>
      <c r="AA6" s="27">
        <v>19.38</v>
      </c>
      <c r="AB6" s="27">
        <v>19.38</v>
      </c>
      <c r="AC6" s="27">
        <v>19.38</v>
      </c>
      <c r="AD6" s="27">
        <v>19.38</v>
      </c>
      <c r="AE6" s="27">
        <v>19.38</v>
      </c>
      <c r="AF6" s="30">
        <v>51.445663010967102</v>
      </c>
      <c r="AG6" s="30">
        <v>51.445663010967102</v>
      </c>
      <c r="AH6" s="30">
        <v>51.445663010967102</v>
      </c>
      <c r="AI6" s="21">
        <f t="shared" ref="AI6:AI35" si="1">SUM(B6:AH6)</f>
        <v>805.43698903290112</v>
      </c>
      <c r="AK6" s="27">
        <f t="shared" si="0"/>
        <v>389.44132602193423</v>
      </c>
    </row>
    <row r="7" spans="1:37">
      <c r="A7" s="27" t="s">
        <v>212</v>
      </c>
      <c r="B7" s="27">
        <v>23.33</v>
      </c>
      <c r="C7" s="27">
        <v>23.33</v>
      </c>
      <c r="D7" s="27">
        <v>23.33</v>
      </c>
      <c r="E7" s="27">
        <v>23.33</v>
      </c>
      <c r="F7" s="27">
        <v>23.33</v>
      </c>
      <c r="G7" s="27">
        <v>23.33</v>
      </c>
      <c r="H7" s="27">
        <v>23.33</v>
      </c>
      <c r="I7" s="27">
        <v>23.33</v>
      </c>
      <c r="J7" s="27">
        <v>23.33</v>
      </c>
      <c r="K7" s="27">
        <v>23.33</v>
      </c>
      <c r="L7" s="27">
        <v>26.25</v>
      </c>
      <c r="M7" s="27">
        <v>26.25</v>
      </c>
      <c r="N7" s="27">
        <v>26.25</v>
      </c>
      <c r="O7" s="27">
        <v>26.25</v>
      </c>
      <c r="P7" s="27">
        <v>26.25</v>
      </c>
      <c r="Q7" s="27">
        <v>26.25</v>
      </c>
      <c r="R7" s="27">
        <v>26.25</v>
      </c>
      <c r="S7" s="27">
        <v>26.25</v>
      </c>
      <c r="T7" s="27">
        <v>26.25</v>
      </c>
      <c r="U7" s="27">
        <v>26.25</v>
      </c>
      <c r="V7" s="27">
        <v>11.68</v>
      </c>
      <c r="W7" s="27">
        <v>11.68</v>
      </c>
      <c r="X7" s="27">
        <v>11.68</v>
      </c>
      <c r="Y7" s="27">
        <v>11.68</v>
      </c>
      <c r="Z7" s="27">
        <v>11.68</v>
      </c>
      <c r="AA7" s="27">
        <v>19.38</v>
      </c>
      <c r="AB7" s="27">
        <v>19.38</v>
      </c>
      <c r="AC7" s="27">
        <v>19.38</v>
      </c>
      <c r="AD7" s="27">
        <v>19.38</v>
      </c>
      <c r="AE7" s="27">
        <v>19.38</v>
      </c>
      <c r="AF7" s="30">
        <v>62.17347956131605</v>
      </c>
      <c r="AG7" s="30">
        <v>62.17347956131605</v>
      </c>
      <c r="AH7" s="30">
        <v>62.17347956131605</v>
      </c>
      <c r="AI7" s="21">
        <f t="shared" si="1"/>
        <v>837.62043868394801</v>
      </c>
      <c r="AK7" s="27">
        <f t="shared" si="0"/>
        <v>410.89695912263215</v>
      </c>
    </row>
    <row r="8" spans="1:37">
      <c r="A8" s="27" t="s">
        <v>213</v>
      </c>
      <c r="B8" s="27">
        <v>23.33</v>
      </c>
      <c r="C8" s="27">
        <v>23.33</v>
      </c>
      <c r="D8" s="27">
        <v>23.33</v>
      </c>
      <c r="E8" s="27">
        <v>23.33</v>
      </c>
      <c r="F8" s="27">
        <v>23.33</v>
      </c>
      <c r="G8" s="27">
        <v>23.33</v>
      </c>
      <c r="H8" s="27">
        <v>23.33</v>
      </c>
      <c r="I8" s="27">
        <v>23.33</v>
      </c>
      <c r="J8" s="27">
        <v>23.33</v>
      </c>
      <c r="K8" s="27">
        <v>23.33</v>
      </c>
      <c r="L8" s="27">
        <v>26.25</v>
      </c>
      <c r="M8" s="27">
        <v>26.25</v>
      </c>
      <c r="N8" s="27">
        <v>26.25</v>
      </c>
      <c r="O8" s="27">
        <v>26.25</v>
      </c>
      <c r="P8" s="27">
        <v>26.25</v>
      </c>
      <c r="Q8" s="27">
        <v>26.25</v>
      </c>
      <c r="R8" s="27">
        <v>26.25</v>
      </c>
      <c r="S8" s="27">
        <v>26.25</v>
      </c>
      <c r="T8" s="27">
        <v>26.25</v>
      </c>
      <c r="U8" s="27">
        <v>26.25</v>
      </c>
      <c r="V8" s="27">
        <v>11.68</v>
      </c>
      <c r="W8" s="27">
        <v>11.68</v>
      </c>
      <c r="X8" s="27">
        <v>11.68</v>
      </c>
      <c r="Y8" s="27">
        <v>11.68</v>
      </c>
      <c r="Z8" s="27">
        <v>11.68</v>
      </c>
      <c r="AA8" s="27">
        <v>19.38</v>
      </c>
      <c r="AB8" s="27">
        <v>19.38</v>
      </c>
      <c r="AC8" s="27">
        <v>19.38</v>
      </c>
      <c r="AD8" s="27">
        <v>19.38</v>
      </c>
      <c r="AE8" s="27">
        <v>19.38</v>
      </c>
      <c r="AF8" s="30">
        <v>30.009970089730807</v>
      </c>
      <c r="AG8" s="30">
        <v>30.009970089730807</v>
      </c>
      <c r="AH8" s="30">
        <v>30.009970089730807</v>
      </c>
      <c r="AI8" s="21">
        <f t="shared" si="1"/>
        <v>741.12991026919224</v>
      </c>
      <c r="AK8" s="27">
        <f t="shared" si="0"/>
        <v>346.56994017946164</v>
      </c>
    </row>
    <row r="9" spans="1:37">
      <c r="A9" s="27" t="s">
        <v>214</v>
      </c>
      <c r="B9" s="27">
        <v>23.33</v>
      </c>
      <c r="C9" s="27">
        <v>23.33</v>
      </c>
      <c r="D9" s="27">
        <v>23.33</v>
      </c>
      <c r="E9" s="27">
        <v>23.33</v>
      </c>
      <c r="F9" s="27">
        <v>23.33</v>
      </c>
      <c r="G9" s="27">
        <v>23.33</v>
      </c>
      <c r="H9" s="27">
        <v>23.33</v>
      </c>
      <c r="I9" s="27">
        <v>23.33</v>
      </c>
      <c r="J9" s="27">
        <v>23.33</v>
      </c>
      <c r="K9" s="27">
        <v>23.33</v>
      </c>
      <c r="L9" s="27">
        <v>26.25</v>
      </c>
      <c r="M9" s="27">
        <v>26.25</v>
      </c>
      <c r="N9" s="27">
        <v>26.25</v>
      </c>
      <c r="O9" s="27">
        <v>26.25</v>
      </c>
      <c r="P9" s="27">
        <v>26.25</v>
      </c>
      <c r="Q9" s="27">
        <v>26.25</v>
      </c>
      <c r="R9" s="27">
        <v>26.25</v>
      </c>
      <c r="S9" s="27">
        <v>26.25</v>
      </c>
      <c r="T9" s="27">
        <v>26.25</v>
      </c>
      <c r="U9" s="27">
        <v>26.25</v>
      </c>
      <c r="V9" s="27">
        <v>11.68</v>
      </c>
      <c r="W9" s="27">
        <v>11.68</v>
      </c>
      <c r="X9" s="27">
        <v>11.68</v>
      </c>
      <c r="Y9" s="27">
        <v>11.68</v>
      </c>
      <c r="Z9" s="27">
        <v>11.68</v>
      </c>
      <c r="AA9" s="27">
        <v>19.38</v>
      </c>
      <c r="AB9" s="27">
        <v>19.38</v>
      </c>
      <c r="AC9" s="27">
        <v>19.38</v>
      </c>
      <c r="AD9" s="27">
        <v>19.38</v>
      </c>
      <c r="AE9" s="27">
        <v>19.38</v>
      </c>
      <c r="AF9" s="30">
        <v>25.722831505483551</v>
      </c>
      <c r="AG9" s="30">
        <v>25.722831505483551</v>
      </c>
      <c r="AH9" s="30">
        <v>25.722831505483551</v>
      </c>
      <c r="AI9" s="21">
        <f t="shared" si="1"/>
        <v>728.26849451645046</v>
      </c>
      <c r="AK9" s="27">
        <f t="shared" si="0"/>
        <v>337.99566301096712</v>
      </c>
    </row>
    <row r="10" spans="1:37">
      <c r="A10" s="27" t="s">
        <v>215</v>
      </c>
      <c r="AF10" s="30"/>
      <c r="AG10" s="30"/>
      <c r="AH10" s="30"/>
      <c r="AI10" s="21"/>
      <c r="AK10" s="27">
        <f t="shared" si="0"/>
        <v>0</v>
      </c>
    </row>
    <row r="11" spans="1:37">
      <c r="A11" s="27" t="s">
        <v>216</v>
      </c>
      <c r="AF11" s="30"/>
      <c r="AG11" s="30"/>
      <c r="AH11" s="30"/>
      <c r="AI11" s="21"/>
      <c r="AK11" s="27">
        <f t="shared" si="0"/>
        <v>0</v>
      </c>
    </row>
    <row r="12" spans="1:37">
      <c r="A12" s="27" t="s">
        <v>217</v>
      </c>
      <c r="AF12" s="30"/>
      <c r="AG12" s="30"/>
      <c r="AH12" s="30"/>
      <c r="AI12" s="21"/>
      <c r="AK12" s="27">
        <f t="shared" si="0"/>
        <v>0</v>
      </c>
    </row>
    <row r="13" spans="1:37">
      <c r="A13" s="27" t="s">
        <v>218</v>
      </c>
      <c r="AF13" s="30"/>
      <c r="AG13" s="30"/>
      <c r="AH13" s="30"/>
      <c r="AI13" s="21"/>
      <c r="AK13" s="27">
        <f t="shared" si="0"/>
        <v>0</v>
      </c>
    </row>
    <row r="14" spans="1:37">
      <c r="A14" s="27" t="s">
        <v>219</v>
      </c>
      <c r="AF14" s="30"/>
      <c r="AG14" s="30"/>
      <c r="AH14" s="30"/>
      <c r="AI14" s="21"/>
      <c r="AK14" s="27">
        <f t="shared" si="0"/>
        <v>0</v>
      </c>
    </row>
    <row r="15" spans="1:37">
      <c r="A15" s="27" t="s">
        <v>220</v>
      </c>
      <c r="AA15" s="27">
        <v>19.38</v>
      </c>
      <c r="AB15" s="27">
        <v>19.38</v>
      </c>
      <c r="AC15" s="27">
        <v>19.38</v>
      </c>
      <c r="AD15" s="27">
        <v>19.38</v>
      </c>
      <c r="AE15" s="27">
        <v>19.38</v>
      </c>
      <c r="AF15" s="30">
        <v>25.722831505483551</v>
      </c>
      <c r="AG15" s="30">
        <v>25.722831505483551</v>
      </c>
      <c r="AH15" s="30">
        <v>25.722831505483551</v>
      </c>
      <c r="AI15" s="21">
        <f t="shared" si="1"/>
        <v>174.06849451645064</v>
      </c>
      <c r="AK15" s="27">
        <f t="shared" si="0"/>
        <v>148.34566301096709</v>
      </c>
    </row>
    <row r="16" spans="1:37">
      <c r="A16" s="27" t="s">
        <v>221</v>
      </c>
      <c r="AA16" s="27">
        <v>19.38</v>
      </c>
      <c r="AB16" s="27">
        <v>19.38</v>
      </c>
      <c r="AC16" s="27">
        <v>19.38</v>
      </c>
      <c r="AD16" s="27">
        <v>19.38</v>
      </c>
      <c r="AE16" s="27">
        <v>19.38</v>
      </c>
      <c r="AF16" s="30">
        <v>36.151545363908276</v>
      </c>
      <c r="AG16" s="30">
        <v>36.151545363908276</v>
      </c>
      <c r="AH16" s="30">
        <v>36.151545363908276</v>
      </c>
      <c r="AI16" s="21">
        <f t="shared" si="1"/>
        <v>205.35463609172481</v>
      </c>
      <c r="AK16" s="27">
        <f t="shared" si="0"/>
        <v>169.20309072781654</v>
      </c>
    </row>
    <row r="17" spans="1:37">
      <c r="A17" s="27" t="s">
        <v>222</v>
      </c>
      <c r="B17" s="27">
        <v>23.33</v>
      </c>
      <c r="C17" s="27">
        <v>23.33</v>
      </c>
      <c r="D17" s="27">
        <v>23.33</v>
      </c>
      <c r="E17" s="27">
        <v>23.33</v>
      </c>
      <c r="F17" s="27">
        <v>23.33</v>
      </c>
      <c r="G17" s="27">
        <v>23.33</v>
      </c>
      <c r="H17" s="27">
        <v>23.33</v>
      </c>
      <c r="I17" s="27">
        <v>23.33</v>
      </c>
      <c r="J17" s="27">
        <v>23.33</v>
      </c>
      <c r="K17" s="27">
        <v>23.33</v>
      </c>
      <c r="L17" s="27">
        <v>26.25</v>
      </c>
      <c r="M17" s="27">
        <v>26.25</v>
      </c>
      <c r="N17" s="27">
        <v>26.25</v>
      </c>
      <c r="O17" s="27">
        <v>26.25</v>
      </c>
      <c r="P17" s="27">
        <v>26.25</v>
      </c>
      <c r="Q17" s="27">
        <v>26.25</v>
      </c>
      <c r="R17" s="27">
        <v>26.25</v>
      </c>
      <c r="S17" s="27">
        <v>26.25</v>
      </c>
      <c r="T17" s="27">
        <v>26.25</v>
      </c>
      <c r="U17" s="27">
        <v>26.25</v>
      </c>
      <c r="V17" s="27">
        <v>11.68</v>
      </c>
      <c r="W17" s="27">
        <v>11.68</v>
      </c>
      <c r="X17" s="27">
        <v>11.68</v>
      </c>
      <c r="Y17" s="27">
        <v>11.68</v>
      </c>
      <c r="Z17" s="27">
        <v>11.68</v>
      </c>
      <c r="AA17" s="27">
        <v>19.38</v>
      </c>
      <c r="AB17" s="27">
        <v>19.38</v>
      </c>
      <c r="AC17" s="27">
        <v>19.38</v>
      </c>
      <c r="AD17" s="27">
        <v>19.38</v>
      </c>
      <c r="AE17" s="27">
        <v>19.38</v>
      </c>
      <c r="AF17" s="30">
        <v>66.460618145563316</v>
      </c>
      <c r="AG17" s="30">
        <v>66.460618145563316</v>
      </c>
      <c r="AH17" s="30">
        <v>66.460618145563316</v>
      </c>
      <c r="AI17" s="21">
        <f t="shared" si="1"/>
        <v>850.48185443668979</v>
      </c>
      <c r="AK17" s="27">
        <f t="shared" si="0"/>
        <v>419.47123629112667</v>
      </c>
    </row>
    <row r="18" spans="1:37">
      <c r="A18" s="27" t="s">
        <v>143</v>
      </c>
      <c r="AA18" s="27">
        <v>19.38</v>
      </c>
      <c r="AB18" s="27">
        <v>19.38</v>
      </c>
      <c r="AC18" s="27">
        <v>19.38</v>
      </c>
      <c r="AD18" s="27">
        <v>19.38</v>
      </c>
      <c r="AE18" s="27">
        <v>19.38</v>
      </c>
      <c r="AF18" s="30">
        <v>27.876370887337984</v>
      </c>
      <c r="AG18" s="30">
        <v>27.876370887337984</v>
      </c>
      <c r="AH18" s="30">
        <v>27.876370887337984</v>
      </c>
      <c r="AI18" s="21">
        <f t="shared" si="1"/>
        <v>180.52911266201397</v>
      </c>
      <c r="AK18" s="27">
        <f t="shared" si="0"/>
        <v>152.65274177467597</v>
      </c>
    </row>
    <row r="19" spans="1:37">
      <c r="A19" s="27" t="s">
        <v>223</v>
      </c>
      <c r="AA19" s="27">
        <v>19.38</v>
      </c>
      <c r="AB19" s="27">
        <v>19.38</v>
      </c>
      <c r="AC19" s="27">
        <v>19.38</v>
      </c>
      <c r="AD19" s="27">
        <v>19.38</v>
      </c>
      <c r="AE19" s="27">
        <v>19.38</v>
      </c>
      <c r="AF19" s="30">
        <v>27.876370887337984</v>
      </c>
      <c r="AG19" s="30">
        <v>27.876370887337984</v>
      </c>
      <c r="AH19" s="30">
        <v>27.876370887337984</v>
      </c>
      <c r="AI19" s="21">
        <f t="shared" si="1"/>
        <v>180.52911266201397</v>
      </c>
      <c r="AK19" s="27">
        <f t="shared" si="0"/>
        <v>152.65274177467597</v>
      </c>
    </row>
    <row r="20" spans="1:37">
      <c r="A20" s="27" t="s">
        <v>224</v>
      </c>
      <c r="B20" s="27">
        <v>23.33</v>
      </c>
      <c r="C20" s="27">
        <v>23.33</v>
      </c>
      <c r="D20" s="27">
        <v>23.33</v>
      </c>
      <c r="E20" s="27">
        <v>23.33</v>
      </c>
      <c r="F20" s="27">
        <v>23.33</v>
      </c>
      <c r="G20" s="27">
        <v>23.33</v>
      </c>
      <c r="H20" s="27">
        <v>23.33</v>
      </c>
      <c r="I20" s="27">
        <v>23.33</v>
      </c>
      <c r="J20" s="27">
        <v>23.33</v>
      </c>
      <c r="K20" s="27">
        <v>23.33</v>
      </c>
      <c r="AF20" s="30">
        <v>23.589232303090728</v>
      </c>
      <c r="AG20" s="30">
        <v>23.589232303090728</v>
      </c>
      <c r="AH20" s="30">
        <v>23.589232303090728</v>
      </c>
      <c r="AI20" s="21">
        <f t="shared" si="1"/>
        <v>304.06769690927217</v>
      </c>
      <c r="AK20" s="27">
        <f t="shared" si="0"/>
        <v>47.178464606181457</v>
      </c>
    </row>
    <row r="21" spans="1:37">
      <c r="A21" s="27" t="s">
        <v>225</v>
      </c>
      <c r="AF21" s="30">
        <v>25.722831505483551</v>
      </c>
      <c r="AG21" s="30">
        <v>25.722831505483551</v>
      </c>
      <c r="AH21" s="30">
        <v>25.722831505483551</v>
      </c>
      <c r="AI21" s="21">
        <f t="shared" si="1"/>
        <v>77.16849451645065</v>
      </c>
      <c r="AK21" s="27">
        <f t="shared" si="0"/>
        <v>51.445663010967102</v>
      </c>
    </row>
    <row r="22" spans="1:37">
      <c r="A22" s="27" t="s">
        <v>226</v>
      </c>
      <c r="AE22" s="30"/>
      <c r="AF22" s="30"/>
      <c r="AG22" s="30"/>
      <c r="AH22" s="30"/>
      <c r="AI22" s="21"/>
      <c r="AK22" s="27">
        <f t="shared" si="0"/>
        <v>0</v>
      </c>
    </row>
    <row r="23" spans="1:37">
      <c r="A23" s="27" t="s">
        <v>227</v>
      </c>
      <c r="AE23" s="30"/>
      <c r="AF23" s="30">
        <v>15.014955134596212</v>
      </c>
      <c r="AG23" s="30">
        <v>15.014955134596212</v>
      </c>
      <c r="AH23" s="30">
        <v>15.014955134596212</v>
      </c>
      <c r="AI23" s="21">
        <f t="shared" si="1"/>
        <v>45.044865403788634</v>
      </c>
      <c r="AK23" s="27">
        <f t="shared" si="0"/>
        <v>30.029910269192424</v>
      </c>
    </row>
    <row r="24" spans="1:37">
      <c r="A24" s="27" t="s">
        <v>228</v>
      </c>
      <c r="AE24" s="30"/>
      <c r="AF24" s="30">
        <v>10.727816550348953</v>
      </c>
      <c r="AG24" s="30">
        <v>10.727816550348953</v>
      </c>
      <c r="AH24" s="30">
        <v>10.727816550348953</v>
      </c>
      <c r="AI24" s="21">
        <f t="shared" si="1"/>
        <v>32.183449651046857</v>
      </c>
      <c r="AK24" s="27">
        <f t="shared" si="0"/>
        <v>21.455633100697906</v>
      </c>
    </row>
    <row r="25" spans="1:37">
      <c r="A25" s="27" t="s">
        <v>229</v>
      </c>
      <c r="AE25" s="30"/>
      <c r="AF25" s="30">
        <v>12.861415752741776</v>
      </c>
      <c r="AG25" s="30">
        <v>12.861415752741776</v>
      </c>
      <c r="AH25" s="30">
        <v>12.861415752741776</v>
      </c>
      <c r="AI25" s="21">
        <f t="shared" si="1"/>
        <v>38.584247258225325</v>
      </c>
      <c r="AK25" s="27">
        <f t="shared" si="0"/>
        <v>25.722831505483551</v>
      </c>
    </row>
    <row r="26" spans="1:37">
      <c r="A26" s="27" t="s">
        <v>230</v>
      </c>
      <c r="AE26" s="30"/>
      <c r="AF26" s="30">
        <v>38.584247258225325</v>
      </c>
      <c r="AG26" s="30">
        <v>38.584247258225325</v>
      </c>
      <c r="AH26" s="30">
        <v>38.584247258225325</v>
      </c>
      <c r="AI26" s="21">
        <f t="shared" si="1"/>
        <v>115.75274177467597</v>
      </c>
      <c r="AK26" s="27">
        <f t="shared" si="0"/>
        <v>77.16849451645065</v>
      </c>
    </row>
    <row r="27" spans="1:37">
      <c r="A27" s="27" t="s">
        <v>231</v>
      </c>
      <c r="AE27" s="30"/>
      <c r="AF27" s="30">
        <v>17.148554336989033</v>
      </c>
      <c r="AG27" s="30">
        <v>17.148554336989033</v>
      </c>
      <c r="AH27" s="30">
        <v>17.148554336989033</v>
      </c>
      <c r="AI27" s="21">
        <f t="shared" si="1"/>
        <v>51.445663010967095</v>
      </c>
      <c r="AK27" s="27">
        <f t="shared" si="0"/>
        <v>34.297108673978066</v>
      </c>
    </row>
    <row r="28" spans="1:37">
      <c r="A28" s="27" t="s">
        <v>232</v>
      </c>
      <c r="AE28" s="30"/>
      <c r="AF28" s="30"/>
      <c r="AG28" s="30"/>
      <c r="AH28" s="30"/>
      <c r="AI28" s="21"/>
      <c r="AK28" s="27">
        <f t="shared" si="0"/>
        <v>0</v>
      </c>
    </row>
    <row r="29" spans="1:37">
      <c r="A29" s="27" t="s">
        <v>233</v>
      </c>
      <c r="AE29" s="30"/>
      <c r="AF29" s="30"/>
      <c r="AG29" s="30"/>
      <c r="AH29" s="30"/>
      <c r="AI29" s="21"/>
      <c r="AK29" s="27">
        <f t="shared" si="0"/>
        <v>0</v>
      </c>
    </row>
    <row r="30" spans="1:37">
      <c r="A30" s="27" t="s">
        <v>234</v>
      </c>
      <c r="B30" s="27">
        <v>23.33</v>
      </c>
      <c r="C30" s="27">
        <v>23.33</v>
      </c>
      <c r="D30" s="27">
        <v>23.33</v>
      </c>
      <c r="E30" s="27">
        <v>23.33</v>
      </c>
      <c r="F30" s="27">
        <v>23.33</v>
      </c>
      <c r="G30" s="27">
        <v>23.33</v>
      </c>
      <c r="H30" s="27">
        <v>23.33</v>
      </c>
      <c r="I30" s="27">
        <v>23.33</v>
      </c>
      <c r="J30" s="27">
        <v>23.33</v>
      </c>
      <c r="K30" s="27">
        <v>23.33</v>
      </c>
      <c r="L30" s="27">
        <v>26.25</v>
      </c>
      <c r="M30" s="27">
        <v>26.25</v>
      </c>
      <c r="N30" s="27">
        <v>26.25</v>
      </c>
      <c r="O30" s="27">
        <v>26.25</v>
      </c>
      <c r="P30" s="27">
        <v>26.25</v>
      </c>
      <c r="Q30" s="27">
        <v>26.25</v>
      </c>
      <c r="R30" s="27">
        <v>26.25</v>
      </c>
      <c r="S30" s="27">
        <v>26.25</v>
      </c>
      <c r="T30" s="27">
        <v>26.25</v>
      </c>
      <c r="U30" s="27">
        <v>26.25</v>
      </c>
      <c r="V30" s="27">
        <v>11.68</v>
      </c>
      <c r="W30" s="27">
        <v>11.68</v>
      </c>
      <c r="X30" s="27">
        <v>11.68</v>
      </c>
      <c r="Y30" s="27">
        <v>11.68</v>
      </c>
      <c r="Z30" s="27">
        <v>11.68</v>
      </c>
      <c r="AA30" s="27">
        <v>19.38</v>
      </c>
      <c r="AB30" s="27">
        <v>19.38</v>
      </c>
      <c r="AC30" s="27">
        <v>19.38</v>
      </c>
      <c r="AD30" s="27">
        <v>19.38</v>
      </c>
      <c r="AE30" s="30">
        <v>19.38</v>
      </c>
      <c r="AF30" s="30">
        <v>62.17347956131605</v>
      </c>
      <c r="AG30" s="30">
        <v>62.17347956131605</v>
      </c>
      <c r="AH30" s="30">
        <v>62.17347956131605</v>
      </c>
      <c r="AI30" s="21">
        <f t="shared" si="1"/>
        <v>837.62043868394801</v>
      </c>
      <c r="AK30" s="27">
        <f t="shared" si="0"/>
        <v>410.89695912263215</v>
      </c>
    </row>
    <row r="31" spans="1:37">
      <c r="A31" s="27" t="s">
        <v>235</v>
      </c>
      <c r="B31" s="27">
        <v>23.33</v>
      </c>
      <c r="C31" s="27">
        <v>23.33</v>
      </c>
      <c r="D31" s="27">
        <v>23.33</v>
      </c>
      <c r="E31" s="27">
        <v>23.33</v>
      </c>
      <c r="F31" s="27">
        <v>23.33</v>
      </c>
      <c r="G31" s="27">
        <v>23.33</v>
      </c>
      <c r="H31" s="27">
        <v>23.33</v>
      </c>
      <c r="I31" s="27">
        <v>23.33</v>
      </c>
      <c r="J31" s="27">
        <v>23.33</v>
      </c>
      <c r="K31" s="27">
        <v>23.33</v>
      </c>
      <c r="L31" s="27">
        <v>26.25</v>
      </c>
      <c r="M31" s="27">
        <v>26.25</v>
      </c>
      <c r="N31" s="27">
        <v>26.25</v>
      </c>
      <c r="O31" s="27">
        <v>26.25</v>
      </c>
      <c r="P31" s="27">
        <v>26.25</v>
      </c>
      <c r="Q31" s="27">
        <v>26.25</v>
      </c>
      <c r="R31" s="27">
        <v>26.25</v>
      </c>
      <c r="S31" s="27">
        <v>26.25</v>
      </c>
      <c r="T31" s="27">
        <v>26.25</v>
      </c>
      <c r="U31" s="27">
        <v>26.25</v>
      </c>
      <c r="V31" s="27">
        <v>11.68</v>
      </c>
      <c r="W31" s="27">
        <v>11.68</v>
      </c>
      <c r="X31" s="27">
        <v>11.68</v>
      </c>
      <c r="Y31" s="27">
        <v>11.68</v>
      </c>
      <c r="Z31" s="27">
        <v>11.68</v>
      </c>
      <c r="AA31" s="27">
        <v>19.38</v>
      </c>
      <c r="AB31" s="27">
        <v>19.38</v>
      </c>
      <c r="AC31" s="27">
        <v>19.38</v>
      </c>
      <c r="AD31" s="27">
        <v>19.38</v>
      </c>
      <c r="AE31" s="30">
        <v>19.38</v>
      </c>
      <c r="AF31" s="30">
        <v>30.009970089730807</v>
      </c>
      <c r="AG31" s="30">
        <v>30.009970089730807</v>
      </c>
      <c r="AH31" s="30">
        <v>30.009970089730807</v>
      </c>
      <c r="AI31" s="21">
        <f t="shared" si="1"/>
        <v>741.12991026919224</v>
      </c>
      <c r="AK31" s="27">
        <f t="shared" si="0"/>
        <v>346.56994017946164</v>
      </c>
    </row>
    <row r="32" spans="1:37">
      <c r="A32" s="27" t="s">
        <v>236</v>
      </c>
      <c r="B32" s="27">
        <v>0</v>
      </c>
      <c r="AA32" s="30"/>
      <c r="AE32" s="30"/>
      <c r="AF32" s="30"/>
      <c r="AG32" s="30"/>
      <c r="AH32" s="30"/>
      <c r="AI32" s="21"/>
      <c r="AK32" s="27">
        <f t="shared" si="0"/>
        <v>0</v>
      </c>
    </row>
    <row r="33" spans="1:79">
      <c r="A33" s="27" t="s">
        <v>237</v>
      </c>
      <c r="B33" s="27">
        <v>0</v>
      </c>
      <c r="AE33" s="30"/>
      <c r="AF33" s="30">
        <v>6.4406779661016946</v>
      </c>
      <c r="AG33" s="30">
        <v>6.4406779661016946</v>
      </c>
      <c r="AH33" s="30">
        <v>6.4406779661016946</v>
      </c>
      <c r="AI33" s="21">
        <f t="shared" si="1"/>
        <v>19.322033898305083</v>
      </c>
      <c r="AK33" s="27">
        <f t="shared" si="0"/>
        <v>12.881355932203389</v>
      </c>
    </row>
    <row r="34" spans="1:79">
      <c r="A34" s="27" t="s">
        <v>238</v>
      </c>
      <c r="B34" s="27">
        <v>0</v>
      </c>
      <c r="AE34" s="30"/>
      <c r="AF34" s="30"/>
      <c r="AG34" s="30"/>
      <c r="AH34" s="30"/>
      <c r="AI34" s="21"/>
      <c r="AK34" s="27">
        <f t="shared" si="0"/>
        <v>0</v>
      </c>
    </row>
    <row r="35" spans="1:79" s="9" customFormat="1" ht="15">
      <c r="A35" s="9" t="s">
        <v>239</v>
      </c>
      <c r="B35" s="9">
        <f>SUM(B4:B34)</f>
        <v>209.96999999999997</v>
      </c>
      <c r="C35" s="9">
        <f t="shared" ref="C35:AH35" si="2">SUM(C4:C34)</f>
        <v>209.96999999999997</v>
      </c>
      <c r="D35" s="9">
        <f t="shared" si="2"/>
        <v>209.96999999999997</v>
      </c>
      <c r="E35" s="9">
        <f t="shared" si="2"/>
        <v>209.96999999999997</v>
      </c>
      <c r="F35" s="9">
        <f t="shared" si="2"/>
        <v>209.96999999999997</v>
      </c>
      <c r="G35" s="9">
        <f t="shared" si="2"/>
        <v>209.96999999999997</v>
      </c>
      <c r="H35" s="9">
        <f t="shared" si="2"/>
        <v>209.96999999999997</v>
      </c>
      <c r="I35" s="9">
        <f t="shared" si="2"/>
        <v>209.96999999999997</v>
      </c>
      <c r="J35" s="9">
        <f t="shared" si="2"/>
        <v>209.96999999999997</v>
      </c>
      <c r="K35" s="9">
        <f t="shared" si="2"/>
        <v>209.96999999999997</v>
      </c>
      <c r="L35" s="9">
        <f t="shared" si="2"/>
        <v>210</v>
      </c>
      <c r="M35" s="9">
        <f t="shared" si="2"/>
        <v>210</v>
      </c>
      <c r="N35" s="9">
        <f t="shared" si="2"/>
        <v>210</v>
      </c>
      <c r="O35" s="9">
        <f t="shared" si="2"/>
        <v>210</v>
      </c>
      <c r="P35" s="9">
        <f t="shared" si="2"/>
        <v>210</v>
      </c>
      <c r="Q35" s="9">
        <f t="shared" si="2"/>
        <v>210</v>
      </c>
      <c r="R35" s="9">
        <f t="shared" si="2"/>
        <v>210</v>
      </c>
      <c r="S35" s="9">
        <f t="shared" si="2"/>
        <v>210</v>
      </c>
      <c r="T35" s="9">
        <f t="shared" si="2"/>
        <v>210</v>
      </c>
      <c r="U35" s="9">
        <f t="shared" si="2"/>
        <v>210</v>
      </c>
      <c r="V35" s="9">
        <f t="shared" si="2"/>
        <v>93.44</v>
      </c>
      <c r="W35" s="9">
        <f t="shared" si="2"/>
        <v>93.44</v>
      </c>
      <c r="X35" s="9">
        <f t="shared" si="2"/>
        <v>93.44</v>
      </c>
      <c r="Y35" s="9">
        <f t="shared" si="2"/>
        <v>93.44</v>
      </c>
      <c r="Z35" s="9">
        <f t="shared" si="2"/>
        <v>93.44</v>
      </c>
      <c r="AA35" s="9">
        <f t="shared" si="2"/>
        <v>232.55999999999997</v>
      </c>
      <c r="AB35" s="9">
        <f t="shared" si="2"/>
        <v>232.55999999999997</v>
      </c>
      <c r="AC35" s="9">
        <f t="shared" si="2"/>
        <v>232.55999999999997</v>
      </c>
      <c r="AD35" s="9">
        <f t="shared" si="2"/>
        <v>232.55999999999997</v>
      </c>
      <c r="AE35" s="21">
        <f t="shared" si="2"/>
        <v>232.55999999999997</v>
      </c>
      <c r="AF35" s="21">
        <f t="shared" si="2"/>
        <v>600.00000000000011</v>
      </c>
      <c r="AG35" s="21">
        <f t="shared" si="2"/>
        <v>600.00000000000011</v>
      </c>
      <c r="AH35" s="21">
        <f t="shared" si="2"/>
        <v>600.00000000000011</v>
      </c>
      <c r="AI35" s="31">
        <f t="shared" si="1"/>
        <v>7629.7</v>
      </c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</row>
    <row r="36" spans="1:7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7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7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7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7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3"/>
      <c r="AC40" s="33"/>
      <c r="AD40" s="33"/>
      <c r="AE40" s="33"/>
      <c r="AF40" s="33"/>
      <c r="AG40" s="33"/>
      <c r="AH40" s="33"/>
      <c r="AI40" s="30"/>
    </row>
    <row r="41" spans="1:7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L41" s="33"/>
      <c r="AM41" s="33"/>
    </row>
    <row r="42" spans="1:7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L42" s="33"/>
      <c r="AM42" s="33"/>
    </row>
    <row r="43" spans="1:7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L43" s="33"/>
      <c r="AM43" s="33"/>
    </row>
    <row r="44" spans="1:7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L44" s="33"/>
      <c r="AM44" s="33"/>
    </row>
    <row r="45" spans="1:79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L45" s="33"/>
      <c r="AM45" s="33"/>
    </row>
    <row r="46" spans="1:79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L46" s="33"/>
      <c r="AM46" s="33"/>
    </row>
    <row r="47" spans="1:79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L47" s="33"/>
      <c r="AM47" s="33"/>
    </row>
    <row r="48" spans="1:79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L48" s="33"/>
      <c r="AM48" s="33"/>
    </row>
    <row r="49" spans="2:39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L49" s="33"/>
      <c r="AM49" s="33"/>
    </row>
    <row r="50" spans="2:39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L50" s="33"/>
      <c r="AM50" s="33"/>
    </row>
    <row r="51" spans="2:39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L51" s="33"/>
      <c r="AM51" s="33"/>
    </row>
    <row r="52" spans="2:39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2:39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2:39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2:39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2:39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3"/>
      <c r="AM56" s="33"/>
    </row>
    <row r="57" spans="2:39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L57" s="33"/>
      <c r="AM57" s="33"/>
    </row>
    <row r="58" spans="2:39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L58" s="33"/>
      <c r="AM58" s="33"/>
    </row>
    <row r="59" spans="2:39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L59" s="33"/>
      <c r="AM59" s="33"/>
    </row>
    <row r="60" spans="2:39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L60" s="33"/>
      <c r="AM60" s="33"/>
    </row>
    <row r="61" spans="2:39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L61" s="33"/>
      <c r="AM61" s="33"/>
    </row>
    <row r="62" spans="2:39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L62" s="33"/>
      <c r="AM62" s="33"/>
    </row>
    <row r="63" spans="2:39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L63" s="33"/>
      <c r="AM63" s="33"/>
    </row>
    <row r="64" spans="2:39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L64" s="33"/>
      <c r="AM64" s="33"/>
    </row>
    <row r="65" spans="2:39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L65" s="33"/>
      <c r="AM65" s="33"/>
    </row>
    <row r="66" spans="2:39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L66" s="33"/>
      <c r="AM66" s="33"/>
    </row>
    <row r="67" spans="2:39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L67" s="33"/>
      <c r="AM67" s="33"/>
    </row>
    <row r="68" spans="2:39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L68" s="33"/>
      <c r="AM68" s="33"/>
    </row>
    <row r="69" spans="2:39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L69" s="33"/>
      <c r="AM69" s="33"/>
    </row>
    <row r="70" spans="2:39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L70" s="33"/>
      <c r="AM70" s="33"/>
    </row>
    <row r="71" spans="2:39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L71" s="33"/>
      <c r="AM71" s="33"/>
    </row>
    <row r="72" spans="2:39" ht="15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4"/>
      <c r="AL72" s="33"/>
      <c r="AM72" s="33"/>
    </row>
    <row r="73" spans="2:39">
      <c r="AE73" s="30"/>
      <c r="AF73" s="30"/>
      <c r="AG73" s="30"/>
      <c r="AH73" s="30"/>
      <c r="AI73" s="30"/>
    </row>
    <row r="74" spans="2:39">
      <c r="AE74" s="30"/>
      <c r="AF74" s="30"/>
      <c r="AG74" s="30"/>
      <c r="AH74" s="30"/>
      <c r="AI74" s="30"/>
    </row>
  </sheetData>
  <mergeCells count="1">
    <mergeCell ref="A2:D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82"/>
  <sheetViews>
    <sheetView zoomScale="70" zoomScaleNormal="70" workbookViewId="0">
      <selection activeCell="B17" sqref="B17"/>
    </sheetView>
  </sheetViews>
  <sheetFormatPr defaultColWidth="8.84375" defaultRowHeight="14.6"/>
  <cols>
    <col min="2" max="2" width="13.69140625" customWidth="1"/>
    <col min="21" max="21" width="15" customWidth="1"/>
  </cols>
  <sheetData>
    <row r="2" spans="2:30">
      <c r="B2" s="10" t="s">
        <v>1</v>
      </c>
      <c r="C2" s="42">
        <v>1989</v>
      </c>
      <c r="D2" s="42">
        <v>1990</v>
      </c>
      <c r="E2" s="42">
        <v>1991</v>
      </c>
      <c r="F2" s="42">
        <v>1992</v>
      </c>
      <c r="G2" s="42">
        <v>1993</v>
      </c>
      <c r="H2" s="42">
        <v>1994</v>
      </c>
      <c r="I2" s="42">
        <v>1995</v>
      </c>
      <c r="J2" s="42">
        <v>1996</v>
      </c>
      <c r="K2" s="42">
        <v>1997</v>
      </c>
      <c r="L2">
        <v>1998</v>
      </c>
      <c r="M2">
        <v>1999</v>
      </c>
      <c r="N2">
        <v>2000</v>
      </c>
      <c r="O2">
        <v>2001</v>
      </c>
      <c r="P2">
        <v>2002</v>
      </c>
      <c r="Q2">
        <v>2003</v>
      </c>
      <c r="R2">
        <v>2004</v>
      </c>
      <c r="S2">
        <v>2005</v>
      </c>
      <c r="T2">
        <v>2006</v>
      </c>
      <c r="U2">
        <v>2007</v>
      </c>
      <c r="V2">
        <v>2008</v>
      </c>
      <c r="W2">
        <v>2009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 s="3" t="s">
        <v>242</v>
      </c>
    </row>
    <row r="3" spans="2:30">
      <c r="B3" t="s">
        <v>2</v>
      </c>
      <c r="C3" s="4">
        <v>0.75032649551281461</v>
      </c>
      <c r="D3" s="4">
        <v>11.136433463796473</v>
      </c>
      <c r="E3" s="4">
        <v>14.959439662232638</v>
      </c>
      <c r="F3" s="4">
        <v>17.274081226238604</v>
      </c>
      <c r="G3" s="4">
        <v>17.257673474313982</v>
      </c>
      <c r="H3" s="4">
        <v>18.228848310732168</v>
      </c>
      <c r="I3" s="4">
        <v>18.334842388165207</v>
      </c>
      <c r="J3" s="4">
        <v>15.988533862944726</v>
      </c>
      <c r="K3" s="4">
        <v>15.871874746760687</v>
      </c>
      <c r="L3" s="4">
        <v>15</v>
      </c>
      <c r="M3" s="4">
        <v>12.88</v>
      </c>
      <c r="N3" s="4">
        <v>16.561</v>
      </c>
      <c r="O3" s="4">
        <v>16.510999999999999</v>
      </c>
      <c r="P3" s="4">
        <v>16.613</v>
      </c>
      <c r="Q3" s="4">
        <v>9.2370000000000001</v>
      </c>
      <c r="R3" s="4">
        <v>3.2679999999999998</v>
      </c>
      <c r="S3" s="4">
        <v>1.0129999999999999</v>
      </c>
      <c r="T3" s="4">
        <v>1</v>
      </c>
      <c r="U3" s="4">
        <v>0.6</v>
      </c>
      <c r="V3" s="4">
        <v>0.4</v>
      </c>
      <c r="W3" s="4">
        <v>1.8660000000000001</v>
      </c>
      <c r="X3" s="4">
        <v>5.1059999999999999</v>
      </c>
      <c r="Y3" s="4">
        <v>0.33300000000000002</v>
      </c>
      <c r="Z3" s="4">
        <v>5.8529999999999998</v>
      </c>
      <c r="AA3" s="4">
        <v>7.4450000000000003</v>
      </c>
      <c r="AB3" s="4">
        <v>22.138999999999999</v>
      </c>
      <c r="AC3" s="4">
        <v>2.7360000000000002</v>
      </c>
      <c r="AD3" s="5">
        <f>SUM(C3:AC3)</f>
        <v>268.36305363069732</v>
      </c>
    </row>
    <row r="4" spans="2:30">
      <c r="B4" t="s">
        <v>3</v>
      </c>
      <c r="C4" s="4">
        <v>0.44282371526849817</v>
      </c>
      <c r="D4" s="4">
        <v>6.5724412915851254</v>
      </c>
      <c r="E4" s="4">
        <v>8.8286828323146267</v>
      </c>
      <c r="F4" s="4">
        <v>10.194725725665316</v>
      </c>
      <c r="G4" s="4">
        <v>10.185042285576348</v>
      </c>
      <c r="H4" s="4">
        <v>10.758205104442354</v>
      </c>
      <c r="I4" s="4">
        <v>10.820760127417087</v>
      </c>
      <c r="J4" s="4">
        <v>9.4360281946946891</v>
      </c>
      <c r="K4" s="4">
        <v>9.3671789356621264</v>
      </c>
      <c r="L4" s="4">
        <v>0.22</v>
      </c>
      <c r="M4" s="4">
        <v>0.31</v>
      </c>
      <c r="N4" s="4">
        <v>0.71899999999999997</v>
      </c>
      <c r="O4" s="4">
        <v>0.499</v>
      </c>
      <c r="P4" s="4">
        <v>0.61399999999999999</v>
      </c>
      <c r="Q4" s="4">
        <v>0.50600000000000001</v>
      </c>
      <c r="R4" s="4">
        <v>0.26900000000000002</v>
      </c>
      <c r="S4" s="4">
        <v>0.16800000000000001</v>
      </c>
      <c r="T4" s="4">
        <v>0.20200000000000001</v>
      </c>
      <c r="U4" s="4">
        <v>0.72899999999999998</v>
      </c>
      <c r="V4" s="4">
        <v>7.2190000000000003</v>
      </c>
      <c r="W4" s="4">
        <v>12.036</v>
      </c>
      <c r="X4" s="4">
        <v>8.4550000000000001</v>
      </c>
      <c r="Y4" s="4">
        <v>5.0819999999999999</v>
      </c>
      <c r="Z4" s="4">
        <v>3.4929999999999999</v>
      </c>
      <c r="AA4" s="4">
        <v>2.6669999999999998</v>
      </c>
      <c r="AB4" s="4">
        <v>2.988</v>
      </c>
      <c r="AC4" s="4">
        <v>40.973999999999997</v>
      </c>
      <c r="AD4" s="5">
        <f t="shared" ref="AD4:AD33" si="0">SUM(C4:AC4)</f>
        <v>163.75588821262616</v>
      </c>
    </row>
    <row r="5" spans="2:30">
      <c r="B5" t="s">
        <v>4</v>
      </c>
      <c r="C5" s="4">
        <v>5.7219171185461679</v>
      </c>
      <c r="D5" s="4">
        <v>84.925362035225035</v>
      </c>
      <c r="E5" s="4">
        <v>114.07923670439752</v>
      </c>
      <c r="F5" s="4">
        <v>131.73046889143683</v>
      </c>
      <c r="G5" s="4">
        <v>131.60534496581806</v>
      </c>
      <c r="H5" s="4">
        <v>139.01143012319281</v>
      </c>
      <c r="I5" s="4">
        <v>139.81973068269005</v>
      </c>
      <c r="J5" s="4">
        <v>121.92700931920652</v>
      </c>
      <c r="K5" s="4">
        <v>121.03737820805709</v>
      </c>
      <c r="L5" s="4">
        <v>183.16</v>
      </c>
      <c r="M5" s="4">
        <v>214.84</v>
      </c>
      <c r="N5" s="4">
        <v>193.90899999999999</v>
      </c>
      <c r="O5" s="4">
        <v>210.26400000000001</v>
      </c>
      <c r="P5" s="4">
        <v>76.582999999999998</v>
      </c>
      <c r="Q5" s="4">
        <v>25.501999999999999</v>
      </c>
      <c r="R5" s="4">
        <v>102.846</v>
      </c>
      <c r="S5" s="4">
        <v>46.7</v>
      </c>
      <c r="T5" s="4">
        <v>90.438000000000002</v>
      </c>
      <c r="U5" s="4">
        <v>54.37</v>
      </c>
      <c r="V5" s="4">
        <v>68.938999999999993</v>
      </c>
      <c r="W5" s="4">
        <v>76.323999999999998</v>
      </c>
      <c r="X5" s="4">
        <v>50.393000000000001</v>
      </c>
      <c r="Y5" s="4">
        <v>31.721</v>
      </c>
      <c r="Z5" s="4">
        <v>49.011000000000003</v>
      </c>
      <c r="AA5" s="4">
        <v>24.029</v>
      </c>
      <c r="AB5" s="4">
        <v>42.615000000000002</v>
      </c>
      <c r="AC5" s="4">
        <v>36.39</v>
      </c>
      <c r="AD5" s="5">
        <f t="shared" si="0"/>
        <v>2567.8918780485697</v>
      </c>
    </row>
    <row r="6" spans="2:30">
      <c r="B6" t="s">
        <v>5</v>
      </c>
      <c r="C6" s="4">
        <v>2.5567082122813516</v>
      </c>
      <c r="D6" s="4">
        <v>37.946961839530324</v>
      </c>
      <c r="E6" s="4">
        <v>50.973706065674108</v>
      </c>
      <c r="F6" s="4">
        <v>58.860756743708876</v>
      </c>
      <c r="G6" s="4">
        <v>58.804847970206112</v>
      </c>
      <c r="H6" s="4">
        <v>62.11408827383466</v>
      </c>
      <c r="I6" s="4">
        <v>62.475258950662507</v>
      </c>
      <c r="J6" s="4">
        <v>54.4803043397674</v>
      </c>
      <c r="K6" s="4">
        <v>54.082792960162756</v>
      </c>
      <c r="L6" s="4">
        <v>302.86</v>
      </c>
      <c r="M6" s="4">
        <v>285.3</v>
      </c>
      <c r="N6" s="4">
        <v>252.75299999999999</v>
      </c>
      <c r="O6" s="4">
        <v>50.906999999999996</v>
      </c>
      <c r="P6" s="4">
        <v>47.203000000000003</v>
      </c>
      <c r="Q6" s="4">
        <v>22.988</v>
      </c>
      <c r="R6" s="4">
        <v>16.663</v>
      </c>
      <c r="S6" s="4">
        <v>17.001999999999999</v>
      </c>
      <c r="T6" s="4">
        <v>12.829000000000001</v>
      </c>
      <c r="U6" s="4">
        <v>18.327999999999999</v>
      </c>
      <c r="V6" s="4">
        <v>16.8</v>
      </c>
      <c r="W6" s="4">
        <v>50.484000000000002</v>
      </c>
      <c r="X6" s="4">
        <v>34.975000000000001</v>
      </c>
      <c r="Y6" s="4">
        <v>18</v>
      </c>
      <c r="Z6" s="4">
        <v>15.363</v>
      </c>
      <c r="AA6" s="4">
        <v>10.797000000000001</v>
      </c>
      <c r="AB6" s="4">
        <v>19.327000000000002</v>
      </c>
      <c r="AC6" s="4">
        <v>10.464</v>
      </c>
      <c r="AD6" s="5">
        <f t="shared" si="0"/>
        <v>1645.3384253558277</v>
      </c>
    </row>
    <row r="7" spans="2:30">
      <c r="B7" t="s">
        <v>6</v>
      </c>
      <c r="C7" s="4">
        <v>3.8437847530539628E-3</v>
      </c>
      <c r="D7" s="4">
        <v>5.7049902152641954E-2</v>
      </c>
      <c r="E7" s="4">
        <v>7.6634460373975283E-2</v>
      </c>
      <c r="F7" s="4">
        <v>8.8491943757166236E-2</v>
      </c>
      <c r="G7" s="4">
        <v>8.8407889859220601E-2</v>
      </c>
      <c r="H7" s="4">
        <v>9.3383040078622845E-2</v>
      </c>
      <c r="I7" s="4">
        <v>9.392602825935166E-2</v>
      </c>
      <c r="J7" s="4">
        <v>8.1906320853125616E-2</v>
      </c>
      <c r="K7" s="4">
        <v>8.1308697638732136E-2</v>
      </c>
      <c r="L7" s="4">
        <v>0</v>
      </c>
      <c r="M7" s="4">
        <v>0</v>
      </c>
      <c r="N7" s="4">
        <v>0</v>
      </c>
      <c r="O7" s="4">
        <v>0.11700000000000001</v>
      </c>
      <c r="P7" s="4">
        <v>0</v>
      </c>
      <c r="Q7" s="4">
        <v>0</v>
      </c>
      <c r="R7" s="4">
        <v>0</v>
      </c>
      <c r="S7" s="4">
        <v>0</v>
      </c>
      <c r="T7" s="4">
        <v>0.26800000000000002</v>
      </c>
      <c r="U7" s="4">
        <v>0</v>
      </c>
      <c r="V7" s="4">
        <v>0</v>
      </c>
      <c r="W7" s="4">
        <v>0</v>
      </c>
      <c r="X7" s="4">
        <v>0</v>
      </c>
      <c r="Y7" s="4">
        <v>5.2999999999999999E-2</v>
      </c>
      <c r="Z7" s="4">
        <v>0</v>
      </c>
      <c r="AA7" s="4">
        <v>0</v>
      </c>
      <c r="AB7" s="4">
        <v>0</v>
      </c>
      <c r="AC7" s="4">
        <v>0</v>
      </c>
      <c r="AD7" s="5">
        <f t="shared" si="0"/>
        <v>1.1029520677258904</v>
      </c>
    </row>
    <row r="8" spans="2:30">
      <c r="B8" t="s">
        <v>7</v>
      </c>
      <c r="C8" s="4">
        <v>2.0820500745708932</v>
      </c>
      <c r="D8" s="4">
        <v>30.902030332681012</v>
      </c>
      <c r="E8" s="4">
        <v>41.510332702569883</v>
      </c>
      <c r="F8" s="4">
        <v>47.933136201798305</v>
      </c>
      <c r="G8" s="4">
        <v>47.887607007077754</v>
      </c>
      <c r="H8" s="4">
        <v>50.582480042587292</v>
      </c>
      <c r="I8" s="4">
        <v>50.876598640482072</v>
      </c>
      <c r="J8" s="4">
        <v>44.365923795442974</v>
      </c>
      <c r="K8" s="4">
        <v>44.042211220979844</v>
      </c>
      <c r="L8" s="4">
        <v>28.670000000000005</v>
      </c>
      <c r="M8" s="4">
        <v>19</v>
      </c>
      <c r="N8" s="4">
        <v>58.893999999999998</v>
      </c>
      <c r="O8" s="4">
        <v>56.118000000000002</v>
      </c>
      <c r="P8" s="4">
        <v>113.883</v>
      </c>
      <c r="Q8" s="4">
        <v>2.2909999999999999</v>
      </c>
      <c r="R8" s="4">
        <v>3.351</v>
      </c>
      <c r="S8" s="4">
        <v>2.0760000000000001</v>
      </c>
      <c r="T8" s="4">
        <v>2.8559999999999999</v>
      </c>
      <c r="U8" s="4">
        <v>17.664000000000001</v>
      </c>
      <c r="V8" s="4">
        <v>9.5950000000000006</v>
      </c>
      <c r="W8" s="4">
        <v>27.164999999999999</v>
      </c>
      <c r="X8" s="4">
        <v>40.886000000000003</v>
      </c>
      <c r="Y8" s="4">
        <v>68.617999999999995</v>
      </c>
      <c r="Z8" s="4">
        <v>24.684999999999999</v>
      </c>
      <c r="AA8" s="4">
        <v>49.856000000000002</v>
      </c>
      <c r="AB8" s="4">
        <v>46.68</v>
      </c>
      <c r="AC8" s="4">
        <v>26.263999999999999</v>
      </c>
      <c r="AD8" s="5">
        <f t="shared" si="0"/>
        <v>958.73437001819002</v>
      </c>
    </row>
    <row r="9" spans="2:30">
      <c r="B9" t="s">
        <v>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0.2</v>
      </c>
      <c r="M9" s="4">
        <v>0.1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1.673</v>
      </c>
      <c r="Z9" s="4">
        <v>0</v>
      </c>
      <c r="AA9" s="4">
        <v>0</v>
      </c>
      <c r="AB9" s="4">
        <v>0</v>
      </c>
      <c r="AC9" s="4">
        <v>0</v>
      </c>
      <c r="AD9" s="5">
        <f t="shared" si="0"/>
        <v>1.9730000000000001</v>
      </c>
    </row>
    <row r="10" spans="2:30">
      <c r="B10" t="s">
        <v>9</v>
      </c>
      <c r="C10" s="4">
        <v>9.8558583411690351E-5</v>
      </c>
      <c r="D10" s="4">
        <v>1.4628180039146425E-3</v>
      </c>
      <c r="E10" s="4">
        <v>1.964986163436266E-3</v>
      </c>
      <c r="F10" s="4">
        <v>2.2690241989028561E-3</v>
      </c>
      <c r="G10" s="4">
        <v>2.2668689707504028E-3</v>
      </c>
      <c r="H10" s="4">
        <v>2.3944369250941148E-3</v>
      </c>
      <c r="I10" s="4">
        <v>2.4083596989589633E-3</v>
      </c>
      <c r="J10" s="4">
        <v>2.1001620731581384E-3</v>
      </c>
      <c r="K10" s="4">
        <v>2.0848384009941952E-3</v>
      </c>
      <c r="L10" s="4">
        <v>12.27</v>
      </c>
      <c r="M10" s="4">
        <v>8.8000000000000007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-1.673</v>
      </c>
      <c r="Z10" s="4">
        <v>0</v>
      </c>
      <c r="AA10" s="4">
        <v>0</v>
      </c>
      <c r="AB10" s="4">
        <v>0</v>
      </c>
      <c r="AC10" s="4">
        <v>0</v>
      </c>
      <c r="AD10" s="5">
        <f t="shared" si="0"/>
        <v>19.41405005301862</v>
      </c>
    </row>
    <row r="11" spans="2:30">
      <c r="B11" t="s">
        <v>10</v>
      </c>
      <c r="C11" s="4">
        <v>0.20707158374785548</v>
      </c>
      <c r="D11" s="4">
        <v>3.0733806262230909</v>
      </c>
      <c r="E11" s="4">
        <v>4.128435929377483</v>
      </c>
      <c r="F11" s="4">
        <v>4.7672198418924614</v>
      </c>
      <c r="G11" s="4">
        <v>4.7626917075441586</v>
      </c>
      <c r="H11" s="4">
        <v>5.0307119796201611</v>
      </c>
      <c r="I11" s="4">
        <v>5.0599637275101932</v>
      </c>
      <c r="J11" s="4">
        <v>4.4124405157029916</v>
      </c>
      <c r="K11" s="4">
        <v>4.3802454804865629</v>
      </c>
      <c r="L11" s="4">
        <v>0.97</v>
      </c>
      <c r="M11" s="4">
        <v>0.91</v>
      </c>
      <c r="N11" s="4">
        <v>2.9990000000000001</v>
      </c>
      <c r="O11" s="4">
        <v>5.83</v>
      </c>
      <c r="P11" s="4">
        <v>0.67600000000000005</v>
      </c>
      <c r="Q11" s="4">
        <v>1.5649999999999999</v>
      </c>
      <c r="R11" s="4">
        <v>11.308</v>
      </c>
      <c r="S11" s="4">
        <v>0</v>
      </c>
      <c r="T11" s="4">
        <v>0.2</v>
      </c>
      <c r="U11" s="4">
        <v>0.04</v>
      </c>
      <c r="V11" s="4">
        <v>0</v>
      </c>
      <c r="W11" s="4">
        <v>1.383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5">
        <f t="shared" si="0"/>
        <v>61.70316139210496</v>
      </c>
    </row>
    <row r="12" spans="2:30">
      <c r="B12" t="s">
        <v>11</v>
      </c>
      <c r="C12" s="4">
        <v>2.6377233678457195</v>
      </c>
      <c r="D12" s="4">
        <v>39.149398238747544</v>
      </c>
      <c r="E12" s="4">
        <v>52.588924692017883</v>
      </c>
      <c r="F12" s="4">
        <v>60.725894635206068</v>
      </c>
      <c r="G12" s="4">
        <v>60.668214264161989</v>
      </c>
      <c r="H12" s="4">
        <v>64.082315426261005</v>
      </c>
      <c r="I12" s="4">
        <v>64.454930623205755</v>
      </c>
      <c r="J12" s="4">
        <v>56.206637563902504</v>
      </c>
      <c r="K12" s="4">
        <v>55.796530125779107</v>
      </c>
      <c r="L12" s="4">
        <v>5.4</v>
      </c>
      <c r="M12" s="4">
        <v>7.7099999999999991</v>
      </c>
      <c r="N12" s="4">
        <v>2.4279999999999999</v>
      </c>
      <c r="O12" s="4">
        <v>12.532999999999999</v>
      </c>
      <c r="P12" s="4">
        <v>7.0609999999999999</v>
      </c>
      <c r="Q12" s="4">
        <v>18.045999999999999</v>
      </c>
      <c r="R12" s="4">
        <v>19.341999999999999</v>
      </c>
      <c r="S12" s="4">
        <v>16.295000000000002</v>
      </c>
      <c r="T12" s="4">
        <v>7.306</v>
      </c>
      <c r="U12" s="4">
        <v>9.8559999999999999</v>
      </c>
      <c r="V12" s="4">
        <v>13.137</v>
      </c>
      <c r="W12" s="4">
        <v>51.975000000000001</v>
      </c>
      <c r="X12" s="4">
        <v>52.76</v>
      </c>
      <c r="Y12" s="4">
        <v>29.545000000000002</v>
      </c>
      <c r="Z12" s="4">
        <v>16.777000000000001</v>
      </c>
      <c r="AA12" s="4">
        <v>18.555</v>
      </c>
      <c r="AB12" s="4">
        <v>14.186</v>
      </c>
      <c r="AC12" s="4">
        <v>15.239000000000001</v>
      </c>
      <c r="AD12" s="5">
        <f t="shared" si="0"/>
        <v>774.46156893712759</v>
      </c>
    </row>
    <row r="13" spans="2:30">
      <c r="B13" t="s">
        <v>12</v>
      </c>
      <c r="C13" s="4">
        <v>1.5164223643714918</v>
      </c>
      <c r="D13" s="4">
        <v>22.506917808219171</v>
      </c>
      <c r="E13" s="4">
        <v>30.233277110614921</v>
      </c>
      <c r="F13" s="4">
        <v>34.911206324301475</v>
      </c>
      <c r="G13" s="4">
        <v>34.87804598394785</v>
      </c>
      <c r="H13" s="4">
        <v>36.840806529479195</v>
      </c>
      <c r="I13" s="4">
        <v>37.055022328163645</v>
      </c>
      <c r="J13" s="4">
        <v>32.313093657594585</v>
      </c>
      <c r="K13" s="4">
        <v>32.077323637680273</v>
      </c>
      <c r="L13" s="4">
        <v>14.91</v>
      </c>
      <c r="M13" s="4">
        <v>18.86</v>
      </c>
      <c r="N13" s="4">
        <v>46.53</v>
      </c>
      <c r="O13" s="4">
        <v>333.31200000000001</v>
      </c>
      <c r="P13" s="4">
        <v>33.115000000000002</v>
      </c>
      <c r="Q13" s="4">
        <v>38.881</v>
      </c>
      <c r="R13" s="4">
        <v>26.707000000000001</v>
      </c>
      <c r="S13" s="4">
        <v>21.555</v>
      </c>
      <c r="T13" s="4">
        <v>2.1920000000000002</v>
      </c>
      <c r="U13" s="4">
        <v>4.4210000000000003</v>
      </c>
      <c r="V13" s="4">
        <v>12.75</v>
      </c>
      <c r="W13" s="4">
        <v>148.261</v>
      </c>
      <c r="X13" s="4">
        <v>12.516</v>
      </c>
      <c r="Y13" s="4">
        <v>79.048000000000002</v>
      </c>
      <c r="Z13" s="4">
        <v>41.917000000000002</v>
      </c>
      <c r="AA13" s="4">
        <v>17.722000000000001</v>
      </c>
      <c r="AB13" s="4">
        <v>23.984999999999999</v>
      </c>
      <c r="AC13" s="4">
        <v>21.803999999999998</v>
      </c>
      <c r="AD13" s="5">
        <f t="shared" si="0"/>
        <v>1160.8181157443723</v>
      </c>
    </row>
    <row r="14" spans="2:30">
      <c r="B14" t="s">
        <v>13</v>
      </c>
      <c r="C14" s="4">
        <v>2.1746951429778352</v>
      </c>
      <c r="D14" s="4">
        <v>32.277079256360075</v>
      </c>
      <c r="E14" s="4">
        <v>43.357419696199038</v>
      </c>
      <c r="F14" s="4">
        <v>50.066018948765908</v>
      </c>
      <c r="G14" s="4">
        <v>50.018463839582047</v>
      </c>
      <c r="H14" s="4">
        <v>52.833250752174621</v>
      </c>
      <c r="I14" s="4">
        <v>53.140456757502342</v>
      </c>
      <c r="J14" s="4">
        <v>46.34007614421062</v>
      </c>
      <c r="K14" s="4">
        <v>46.001959317913389</v>
      </c>
      <c r="L14" s="4">
        <v>20.27</v>
      </c>
      <c r="M14" s="4">
        <v>5.71</v>
      </c>
      <c r="N14" s="4">
        <v>9.1780000000000008</v>
      </c>
      <c r="O14" s="4">
        <v>21.914999999999999</v>
      </c>
      <c r="P14" s="4">
        <v>40.127000000000002</v>
      </c>
      <c r="Q14" s="4">
        <v>32.171999999999997</v>
      </c>
      <c r="R14" s="4">
        <v>18.856999999999999</v>
      </c>
      <c r="S14" s="4">
        <v>17.106000000000002</v>
      </c>
      <c r="T14" s="4">
        <v>3.4020000000000001</v>
      </c>
      <c r="U14" s="4">
        <v>8.6199999999999992</v>
      </c>
      <c r="V14" s="4">
        <v>10.81</v>
      </c>
      <c r="W14" s="4">
        <v>27.012</v>
      </c>
      <c r="X14" s="4">
        <v>29.193999999999999</v>
      </c>
      <c r="Y14" s="4">
        <v>56.823999999999998</v>
      </c>
      <c r="Z14" s="4">
        <v>112.282</v>
      </c>
      <c r="AA14" s="4">
        <v>24.849</v>
      </c>
      <c r="AB14" s="4">
        <v>10.792</v>
      </c>
      <c r="AC14" s="4">
        <v>30.591000000000001</v>
      </c>
      <c r="AD14" s="5">
        <f t="shared" si="0"/>
        <v>855.92041985568574</v>
      </c>
    </row>
    <row r="15" spans="2:30">
      <c r="B15" t="s">
        <v>14</v>
      </c>
      <c r="C15" s="4">
        <v>1.3267956498874967</v>
      </c>
      <c r="D15" s="4">
        <v>19.692455968688844</v>
      </c>
      <c r="E15" s="4">
        <v>26.45264373216548</v>
      </c>
      <c r="F15" s="4">
        <v>30.545603765614619</v>
      </c>
      <c r="G15" s="4">
        <v>30.516590084226308</v>
      </c>
      <c r="H15" s="4">
        <v>32.233909885600482</v>
      </c>
      <c r="I15" s="4">
        <v>32.421338267368981</v>
      </c>
      <c r="J15" s="4">
        <v>28.272381828840398</v>
      </c>
      <c r="K15" s="4">
        <v>28.066094554169499</v>
      </c>
      <c r="L15" s="4">
        <v>57.83</v>
      </c>
      <c r="M15" s="4">
        <v>60.47</v>
      </c>
      <c r="N15" s="4">
        <v>85.146000000000001</v>
      </c>
      <c r="O15" s="4">
        <v>71.784999999999997</v>
      </c>
      <c r="P15" s="4">
        <v>68.323999999999998</v>
      </c>
      <c r="Q15" s="4">
        <v>6.28</v>
      </c>
      <c r="R15" s="4">
        <v>13.015000000000001</v>
      </c>
      <c r="S15" s="4">
        <v>5.28</v>
      </c>
      <c r="T15" s="4">
        <v>1.048</v>
      </c>
      <c r="U15" s="4">
        <v>1.542</v>
      </c>
      <c r="V15" s="4">
        <v>4.7359999999999998</v>
      </c>
      <c r="W15" s="4">
        <v>27.667000000000002</v>
      </c>
      <c r="X15" s="4">
        <v>14.811999999999999</v>
      </c>
      <c r="Y15" s="4">
        <v>59.433</v>
      </c>
      <c r="Z15" s="4">
        <v>62.856000000000002</v>
      </c>
      <c r="AA15" s="4">
        <v>6.5949999999999998</v>
      </c>
      <c r="AB15" s="4">
        <v>10.257999999999999</v>
      </c>
      <c r="AC15" s="4">
        <v>115.444</v>
      </c>
      <c r="AD15" s="5">
        <f t="shared" si="0"/>
        <v>902.04881373656212</v>
      </c>
    </row>
    <row r="16" spans="2:30">
      <c r="B16" t="s">
        <v>15</v>
      </c>
      <c r="C16" s="4">
        <v>1.8877911066665509</v>
      </c>
      <c r="D16" s="4">
        <v>28.018816046966723</v>
      </c>
      <c r="E16" s="4">
        <v>37.637344974438982</v>
      </c>
      <c r="F16" s="4">
        <v>43.460889505763063</v>
      </c>
      <c r="G16" s="4">
        <v>43.419608265730993</v>
      </c>
      <c r="H16" s="4">
        <v>45.863044863229206</v>
      </c>
      <c r="I16" s="4">
        <v>46.129721673836379</v>
      </c>
      <c r="J16" s="4">
        <v>40.226504349250398</v>
      </c>
      <c r="K16" s="4">
        <v>39.932994732622383</v>
      </c>
      <c r="L16" s="4">
        <v>53.01</v>
      </c>
      <c r="M16" s="4">
        <v>72.53</v>
      </c>
      <c r="N16" s="4">
        <v>48.502000000000002</v>
      </c>
      <c r="O16" s="4">
        <v>54.337000000000003</v>
      </c>
      <c r="P16" s="4">
        <v>42.527999999999999</v>
      </c>
      <c r="Q16" s="4">
        <v>31.957999999999998</v>
      </c>
      <c r="R16" s="4">
        <v>35.281999999999996</v>
      </c>
      <c r="S16" s="4">
        <v>19.713999999999999</v>
      </c>
      <c r="T16" s="4">
        <v>5.6440000000000001</v>
      </c>
      <c r="U16" s="4">
        <v>11.175000000000001</v>
      </c>
      <c r="V16" s="4">
        <v>29.344000000000001</v>
      </c>
      <c r="W16" s="4">
        <v>49.084000000000003</v>
      </c>
      <c r="X16" s="4">
        <v>23.169</v>
      </c>
      <c r="Y16" s="4">
        <v>42.656999999999996</v>
      </c>
      <c r="Z16" s="4">
        <v>61.780999999999999</v>
      </c>
      <c r="AA16" s="4">
        <v>22.431000000000001</v>
      </c>
      <c r="AB16" s="4">
        <v>32.706000000000003</v>
      </c>
      <c r="AC16" s="4">
        <v>76.006</v>
      </c>
      <c r="AD16" s="5">
        <f t="shared" si="0"/>
        <v>1038.4347155185048</v>
      </c>
    </row>
    <row r="17" spans="2:38">
      <c r="B17" t="s">
        <v>143</v>
      </c>
      <c r="C17" s="4">
        <v>4.8834792494633463</v>
      </c>
      <c r="D17" s="4">
        <v>72.481169275929531</v>
      </c>
      <c r="E17" s="4">
        <v>97.363099412053742</v>
      </c>
      <c r="F17" s="4">
        <v>112.42788003138008</v>
      </c>
      <c r="G17" s="4">
        <v>112.32109063165423</v>
      </c>
      <c r="H17" s="4">
        <v>118.64195520142759</v>
      </c>
      <c r="I17" s="4">
        <v>119.33181472365662</v>
      </c>
      <c r="J17" s="4">
        <v>104.06093056285937</v>
      </c>
      <c r="K17" s="4">
        <v>103.30165793080853</v>
      </c>
      <c r="L17" s="4">
        <v>38.94</v>
      </c>
      <c r="M17" s="4">
        <v>23.21</v>
      </c>
      <c r="N17" s="4">
        <v>27.207999999999998</v>
      </c>
      <c r="O17" s="4">
        <v>191.261</v>
      </c>
      <c r="P17" s="4">
        <v>10.000999999999999</v>
      </c>
      <c r="Q17" s="4">
        <v>19.202999999999999</v>
      </c>
      <c r="R17" s="4">
        <v>9.0839999999999996</v>
      </c>
      <c r="S17" s="4">
        <v>9.375</v>
      </c>
      <c r="T17" s="4">
        <v>4.2229999999999999</v>
      </c>
      <c r="U17" s="4">
        <v>4.2750000000000004</v>
      </c>
      <c r="V17" s="4">
        <v>50.363</v>
      </c>
      <c r="W17" s="4">
        <v>64.510000000000005</v>
      </c>
      <c r="X17" s="4">
        <v>99.972999999999999</v>
      </c>
      <c r="Y17" s="4">
        <v>63.732999999999997</v>
      </c>
      <c r="Z17" s="4">
        <v>46.11</v>
      </c>
      <c r="AA17" s="4">
        <v>40.585000000000001</v>
      </c>
      <c r="AB17" s="4">
        <v>28.754999999999999</v>
      </c>
      <c r="AC17" s="4">
        <v>43.398000000000003</v>
      </c>
      <c r="AD17" s="5">
        <f t="shared" si="0"/>
        <v>1619.020077019233</v>
      </c>
    </row>
    <row r="18" spans="2:38">
      <c r="B18" t="s">
        <v>16</v>
      </c>
      <c r="C18" s="4">
        <v>4.6314649516797823</v>
      </c>
      <c r="D18" s="4">
        <v>68.740743639921689</v>
      </c>
      <c r="E18" s="4">
        <v>92.33862979214976</v>
      </c>
      <c r="F18" s="4">
        <v>106.62598515478844</v>
      </c>
      <c r="G18" s="4">
        <v>106.52470667344841</v>
      </c>
      <c r="H18" s="4">
        <v>112.51937998396505</v>
      </c>
      <c r="I18" s="4">
        <v>113.17363897342169</v>
      </c>
      <c r="J18" s="4">
        <v>98.690816141796731</v>
      </c>
      <c r="K18" s="4">
        <v>97.970726139469093</v>
      </c>
      <c r="L18" s="4">
        <v>66.5</v>
      </c>
      <c r="M18" s="4">
        <v>19.54</v>
      </c>
      <c r="N18" s="4">
        <v>39.402000000000001</v>
      </c>
      <c r="O18" s="4">
        <v>36.365000000000002</v>
      </c>
      <c r="P18" s="4">
        <v>58.03</v>
      </c>
      <c r="Q18" s="4">
        <v>72.358000000000004</v>
      </c>
      <c r="R18" s="4">
        <v>36.671999999999997</v>
      </c>
      <c r="S18" s="4">
        <v>22.888999999999999</v>
      </c>
      <c r="T18" s="4">
        <v>18.331</v>
      </c>
      <c r="U18" s="4">
        <v>40.914000000000001</v>
      </c>
      <c r="V18" s="4">
        <v>25.632999999999999</v>
      </c>
      <c r="W18" s="4">
        <v>52.139000000000003</v>
      </c>
      <c r="X18" s="4">
        <v>70.484999999999999</v>
      </c>
      <c r="Y18" s="4">
        <v>51.743000000000002</v>
      </c>
      <c r="Z18" s="4">
        <v>56.252000000000002</v>
      </c>
      <c r="AA18" s="4">
        <v>25.963999999999999</v>
      </c>
      <c r="AB18" s="4">
        <v>63.337000000000003</v>
      </c>
      <c r="AC18" s="4">
        <v>45.085999999999999</v>
      </c>
      <c r="AD18" s="5">
        <f t="shared" si="0"/>
        <v>1602.8560914506402</v>
      </c>
    </row>
    <row r="19" spans="2:38">
      <c r="B19" t="s">
        <v>17</v>
      </c>
      <c r="C19" s="4">
        <v>2.8552421614352093</v>
      </c>
      <c r="D19" s="4">
        <v>42.377837573385513</v>
      </c>
      <c r="E19" s="4">
        <v>56.925649154719515</v>
      </c>
      <c r="F19" s="4">
        <v>65.733631042182111</v>
      </c>
      <c r="G19" s="4">
        <v>65.671194082605581</v>
      </c>
      <c r="H19" s="4">
        <v>69.366837719941032</v>
      </c>
      <c r="I19" s="4">
        <v>69.770180478805486</v>
      </c>
      <c r="J19" s="4">
        <v>60.841695259360151</v>
      </c>
      <c r="K19" s="4">
        <v>60.397768476770949</v>
      </c>
      <c r="L19" s="4">
        <v>53</v>
      </c>
      <c r="M19" s="4">
        <v>299.68</v>
      </c>
      <c r="N19" s="4">
        <v>35.197000000000003</v>
      </c>
      <c r="O19" s="4">
        <v>109.099</v>
      </c>
      <c r="P19" s="4">
        <v>18.384</v>
      </c>
      <c r="Q19" s="4">
        <v>26.408999999999999</v>
      </c>
      <c r="R19" s="4">
        <v>28.007000000000001</v>
      </c>
      <c r="S19" s="4">
        <v>15.45</v>
      </c>
      <c r="T19" s="4">
        <v>13.78</v>
      </c>
      <c r="U19" s="4">
        <v>9.3350000000000009</v>
      </c>
      <c r="V19" s="4">
        <v>15.403</v>
      </c>
      <c r="W19" s="4">
        <v>48.045000000000002</v>
      </c>
      <c r="X19" s="4">
        <v>17.734000000000002</v>
      </c>
      <c r="Y19" s="4">
        <v>59.347999999999999</v>
      </c>
      <c r="Z19" s="4">
        <v>54.154000000000003</v>
      </c>
      <c r="AA19" s="4">
        <v>43.308</v>
      </c>
      <c r="AB19" s="4">
        <v>18.36</v>
      </c>
      <c r="AC19" s="4">
        <v>29.664999999999999</v>
      </c>
      <c r="AD19" s="5">
        <f t="shared" si="0"/>
        <v>1388.2980359492058</v>
      </c>
    </row>
    <row r="20" spans="2:38">
      <c r="B20" t="s">
        <v>18</v>
      </c>
      <c r="C20" s="4">
        <v>2.3664901462968864</v>
      </c>
      <c r="D20" s="4">
        <v>35.123723091976508</v>
      </c>
      <c r="E20" s="4">
        <v>47.181282770244046</v>
      </c>
      <c r="F20" s="4">
        <v>54.481540039828602</v>
      </c>
      <c r="G20" s="4">
        <v>54.42979085666007</v>
      </c>
      <c r="H20" s="4">
        <v>57.492825008405376</v>
      </c>
      <c r="I20" s="4">
        <v>57.827124731674083</v>
      </c>
      <c r="J20" s="4">
        <v>50.426991538574264</v>
      </c>
      <c r="K20" s="4">
        <v>50.059054846246013</v>
      </c>
      <c r="L20" s="4">
        <v>19.71</v>
      </c>
      <c r="M20" s="4">
        <v>21.2</v>
      </c>
      <c r="N20" s="4">
        <v>19.459</v>
      </c>
      <c r="O20" s="4">
        <v>31.431999999999999</v>
      </c>
      <c r="P20" s="4">
        <v>32.628</v>
      </c>
      <c r="Q20" s="4">
        <v>22.347000000000001</v>
      </c>
      <c r="R20" s="4">
        <v>11.269</v>
      </c>
      <c r="S20" s="4">
        <v>26.103999999999999</v>
      </c>
      <c r="T20" s="4">
        <v>2.4129999999999998</v>
      </c>
      <c r="U20" s="4">
        <v>15.157</v>
      </c>
      <c r="V20" s="4">
        <v>18.547999999999998</v>
      </c>
      <c r="W20" s="4">
        <v>50.829000000000001</v>
      </c>
      <c r="X20" s="4">
        <v>26.195</v>
      </c>
      <c r="Y20" s="4">
        <v>48.863</v>
      </c>
      <c r="Z20" s="4">
        <v>29.498000000000001</v>
      </c>
      <c r="AA20" s="4">
        <v>68.507000000000005</v>
      </c>
      <c r="AB20" s="4">
        <v>16.657</v>
      </c>
      <c r="AC20" s="4">
        <v>32.246000000000002</v>
      </c>
      <c r="AD20" s="5">
        <f t="shared" si="0"/>
        <v>902.45082302990613</v>
      </c>
    </row>
    <row r="21" spans="2:38">
      <c r="B21" t="s">
        <v>19</v>
      </c>
      <c r="C21" s="4">
        <v>2.4112357431657707</v>
      </c>
      <c r="D21" s="4">
        <v>35.787842465753414</v>
      </c>
      <c r="E21" s="4">
        <v>48.073386488443653</v>
      </c>
      <c r="F21" s="4">
        <v>55.511677026129973</v>
      </c>
      <c r="G21" s="4">
        <v>55.458949369380228</v>
      </c>
      <c r="H21" s="4">
        <v>58.579899372397549</v>
      </c>
      <c r="I21" s="4">
        <v>58.920520035000891</v>
      </c>
      <c r="J21" s="4">
        <v>51.380465119787573</v>
      </c>
      <c r="K21" s="4">
        <v>51.005571480296894</v>
      </c>
      <c r="L21" s="4">
        <v>6.52</v>
      </c>
      <c r="M21" s="4">
        <v>13.35</v>
      </c>
      <c r="N21" s="4">
        <v>26.84</v>
      </c>
      <c r="O21" s="4">
        <v>19.065999999999999</v>
      </c>
      <c r="P21" s="4">
        <v>22.861000000000001</v>
      </c>
      <c r="Q21" s="4">
        <v>22.181999999999999</v>
      </c>
      <c r="R21" s="4">
        <v>19.486999999999998</v>
      </c>
      <c r="S21" s="4">
        <v>10.53</v>
      </c>
      <c r="T21" s="4">
        <v>6.0419999999999998</v>
      </c>
      <c r="U21" s="4">
        <v>7.25</v>
      </c>
      <c r="V21" s="4">
        <v>11.134</v>
      </c>
      <c r="W21" s="4">
        <v>54.271000000000001</v>
      </c>
      <c r="X21" s="4">
        <v>59.878999999999998</v>
      </c>
      <c r="Y21" s="4">
        <v>55.585000000000001</v>
      </c>
      <c r="Z21" s="4">
        <v>146.369</v>
      </c>
      <c r="AA21" s="4">
        <v>49.914000000000001</v>
      </c>
      <c r="AB21" s="4">
        <v>118.208</v>
      </c>
      <c r="AC21" s="4">
        <v>131.35400000000001</v>
      </c>
      <c r="AD21" s="5">
        <f t="shared" si="0"/>
        <v>1197.971547100356</v>
      </c>
    </row>
    <row r="22" spans="2:38">
      <c r="B22" t="s">
        <v>20</v>
      </c>
      <c r="C22" s="4">
        <v>2.1347789166961211</v>
      </c>
      <c r="D22" s="4">
        <v>31.684637964774947</v>
      </c>
      <c r="E22" s="4">
        <v>42.561600300007754</v>
      </c>
      <c r="F22" s="4">
        <v>49.147064148210717</v>
      </c>
      <c r="G22" s="4">
        <v>49.100381906428602</v>
      </c>
      <c r="H22" s="4">
        <v>51.863503797511996</v>
      </c>
      <c r="I22" s="4">
        <v>52.165071079424457</v>
      </c>
      <c r="J22" s="4">
        <v>45.489510504582007</v>
      </c>
      <c r="K22" s="4">
        <v>45.157599765511172</v>
      </c>
      <c r="L22" s="4">
        <v>50.13000000000001</v>
      </c>
      <c r="M22" s="4">
        <v>78.28</v>
      </c>
      <c r="N22" s="4">
        <v>58.914000000000001</v>
      </c>
      <c r="O22" s="4">
        <v>42.014000000000003</v>
      </c>
      <c r="P22" s="4">
        <v>69.015000000000001</v>
      </c>
      <c r="Q22" s="4">
        <v>23.728999999999999</v>
      </c>
      <c r="R22" s="4">
        <v>26.045000000000002</v>
      </c>
      <c r="S22" s="4">
        <v>20.725000000000001</v>
      </c>
      <c r="T22" s="4">
        <v>4.3380000000000001</v>
      </c>
      <c r="U22" s="4">
        <v>4.452</v>
      </c>
      <c r="V22" s="4">
        <v>9.6920000000000002</v>
      </c>
      <c r="W22" s="4">
        <v>56.264000000000003</v>
      </c>
      <c r="X22" s="4">
        <v>31.404</v>
      </c>
      <c r="Y22" s="4">
        <v>28.349</v>
      </c>
      <c r="Z22" s="4">
        <v>32.526000000000003</v>
      </c>
      <c r="AA22" s="4">
        <v>42.786000000000001</v>
      </c>
      <c r="AB22" s="4">
        <v>9.9529999999999994</v>
      </c>
      <c r="AC22" s="4">
        <v>30.035</v>
      </c>
      <c r="AD22" s="5">
        <f t="shared" si="0"/>
        <v>987.95514838314773</v>
      </c>
    </row>
    <row r="23" spans="2:38">
      <c r="B23" t="s">
        <v>21</v>
      </c>
      <c r="C23" s="4">
        <v>0.59095726613619293</v>
      </c>
      <c r="D23" s="4">
        <v>8.7710567514677074</v>
      </c>
      <c r="E23" s="4">
        <v>11.782057035957823</v>
      </c>
      <c r="F23" s="4">
        <v>13.605069096614564</v>
      </c>
      <c r="G23" s="4">
        <v>13.592146348612459</v>
      </c>
      <c r="H23" s="4">
        <v>14.357043802856968</v>
      </c>
      <c r="I23" s="4">
        <v>14.440524754950555</v>
      </c>
      <c r="J23" s="4">
        <v>12.592571790649755</v>
      </c>
      <c r="K23" s="4">
        <v>12.500691052354799</v>
      </c>
      <c r="L23" s="4">
        <v>1.18</v>
      </c>
      <c r="M23" s="4">
        <v>0.08</v>
      </c>
      <c r="N23" s="4">
        <v>0.85199999999999998</v>
      </c>
      <c r="O23" s="4">
        <v>9.1869999999999994</v>
      </c>
      <c r="P23" s="4">
        <v>4.1660000000000004</v>
      </c>
      <c r="Q23" s="4">
        <v>4.2439999999999998</v>
      </c>
      <c r="R23" s="4">
        <v>2.855</v>
      </c>
      <c r="S23" s="4">
        <v>2.6080000000000001</v>
      </c>
      <c r="T23" s="4">
        <v>2.54</v>
      </c>
      <c r="U23" s="4">
        <v>0.79200000000000004</v>
      </c>
      <c r="V23" s="4">
        <v>1.3140000000000001</v>
      </c>
      <c r="W23" s="4">
        <v>15.047000000000001</v>
      </c>
      <c r="X23" s="4">
        <v>9.6150000000000002</v>
      </c>
      <c r="Y23" s="4">
        <v>6.5510000000000002</v>
      </c>
      <c r="Z23" s="4">
        <v>2.117</v>
      </c>
      <c r="AA23" s="4">
        <v>1.5549999999999999</v>
      </c>
      <c r="AB23" s="4">
        <v>1.617</v>
      </c>
      <c r="AC23" s="4">
        <v>6.431</v>
      </c>
      <c r="AD23" s="5">
        <f t="shared" si="0"/>
        <v>174.98311789960081</v>
      </c>
    </row>
    <row r="24" spans="2:38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100.12</v>
      </c>
      <c r="M24" s="4">
        <v>82.43</v>
      </c>
      <c r="N24" s="4">
        <v>19.236000000000001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5">
        <f t="shared" si="0"/>
        <v>201.786</v>
      </c>
    </row>
    <row r="25" spans="2:38">
      <c r="B25" t="s">
        <v>23</v>
      </c>
      <c r="C25" s="4">
        <v>2.8581989189375577E-3</v>
      </c>
      <c r="D25" s="4">
        <v>4.2421722113502924E-2</v>
      </c>
      <c r="E25" s="4">
        <v>5.6984598739622562E-2</v>
      </c>
      <c r="F25" s="4">
        <v>6.5801701768149159E-2</v>
      </c>
      <c r="G25" s="4">
        <v>6.5739200151728044E-2</v>
      </c>
      <c r="H25" s="4">
        <v>6.9438670827693796E-2</v>
      </c>
      <c r="I25" s="4">
        <v>6.9842431269774199E-2</v>
      </c>
      <c r="J25" s="4">
        <v>6.0904700121554856E-2</v>
      </c>
      <c r="K25" s="4">
        <v>6.0460313628800735E-2</v>
      </c>
      <c r="L25" s="4">
        <v>177.71</v>
      </c>
      <c r="M25" s="4">
        <v>105.37</v>
      </c>
      <c r="N25" s="4">
        <v>8.8119999999999994</v>
      </c>
      <c r="O25" s="4">
        <v>0</v>
      </c>
      <c r="P25" s="4">
        <v>0.64</v>
      </c>
      <c r="Q25" s="4">
        <v>0.05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5">
        <f t="shared" si="0"/>
        <v>293.07645153753975</v>
      </c>
    </row>
    <row r="26" spans="2:38">
      <c r="B26" t="s">
        <v>24</v>
      </c>
      <c r="C26" s="4">
        <v>1.8144635206082911</v>
      </c>
      <c r="D26" s="4">
        <v>26.93047945205479</v>
      </c>
      <c r="E26" s="4">
        <v>36.175395268843154</v>
      </c>
      <c r="F26" s="4">
        <v>41.772735501780211</v>
      </c>
      <c r="G26" s="4">
        <v>41.733057751493561</v>
      </c>
      <c r="H26" s="4">
        <v>44.081583790960103</v>
      </c>
      <c r="I26" s="4">
        <v>44.337902057811831</v>
      </c>
      <c r="J26" s="4">
        <v>38.663983766821552</v>
      </c>
      <c r="K26" s="4">
        <v>38.381874962283504</v>
      </c>
      <c r="L26" s="4">
        <v>104.48</v>
      </c>
      <c r="M26" s="4">
        <v>79.260000000000005</v>
      </c>
      <c r="N26" s="4">
        <v>47.704999999999998</v>
      </c>
      <c r="O26" s="4">
        <v>23.981999999999999</v>
      </c>
      <c r="P26" s="4">
        <v>48.368000000000002</v>
      </c>
      <c r="Q26" s="4">
        <v>34.713000000000001</v>
      </c>
      <c r="R26" s="4">
        <v>32.048999999999999</v>
      </c>
      <c r="S26" s="4">
        <v>26.239000000000001</v>
      </c>
      <c r="T26" s="4">
        <v>12.32</v>
      </c>
      <c r="U26" s="4">
        <v>13.532</v>
      </c>
      <c r="V26" s="4">
        <v>17.300999999999998</v>
      </c>
      <c r="W26" s="4">
        <v>34.340000000000003</v>
      </c>
      <c r="X26" s="4">
        <v>21</v>
      </c>
      <c r="Y26" s="4">
        <v>13.238</v>
      </c>
      <c r="Z26" s="4">
        <v>6.6669999999999998</v>
      </c>
      <c r="AA26" s="4">
        <v>4</v>
      </c>
      <c r="AB26" s="4">
        <v>0</v>
      </c>
      <c r="AC26" s="4">
        <v>2.2000000000000002</v>
      </c>
      <c r="AD26" s="5">
        <f t="shared" si="0"/>
        <v>835.28547607265739</v>
      </c>
    </row>
    <row r="27" spans="2:38">
      <c r="B27" t="s">
        <v>25</v>
      </c>
      <c r="C27" s="4">
        <v>1.4405322551445292</v>
      </c>
      <c r="D27" s="4">
        <v>21.380547945205475</v>
      </c>
      <c r="E27" s="4">
        <v>28.720237764769774</v>
      </c>
      <c r="F27" s="4">
        <v>33.164057691147178</v>
      </c>
      <c r="G27" s="4">
        <v>33.132556876470936</v>
      </c>
      <c r="H27" s="4">
        <v>34.997090097157681</v>
      </c>
      <c r="I27" s="4">
        <v>35.200585359966198</v>
      </c>
      <c r="J27" s="4">
        <v>30.695968861263648</v>
      </c>
      <c r="K27" s="4">
        <v>30.471998068915571</v>
      </c>
      <c r="L27" s="4">
        <v>98.9</v>
      </c>
      <c r="M27" s="4">
        <v>91.87</v>
      </c>
      <c r="N27" s="4">
        <v>39.649000000000001</v>
      </c>
      <c r="O27" s="4">
        <v>19.114000000000001</v>
      </c>
      <c r="P27" s="4">
        <v>18.215</v>
      </c>
      <c r="Q27" s="4">
        <v>19.010000000000002</v>
      </c>
      <c r="R27" s="4">
        <v>18.683</v>
      </c>
      <c r="S27" s="4">
        <v>29.433</v>
      </c>
      <c r="T27" s="4">
        <v>3.42</v>
      </c>
      <c r="U27" s="4">
        <v>4.7080000000000002</v>
      </c>
      <c r="V27" s="4">
        <v>17.864999999999998</v>
      </c>
      <c r="W27" s="4">
        <v>13.930999999999999</v>
      </c>
      <c r="X27" s="4">
        <v>15.49</v>
      </c>
      <c r="Y27" s="4">
        <v>41.177999999999997</v>
      </c>
      <c r="Z27" s="4">
        <v>9.16</v>
      </c>
      <c r="AA27" s="4">
        <v>8.67</v>
      </c>
      <c r="AB27" s="4">
        <v>7.5810000000000004</v>
      </c>
      <c r="AC27" s="4">
        <v>3.899</v>
      </c>
      <c r="AD27" s="5">
        <f t="shared" si="0"/>
        <v>709.97957492004082</v>
      </c>
    </row>
    <row r="28" spans="2:38">
      <c r="B28" t="s">
        <v>26</v>
      </c>
      <c r="C28" s="4">
        <v>0.80059137305275108</v>
      </c>
      <c r="D28" s="4">
        <v>11.88247064579256</v>
      </c>
      <c r="E28" s="4">
        <v>15.961582605584624</v>
      </c>
      <c r="F28" s="4">
        <v>18.43128356767847</v>
      </c>
      <c r="G28" s="4">
        <v>18.413776649396098</v>
      </c>
      <c r="H28" s="4">
        <v>19.450011142529544</v>
      </c>
      <c r="I28" s="4">
        <v>19.563105834633649</v>
      </c>
      <c r="J28" s="4">
        <v>17.059616520254831</v>
      </c>
      <c r="K28" s="4">
        <v>16.935142331267183</v>
      </c>
      <c r="L28" s="4">
        <v>0.89</v>
      </c>
      <c r="M28" s="4">
        <v>1.29</v>
      </c>
      <c r="N28" s="4">
        <v>0</v>
      </c>
      <c r="O28" s="4">
        <v>0</v>
      </c>
      <c r="P28" s="4">
        <v>4.3330000000000002</v>
      </c>
      <c r="Q28" s="4">
        <v>6.38</v>
      </c>
      <c r="R28" s="4">
        <v>133.31200000000001</v>
      </c>
      <c r="S28" s="4">
        <v>0.35099999999999998</v>
      </c>
      <c r="T28" s="4">
        <v>20.2</v>
      </c>
      <c r="U28" s="4">
        <v>10.199999999999999</v>
      </c>
      <c r="V28" s="4">
        <v>0</v>
      </c>
      <c r="W28" s="4">
        <v>0</v>
      </c>
      <c r="X28" s="4">
        <v>0</v>
      </c>
      <c r="Y28" s="4">
        <v>0</v>
      </c>
      <c r="Z28" s="4">
        <v>15.782</v>
      </c>
      <c r="AA28" s="4">
        <v>8.8279999999999994</v>
      </c>
      <c r="AB28" s="4">
        <v>8.6669999999999998</v>
      </c>
      <c r="AC28" s="4">
        <v>17.239999999999998</v>
      </c>
      <c r="AD28" s="5">
        <f t="shared" si="0"/>
        <v>365.97058067018963</v>
      </c>
      <c r="AL28">
        <f>-18.645*28+1048.3</f>
        <v>526.24</v>
      </c>
    </row>
    <row r="29" spans="2:38">
      <c r="B29" t="s">
        <v>27</v>
      </c>
      <c r="C29" s="4">
        <v>0.2973512461529178</v>
      </c>
      <c r="D29" s="4">
        <v>4.4133219178082204</v>
      </c>
      <c r="E29" s="4">
        <v>5.928363255084184</v>
      </c>
      <c r="F29" s="4">
        <v>6.8456460080864172</v>
      </c>
      <c r="G29" s="4">
        <v>6.8391436847504687</v>
      </c>
      <c r="H29" s="4">
        <v>7.2240162030052515</v>
      </c>
      <c r="I29" s="4">
        <v>7.2660212117554783</v>
      </c>
      <c r="J29" s="4">
        <v>6.3361889747148643</v>
      </c>
      <c r="K29" s="4">
        <v>6.2899574557962721</v>
      </c>
      <c r="L29" s="4">
        <v>158.16999999999999</v>
      </c>
      <c r="M29" s="4">
        <v>175.56</v>
      </c>
      <c r="N29" s="4">
        <v>47.03</v>
      </c>
      <c r="O29" s="4">
        <v>0.33400000000000002</v>
      </c>
      <c r="P29" s="4">
        <v>0.13300000000000001</v>
      </c>
      <c r="Q29" s="4">
        <v>0</v>
      </c>
      <c r="R29" s="4">
        <v>0</v>
      </c>
      <c r="S29" s="4">
        <v>0</v>
      </c>
      <c r="T29" s="4">
        <v>6.15</v>
      </c>
      <c r="U29" s="4">
        <v>2.1219999999999999</v>
      </c>
      <c r="V29" s="4">
        <v>0</v>
      </c>
      <c r="W29" s="4">
        <v>9.0830000000000002</v>
      </c>
      <c r="X29" s="4">
        <v>15.087</v>
      </c>
      <c r="Y29" s="4">
        <v>5.0860000000000003</v>
      </c>
      <c r="Z29" s="4">
        <v>8.1679999999999993</v>
      </c>
      <c r="AA29" s="4">
        <v>3.2</v>
      </c>
      <c r="AB29" s="4">
        <v>0.13300000000000001</v>
      </c>
      <c r="AC29" s="4">
        <v>0</v>
      </c>
      <c r="AD29" s="5">
        <f t="shared" si="0"/>
        <v>481.69600995715405</v>
      </c>
    </row>
    <row r="30" spans="2:38">
      <c r="B30" t="s">
        <v>28</v>
      </c>
      <c r="C30" s="4">
        <v>3.9423433364656176E-3</v>
      </c>
      <c r="D30" s="4">
        <v>5.8512720156556071E-2</v>
      </c>
      <c r="E30" s="4">
        <v>7.8599446537410855E-2</v>
      </c>
      <c r="F30" s="4">
        <v>9.0760967956068278E-2</v>
      </c>
      <c r="G30" s="4">
        <v>9.0674758829970198E-2</v>
      </c>
      <c r="H30" s="4">
        <v>9.5777477003716097E-2</v>
      </c>
      <c r="I30" s="4">
        <v>9.6334387958309758E-2</v>
      </c>
      <c r="J30" s="4">
        <v>8.4006482926283002E-2</v>
      </c>
      <c r="K30" s="4">
        <v>8.3393536039725588E-2</v>
      </c>
      <c r="L30" s="4">
        <v>37</v>
      </c>
      <c r="M30" s="4">
        <v>50.52</v>
      </c>
      <c r="N30" s="4">
        <v>14.753</v>
      </c>
      <c r="O30" s="4">
        <v>0.20100000000000001</v>
      </c>
      <c r="P30" s="4">
        <v>0.19900000000000001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5">
        <f t="shared" si="0"/>
        <v>103.3550021207445</v>
      </c>
    </row>
    <row r="31" spans="2:38">
      <c r="B31" t="s">
        <v>29</v>
      </c>
      <c r="C31" s="4">
        <v>9.8558583411637835E-5</v>
      </c>
      <c r="D31" s="4">
        <v>1.4628180039138628E-3</v>
      </c>
      <c r="E31" s="4">
        <v>1.9649861634352191E-3</v>
      </c>
      <c r="F31" s="4">
        <v>2.269024198901647E-3</v>
      </c>
      <c r="G31" s="4">
        <v>2.2668689707491946E-3</v>
      </c>
      <c r="H31" s="4">
        <v>2.3944369250928389E-3</v>
      </c>
      <c r="I31" s="4">
        <v>2.40835969895768E-3</v>
      </c>
      <c r="J31" s="4">
        <v>2.1001620731570191E-3</v>
      </c>
      <c r="K31" s="4">
        <v>2.0848384009930845E-3</v>
      </c>
      <c r="L31" s="4">
        <v>32.4</v>
      </c>
      <c r="M31" s="4">
        <v>24.88</v>
      </c>
      <c r="N31" s="4">
        <v>0.77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5">
        <f t="shared" si="0"/>
        <v>58.067050053018612</v>
      </c>
    </row>
    <row r="32" spans="2:38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5">
        <f t="shared" si="0"/>
        <v>0</v>
      </c>
    </row>
    <row r="33" spans="2:30">
      <c r="B33" t="s">
        <v>31</v>
      </c>
      <c r="C33" s="4">
        <v>0.18824689431623221</v>
      </c>
      <c r="D33" s="4">
        <v>2.7939823874755367</v>
      </c>
      <c r="E33" s="4">
        <v>3.7531235721613472</v>
      </c>
      <c r="F33" s="4">
        <v>4.3338362199022367</v>
      </c>
      <c r="G33" s="4">
        <v>4.3297197341310527</v>
      </c>
      <c r="H33" s="4">
        <v>4.5733745269274184</v>
      </c>
      <c r="I33" s="4">
        <v>4.5999670250092652</v>
      </c>
      <c r="J33" s="4">
        <v>4.011309559729991</v>
      </c>
      <c r="K33" s="4">
        <v>3.9820413458968749</v>
      </c>
      <c r="L33" s="4">
        <v>10</v>
      </c>
      <c r="M33" s="4">
        <v>3.35</v>
      </c>
      <c r="N33" s="4">
        <v>10.664</v>
      </c>
      <c r="O33" s="4">
        <v>29.483000000000001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5">
        <f t="shared" si="0"/>
        <v>86.062601265549958</v>
      </c>
    </row>
    <row r="34" spans="2:30">
      <c r="B34" t="s">
        <v>32</v>
      </c>
      <c r="C34" s="5">
        <f>SUM(C3:C33)</f>
        <v>45.72999999999999</v>
      </c>
      <c r="D34" s="5">
        <f t="shared" ref="D34:K34" si="1">SUM(D3:D33)</f>
        <v>678.7299999999999</v>
      </c>
      <c r="E34" s="5">
        <f t="shared" si="1"/>
        <v>911.7299999999999</v>
      </c>
      <c r="F34" s="5">
        <f t="shared" si="1"/>
        <v>1052.7999999999995</v>
      </c>
      <c r="G34" s="5">
        <f t="shared" si="1"/>
        <v>1051.7999999999995</v>
      </c>
      <c r="H34" s="5">
        <f t="shared" si="1"/>
        <v>1110.9899999999998</v>
      </c>
      <c r="I34" s="5">
        <f t="shared" si="1"/>
        <v>1117.4499999999996</v>
      </c>
      <c r="J34" s="5">
        <f t="shared" si="1"/>
        <v>974.44999999999982</v>
      </c>
      <c r="K34" s="5">
        <f t="shared" si="1"/>
        <v>967.3399999999998</v>
      </c>
      <c r="L34" s="5">
        <f>SUM(L3:L33)</f>
        <v>1650.4200000000003</v>
      </c>
      <c r="M34" s="5">
        <f t="shared" ref="M34:AB34" si="2">SUM(M3:M33)</f>
        <v>1777.29</v>
      </c>
      <c r="N34" s="5">
        <f t="shared" si="2"/>
        <v>1114.1099999999999</v>
      </c>
      <c r="O34" s="5">
        <f t="shared" si="2"/>
        <v>1345.6659999999997</v>
      </c>
      <c r="P34" s="5">
        <f t="shared" si="2"/>
        <v>733.70000000000016</v>
      </c>
      <c r="Q34" s="5">
        <f t="shared" si="2"/>
        <v>440.05099999999993</v>
      </c>
      <c r="R34" s="5">
        <f t="shared" si="2"/>
        <v>568.37100000000009</v>
      </c>
      <c r="S34" s="5">
        <f t="shared" si="2"/>
        <v>310.61299999999994</v>
      </c>
      <c r="T34" s="5">
        <f t="shared" si="2"/>
        <v>221.14199999999997</v>
      </c>
      <c r="U34" s="5">
        <f t="shared" si="2"/>
        <v>240.08199999999999</v>
      </c>
      <c r="V34" s="5">
        <f t="shared" si="2"/>
        <v>340.983</v>
      </c>
      <c r="W34" s="5">
        <f t="shared" si="2"/>
        <v>871.71600000000001</v>
      </c>
      <c r="X34" s="5">
        <f t="shared" si="2"/>
        <v>639.12799999999993</v>
      </c>
      <c r="Y34" s="5">
        <f t="shared" si="2"/>
        <v>764.98800000000017</v>
      </c>
      <c r="Z34" s="5">
        <f t="shared" si="2"/>
        <v>800.82100000000003</v>
      </c>
      <c r="AA34" s="5">
        <f t="shared" si="2"/>
        <v>482.26300000000003</v>
      </c>
      <c r="AB34" s="5">
        <f t="shared" si="2"/>
        <v>498.94400000000002</v>
      </c>
      <c r="AC34" s="5">
        <f>SUM(AC3:AC33)</f>
        <v>717.46600000000024</v>
      </c>
      <c r="AD34" s="5">
        <f>SUM(AD3:AD33)</f>
        <v>21428.774000000001</v>
      </c>
    </row>
    <row r="36" spans="2:30">
      <c r="Z36" t="s">
        <v>85</v>
      </c>
    </row>
    <row r="38" spans="2:30">
      <c r="B38" s="10" t="s">
        <v>1</v>
      </c>
      <c r="C38">
        <v>1998</v>
      </c>
      <c r="D38">
        <v>1999</v>
      </c>
      <c r="E38">
        <v>2000</v>
      </c>
      <c r="F38">
        <v>2001</v>
      </c>
      <c r="G38">
        <v>2002</v>
      </c>
      <c r="H38">
        <v>2003</v>
      </c>
      <c r="I38">
        <v>2004</v>
      </c>
      <c r="J38">
        <v>2005</v>
      </c>
      <c r="K38">
        <v>2006</v>
      </c>
      <c r="L38">
        <v>2007</v>
      </c>
      <c r="M38">
        <v>2008</v>
      </c>
      <c r="N38">
        <v>2009</v>
      </c>
      <c r="O38">
        <v>2010</v>
      </c>
      <c r="P38">
        <v>2011</v>
      </c>
      <c r="Q38">
        <v>2012</v>
      </c>
      <c r="R38">
        <v>2013</v>
      </c>
      <c r="S38">
        <v>2014</v>
      </c>
      <c r="T38" s="3" t="s">
        <v>54</v>
      </c>
      <c r="W38" s="112">
        <v>2015</v>
      </c>
      <c r="X38" s="3" t="s">
        <v>338</v>
      </c>
    </row>
    <row r="39" spans="2:30">
      <c r="B39" s="120" t="s">
        <v>360</v>
      </c>
      <c r="C39">
        <v>238.16000000000003</v>
      </c>
      <c r="D39">
        <v>180.79999999999998</v>
      </c>
      <c r="E39">
        <v>115.35899999999999</v>
      </c>
      <c r="F39">
        <v>59.658000000000001</v>
      </c>
      <c r="G39">
        <v>36.573999999999998</v>
      </c>
      <c r="H39">
        <v>24.683</v>
      </c>
      <c r="I39">
        <v>11.03</v>
      </c>
      <c r="J39">
        <v>6.157</v>
      </c>
      <c r="K39">
        <v>5.0510000000000002</v>
      </c>
      <c r="L39">
        <v>5.1360000000000001</v>
      </c>
      <c r="M39">
        <v>19.045000000000002</v>
      </c>
      <c r="N39">
        <v>52.603999999999999</v>
      </c>
      <c r="O39">
        <v>41.694000000000003</v>
      </c>
      <c r="P39">
        <v>52.082000000000001</v>
      </c>
      <c r="Q39">
        <v>30.919</v>
      </c>
      <c r="R39">
        <v>17.759</v>
      </c>
      <c r="S39">
        <v>14.928000000000001</v>
      </c>
      <c r="T39" s="3">
        <f>SUM(C39:S39)</f>
        <v>911.63900000000001</v>
      </c>
      <c r="V39" t="s">
        <v>337</v>
      </c>
      <c r="W39">
        <v>266.863</v>
      </c>
    </row>
    <row r="40" spans="2:30">
      <c r="B40" s="120" t="s">
        <v>361</v>
      </c>
      <c r="C40">
        <v>295.42</v>
      </c>
      <c r="D40">
        <v>230.76</v>
      </c>
      <c r="E40">
        <v>193.76300000000001</v>
      </c>
      <c r="F40">
        <v>184.471</v>
      </c>
      <c r="G40">
        <v>41.591999999999999</v>
      </c>
      <c r="H40">
        <v>14.327999999999999</v>
      </c>
      <c r="I40">
        <v>11.253</v>
      </c>
      <c r="J40">
        <v>3.2480000000000002</v>
      </c>
      <c r="K40">
        <v>2.4430000000000001</v>
      </c>
      <c r="L40">
        <v>3.1070000000000002</v>
      </c>
      <c r="M40">
        <v>5.7969999999999997</v>
      </c>
      <c r="N40">
        <v>18.734000000000002</v>
      </c>
      <c r="O40">
        <v>24.515999999999998</v>
      </c>
      <c r="P40">
        <v>27.626000000000001</v>
      </c>
      <c r="Q40">
        <v>12.315</v>
      </c>
      <c r="R40">
        <v>14.734</v>
      </c>
      <c r="S40">
        <v>8.7810000000000006</v>
      </c>
      <c r="T40" s="3">
        <f t="shared" ref="T40:T45" si="3">SUM(C40:S40)</f>
        <v>1092.8880000000001</v>
      </c>
      <c r="V40" t="s">
        <v>333</v>
      </c>
      <c r="W40">
        <v>0</v>
      </c>
    </row>
    <row r="41" spans="2:30">
      <c r="B41" s="120" t="s">
        <v>362</v>
      </c>
      <c r="C41">
        <v>399.66999999999996</v>
      </c>
      <c r="D41">
        <v>345.87</v>
      </c>
      <c r="E41">
        <v>339.87299999999999</v>
      </c>
      <c r="F41">
        <v>242.46700000000001</v>
      </c>
      <c r="G41">
        <v>232.78700000000001</v>
      </c>
      <c r="H41">
        <v>216.40199999999999</v>
      </c>
      <c r="I41">
        <v>192.17500000000001</v>
      </c>
      <c r="J41">
        <v>139.70099999999999</v>
      </c>
      <c r="K41">
        <v>105.47799999999999</v>
      </c>
      <c r="L41">
        <v>184.298</v>
      </c>
      <c r="M41">
        <v>242.80099999999999</v>
      </c>
      <c r="N41">
        <v>565.24099999999999</v>
      </c>
      <c r="O41">
        <v>365.35599999999999</v>
      </c>
      <c r="P41">
        <v>445.71</v>
      </c>
      <c r="Q41">
        <v>348.92099999999999</v>
      </c>
      <c r="R41">
        <v>301.637</v>
      </c>
      <c r="S41">
        <v>275.37200000000001</v>
      </c>
      <c r="T41" s="3">
        <f t="shared" si="3"/>
        <v>4943.7590000000009</v>
      </c>
      <c r="V41" t="s">
        <v>334</v>
      </c>
      <c r="W41">
        <v>297.46800000000002</v>
      </c>
    </row>
    <row r="42" spans="2:30">
      <c r="B42" s="120" t="s">
        <v>363</v>
      </c>
      <c r="C42">
        <v>17.71</v>
      </c>
      <c r="D42">
        <v>28.37</v>
      </c>
      <c r="E42">
        <v>3.0550000000000002</v>
      </c>
      <c r="F42">
        <v>3.4279999999999999</v>
      </c>
      <c r="G42">
        <v>7.6689999999999996</v>
      </c>
      <c r="H42">
        <v>0.14000000000000001</v>
      </c>
      <c r="I42">
        <v>0</v>
      </c>
      <c r="J42">
        <v>0.65200000000000002</v>
      </c>
      <c r="K42">
        <v>0</v>
      </c>
      <c r="L42">
        <v>0</v>
      </c>
      <c r="M42">
        <v>0</v>
      </c>
      <c r="N42">
        <v>3.1E-2</v>
      </c>
      <c r="O42">
        <v>0.44800000000000001</v>
      </c>
      <c r="P42">
        <v>9.2999999999999999E-2</v>
      </c>
      <c r="Q42">
        <v>5.1999999999999998E-2</v>
      </c>
      <c r="R42">
        <v>0</v>
      </c>
      <c r="S42">
        <v>0</v>
      </c>
      <c r="T42" s="3">
        <f t="shared" si="3"/>
        <v>61.647999999999996</v>
      </c>
      <c r="V42" t="s">
        <v>335</v>
      </c>
      <c r="W42">
        <v>6.0990000000000002</v>
      </c>
    </row>
    <row r="43" spans="2:30">
      <c r="B43" s="120" t="s">
        <v>364</v>
      </c>
      <c r="C43">
        <v>1.1000000000000001</v>
      </c>
      <c r="D43">
        <v>1.7800000000000002</v>
      </c>
      <c r="E43">
        <v>1.6579999999999999</v>
      </c>
      <c r="F43">
        <v>3.1859999999999999</v>
      </c>
      <c r="G43">
        <v>3.24</v>
      </c>
      <c r="H43">
        <v>2.6949999999999998</v>
      </c>
      <c r="I43">
        <v>1.52</v>
      </c>
      <c r="J43">
        <v>0.55300000000000005</v>
      </c>
      <c r="K43">
        <v>0.221</v>
      </c>
      <c r="L43">
        <v>0.14899999999999999</v>
      </c>
      <c r="M43">
        <v>0.18</v>
      </c>
      <c r="N43">
        <v>0.59399999999999997</v>
      </c>
      <c r="O43">
        <v>0.39500000000000002</v>
      </c>
      <c r="P43">
        <v>0.73099999999999998</v>
      </c>
      <c r="Q43">
        <v>0.82399999999999995</v>
      </c>
      <c r="R43">
        <v>0.95799999999999996</v>
      </c>
      <c r="S43">
        <v>3.2559999999999998</v>
      </c>
      <c r="T43" s="3">
        <f t="shared" si="3"/>
        <v>23.040000000000003</v>
      </c>
      <c r="V43" t="s">
        <v>336</v>
      </c>
      <c r="W43">
        <v>147.036</v>
      </c>
    </row>
    <row r="44" spans="2:30">
      <c r="B44" s="120" t="s">
        <v>365</v>
      </c>
      <c r="C44">
        <v>0</v>
      </c>
      <c r="D44">
        <v>0</v>
      </c>
      <c r="E44">
        <v>47.731999999999999</v>
      </c>
      <c r="F44">
        <v>87.944000000000003</v>
      </c>
      <c r="G44">
        <v>48.584000000000003</v>
      </c>
      <c r="H44">
        <v>34.22</v>
      </c>
      <c r="I44">
        <v>17.719000000000001</v>
      </c>
      <c r="J44">
        <v>14.45</v>
      </c>
      <c r="K44">
        <v>8.1690000000000005</v>
      </c>
      <c r="L44">
        <v>12.14</v>
      </c>
      <c r="M44">
        <v>19.809000000000001</v>
      </c>
      <c r="N44">
        <v>67.218999999999994</v>
      </c>
      <c r="O44">
        <v>16.72</v>
      </c>
      <c r="P44">
        <v>9.3439999999999994</v>
      </c>
      <c r="Q44">
        <v>8.8190000000000008</v>
      </c>
      <c r="R44">
        <v>6.141</v>
      </c>
      <c r="S44">
        <v>7.7220000000000004</v>
      </c>
      <c r="T44" s="3">
        <f t="shared" si="3"/>
        <v>406.73200000000003</v>
      </c>
    </row>
    <row r="45" spans="2:30">
      <c r="B45" s="120" t="s">
        <v>366</v>
      </c>
      <c r="C45">
        <v>698.3599999999999</v>
      </c>
      <c r="D45">
        <v>989.71</v>
      </c>
      <c r="E45">
        <v>412.67</v>
      </c>
      <c r="F45">
        <v>764.51199999999994</v>
      </c>
      <c r="G45">
        <v>363.25400000000002</v>
      </c>
      <c r="H45">
        <v>147.583</v>
      </c>
      <c r="I45">
        <v>334.67399999999998</v>
      </c>
      <c r="J45">
        <v>145.852</v>
      </c>
      <c r="K45">
        <v>99.78</v>
      </c>
      <c r="L45">
        <v>35.252000000000002</v>
      </c>
      <c r="M45">
        <v>53.350999999999999</v>
      </c>
      <c r="N45">
        <v>167.29300000000001</v>
      </c>
      <c r="O45">
        <v>189.999</v>
      </c>
      <c r="P45">
        <v>229.40199999999999</v>
      </c>
      <c r="Q45">
        <v>398.971</v>
      </c>
      <c r="R45">
        <v>141.03399999999999</v>
      </c>
      <c r="S45">
        <v>188.88499999999999</v>
      </c>
      <c r="T45" s="3">
        <f t="shared" si="3"/>
        <v>5360.5819999999985</v>
      </c>
    </row>
    <row r="46" spans="2:30">
      <c r="B46" s="3" t="s">
        <v>32</v>
      </c>
      <c r="C46" s="3">
        <f>SUM(C39:C45)</f>
        <v>1650.42</v>
      </c>
      <c r="D46" s="3">
        <f t="shared" ref="D46:T46" si="4">SUM(D39:D45)</f>
        <v>1777.29</v>
      </c>
      <c r="E46" s="3">
        <f t="shared" si="4"/>
        <v>1114.1099999999999</v>
      </c>
      <c r="F46" s="3">
        <f t="shared" si="4"/>
        <v>1345.6659999999999</v>
      </c>
      <c r="G46" s="3">
        <f t="shared" si="4"/>
        <v>733.7</v>
      </c>
      <c r="H46" s="3">
        <f t="shared" si="4"/>
        <v>440.05099999999993</v>
      </c>
      <c r="I46" s="3">
        <f t="shared" si="4"/>
        <v>568.37099999999998</v>
      </c>
      <c r="J46" s="3">
        <f t="shared" si="4"/>
        <v>310.61299999999994</v>
      </c>
      <c r="K46" s="3">
        <f t="shared" si="4"/>
        <v>221.142</v>
      </c>
      <c r="L46" s="3">
        <f t="shared" si="4"/>
        <v>240.08199999999999</v>
      </c>
      <c r="M46" s="3">
        <f t="shared" si="4"/>
        <v>340.983</v>
      </c>
      <c r="N46" s="3">
        <f t="shared" si="4"/>
        <v>871.71600000000001</v>
      </c>
      <c r="O46" s="3">
        <f t="shared" si="4"/>
        <v>639.12800000000004</v>
      </c>
      <c r="P46" s="3">
        <f t="shared" si="4"/>
        <v>764.98800000000006</v>
      </c>
      <c r="Q46" s="3">
        <f t="shared" si="4"/>
        <v>800.82100000000003</v>
      </c>
      <c r="R46" s="3">
        <f t="shared" si="4"/>
        <v>482.26300000000003</v>
      </c>
      <c r="S46" s="3">
        <f t="shared" si="4"/>
        <v>498.94399999999996</v>
      </c>
      <c r="T46" s="3">
        <f t="shared" si="4"/>
        <v>12800.288</v>
      </c>
      <c r="W46" s="3">
        <f>SUM(W39:W43)</f>
        <v>717.46600000000012</v>
      </c>
      <c r="X46" s="3">
        <f>T46+W46</f>
        <v>13517.754000000001</v>
      </c>
    </row>
    <row r="50" spans="2:10">
      <c r="B50" s="10" t="s">
        <v>1</v>
      </c>
      <c r="C50" s="120" t="s">
        <v>360</v>
      </c>
      <c r="D50" s="120" t="s">
        <v>361</v>
      </c>
      <c r="E50" s="120" t="s">
        <v>362</v>
      </c>
      <c r="F50" s="120" t="s">
        <v>363</v>
      </c>
      <c r="G50" s="120" t="s">
        <v>364</v>
      </c>
      <c r="H50" s="120" t="s">
        <v>365</v>
      </c>
      <c r="I50" s="120" t="s">
        <v>366</v>
      </c>
      <c r="J50" s="3" t="s">
        <v>54</v>
      </c>
    </row>
    <row r="51" spans="2:10">
      <c r="B51" t="s">
        <v>2</v>
      </c>
      <c r="C51">
        <v>7.4569999999999999</v>
      </c>
      <c r="D51">
        <v>17.103000000000002</v>
      </c>
      <c r="E51">
        <v>70.474999999999994</v>
      </c>
      <c r="F51">
        <v>0.04</v>
      </c>
      <c r="G51">
        <v>10.516999999999999</v>
      </c>
      <c r="H51">
        <v>0.48599999999999999</v>
      </c>
      <c r="I51">
        <v>29.747</v>
      </c>
      <c r="J51" s="3">
        <f>SUM(C51:I51)</f>
        <v>135.82499999999999</v>
      </c>
    </row>
    <row r="52" spans="2:10">
      <c r="B52" t="s">
        <v>3</v>
      </c>
      <c r="C52">
        <v>15.952</v>
      </c>
      <c r="D52">
        <v>6.2569999999999997</v>
      </c>
      <c r="E52">
        <v>23.966999999999999</v>
      </c>
      <c r="F52">
        <v>0</v>
      </c>
      <c r="G52">
        <v>0</v>
      </c>
      <c r="H52">
        <v>0</v>
      </c>
      <c r="I52">
        <v>0</v>
      </c>
      <c r="J52" s="3">
        <f t="shared" ref="J52:J81" si="5">SUM(C52:I52)</f>
        <v>46.176000000000002</v>
      </c>
    </row>
    <row r="53" spans="2:10">
      <c r="B53" t="s">
        <v>4</v>
      </c>
      <c r="C53">
        <v>45.476999999999997</v>
      </c>
      <c r="D53">
        <v>153.99199999999999</v>
      </c>
      <c r="E53">
        <v>703.13800000000003</v>
      </c>
      <c r="F53">
        <v>0.56000000000000005</v>
      </c>
      <c r="G53">
        <v>0.56599999999999995</v>
      </c>
      <c r="H53">
        <v>2.9249999999999998</v>
      </c>
      <c r="I53">
        <v>634.98599999999999</v>
      </c>
      <c r="J53" s="3">
        <f t="shared" si="5"/>
        <v>1541.6439999999998</v>
      </c>
    </row>
    <row r="54" spans="2:10">
      <c r="B54" t="s">
        <v>5</v>
      </c>
      <c r="C54">
        <v>144.50899999999999</v>
      </c>
      <c r="D54">
        <v>178.42500000000001</v>
      </c>
      <c r="E54">
        <v>552.19799999999998</v>
      </c>
      <c r="F54">
        <v>0</v>
      </c>
      <c r="G54">
        <v>0.30599999999999999</v>
      </c>
      <c r="H54">
        <v>4.05</v>
      </c>
      <c r="I54">
        <v>313.09100000000001</v>
      </c>
      <c r="J54" s="3">
        <f t="shared" si="5"/>
        <v>1192.579</v>
      </c>
    </row>
    <row r="55" spans="2:10">
      <c r="B55" t="s">
        <v>6</v>
      </c>
      <c r="C55">
        <v>0</v>
      </c>
      <c r="D55">
        <v>0</v>
      </c>
      <c r="E55">
        <v>0.38500000000000001</v>
      </c>
      <c r="F55">
        <v>0</v>
      </c>
      <c r="G55">
        <v>5.2999999999999999E-2</v>
      </c>
      <c r="H55">
        <v>0</v>
      </c>
      <c r="I55">
        <v>0</v>
      </c>
      <c r="J55" s="3">
        <f t="shared" si="5"/>
        <v>0.438</v>
      </c>
    </row>
    <row r="56" spans="2:10">
      <c r="B56" t="s">
        <v>7</v>
      </c>
      <c r="C56">
        <v>27.760999999999999</v>
      </c>
      <c r="D56">
        <v>25.033999999999999</v>
      </c>
      <c r="E56">
        <v>185.70699999999999</v>
      </c>
      <c r="F56">
        <v>6.5860000000000003</v>
      </c>
      <c r="G56">
        <v>9.0999999999999998E-2</v>
      </c>
      <c r="H56">
        <v>29.544</v>
      </c>
      <c r="I56">
        <v>297.565</v>
      </c>
      <c r="J56" s="3">
        <f t="shared" si="5"/>
        <v>572.28800000000001</v>
      </c>
    </row>
    <row r="57" spans="2:10">
      <c r="B57" t="s">
        <v>8</v>
      </c>
      <c r="C57">
        <v>0.1</v>
      </c>
      <c r="D57">
        <v>0</v>
      </c>
      <c r="E57">
        <v>0.2</v>
      </c>
      <c r="F57">
        <v>0</v>
      </c>
      <c r="G57">
        <v>1.673</v>
      </c>
      <c r="H57">
        <v>0</v>
      </c>
      <c r="I57">
        <v>0</v>
      </c>
      <c r="J57" s="3">
        <f t="shared" si="5"/>
        <v>1.9730000000000001</v>
      </c>
    </row>
    <row r="58" spans="2:10">
      <c r="B58" t="s">
        <v>9</v>
      </c>
      <c r="C58">
        <v>3.62</v>
      </c>
      <c r="D58">
        <v>1.5</v>
      </c>
      <c r="E58">
        <v>12.36</v>
      </c>
      <c r="F58">
        <v>0.26</v>
      </c>
      <c r="G58">
        <v>-1.673</v>
      </c>
      <c r="H58">
        <v>0</v>
      </c>
      <c r="I58">
        <v>3.33</v>
      </c>
      <c r="J58" s="3">
        <f t="shared" si="5"/>
        <v>19.396999999999998</v>
      </c>
    </row>
    <row r="59" spans="2:10">
      <c r="B59" t="s">
        <v>10</v>
      </c>
      <c r="C59">
        <v>0.71</v>
      </c>
      <c r="D59">
        <v>11.679</v>
      </c>
      <c r="E59">
        <v>11.143000000000001</v>
      </c>
      <c r="F59">
        <v>0</v>
      </c>
      <c r="G59">
        <v>2.3490000000000002</v>
      </c>
      <c r="H59">
        <v>0</v>
      </c>
      <c r="I59">
        <v>0</v>
      </c>
      <c r="J59" s="3">
        <f t="shared" si="5"/>
        <v>25.881</v>
      </c>
    </row>
    <row r="60" spans="2:10">
      <c r="B60" t="s">
        <v>11</v>
      </c>
      <c r="C60">
        <v>15.882</v>
      </c>
      <c r="D60">
        <v>14.243</v>
      </c>
      <c r="E60">
        <v>252.44200000000001</v>
      </c>
      <c r="F60">
        <v>0</v>
      </c>
      <c r="G60">
        <v>0.437</v>
      </c>
      <c r="H60">
        <v>1.0369999999999999</v>
      </c>
      <c r="I60">
        <v>18.870999999999999</v>
      </c>
      <c r="J60" s="3">
        <f t="shared" si="5"/>
        <v>302.91199999999998</v>
      </c>
    </row>
    <row r="61" spans="2:10">
      <c r="B61" t="s">
        <v>12</v>
      </c>
      <c r="C61">
        <v>6.8449999999999998</v>
      </c>
      <c r="D61">
        <v>21.792999999999999</v>
      </c>
      <c r="E61">
        <v>144.018</v>
      </c>
      <c r="F61">
        <v>0.34399999999999997</v>
      </c>
      <c r="G61">
        <v>0.82599999999999996</v>
      </c>
      <c r="H61">
        <v>86.519000000000005</v>
      </c>
      <c r="I61">
        <v>616.33699999999999</v>
      </c>
      <c r="J61" s="3">
        <f t="shared" si="5"/>
        <v>876.68200000000002</v>
      </c>
    </row>
    <row r="62" spans="2:10">
      <c r="B62" t="s">
        <v>13</v>
      </c>
      <c r="C62">
        <v>29.553000000000001</v>
      </c>
      <c r="D62">
        <v>34.950000000000003</v>
      </c>
      <c r="E62">
        <v>179.374</v>
      </c>
      <c r="F62">
        <v>0.69499999999999995</v>
      </c>
      <c r="G62">
        <v>0.48299999999999998</v>
      </c>
      <c r="H62">
        <v>3.91</v>
      </c>
      <c r="I62">
        <v>200.155</v>
      </c>
      <c r="J62" s="3">
        <f t="shared" si="5"/>
        <v>449.12</v>
      </c>
    </row>
    <row r="63" spans="2:10">
      <c r="B63" t="s">
        <v>14</v>
      </c>
      <c r="C63">
        <v>19.856000000000002</v>
      </c>
      <c r="D63">
        <v>17.047000000000001</v>
      </c>
      <c r="E63">
        <v>144.078</v>
      </c>
      <c r="F63">
        <v>6.4080000000000004</v>
      </c>
      <c r="G63">
        <v>0.29299999999999998</v>
      </c>
      <c r="H63">
        <v>22.887</v>
      </c>
      <c r="I63">
        <v>346.50799999999998</v>
      </c>
      <c r="J63" s="3">
        <f t="shared" si="5"/>
        <v>557.077</v>
      </c>
    </row>
    <row r="64" spans="2:10">
      <c r="B64" t="s">
        <v>15</v>
      </c>
      <c r="C64">
        <v>39.207999999999998</v>
      </c>
      <c r="D64">
        <v>11.599</v>
      </c>
      <c r="E64">
        <v>177.48699999999999</v>
      </c>
      <c r="F64">
        <v>0.46600000000000003</v>
      </c>
      <c r="G64">
        <v>0.19</v>
      </c>
      <c r="H64">
        <v>45.155000000000001</v>
      </c>
      <c r="I64">
        <v>361.74700000000001</v>
      </c>
      <c r="J64" s="3">
        <f t="shared" si="5"/>
        <v>635.85200000000009</v>
      </c>
    </row>
    <row r="65" spans="2:10">
      <c r="B65" t="s">
        <v>143</v>
      </c>
      <c r="C65">
        <v>36.228000000000002</v>
      </c>
      <c r="D65">
        <v>129.58199999999999</v>
      </c>
      <c r="E65">
        <v>377.589</v>
      </c>
      <c r="F65">
        <v>9.4E-2</v>
      </c>
      <c r="G65">
        <v>0.626</v>
      </c>
      <c r="H65">
        <v>31.093</v>
      </c>
      <c r="I65">
        <v>155.59700000000001</v>
      </c>
      <c r="J65" s="3">
        <f t="shared" si="5"/>
        <v>730.80899999999997</v>
      </c>
    </row>
    <row r="66" spans="2:10">
      <c r="B66" t="s">
        <v>16</v>
      </c>
      <c r="C66">
        <v>50.433999999999997</v>
      </c>
      <c r="D66">
        <v>45.191000000000003</v>
      </c>
      <c r="E66">
        <v>462.23099999999999</v>
      </c>
      <c r="F66">
        <v>0.5</v>
      </c>
      <c r="G66">
        <v>0.155</v>
      </c>
      <c r="H66">
        <v>8.1020000000000003</v>
      </c>
      <c r="I66">
        <v>189.941</v>
      </c>
      <c r="J66" s="3">
        <f t="shared" si="5"/>
        <v>756.55399999999997</v>
      </c>
    </row>
    <row r="67" spans="2:10">
      <c r="B67" t="s">
        <v>17</v>
      </c>
      <c r="C67">
        <v>58.314999999999998</v>
      </c>
      <c r="D67">
        <v>48.360999999999997</v>
      </c>
      <c r="E67">
        <v>270.68099999999998</v>
      </c>
      <c r="F67">
        <v>0.13900000000000001</v>
      </c>
      <c r="G67">
        <v>0.13300000000000001</v>
      </c>
      <c r="H67">
        <v>15.58</v>
      </c>
      <c r="I67">
        <v>471.48399999999998</v>
      </c>
      <c r="J67" s="3">
        <f t="shared" si="5"/>
        <v>864.69299999999998</v>
      </c>
    </row>
    <row r="68" spans="2:10">
      <c r="B68" t="s">
        <v>18</v>
      </c>
      <c r="C68">
        <v>31.62</v>
      </c>
      <c r="D68">
        <v>18.311</v>
      </c>
      <c r="E68">
        <v>229.40600000000001</v>
      </c>
      <c r="F68">
        <v>2.9000000000000001E-2</v>
      </c>
      <c r="G68">
        <v>1.8580000000000001</v>
      </c>
      <c r="H68">
        <v>21.795999999999999</v>
      </c>
      <c r="I68">
        <v>157.79599999999999</v>
      </c>
      <c r="J68" s="3">
        <f t="shared" si="5"/>
        <v>460.81599999999997</v>
      </c>
    </row>
    <row r="69" spans="2:10">
      <c r="B69" t="s">
        <v>19</v>
      </c>
      <c r="C69">
        <v>3.1589999999999998</v>
      </c>
      <c r="D69">
        <v>0.874</v>
      </c>
      <c r="E69">
        <v>248.73599999999999</v>
      </c>
      <c r="F69">
        <v>0</v>
      </c>
      <c r="G69">
        <v>0.307</v>
      </c>
      <c r="H69">
        <v>98.8</v>
      </c>
      <c r="I69">
        <v>297.61200000000002</v>
      </c>
      <c r="J69" s="3">
        <f t="shared" si="5"/>
        <v>649.48800000000006</v>
      </c>
    </row>
    <row r="70" spans="2:10">
      <c r="B70" t="s">
        <v>20</v>
      </c>
      <c r="C70">
        <v>115.274</v>
      </c>
      <c r="D70">
        <v>20.463999999999999</v>
      </c>
      <c r="E70">
        <v>119.696</v>
      </c>
      <c r="F70">
        <v>1.1910000000000001</v>
      </c>
      <c r="G70">
        <v>2.3969999999999998</v>
      </c>
      <c r="H70">
        <v>25.699000000000002</v>
      </c>
      <c r="I70">
        <v>303.89499999999998</v>
      </c>
      <c r="J70" s="3">
        <f t="shared" si="5"/>
        <v>588.61599999999999</v>
      </c>
    </row>
    <row r="71" spans="2:10">
      <c r="B71" t="s">
        <v>21</v>
      </c>
      <c r="C71">
        <v>0.27500000000000002</v>
      </c>
      <c r="D71">
        <v>0.99</v>
      </c>
      <c r="E71">
        <v>60.664000000000001</v>
      </c>
      <c r="F71">
        <v>0</v>
      </c>
      <c r="G71">
        <v>0.13300000000000001</v>
      </c>
      <c r="H71">
        <v>3.8479999999999999</v>
      </c>
      <c r="I71">
        <v>0.41</v>
      </c>
      <c r="J71" s="3">
        <f t="shared" si="5"/>
        <v>66.320000000000007</v>
      </c>
    </row>
    <row r="72" spans="2:10">
      <c r="B72" t="s">
        <v>22</v>
      </c>
      <c r="C72">
        <v>27.231999999999999</v>
      </c>
      <c r="D72">
        <v>43.335000000000001</v>
      </c>
      <c r="E72">
        <v>60.119</v>
      </c>
      <c r="F72">
        <v>0.88</v>
      </c>
      <c r="G72">
        <v>0.04</v>
      </c>
      <c r="H72">
        <v>0</v>
      </c>
      <c r="I72">
        <v>70.180000000000007</v>
      </c>
      <c r="J72" s="3">
        <f t="shared" si="5"/>
        <v>201.786</v>
      </c>
    </row>
    <row r="73" spans="2:10">
      <c r="B73" t="s">
        <v>23</v>
      </c>
      <c r="C73">
        <v>51.966000000000001</v>
      </c>
      <c r="D73">
        <v>44.616999999999997</v>
      </c>
      <c r="E73">
        <v>84.483999999999995</v>
      </c>
      <c r="F73">
        <v>0.95</v>
      </c>
      <c r="G73">
        <v>0.13</v>
      </c>
      <c r="H73">
        <v>0.40500000000000003</v>
      </c>
      <c r="I73">
        <v>110.03</v>
      </c>
      <c r="J73" s="3">
        <f t="shared" si="5"/>
        <v>292.58199999999999</v>
      </c>
    </row>
    <row r="74" spans="2:10">
      <c r="B74" t="s">
        <v>24</v>
      </c>
      <c r="C74">
        <v>43.722999999999999</v>
      </c>
      <c r="D74">
        <v>45.115000000000002</v>
      </c>
      <c r="E74">
        <v>207.78</v>
      </c>
      <c r="F74">
        <v>5.74</v>
      </c>
      <c r="G74">
        <v>0.06</v>
      </c>
      <c r="H74">
        <v>0.23300000000000001</v>
      </c>
      <c r="I74">
        <v>216.54300000000001</v>
      </c>
      <c r="J74" s="3">
        <f t="shared" si="5"/>
        <v>519.19399999999996</v>
      </c>
    </row>
    <row r="75" spans="2:10">
      <c r="B75" t="s">
        <v>25</v>
      </c>
      <c r="C75">
        <v>23.652000000000001</v>
      </c>
      <c r="D75">
        <v>31.009</v>
      </c>
      <c r="E75">
        <v>194.345</v>
      </c>
      <c r="F75">
        <v>13.477</v>
      </c>
      <c r="G75">
        <v>1.08</v>
      </c>
      <c r="H75">
        <v>0.755</v>
      </c>
      <c r="I75">
        <v>192.559</v>
      </c>
      <c r="J75" s="3">
        <f t="shared" si="5"/>
        <v>456.87699999999995</v>
      </c>
    </row>
    <row r="76" spans="2:10">
      <c r="B76" t="s">
        <v>26</v>
      </c>
      <c r="C76">
        <v>0</v>
      </c>
      <c r="D76">
        <v>0</v>
      </c>
      <c r="E76">
        <v>82.51</v>
      </c>
      <c r="F76">
        <v>0</v>
      </c>
      <c r="G76">
        <v>0</v>
      </c>
      <c r="H76">
        <v>0</v>
      </c>
      <c r="I76">
        <v>127.723</v>
      </c>
      <c r="J76" s="3">
        <f t="shared" si="5"/>
        <v>210.233</v>
      </c>
    </row>
    <row r="77" spans="2:10">
      <c r="B77" t="s">
        <v>27</v>
      </c>
      <c r="C77">
        <v>95.415000000000006</v>
      </c>
      <c r="D77">
        <v>118.634</v>
      </c>
      <c r="E77">
        <v>59.948999999999998</v>
      </c>
      <c r="F77">
        <v>16.489999999999998</v>
      </c>
      <c r="G77">
        <v>0.01</v>
      </c>
      <c r="H77">
        <v>0.66300000000000003</v>
      </c>
      <c r="I77">
        <v>139.095</v>
      </c>
      <c r="J77" s="3">
        <f t="shared" si="5"/>
        <v>430.25599999999997</v>
      </c>
    </row>
    <row r="78" spans="2:10">
      <c r="B78" t="s">
        <v>28</v>
      </c>
      <c r="C78">
        <v>17.03</v>
      </c>
      <c r="D78">
        <v>25.975000000000001</v>
      </c>
      <c r="E78">
        <v>20.062000000000001</v>
      </c>
      <c r="F78">
        <v>6.3259999999999996</v>
      </c>
      <c r="G78">
        <v>0</v>
      </c>
      <c r="H78">
        <v>0</v>
      </c>
      <c r="I78">
        <v>33.28</v>
      </c>
      <c r="J78" s="3">
        <f t="shared" si="5"/>
        <v>102.673</v>
      </c>
    </row>
    <row r="79" spans="2:10">
      <c r="B79" t="s">
        <v>29</v>
      </c>
      <c r="C79">
        <v>0.28999999999999998</v>
      </c>
      <c r="D79">
        <v>0</v>
      </c>
      <c r="E79">
        <v>1.794</v>
      </c>
      <c r="F79">
        <v>0.17599999999999999</v>
      </c>
      <c r="G79">
        <v>0</v>
      </c>
      <c r="H79">
        <v>0</v>
      </c>
      <c r="I79">
        <v>55.79</v>
      </c>
      <c r="J79" s="3">
        <f t="shared" si="5"/>
        <v>58.05</v>
      </c>
    </row>
    <row r="80" spans="2:10">
      <c r="B80" t="s">
        <v>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3">
        <f t="shared" si="5"/>
        <v>0</v>
      </c>
    </row>
    <row r="81" spans="2:10">
      <c r="B81" t="s">
        <v>31</v>
      </c>
      <c r="C81">
        <v>9.6000000000000002E-2</v>
      </c>
      <c r="D81">
        <v>26.808</v>
      </c>
      <c r="E81">
        <v>6.7409999999999997</v>
      </c>
      <c r="F81">
        <v>0.29699999999999999</v>
      </c>
      <c r="G81">
        <v>0</v>
      </c>
      <c r="H81">
        <v>3.2450000000000001</v>
      </c>
      <c r="I81">
        <v>16.309999999999999</v>
      </c>
      <c r="J81" s="3">
        <f t="shared" si="5"/>
        <v>53.496999999999986</v>
      </c>
    </row>
    <row r="82" spans="2:10">
      <c r="B82" s="3" t="s">
        <v>32</v>
      </c>
      <c r="C82" s="3">
        <f>SUM(C51:C81)</f>
        <v>911.63899999999978</v>
      </c>
      <c r="D82" s="3">
        <f t="shared" ref="D82:J82" si="6">SUM(D51:D81)</f>
        <v>1092.8879999999999</v>
      </c>
      <c r="E82" s="3">
        <f t="shared" si="6"/>
        <v>4943.7589999999991</v>
      </c>
      <c r="F82" s="3">
        <f t="shared" si="6"/>
        <v>61.647999999999989</v>
      </c>
      <c r="G82" s="3">
        <f t="shared" si="6"/>
        <v>23.039999999999996</v>
      </c>
      <c r="H82" s="3">
        <f t="shared" si="6"/>
        <v>406.73200000000003</v>
      </c>
      <c r="I82" s="3">
        <f t="shared" si="6"/>
        <v>5360.5819999999994</v>
      </c>
      <c r="J82" s="3">
        <f t="shared" si="6"/>
        <v>12800.287999999999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opLeftCell="A5" zoomScale="85" zoomScaleNormal="85" workbookViewId="0">
      <pane xSplit="1" topLeftCell="B1" activePane="topRight" state="frozen"/>
      <selection pane="topRight" activeCell="I14" sqref="I14:M44"/>
    </sheetView>
  </sheetViews>
  <sheetFormatPr defaultColWidth="8.84375" defaultRowHeight="14.6"/>
  <cols>
    <col min="1" max="1" width="14.84375" style="8" customWidth="1"/>
    <col min="2" max="2" width="14.15234375" style="8" customWidth="1"/>
    <col min="3" max="6" width="8.84375" style="8"/>
    <col min="7" max="7" width="14.15234375" style="8" customWidth="1"/>
    <col min="8" max="8" width="11.15234375" style="8" customWidth="1"/>
    <col min="9" max="13" width="8.84375" style="8"/>
    <col min="14" max="14" width="12.69140625" style="8" bestFit="1" customWidth="1"/>
    <col min="15" max="29" width="8.84375" style="8"/>
    <col min="30" max="30" width="10.84375" style="8" customWidth="1"/>
    <col min="31" max="31" width="15" style="8" customWidth="1"/>
    <col min="32" max="32" width="14.15234375" style="8" customWidth="1"/>
    <col min="33" max="256" width="8.84375" style="8"/>
    <col min="257" max="257" width="14.84375" style="8" customWidth="1"/>
    <col min="258" max="258" width="14.15234375" style="8" customWidth="1"/>
    <col min="259" max="285" width="8.84375" style="8"/>
    <col min="286" max="287" width="15" style="8" customWidth="1"/>
    <col min="288" max="288" width="14.15234375" style="8" customWidth="1"/>
    <col min="289" max="512" width="8.84375" style="8"/>
    <col min="513" max="513" width="14.84375" style="8" customWidth="1"/>
    <col min="514" max="514" width="14.15234375" style="8" customWidth="1"/>
    <col min="515" max="541" width="8.84375" style="8"/>
    <col min="542" max="543" width="15" style="8" customWidth="1"/>
    <col min="544" max="544" width="14.15234375" style="8" customWidth="1"/>
    <col min="545" max="768" width="8.84375" style="8"/>
    <col min="769" max="769" width="14.84375" style="8" customWidth="1"/>
    <col min="770" max="770" width="14.15234375" style="8" customWidth="1"/>
    <col min="771" max="797" width="8.84375" style="8"/>
    <col min="798" max="799" width="15" style="8" customWidth="1"/>
    <col min="800" max="800" width="14.15234375" style="8" customWidth="1"/>
    <col min="801" max="1024" width="8.84375" style="8"/>
    <col min="1025" max="1025" width="14.84375" style="8" customWidth="1"/>
    <col min="1026" max="1026" width="14.15234375" style="8" customWidth="1"/>
    <col min="1027" max="1053" width="8.84375" style="8"/>
    <col min="1054" max="1055" width="15" style="8" customWidth="1"/>
    <col min="1056" max="1056" width="14.15234375" style="8" customWidth="1"/>
    <col min="1057" max="1280" width="8.84375" style="8"/>
    <col min="1281" max="1281" width="14.84375" style="8" customWidth="1"/>
    <col min="1282" max="1282" width="14.15234375" style="8" customWidth="1"/>
    <col min="1283" max="1309" width="8.84375" style="8"/>
    <col min="1310" max="1311" width="15" style="8" customWidth="1"/>
    <col min="1312" max="1312" width="14.15234375" style="8" customWidth="1"/>
    <col min="1313" max="1536" width="8.84375" style="8"/>
    <col min="1537" max="1537" width="14.84375" style="8" customWidth="1"/>
    <col min="1538" max="1538" width="14.15234375" style="8" customWidth="1"/>
    <col min="1539" max="1565" width="8.84375" style="8"/>
    <col min="1566" max="1567" width="15" style="8" customWidth="1"/>
    <col min="1568" max="1568" width="14.15234375" style="8" customWidth="1"/>
    <col min="1569" max="1792" width="8.84375" style="8"/>
    <col min="1793" max="1793" width="14.84375" style="8" customWidth="1"/>
    <col min="1794" max="1794" width="14.15234375" style="8" customWidth="1"/>
    <col min="1795" max="1821" width="8.84375" style="8"/>
    <col min="1822" max="1823" width="15" style="8" customWidth="1"/>
    <col min="1824" max="1824" width="14.15234375" style="8" customWidth="1"/>
    <col min="1825" max="2048" width="8.84375" style="8"/>
    <col min="2049" max="2049" width="14.84375" style="8" customWidth="1"/>
    <col min="2050" max="2050" width="14.15234375" style="8" customWidth="1"/>
    <col min="2051" max="2077" width="8.84375" style="8"/>
    <col min="2078" max="2079" width="15" style="8" customWidth="1"/>
    <col min="2080" max="2080" width="14.15234375" style="8" customWidth="1"/>
    <col min="2081" max="2304" width="8.84375" style="8"/>
    <col min="2305" max="2305" width="14.84375" style="8" customWidth="1"/>
    <col min="2306" max="2306" width="14.15234375" style="8" customWidth="1"/>
    <col min="2307" max="2333" width="8.84375" style="8"/>
    <col min="2334" max="2335" width="15" style="8" customWidth="1"/>
    <col min="2336" max="2336" width="14.15234375" style="8" customWidth="1"/>
    <col min="2337" max="2560" width="8.84375" style="8"/>
    <col min="2561" max="2561" width="14.84375" style="8" customWidth="1"/>
    <col min="2562" max="2562" width="14.15234375" style="8" customWidth="1"/>
    <col min="2563" max="2589" width="8.84375" style="8"/>
    <col min="2590" max="2591" width="15" style="8" customWidth="1"/>
    <col min="2592" max="2592" width="14.15234375" style="8" customWidth="1"/>
    <col min="2593" max="2816" width="8.84375" style="8"/>
    <col min="2817" max="2817" width="14.84375" style="8" customWidth="1"/>
    <col min="2818" max="2818" width="14.15234375" style="8" customWidth="1"/>
    <col min="2819" max="2845" width="8.84375" style="8"/>
    <col min="2846" max="2847" width="15" style="8" customWidth="1"/>
    <col min="2848" max="2848" width="14.15234375" style="8" customWidth="1"/>
    <col min="2849" max="3072" width="8.84375" style="8"/>
    <col min="3073" max="3073" width="14.84375" style="8" customWidth="1"/>
    <col min="3074" max="3074" width="14.15234375" style="8" customWidth="1"/>
    <col min="3075" max="3101" width="8.84375" style="8"/>
    <col min="3102" max="3103" width="15" style="8" customWidth="1"/>
    <col min="3104" max="3104" width="14.15234375" style="8" customWidth="1"/>
    <col min="3105" max="3328" width="8.84375" style="8"/>
    <col min="3329" max="3329" width="14.84375" style="8" customWidth="1"/>
    <col min="3330" max="3330" width="14.15234375" style="8" customWidth="1"/>
    <col min="3331" max="3357" width="8.84375" style="8"/>
    <col min="3358" max="3359" width="15" style="8" customWidth="1"/>
    <col min="3360" max="3360" width="14.15234375" style="8" customWidth="1"/>
    <col min="3361" max="3584" width="8.84375" style="8"/>
    <col min="3585" max="3585" width="14.84375" style="8" customWidth="1"/>
    <col min="3586" max="3586" width="14.15234375" style="8" customWidth="1"/>
    <col min="3587" max="3613" width="8.84375" style="8"/>
    <col min="3614" max="3615" width="15" style="8" customWidth="1"/>
    <col min="3616" max="3616" width="14.15234375" style="8" customWidth="1"/>
    <col min="3617" max="3840" width="8.84375" style="8"/>
    <col min="3841" max="3841" width="14.84375" style="8" customWidth="1"/>
    <col min="3842" max="3842" width="14.15234375" style="8" customWidth="1"/>
    <col min="3843" max="3869" width="8.84375" style="8"/>
    <col min="3870" max="3871" width="15" style="8" customWidth="1"/>
    <col min="3872" max="3872" width="14.15234375" style="8" customWidth="1"/>
    <col min="3873" max="4096" width="8.84375" style="8"/>
    <col min="4097" max="4097" width="14.84375" style="8" customWidth="1"/>
    <col min="4098" max="4098" width="14.15234375" style="8" customWidth="1"/>
    <col min="4099" max="4125" width="8.84375" style="8"/>
    <col min="4126" max="4127" width="15" style="8" customWidth="1"/>
    <col min="4128" max="4128" width="14.15234375" style="8" customWidth="1"/>
    <col min="4129" max="4352" width="8.84375" style="8"/>
    <col min="4353" max="4353" width="14.84375" style="8" customWidth="1"/>
    <col min="4354" max="4354" width="14.15234375" style="8" customWidth="1"/>
    <col min="4355" max="4381" width="8.84375" style="8"/>
    <col min="4382" max="4383" width="15" style="8" customWidth="1"/>
    <col min="4384" max="4384" width="14.15234375" style="8" customWidth="1"/>
    <col min="4385" max="4608" width="8.84375" style="8"/>
    <col min="4609" max="4609" width="14.84375" style="8" customWidth="1"/>
    <col min="4610" max="4610" width="14.15234375" style="8" customWidth="1"/>
    <col min="4611" max="4637" width="8.84375" style="8"/>
    <col min="4638" max="4639" width="15" style="8" customWidth="1"/>
    <col min="4640" max="4640" width="14.15234375" style="8" customWidth="1"/>
    <col min="4641" max="4864" width="8.84375" style="8"/>
    <col min="4865" max="4865" width="14.84375" style="8" customWidth="1"/>
    <col min="4866" max="4866" width="14.15234375" style="8" customWidth="1"/>
    <col min="4867" max="4893" width="8.84375" style="8"/>
    <col min="4894" max="4895" width="15" style="8" customWidth="1"/>
    <col min="4896" max="4896" width="14.15234375" style="8" customWidth="1"/>
    <col min="4897" max="5120" width="8.84375" style="8"/>
    <col min="5121" max="5121" width="14.84375" style="8" customWidth="1"/>
    <col min="5122" max="5122" width="14.15234375" style="8" customWidth="1"/>
    <col min="5123" max="5149" width="8.84375" style="8"/>
    <col min="5150" max="5151" width="15" style="8" customWidth="1"/>
    <col min="5152" max="5152" width="14.15234375" style="8" customWidth="1"/>
    <col min="5153" max="5376" width="8.84375" style="8"/>
    <col min="5377" max="5377" width="14.84375" style="8" customWidth="1"/>
    <col min="5378" max="5378" width="14.15234375" style="8" customWidth="1"/>
    <col min="5379" max="5405" width="8.84375" style="8"/>
    <col min="5406" max="5407" width="15" style="8" customWidth="1"/>
    <col min="5408" max="5408" width="14.15234375" style="8" customWidth="1"/>
    <col min="5409" max="5632" width="8.84375" style="8"/>
    <col min="5633" max="5633" width="14.84375" style="8" customWidth="1"/>
    <col min="5634" max="5634" width="14.15234375" style="8" customWidth="1"/>
    <col min="5635" max="5661" width="8.84375" style="8"/>
    <col min="5662" max="5663" width="15" style="8" customWidth="1"/>
    <col min="5664" max="5664" width="14.15234375" style="8" customWidth="1"/>
    <col min="5665" max="5888" width="8.84375" style="8"/>
    <col min="5889" max="5889" width="14.84375" style="8" customWidth="1"/>
    <col min="5890" max="5890" width="14.15234375" style="8" customWidth="1"/>
    <col min="5891" max="5917" width="8.84375" style="8"/>
    <col min="5918" max="5919" width="15" style="8" customWidth="1"/>
    <col min="5920" max="5920" width="14.15234375" style="8" customWidth="1"/>
    <col min="5921" max="6144" width="8.84375" style="8"/>
    <col min="6145" max="6145" width="14.84375" style="8" customWidth="1"/>
    <col min="6146" max="6146" width="14.15234375" style="8" customWidth="1"/>
    <col min="6147" max="6173" width="8.84375" style="8"/>
    <col min="6174" max="6175" width="15" style="8" customWidth="1"/>
    <col min="6176" max="6176" width="14.15234375" style="8" customWidth="1"/>
    <col min="6177" max="6400" width="8.84375" style="8"/>
    <col min="6401" max="6401" width="14.84375" style="8" customWidth="1"/>
    <col min="6402" max="6402" width="14.15234375" style="8" customWidth="1"/>
    <col min="6403" max="6429" width="8.84375" style="8"/>
    <col min="6430" max="6431" width="15" style="8" customWidth="1"/>
    <col min="6432" max="6432" width="14.15234375" style="8" customWidth="1"/>
    <col min="6433" max="6656" width="8.84375" style="8"/>
    <col min="6657" max="6657" width="14.84375" style="8" customWidth="1"/>
    <col min="6658" max="6658" width="14.15234375" style="8" customWidth="1"/>
    <col min="6659" max="6685" width="8.84375" style="8"/>
    <col min="6686" max="6687" width="15" style="8" customWidth="1"/>
    <col min="6688" max="6688" width="14.15234375" style="8" customWidth="1"/>
    <col min="6689" max="6912" width="8.84375" style="8"/>
    <col min="6913" max="6913" width="14.84375" style="8" customWidth="1"/>
    <col min="6914" max="6914" width="14.15234375" style="8" customWidth="1"/>
    <col min="6915" max="6941" width="8.84375" style="8"/>
    <col min="6942" max="6943" width="15" style="8" customWidth="1"/>
    <col min="6944" max="6944" width="14.15234375" style="8" customWidth="1"/>
    <col min="6945" max="7168" width="8.84375" style="8"/>
    <col min="7169" max="7169" width="14.84375" style="8" customWidth="1"/>
    <col min="7170" max="7170" width="14.15234375" style="8" customWidth="1"/>
    <col min="7171" max="7197" width="8.84375" style="8"/>
    <col min="7198" max="7199" width="15" style="8" customWidth="1"/>
    <col min="7200" max="7200" width="14.15234375" style="8" customWidth="1"/>
    <col min="7201" max="7424" width="8.84375" style="8"/>
    <col min="7425" max="7425" width="14.84375" style="8" customWidth="1"/>
    <col min="7426" max="7426" width="14.15234375" style="8" customWidth="1"/>
    <col min="7427" max="7453" width="8.84375" style="8"/>
    <col min="7454" max="7455" width="15" style="8" customWidth="1"/>
    <col min="7456" max="7456" width="14.15234375" style="8" customWidth="1"/>
    <col min="7457" max="7680" width="8.84375" style="8"/>
    <col min="7681" max="7681" width="14.84375" style="8" customWidth="1"/>
    <col min="7682" max="7682" width="14.15234375" style="8" customWidth="1"/>
    <col min="7683" max="7709" width="8.84375" style="8"/>
    <col min="7710" max="7711" width="15" style="8" customWidth="1"/>
    <col min="7712" max="7712" width="14.15234375" style="8" customWidth="1"/>
    <col min="7713" max="7936" width="8.84375" style="8"/>
    <col min="7937" max="7937" width="14.84375" style="8" customWidth="1"/>
    <col min="7938" max="7938" width="14.15234375" style="8" customWidth="1"/>
    <col min="7939" max="7965" width="8.84375" style="8"/>
    <col min="7966" max="7967" width="15" style="8" customWidth="1"/>
    <col min="7968" max="7968" width="14.15234375" style="8" customWidth="1"/>
    <col min="7969" max="8192" width="8.84375" style="8"/>
    <col min="8193" max="8193" width="14.84375" style="8" customWidth="1"/>
    <col min="8194" max="8194" width="14.15234375" style="8" customWidth="1"/>
    <col min="8195" max="8221" width="8.84375" style="8"/>
    <col min="8222" max="8223" width="15" style="8" customWidth="1"/>
    <col min="8224" max="8224" width="14.15234375" style="8" customWidth="1"/>
    <col min="8225" max="8448" width="8.84375" style="8"/>
    <col min="8449" max="8449" width="14.84375" style="8" customWidth="1"/>
    <col min="8450" max="8450" width="14.15234375" style="8" customWidth="1"/>
    <col min="8451" max="8477" width="8.84375" style="8"/>
    <col min="8478" max="8479" width="15" style="8" customWidth="1"/>
    <col min="8480" max="8480" width="14.15234375" style="8" customWidth="1"/>
    <col min="8481" max="8704" width="8.84375" style="8"/>
    <col min="8705" max="8705" width="14.84375" style="8" customWidth="1"/>
    <col min="8706" max="8706" width="14.15234375" style="8" customWidth="1"/>
    <col min="8707" max="8733" width="8.84375" style="8"/>
    <col min="8734" max="8735" width="15" style="8" customWidth="1"/>
    <col min="8736" max="8736" width="14.15234375" style="8" customWidth="1"/>
    <col min="8737" max="8960" width="8.84375" style="8"/>
    <col min="8961" max="8961" width="14.84375" style="8" customWidth="1"/>
    <col min="8962" max="8962" width="14.15234375" style="8" customWidth="1"/>
    <col min="8963" max="8989" width="8.84375" style="8"/>
    <col min="8990" max="8991" width="15" style="8" customWidth="1"/>
    <col min="8992" max="8992" width="14.15234375" style="8" customWidth="1"/>
    <col min="8993" max="9216" width="8.84375" style="8"/>
    <col min="9217" max="9217" width="14.84375" style="8" customWidth="1"/>
    <col min="9218" max="9218" width="14.15234375" style="8" customWidth="1"/>
    <col min="9219" max="9245" width="8.84375" style="8"/>
    <col min="9246" max="9247" width="15" style="8" customWidth="1"/>
    <col min="9248" max="9248" width="14.15234375" style="8" customWidth="1"/>
    <col min="9249" max="9472" width="8.84375" style="8"/>
    <col min="9473" max="9473" width="14.84375" style="8" customWidth="1"/>
    <col min="9474" max="9474" width="14.15234375" style="8" customWidth="1"/>
    <col min="9475" max="9501" width="8.84375" style="8"/>
    <col min="9502" max="9503" width="15" style="8" customWidth="1"/>
    <col min="9504" max="9504" width="14.15234375" style="8" customWidth="1"/>
    <col min="9505" max="9728" width="8.84375" style="8"/>
    <col min="9729" max="9729" width="14.84375" style="8" customWidth="1"/>
    <col min="9730" max="9730" width="14.15234375" style="8" customWidth="1"/>
    <col min="9731" max="9757" width="8.84375" style="8"/>
    <col min="9758" max="9759" width="15" style="8" customWidth="1"/>
    <col min="9760" max="9760" width="14.15234375" style="8" customWidth="1"/>
    <col min="9761" max="9984" width="8.84375" style="8"/>
    <col min="9985" max="9985" width="14.84375" style="8" customWidth="1"/>
    <col min="9986" max="9986" width="14.15234375" style="8" customWidth="1"/>
    <col min="9987" max="10013" width="8.84375" style="8"/>
    <col min="10014" max="10015" width="15" style="8" customWidth="1"/>
    <col min="10016" max="10016" width="14.15234375" style="8" customWidth="1"/>
    <col min="10017" max="10240" width="8.84375" style="8"/>
    <col min="10241" max="10241" width="14.84375" style="8" customWidth="1"/>
    <col min="10242" max="10242" width="14.15234375" style="8" customWidth="1"/>
    <col min="10243" max="10269" width="8.84375" style="8"/>
    <col min="10270" max="10271" width="15" style="8" customWidth="1"/>
    <col min="10272" max="10272" width="14.15234375" style="8" customWidth="1"/>
    <col min="10273" max="10496" width="8.84375" style="8"/>
    <col min="10497" max="10497" width="14.84375" style="8" customWidth="1"/>
    <col min="10498" max="10498" width="14.15234375" style="8" customWidth="1"/>
    <col min="10499" max="10525" width="8.84375" style="8"/>
    <col min="10526" max="10527" width="15" style="8" customWidth="1"/>
    <col min="10528" max="10528" width="14.15234375" style="8" customWidth="1"/>
    <col min="10529" max="10752" width="8.84375" style="8"/>
    <col min="10753" max="10753" width="14.84375" style="8" customWidth="1"/>
    <col min="10754" max="10754" width="14.15234375" style="8" customWidth="1"/>
    <col min="10755" max="10781" width="8.84375" style="8"/>
    <col min="10782" max="10783" width="15" style="8" customWidth="1"/>
    <col min="10784" max="10784" width="14.15234375" style="8" customWidth="1"/>
    <col min="10785" max="11008" width="8.84375" style="8"/>
    <col min="11009" max="11009" width="14.84375" style="8" customWidth="1"/>
    <col min="11010" max="11010" width="14.15234375" style="8" customWidth="1"/>
    <col min="11011" max="11037" width="8.84375" style="8"/>
    <col min="11038" max="11039" width="15" style="8" customWidth="1"/>
    <col min="11040" max="11040" width="14.15234375" style="8" customWidth="1"/>
    <col min="11041" max="11264" width="8.84375" style="8"/>
    <col min="11265" max="11265" width="14.84375" style="8" customWidth="1"/>
    <col min="11266" max="11266" width="14.15234375" style="8" customWidth="1"/>
    <col min="11267" max="11293" width="8.84375" style="8"/>
    <col min="11294" max="11295" width="15" style="8" customWidth="1"/>
    <col min="11296" max="11296" width="14.15234375" style="8" customWidth="1"/>
    <col min="11297" max="11520" width="8.84375" style="8"/>
    <col min="11521" max="11521" width="14.84375" style="8" customWidth="1"/>
    <col min="11522" max="11522" width="14.15234375" style="8" customWidth="1"/>
    <col min="11523" max="11549" width="8.84375" style="8"/>
    <col min="11550" max="11551" width="15" style="8" customWidth="1"/>
    <col min="11552" max="11552" width="14.15234375" style="8" customWidth="1"/>
    <col min="11553" max="11776" width="8.84375" style="8"/>
    <col min="11777" max="11777" width="14.84375" style="8" customWidth="1"/>
    <col min="11778" max="11778" width="14.15234375" style="8" customWidth="1"/>
    <col min="11779" max="11805" width="8.84375" style="8"/>
    <col min="11806" max="11807" width="15" style="8" customWidth="1"/>
    <col min="11808" max="11808" width="14.15234375" style="8" customWidth="1"/>
    <col min="11809" max="12032" width="8.84375" style="8"/>
    <col min="12033" max="12033" width="14.84375" style="8" customWidth="1"/>
    <col min="12034" max="12034" width="14.15234375" style="8" customWidth="1"/>
    <col min="12035" max="12061" width="8.84375" style="8"/>
    <col min="12062" max="12063" width="15" style="8" customWidth="1"/>
    <col min="12064" max="12064" width="14.15234375" style="8" customWidth="1"/>
    <col min="12065" max="12288" width="8.84375" style="8"/>
    <col min="12289" max="12289" width="14.84375" style="8" customWidth="1"/>
    <col min="12290" max="12290" width="14.15234375" style="8" customWidth="1"/>
    <col min="12291" max="12317" width="8.84375" style="8"/>
    <col min="12318" max="12319" width="15" style="8" customWidth="1"/>
    <col min="12320" max="12320" width="14.15234375" style="8" customWidth="1"/>
    <col min="12321" max="12544" width="8.84375" style="8"/>
    <col min="12545" max="12545" width="14.84375" style="8" customWidth="1"/>
    <col min="12546" max="12546" width="14.15234375" style="8" customWidth="1"/>
    <col min="12547" max="12573" width="8.84375" style="8"/>
    <col min="12574" max="12575" width="15" style="8" customWidth="1"/>
    <col min="12576" max="12576" width="14.15234375" style="8" customWidth="1"/>
    <col min="12577" max="12800" width="8.84375" style="8"/>
    <col min="12801" max="12801" width="14.84375" style="8" customWidth="1"/>
    <col min="12802" max="12802" width="14.15234375" style="8" customWidth="1"/>
    <col min="12803" max="12829" width="8.84375" style="8"/>
    <col min="12830" max="12831" width="15" style="8" customWidth="1"/>
    <col min="12832" max="12832" width="14.15234375" style="8" customWidth="1"/>
    <col min="12833" max="13056" width="8.84375" style="8"/>
    <col min="13057" max="13057" width="14.84375" style="8" customWidth="1"/>
    <col min="13058" max="13058" width="14.15234375" style="8" customWidth="1"/>
    <col min="13059" max="13085" width="8.84375" style="8"/>
    <col min="13086" max="13087" width="15" style="8" customWidth="1"/>
    <col min="13088" max="13088" width="14.15234375" style="8" customWidth="1"/>
    <col min="13089" max="13312" width="8.84375" style="8"/>
    <col min="13313" max="13313" width="14.84375" style="8" customWidth="1"/>
    <col min="13314" max="13314" width="14.15234375" style="8" customWidth="1"/>
    <col min="13315" max="13341" width="8.84375" style="8"/>
    <col min="13342" max="13343" width="15" style="8" customWidth="1"/>
    <col min="13344" max="13344" width="14.15234375" style="8" customWidth="1"/>
    <col min="13345" max="13568" width="8.84375" style="8"/>
    <col min="13569" max="13569" width="14.84375" style="8" customWidth="1"/>
    <col min="13570" max="13570" width="14.15234375" style="8" customWidth="1"/>
    <col min="13571" max="13597" width="8.84375" style="8"/>
    <col min="13598" max="13599" width="15" style="8" customWidth="1"/>
    <col min="13600" max="13600" width="14.15234375" style="8" customWidth="1"/>
    <col min="13601" max="13824" width="8.84375" style="8"/>
    <col min="13825" max="13825" width="14.84375" style="8" customWidth="1"/>
    <col min="13826" max="13826" width="14.15234375" style="8" customWidth="1"/>
    <col min="13827" max="13853" width="8.84375" style="8"/>
    <col min="13854" max="13855" width="15" style="8" customWidth="1"/>
    <col min="13856" max="13856" width="14.15234375" style="8" customWidth="1"/>
    <col min="13857" max="14080" width="8.84375" style="8"/>
    <col min="14081" max="14081" width="14.84375" style="8" customWidth="1"/>
    <col min="14082" max="14082" width="14.15234375" style="8" customWidth="1"/>
    <col min="14083" max="14109" width="8.84375" style="8"/>
    <col min="14110" max="14111" width="15" style="8" customWidth="1"/>
    <col min="14112" max="14112" width="14.15234375" style="8" customWidth="1"/>
    <col min="14113" max="14336" width="8.84375" style="8"/>
    <col min="14337" max="14337" width="14.84375" style="8" customWidth="1"/>
    <col min="14338" max="14338" width="14.15234375" style="8" customWidth="1"/>
    <col min="14339" max="14365" width="8.84375" style="8"/>
    <col min="14366" max="14367" width="15" style="8" customWidth="1"/>
    <col min="14368" max="14368" width="14.15234375" style="8" customWidth="1"/>
    <col min="14369" max="14592" width="8.84375" style="8"/>
    <col min="14593" max="14593" width="14.84375" style="8" customWidth="1"/>
    <col min="14594" max="14594" width="14.15234375" style="8" customWidth="1"/>
    <col min="14595" max="14621" width="8.84375" style="8"/>
    <col min="14622" max="14623" width="15" style="8" customWidth="1"/>
    <col min="14624" max="14624" width="14.15234375" style="8" customWidth="1"/>
    <col min="14625" max="14848" width="8.84375" style="8"/>
    <col min="14849" max="14849" width="14.84375" style="8" customWidth="1"/>
    <col min="14850" max="14850" width="14.15234375" style="8" customWidth="1"/>
    <col min="14851" max="14877" width="8.84375" style="8"/>
    <col min="14878" max="14879" width="15" style="8" customWidth="1"/>
    <col min="14880" max="14880" width="14.15234375" style="8" customWidth="1"/>
    <col min="14881" max="15104" width="8.84375" style="8"/>
    <col min="15105" max="15105" width="14.84375" style="8" customWidth="1"/>
    <col min="15106" max="15106" width="14.15234375" style="8" customWidth="1"/>
    <col min="15107" max="15133" width="8.84375" style="8"/>
    <col min="15134" max="15135" width="15" style="8" customWidth="1"/>
    <col min="15136" max="15136" width="14.15234375" style="8" customWidth="1"/>
    <col min="15137" max="15360" width="8.84375" style="8"/>
    <col min="15361" max="15361" width="14.84375" style="8" customWidth="1"/>
    <col min="15362" max="15362" width="14.15234375" style="8" customWidth="1"/>
    <col min="15363" max="15389" width="8.84375" style="8"/>
    <col min="15390" max="15391" width="15" style="8" customWidth="1"/>
    <col min="15392" max="15392" width="14.15234375" style="8" customWidth="1"/>
    <col min="15393" max="15616" width="8.84375" style="8"/>
    <col min="15617" max="15617" width="14.84375" style="8" customWidth="1"/>
    <col min="15618" max="15618" width="14.15234375" style="8" customWidth="1"/>
    <col min="15619" max="15645" width="8.84375" style="8"/>
    <col min="15646" max="15647" width="15" style="8" customWidth="1"/>
    <col min="15648" max="15648" width="14.15234375" style="8" customWidth="1"/>
    <col min="15649" max="15872" width="8.84375" style="8"/>
    <col min="15873" max="15873" width="14.84375" style="8" customWidth="1"/>
    <col min="15874" max="15874" width="14.15234375" style="8" customWidth="1"/>
    <col min="15875" max="15901" width="8.84375" style="8"/>
    <col min="15902" max="15903" width="15" style="8" customWidth="1"/>
    <col min="15904" max="15904" width="14.15234375" style="8" customWidth="1"/>
    <col min="15905" max="16128" width="8.84375" style="8"/>
    <col min="16129" max="16129" width="14.84375" style="8" customWidth="1"/>
    <col min="16130" max="16130" width="14.15234375" style="8" customWidth="1"/>
    <col min="16131" max="16157" width="8.84375" style="8"/>
    <col min="16158" max="16159" width="15" style="8" customWidth="1"/>
    <col min="16160" max="16160" width="14.15234375" style="8" customWidth="1"/>
    <col min="16161" max="16384" width="8.84375" style="8"/>
  </cols>
  <sheetData>
    <row r="1" spans="1:32">
      <c r="AF1" s="111"/>
    </row>
    <row r="2" spans="1:32">
      <c r="AF2" s="111"/>
    </row>
    <row r="3" spans="1:32">
      <c r="B3" s="44" t="s">
        <v>0</v>
      </c>
      <c r="C3" s="8">
        <v>1988</v>
      </c>
      <c r="D3" s="8">
        <v>1989</v>
      </c>
      <c r="E3" s="8">
        <v>1990</v>
      </c>
      <c r="F3" s="8">
        <v>1991</v>
      </c>
      <c r="G3" s="8">
        <v>1992</v>
      </c>
      <c r="H3" s="8">
        <v>1993</v>
      </c>
      <c r="I3" s="8">
        <v>1994</v>
      </c>
      <c r="J3" s="8">
        <v>1995</v>
      </c>
      <c r="K3" s="8">
        <v>1996</v>
      </c>
      <c r="L3" s="8">
        <v>1997</v>
      </c>
      <c r="M3" s="8">
        <v>1998</v>
      </c>
      <c r="N3" s="8">
        <v>1999</v>
      </c>
      <c r="O3" s="8">
        <v>2000</v>
      </c>
      <c r="P3" s="8">
        <v>2001</v>
      </c>
      <c r="Q3" s="8">
        <v>2002</v>
      </c>
      <c r="R3" s="8">
        <v>2003</v>
      </c>
      <c r="S3" s="8">
        <v>2004</v>
      </c>
      <c r="T3" s="8">
        <v>2005</v>
      </c>
      <c r="U3" s="8">
        <v>2006</v>
      </c>
      <c r="V3" s="8">
        <v>2007</v>
      </c>
      <c r="W3" s="8">
        <v>2008</v>
      </c>
      <c r="X3" s="8">
        <v>2009</v>
      </c>
      <c r="Y3" s="8">
        <v>2010</v>
      </c>
      <c r="Z3" s="8">
        <v>2011</v>
      </c>
      <c r="AA3" s="8">
        <v>2012</v>
      </c>
      <c r="AB3" s="8">
        <v>2013</v>
      </c>
      <c r="AC3" s="8">
        <v>2014</v>
      </c>
      <c r="AD3" s="8">
        <v>2015</v>
      </c>
      <c r="AE3" s="45" t="s">
        <v>247</v>
      </c>
      <c r="AF3" s="111"/>
    </row>
    <row r="4" spans="1:32">
      <c r="A4" s="8" t="s">
        <v>248</v>
      </c>
      <c r="B4" s="8" t="s">
        <v>249</v>
      </c>
      <c r="C4" s="20">
        <v>629.93333333333328</v>
      </c>
      <c r="D4" s="20">
        <v>1459.72</v>
      </c>
      <c r="E4" s="20">
        <v>2111.9666666666667</v>
      </c>
      <c r="F4" s="20">
        <v>1824.1733333333334</v>
      </c>
      <c r="G4" s="20">
        <v>1705.313333333333</v>
      </c>
      <c r="H4" s="20">
        <v>1836.7666666666667</v>
      </c>
      <c r="I4" s="20">
        <v>1066.56</v>
      </c>
      <c r="J4" s="20">
        <v>1348.3933333333332</v>
      </c>
      <c r="K4" s="20">
        <v>1709.1666666666667</v>
      </c>
      <c r="L4" s="20">
        <v>1748.9399999999998</v>
      </c>
      <c r="M4" s="20">
        <v>2026.5466666666666</v>
      </c>
      <c r="N4" s="20">
        <v>2431.5733333333333</v>
      </c>
      <c r="O4" s="20">
        <v>2495.1666666666665</v>
      </c>
      <c r="P4" s="20">
        <v>2039.1733333333334</v>
      </c>
      <c r="Q4" s="20">
        <v>1878.96</v>
      </c>
      <c r="R4" s="20">
        <v>1546.5733333333335</v>
      </c>
      <c r="S4" s="20">
        <v>1610.0866666666668</v>
      </c>
      <c r="T4" s="20">
        <v>2041.4466666666667</v>
      </c>
      <c r="U4" s="20">
        <v>1987.0733333333335</v>
      </c>
      <c r="V4" s="20">
        <v>1827.9466666666667</v>
      </c>
      <c r="W4" s="20">
        <v>1763.6</v>
      </c>
      <c r="X4" s="20">
        <v>1642.8066666666666</v>
      </c>
      <c r="Y4" s="20">
        <v>1378.4733333333331</v>
      </c>
      <c r="Z4" s="20">
        <v>1199.8666666666666</v>
      </c>
      <c r="AA4" s="20">
        <v>1114.1600000000001</v>
      </c>
      <c r="AB4" s="20">
        <v>961.78666666666675</v>
      </c>
      <c r="AC4" s="20">
        <v>150.64666666666665</v>
      </c>
      <c r="AD4" s="20">
        <v>7.8533333333333335</v>
      </c>
      <c r="AE4" s="21">
        <f>SUM(C4:AD4)</f>
        <v>43544.673333333332</v>
      </c>
      <c r="AF4" s="111"/>
    </row>
    <row r="5" spans="1:32">
      <c r="A5" s="8" t="s">
        <v>250</v>
      </c>
      <c r="B5" s="8" t="s">
        <v>251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34.366666666666667</v>
      </c>
      <c r="Y5" s="20">
        <v>320.03333333333336</v>
      </c>
      <c r="Z5" s="20">
        <v>504.82</v>
      </c>
      <c r="AA5" s="20">
        <v>825.56</v>
      </c>
      <c r="AB5" s="20">
        <v>988.73333333333335</v>
      </c>
      <c r="AC5" s="20">
        <v>1440.9200000000003</v>
      </c>
      <c r="AD5" s="20">
        <v>2126.9066666666668</v>
      </c>
      <c r="AE5" s="21">
        <f t="shared" ref="AE5:AE8" si="0">SUM(C5:AD5)</f>
        <v>6241.34</v>
      </c>
      <c r="AF5" s="111"/>
    </row>
    <row r="6" spans="1:32">
      <c r="A6" s="8" t="s">
        <v>252</v>
      </c>
      <c r="B6" s="8" t="s">
        <v>253</v>
      </c>
      <c r="C6" s="20">
        <v>38.799999999999997</v>
      </c>
      <c r="D6" s="20">
        <v>109.08666666666666</v>
      </c>
      <c r="E6" s="20">
        <v>154.64666666666665</v>
      </c>
      <c r="F6" s="20">
        <v>117.35333333333332</v>
      </c>
      <c r="G6" s="20">
        <v>206.11333333333334</v>
      </c>
      <c r="H6" s="20">
        <v>174.38</v>
      </c>
      <c r="I6" s="20">
        <v>148.07999999999998</v>
      </c>
      <c r="J6" s="20">
        <v>162.68</v>
      </c>
      <c r="K6" s="20">
        <v>217.62</v>
      </c>
      <c r="L6" s="20">
        <v>163.35333333333335</v>
      </c>
      <c r="M6" s="20">
        <v>136.69999999999999</v>
      </c>
      <c r="N6" s="20">
        <v>119.3</v>
      </c>
      <c r="O6" s="20">
        <v>177.03333333333333</v>
      </c>
      <c r="P6" s="20">
        <v>197.78666666666669</v>
      </c>
      <c r="Q6" s="20">
        <v>230.57999999999998</v>
      </c>
      <c r="R6" s="20">
        <v>201.10666666666668</v>
      </c>
      <c r="S6" s="20">
        <v>169.64</v>
      </c>
      <c r="T6" s="20">
        <v>205.05999999999997</v>
      </c>
      <c r="U6" s="20">
        <v>177.45333333333335</v>
      </c>
      <c r="V6" s="20">
        <v>158.15333333333331</v>
      </c>
      <c r="W6" s="20">
        <v>168.04666666666665</v>
      </c>
      <c r="X6" s="20">
        <v>318.42666666666662</v>
      </c>
      <c r="Y6" s="20">
        <v>157.42666666666668</v>
      </c>
      <c r="Z6" s="20">
        <v>188.35333333333332</v>
      </c>
      <c r="AA6" s="20">
        <v>189.58666666666667</v>
      </c>
      <c r="AB6" s="20">
        <v>225.34</v>
      </c>
      <c r="AC6" s="20">
        <v>188.32000000000002</v>
      </c>
      <c r="AD6" s="20">
        <v>208.28666666666669</v>
      </c>
      <c r="AE6" s="21">
        <f t="shared" si="0"/>
        <v>4908.713333333334</v>
      </c>
      <c r="AF6" s="111"/>
    </row>
    <row r="7" spans="1:32">
      <c r="A7" s="8" t="s">
        <v>254</v>
      </c>
      <c r="B7" s="8" t="s">
        <v>355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64.36</v>
      </c>
      <c r="T7" s="20">
        <v>62.06666666666667</v>
      </c>
      <c r="U7" s="20">
        <v>54.16</v>
      </c>
      <c r="V7" s="20">
        <v>53.76</v>
      </c>
      <c r="W7" s="20">
        <v>70.233333333333334</v>
      </c>
      <c r="X7" s="20">
        <v>69.86</v>
      </c>
      <c r="Y7" s="20">
        <v>67.626666666666665</v>
      </c>
      <c r="Z7" s="20">
        <v>77.973333333333329</v>
      </c>
      <c r="AA7" s="20">
        <v>118.48</v>
      </c>
      <c r="AB7" s="20">
        <v>110.42</v>
      </c>
      <c r="AC7" s="20">
        <v>125.21333333333332</v>
      </c>
      <c r="AD7" s="20">
        <v>138.80666666666667</v>
      </c>
      <c r="AE7" s="21">
        <f t="shared" si="0"/>
        <v>1012.96</v>
      </c>
      <c r="AF7" s="111"/>
    </row>
    <row r="8" spans="1:32">
      <c r="A8" s="8" t="s">
        <v>255</v>
      </c>
      <c r="B8" s="8" t="s">
        <v>356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33.233333333333334</v>
      </c>
      <c r="T8" s="20">
        <v>41.546666666666667</v>
      </c>
      <c r="U8" s="20">
        <v>24.013333333333335</v>
      </c>
      <c r="V8" s="20">
        <v>22.833333333333332</v>
      </c>
      <c r="W8" s="20">
        <v>25.386666666666663</v>
      </c>
      <c r="X8" s="20">
        <v>6.16</v>
      </c>
      <c r="Y8" s="20">
        <v>6.7266666666666675</v>
      </c>
      <c r="Z8" s="20">
        <v>8.5399999999999991</v>
      </c>
      <c r="AA8" s="20">
        <v>28.180000000000003</v>
      </c>
      <c r="AB8" s="20">
        <v>30</v>
      </c>
      <c r="AC8" s="20">
        <v>20.673333333333336</v>
      </c>
      <c r="AD8" s="20">
        <v>13.193333333333332</v>
      </c>
      <c r="AE8" s="21">
        <f t="shared" si="0"/>
        <v>260.48666666666668</v>
      </c>
      <c r="AF8" s="111"/>
    </row>
    <row r="9" spans="1:32">
      <c r="B9" s="9" t="s">
        <v>32</v>
      </c>
      <c r="C9" s="21">
        <f>SUM(C4:C8)</f>
        <v>668.73333333333323</v>
      </c>
      <c r="D9" s="21">
        <f t="shared" ref="D9:AD9" si="1">SUM(D4:D8)</f>
        <v>1568.8066666666666</v>
      </c>
      <c r="E9" s="21">
        <f t="shared" si="1"/>
        <v>2266.6133333333332</v>
      </c>
      <c r="F9" s="21">
        <f t="shared" si="1"/>
        <v>1941.5266666666666</v>
      </c>
      <c r="G9" s="21">
        <f t="shared" si="1"/>
        <v>1911.4266666666663</v>
      </c>
      <c r="H9" s="21">
        <f t="shared" si="1"/>
        <v>2011.1466666666665</v>
      </c>
      <c r="I9" s="21">
        <f t="shared" si="1"/>
        <v>1214.6399999999999</v>
      </c>
      <c r="J9" s="21">
        <f t="shared" si="1"/>
        <v>1511.0733333333333</v>
      </c>
      <c r="K9" s="21">
        <f t="shared" si="1"/>
        <v>1926.7866666666669</v>
      </c>
      <c r="L9" s="21">
        <f t="shared" si="1"/>
        <v>1912.2933333333331</v>
      </c>
      <c r="M9" s="21">
        <f t="shared" si="1"/>
        <v>2163.2466666666664</v>
      </c>
      <c r="N9" s="21">
        <f t="shared" si="1"/>
        <v>2550.8733333333334</v>
      </c>
      <c r="O9" s="21">
        <f t="shared" si="1"/>
        <v>2672.2</v>
      </c>
      <c r="P9" s="21">
        <f t="shared" si="1"/>
        <v>2236.96</v>
      </c>
      <c r="Q9" s="21">
        <f t="shared" si="1"/>
        <v>2109.54</v>
      </c>
      <c r="R9" s="21">
        <f t="shared" si="1"/>
        <v>1747.6800000000003</v>
      </c>
      <c r="S9" s="21">
        <f t="shared" si="1"/>
        <v>1877.3200000000002</v>
      </c>
      <c r="T9" s="21">
        <f t="shared" si="1"/>
        <v>2350.12</v>
      </c>
      <c r="U9" s="21">
        <f t="shared" si="1"/>
        <v>2242.6999999999998</v>
      </c>
      <c r="V9" s="21">
        <f t="shared" si="1"/>
        <v>2062.6933333333332</v>
      </c>
      <c r="W9" s="21">
        <f t="shared" si="1"/>
        <v>2027.2666666666667</v>
      </c>
      <c r="X9" s="21">
        <f t="shared" si="1"/>
        <v>2071.62</v>
      </c>
      <c r="Y9" s="21">
        <f t="shared" si="1"/>
        <v>1930.2866666666666</v>
      </c>
      <c r="Z9" s="21">
        <f t="shared" si="1"/>
        <v>1979.5533333333331</v>
      </c>
      <c r="AA9" s="21">
        <f t="shared" si="1"/>
        <v>2275.9666666666667</v>
      </c>
      <c r="AB9" s="21">
        <f t="shared" si="1"/>
        <v>2316.2800000000002</v>
      </c>
      <c r="AC9" s="21">
        <f t="shared" si="1"/>
        <v>1925.7733333333338</v>
      </c>
      <c r="AD9" s="21">
        <f t="shared" si="1"/>
        <v>2495.0466666666671</v>
      </c>
      <c r="AE9" s="21">
        <f>SUM(C9:AD9)</f>
        <v>55968.17333333334</v>
      </c>
      <c r="AF9" s="111"/>
    </row>
    <row r="10" spans="1:32">
      <c r="AF10" s="111"/>
    </row>
    <row r="12" spans="1:32">
      <c r="B12" s="8" t="s">
        <v>248</v>
      </c>
      <c r="C12" s="8" t="s">
        <v>250</v>
      </c>
      <c r="D12" s="8" t="s">
        <v>252</v>
      </c>
      <c r="E12" s="8" t="s">
        <v>254</v>
      </c>
      <c r="F12" s="8" t="s">
        <v>255</v>
      </c>
      <c r="I12" s="111"/>
    </row>
    <row r="13" spans="1:32">
      <c r="A13" s="44" t="s">
        <v>0</v>
      </c>
      <c r="B13" s="8" t="s">
        <v>249</v>
      </c>
      <c r="C13" s="8" t="s">
        <v>251</v>
      </c>
      <c r="D13" s="8" t="s">
        <v>253</v>
      </c>
      <c r="E13" s="8" t="s">
        <v>355</v>
      </c>
      <c r="F13" s="8" t="s">
        <v>356</v>
      </c>
      <c r="G13" s="9" t="s">
        <v>357</v>
      </c>
      <c r="H13" s="111"/>
      <c r="I13" s="111" t="s">
        <v>248</v>
      </c>
      <c r="J13" s="8" t="s">
        <v>250</v>
      </c>
      <c r="K13" s="8" t="s">
        <v>252</v>
      </c>
      <c r="L13" s="8" t="s">
        <v>254</v>
      </c>
      <c r="M13" s="8" t="s">
        <v>255</v>
      </c>
      <c r="N13" s="9" t="s">
        <v>383</v>
      </c>
      <c r="AD13" s="126"/>
    </row>
    <row r="14" spans="1:32">
      <c r="A14" s="8" t="s">
        <v>2</v>
      </c>
      <c r="B14" s="20">
        <v>277.69245612442768</v>
      </c>
      <c r="C14" s="20">
        <v>15.894021345635995</v>
      </c>
      <c r="D14" s="20">
        <v>0</v>
      </c>
      <c r="E14" s="20">
        <v>54.379999999999995</v>
      </c>
      <c r="F14" s="20">
        <v>0</v>
      </c>
      <c r="G14" s="21">
        <f>SUM(B14:F14)</f>
        <v>347.96647747006369</v>
      </c>
      <c r="H14" s="20"/>
      <c r="I14" s="111">
        <v>179.17267895744666</v>
      </c>
      <c r="J14" s="8">
        <v>10.477700497841212</v>
      </c>
      <c r="K14" s="8">
        <v>0</v>
      </c>
      <c r="L14" s="20">
        <v>46.92826791449481</v>
      </c>
      <c r="M14" s="8">
        <v>0</v>
      </c>
      <c r="N14" s="9">
        <f>SUM(I14:M14)</f>
        <v>236.57864736978269</v>
      </c>
      <c r="AD14" s="126"/>
    </row>
    <row r="15" spans="1:32">
      <c r="A15" s="8" t="s">
        <v>3</v>
      </c>
      <c r="B15" s="20">
        <v>312.18350469728443</v>
      </c>
      <c r="C15" s="20">
        <v>71.954868672234753</v>
      </c>
      <c r="D15" s="20">
        <v>0.864915525051139</v>
      </c>
      <c r="E15" s="20">
        <v>0.93333333333333335</v>
      </c>
      <c r="F15" s="20">
        <v>0</v>
      </c>
      <c r="G15" s="21">
        <f t="shared" ref="G15:G44" si="2">SUM(B15:F15)</f>
        <v>385.93662222790363</v>
      </c>
      <c r="H15" s="111"/>
      <c r="I15" s="111">
        <v>201.4269874075153</v>
      </c>
      <c r="J15" s="8">
        <v>47.434286573182227</v>
      </c>
      <c r="K15" s="8">
        <v>0.56530496339744896</v>
      </c>
      <c r="L15" s="20">
        <v>0.80543796837431347</v>
      </c>
      <c r="M15" s="8">
        <v>0</v>
      </c>
      <c r="N15" s="9">
        <f t="shared" ref="N15:N45" si="3">SUM(I15:M15)</f>
        <v>250.23201691246928</v>
      </c>
      <c r="AD15" s="126"/>
    </row>
    <row r="16" spans="1:32">
      <c r="A16" s="8" t="s">
        <v>4</v>
      </c>
      <c r="B16" s="20">
        <v>2221.4620300235924</v>
      </c>
      <c r="C16" s="20">
        <v>341.49142894262792</v>
      </c>
      <c r="D16" s="20">
        <v>262.42401945576614</v>
      </c>
      <c r="E16" s="20">
        <v>94.626666666666665</v>
      </c>
      <c r="F16" s="20">
        <v>41.720676357762976</v>
      </c>
      <c r="G16" s="21">
        <f t="shared" si="2"/>
        <v>2961.7248214464157</v>
      </c>
      <c r="H16" s="111"/>
      <c r="I16" s="111">
        <v>1433.3313503598733</v>
      </c>
      <c r="J16" s="8">
        <v>225.11891970140681</v>
      </c>
      <c r="K16" s="8">
        <v>171.51917894441996</v>
      </c>
      <c r="L16" s="20">
        <v>81.659903736464273</v>
      </c>
      <c r="M16" s="8">
        <v>39.607574765563321</v>
      </c>
      <c r="N16" s="9">
        <f t="shared" si="3"/>
        <v>1951.2369275077278</v>
      </c>
      <c r="AD16" s="126"/>
    </row>
    <row r="17" spans="1:36">
      <c r="A17" s="8" t="s">
        <v>5</v>
      </c>
      <c r="B17" s="20">
        <v>739.37598802453442</v>
      </c>
      <c r="C17" s="20">
        <v>100.21245165179715</v>
      </c>
      <c r="D17" s="20">
        <v>7.1355530816718975</v>
      </c>
      <c r="E17" s="20">
        <v>50.18</v>
      </c>
      <c r="F17" s="20">
        <v>0</v>
      </c>
      <c r="G17" s="21">
        <f t="shared" si="2"/>
        <v>896.90399275800337</v>
      </c>
      <c r="H17" s="111"/>
      <c r="I17" s="111">
        <v>477.06004829964007</v>
      </c>
      <c r="J17" s="8">
        <v>66.062328200548095</v>
      </c>
      <c r="K17" s="8">
        <v>4.6637659480289528</v>
      </c>
      <c r="L17" s="20">
        <v>43.303797056810382</v>
      </c>
      <c r="M17" s="8">
        <v>0</v>
      </c>
      <c r="N17" s="9">
        <f t="shared" si="3"/>
        <v>591.08993950502747</v>
      </c>
    </row>
    <row r="18" spans="1:36">
      <c r="A18" s="8" t="s">
        <v>6</v>
      </c>
      <c r="B18" s="20">
        <v>1795.8750000842804</v>
      </c>
      <c r="C18" s="20">
        <v>400.39983389804462</v>
      </c>
      <c r="D18" s="20">
        <v>2236.1013603038591</v>
      </c>
      <c r="E18" s="20">
        <v>0</v>
      </c>
      <c r="F18" s="20">
        <v>0</v>
      </c>
      <c r="G18" s="21">
        <f t="shared" si="2"/>
        <v>4432.3761942861838</v>
      </c>
      <c r="H18" s="111"/>
      <c r="I18" s="111">
        <v>1158.7341598276168</v>
      </c>
      <c r="J18" s="8">
        <v>263.95268055437509</v>
      </c>
      <c r="K18" s="8">
        <v>1461.5059633307176</v>
      </c>
      <c r="L18" s="20">
        <v>0</v>
      </c>
      <c r="M18" s="8">
        <v>0</v>
      </c>
      <c r="N18" s="9">
        <f t="shared" si="3"/>
        <v>2884.1928037127095</v>
      </c>
    </row>
    <row r="19" spans="1:36">
      <c r="A19" s="8" t="s">
        <v>7</v>
      </c>
      <c r="B19" s="20">
        <v>1997.7532009065017</v>
      </c>
      <c r="C19" s="20">
        <v>354.70486542955621</v>
      </c>
      <c r="D19" s="20">
        <v>9.8600369855829868</v>
      </c>
      <c r="E19" s="20">
        <v>107.02</v>
      </c>
      <c r="F19" s="20">
        <v>3.1829093478699781</v>
      </c>
      <c r="G19" s="21">
        <f t="shared" si="2"/>
        <v>2472.521012669511</v>
      </c>
      <c r="H19" s="111"/>
      <c r="I19" s="111">
        <v>1288.9899779698981</v>
      </c>
      <c r="J19" s="8">
        <v>233.8295176707052</v>
      </c>
      <c r="K19" s="8">
        <v>6.4444765827309167</v>
      </c>
      <c r="L19" s="20">
        <v>92.354969330806043</v>
      </c>
      <c r="M19" s="8">
        <v>3.0216988547050048</v>
      </c>
      <c r="N19" s="9">
        <f t="shared" si="3"/>
        <v>1624.640640408845</v>
      </c>
    </row>
    <row r="20" spans="1:36">
      <c r="A20" s="8" t="s">
        <v>8</v>
      </c>
      <c r="B20" s="20">
        <v>1950.4165803958158</v>
      </c>
      <c r="C20" s="20">
        <v>462.60121977977923</v>
      </c>
      <c r="D20" s="20">
        <v>270.50233045974375</v>
      </c>
      <c r="E20" s="20">
        <v>0</v>
      </c>
      <c r="F20" s="20">
        <v>1.3933333333333333</v>
      </c>
      <c r="G20" s="21">
        <f t="shared" si="2"/>
        <v>2684.9134639686722</v>
      </c>
      <c r="H20" s="111"/>
      <c r="I20" s="111">
        <v>1258.4474517952178</v>
      </c>
      <c r="J20" s="8">
        <v>304.95724935712224</v>
      </c>
      <c r="K20" s="8">
        <v>176.79912730255211</v>
      </c>
      <c r="L20" s="20">
        <v>0</v>
      </c>
      <c r="M20" s="8">
        <v>1.3227626920550386</v>
      </c>
      <c r="N20" s="9">
        <f t="shared" si="3"/>
        <v>1741.5265911469471</v>
      </c>
      <c r="AJ20" s="8" t="s">
        <v>256</v>
      </c>
    </row>
    <row r="21" spans="1:36">
      <c r="A21" s="8" t="s">
        <v>9</v>
      </c>
      <c r="B21" s="20">
        <v>4261.5625496692473</v>
      </c>
      <c r="C21" s="20">
        <v>672.55423754775131</v>
      </c>
      <c r="D21" s="20">
        <v>304.48315419513472</v>
      </c>
      <c r="E21" s="20">
        <v>33.919999999999995</v>
      </c>
      <c r="F21" s="20">
        <v>12.1325015142338</v>
      </c>
      <c r="G21" s="21">
        <f t="shared" si="2"/>
        <v>5284.6524429263673</v>
      </c>
      <c r="H21" s="111"/>
      <c r="I21" s="111">
        <v>2749.6446580703505</v>
      </c>
      <c r="J21" s="8">
        <v>443.36305560040802</v>
      </c>
      <c r="K21" s="8">
        <v>199.00884346739326</v>
      </c>
      <c r="L21" s="20">
        <v>29.271917022060741</v>
      </c>
      <c r="M21" s="8">
        <v>11.518005046169666</v>
      </c>
      <c r="N21" s="9">
        <f t="shared" si="3"/>
        <v>3432.8064792063824</v>
      </c>
    </row>
    <row r="22" spans="1:36">
      <c r="A22" s="8" t="s">
        <v>10</v>
      </c>
      <c r="B22" s="20">
        <v>158.30725073533847</v>
      </c>
      <c r="C22" s="20">
        <v>0.57312618930391634</v>
      </c>
      <c r="D22" s="20">
        <v>0</v>
      </c>
      <c r="E22" s="20">
        <v>0.64</v>
      </c>
      <c r="F22" s="20">
        <v>0</v>
      </c>
      <c r="G22" s="21">
        <f t="shared" si="2"/>
        <v>159.52037692464236</v>
      </c>
      <c r="H22" s="111"/>
      <c r="I22" s="111">
        <v>102.14297719319198</v>
      </c>
      <c r="J22" s="8">
        <v>0.37781782397343222</v>
      </c>
      <c r="K22" s="8">
        <v>0</v>
      </c>
      <c r="L22" s="20">
        <v>0.55230032117095751</v>
      </c>
      <c r="M22" s="8">
        <v>0</v>
      </c>
      <c r="N22" s="9">
        <f t="shared" si="3"/>
        <v>103.07309533833637</v>
      </c>
    </row>
    <row r="23" spans="1:36">
      <c r="A23" s="8" t="s">
        <v>11</v>
      </c>
      <c r="B23" s="20">
        <v>2614.6938538509567</v>
      </c>
      <c r="C23" s="20">
        <v>394.16305288350816</v>
      </c>
      <c r="D23" s="20">
        <v>2.6812381276585313</v>
      </c>
      <c r="E23" s="20">
        <v>5.793333333333333</v>
      </c>
      <c r="F23" s="20">
        <v>6.3561498081970527</v>
      </c>
      <c r="G23" s="21">
        <f t="shared" si="2"/>
        <v>3023.687628003654</v>
      </c>
      <c r="H23" s="111"/>
      <c r="I23" s="111">
        <v>1687.0523203487082</v>
      </c>
      <c r="J23" s="8">
        <v>259.84125260798703</v>
      </c>
      <c r="K23" s="8">
        <v>1.7524453865320913</v>
      </c>
      <c r="L23" s="20">
        <v>4.9994685322662713</v>
      </c>
      <c r="M23" s="8">
        <v>6.0342185392793191</v>
      </c>
      <c r="N23" s="9">
        <f t="shared" si="3"/>
        <v>1959.6797054147728</v>
      </c>
    </row>
    <row r="24" spans="1:36">
      <c r="A24" s="8" t="s">
        <v>12</v>
      </c>
      <c r="B24" s="20">
        <v>1277.9781900258049</v>
      </c>
      <c r="C24" s="20">
        <v>101.79866270894408</v>
      </c>
      <c r="D24" s="20">
        <v>0</v>
      </c>
      <c r="E24" s="20">
        <v>116.35333333333335</v>
      </c>
      <c r="F24" s="20">
        <v>0</v>
      </c>
      <c r="G24" s="21">
        <f t="shared" si="2"/>
        <v>1496.1301860680824</v>
      </c>
      <c r="H24" s="111"/>
      <c r="I24" s="111">
        <v>824.57686878433844</v>
      </c>
      <c r="J24" s="8">
        <v>67.107994619494548</v>
      </c>
      <c r="K24" s="8">
        <v>0</v>
      </c>
      <c r="L24" s="20">
        <v>100.40934901454919</v>
      </c>
      <c r="M24" s="8">
        <v>0</v>
      </c>
      <c r="N24" s="9">
        <f t="shared" si="3"/>
        <v>992.0942124183822</v>
      </c>
    </row>
    <row r="25" spans="1:36">
      <c r="A25" s="8" t="s">
        <v>13</v>
      </c>
      <c r="B25" s="20">
        <v>2272.9302052345774</v>
      </c>
      <c r="C25" s="20">
        <v>233.23345496377789</v>
      </c>
      <c r="D25" s="20">
        <v>0</v>
      </c>
      <c r="E25" s="20">
        <v>96.4</v>
      </c>
      <c r="F25" s="20">
        <v>0</v>
      </c>
      <c r="G25" s="21">
        <f t="shared" si="2"/>
        <v>2602.5636601983556</v>
      </c>
      <c r="H25" s="111"/>
      <c r="I25" s="111">
        <v>1466.5396375503308</v>
      </c>
      <c r="J25" s="8">
        <v>153.75280012809199</v>
      </c>
      <c r="K25" s="8">
        <v>0</v>
      </c>
      <c r="L25" s="20">
        <v>83.190235876375482</v>
      </c>
      <c r="M25" s="8">
        <v>0</v>
      </c>
      <c r="N25" s="9">
        <f t="shared" si="3"/>
        <v>1703.4826735547983</v>
      </c>
    </row>
    <row r="26" spans="1:36">
      <c r="A26" s="8" t="s">
        <v>14</v>
      </c>
      <c r="B26" s="20">
        <v>818.42149523788544</v>
      </c>
      <c r="C26" s="20">
        <v>75.737904388143534</v>
      </c>
      <c r="D26" s="20">
        <v>0</v>
      </c>
      <c r="E26" s="20">
        <v>81.106666666666669</v>
      </c>
      <c r="F26" s="20">
        <v>0</v>
      </c>
      <c r="G26" s="21">
        <f t="shared" si="2"/>
        <v>975.26606629269565</v>
      </c>
      <c r="H26" s="111"/>
      <c r="I26" s="111">
        <v>528.06177691923313</v>
      </c>
      <c r="J26" s="8">
        <v>49.92814979017173</v>
      </c>
      <c r="K26" s="8">
        <v>0</v>
      </c>
      <c r="L26" s="20">
        <v>69.9925594517278</v>
      </c>
      <c r="M26" s="8">
        <v>0</v>
      </c>
      <c r="N26" s="9">
        <f t="shared" si="3"/>
        <v>647.98248616113256</v>
      </c>
    </row>
    <row r="27" spans="1:36">
      <c r="A27" s="8" t="s">
        <v>15</v>
      </c>
      <c r="B27" s="20">
        <v>1170.5082077255759</v>
      </c>
      <c r="C27" s="20">
        <v>228.08959665468791</v>
      </c>
      <c r="D27" s="20">
        <v>4.0651029677403541</v>
      </c>
      <c r="E27" s="20">
        <v>66.36</v>
      </c>
      <c r="F27" s="20">
        <v>0</v>
      </c>
      <c r="G27" s="21">
        <f t="shared" si="2"/>
        <v>1469.0229073480041</v>
      </c>
      <c r="H27" s="111"/>
      <c r="I27" s="111">
        <v>755.23510521978039</v>
      </c>
      <c r="J27" s="8">
        <v>150.36185169572596</v>
      </c>
      <c r="K27" s="8">
        <v>2.6569333279680096</v>
      </c>
      <c r="L27" s="20">
        <v>57.266639551413647</v>
      </c>
      <c r="M27" s="8">
        <v>0</v>
      </c>
      <c r="N27" s="9">
        <f t="shared" si="3"/>
        <v>965.52052979488792</v>
      </c>
    </row>
    <row r="28" spans="1:36">
      <c r="A28" s="8" t="s">
        <v>143</v>
      </c>
      <c r="B28" s="20">
        <v>3698.7204144184047</v>
      </c>
      <c r="C28" s="20">
        <v>344.67005484681113</v>
      </c>
      <c r="D28" s="20">
        <v>54.576169630726874</v>
      </c>
      <c r="E28" s="20">
        <v>31.193333333333335</v>
      </c>
      <c r="F28" s="20">
        <v>40.067211790833838</v>
      </c>
      <c r="G28" s="21">
        <f t="shared" si="2"/>
        <v>4169.2271840201101</v>
      </c>
      <c r="H28" s="111"/>
      <c r="I28" s="111">
        <v>2386.487752007924</v>
      </c>
      <c r="J28" s="8">
        <v>227.21434221874577</v>
      </c>
      <c r="K28" s="8">
        <v>35.670743190379021</v>
      </c>
      <c r="L28" s="20">
        <v>26.918887528738647</v>
      </c>
      <c r="M28" s="8">
        <v>38.037856170992413</v>
      </c>
      <c r="N28" s="9">
        <f t="shared" si="3"/>
        <v>2714.32958111678</v>
      </c>
    </row>
    <row r="29" spans="1:36">
      <c r="A29" s="8" t="s">
        <v>16</v>
      </c>
      <c r="B29" s="20">
        <v>2853.4780362784268</v>
      </c>
      <c r="C29" s="20">
        <v>448.19893214160294</v>
      </c>
      <c r="D29" s="20">
        <v>0</v>
      </c>
      <c r="E29" s="20">
        <v>1.9666666666666668</v>
      </c>
      <c r="F29" s="20">
        <v>4.6807490409852619</v>
      </c>
      <c r="G29" s="21">
        <f t="shared" si="2"/>
        <v>3308.3243841276817</v>
      </c>
      <c r="H29" s="111"/>
      <c r="I29" s="111">
        <v>1841.1206096184146</v>
      </c>
      <c r="J29" s="8">
        <v>295.46293365972917</v>
      </c>
      <c r="K29" s="8">
        <v>0</v>
      </c>
      <c r="L29" s="20">
        <v>1.6971728619315882</v>
      </c>
      <c r="M29" s="8">
        <v>4.443674786330889</v>
      </c>
      <c r="N29" s="9">
        <f t="shared" si="3"/>
        <v>2142.7243909264062</v>
      </c>
    </row>
    <row r="30" spans="1:36">
      <c r="A30" s="8" t="s">
        <v>17</v>
      </c>
      <c r="B30" s="20">
        <v>1792.8230123733083</v>
      </c>
      <c r="C30" s="20">
        <v>246.59541709437804</v>
      </c>
      <c r="D30" s="20">
        <v>0</v>
      </c>
      <c r="E30" s="20">
        <v>3.9266666666666667</v>
      </c>
      <c r="F30" s="20">
        <v>0</v>
      </c>
      <c r="G30" s="21">
        <f t="shared" si="2"/>
        <v>2043.3450961343531</v>
      </c>
      <c r="H30" s="111"/>
      <c r="I30" s="111">
        <v>1156.7649568397076</v>
      </c>
      <c r="J30" s="8">
        <v>162.56130958101056</v>
      </c>
      <c r="K30" s="8">
        <v>0</v>
      </c>
      <c r="L30" s="20">
        <v>3.3885925955176455</v>
      </c>
      <c r="M30" s="8">
        <v>0</v>
      </c>
      <c r="N30" s="9">
        <f t="shared" si="3"/>
        <v>1322.7148590162358</v>
      </c>
    </row>
    <row r="31" spans="1:36">
      <c r="A31" s="8" t="s">
        <v>18</v>
      </c>
      <c r="B31" s="20">
        <v>1767.616845467742</v>
      </c>
      <c r="C31" s="20">
        <v>302.66685858107206</v>
      </c>
      <c r="D31" s="20">
        <v>41.169978992434224</v>
      </c>
      <c r="E31" s="20">
        <v>3.4066666666666667</v>
      </c>
      <c r="F31" s="20">
        <v>0</v>
      </c>
      <c r="G31" s="21">
        <f t="shared" si="2"/>
        <v>2114.8603497079148</v>
      </c>
      <c r="H31" s="111"/>
      <c r="I31" s="111">
        <v>1140.501438148025</v>
      </c>
      <c r="J31" s="8">
        <v>199.5248795677287</v>
      </c>
      <c r="K31" s="8">
        <v>26.908516257718563</v>
      </c>
      <c r="L31" s="20">
        <v>2.9398485845662425</v>
      </c>
      <c r="M31" s="8">
        <v>0</v>
      </c>
      <c r="N31" s="9">
        <f t="shared" si="3"/>
        <v>1369.8746825580386</v>
      </c>
    </row>
    <row r="32" spans="1:36">
      <c r="A32" s="8" t="s">
        <v>19</v>
      </c>
      <c r="B32" s="20">
        <v>679.97487757217198</v>
      </c>
      <c r="C32" s="20">
        <v>135.80916009796687</v>
      </c>
      <c r="D32" s="20">
        <v>0</v>
      </c>
      <c r="E32" s="20">
        <v>0</v>
      </c>
      <c r="F32" s="20">
        <v>0</v>
      </c>
      <c r="G32" s="21">
        <f t="shared" si="2"/>
        <v>815.78403767013879</v>
      </c>
      <c r="H32" s="111"/>
      <c r="I32" s="111">
        <v>438.73327399206556</v>
      </c>
      <c r="J32" s="8">
        <v>89.528488318065939</v>
      </c>
      <c r="K32" s="8">
        <v>0</v>
      </c>
      <c r="L32" s="20">
        <v>0</v>
      </c>
      <c r="M32" s="8">
        <v>0</v>
      </c>
      <c r="N32" s="9">
        <f t="shared" si="3"/>
        <v>528.26176231013153</v>
      </c>
    </row>
    <row r="33" spans="1:21">
      <c r="A33" s="8" t="s">
        <v>20</v>
      </c>
      <c r="B33" s="20">
        <v>1037.1490740354161</v>
      </c>
      <c r="C33" s="20">
        <v>122.10016130043934</v>
      </c>
      <c r="D33" s="20">
        <v>0</v>
      </c>
      <c r="E33" s="20">
        <v>1</v>
      </c>
      <c r="F33" s="20">
        <v>0</v>
      </c>
      <c r="G33" s="21">
        <f t="shared" si="2"/>
        <v>1160.2492353358555</v>
      </c>
      <c r="H33" s="111"/>
      <c r="I33" s="111">
        <v>669.18914783156913</v>
      </c>
      <c r="J33" s="8">
        <v>80.491204398399034</v>
      </c>
      <c r="K33" s="8">
        <v>0</v>
      </c>
      <c r="L33" s="20">
        <v>0.86296925182962092</v>
      </c>
      <c r="M33" s="8">
        <v>0</v>
      </c>
      <c r="N33" s="9">
        <f t="shared" si="3"/>
        <v>750.54332148179788</v>
      </c>
    </row>
    <row r="34" spans="1:21">
      <c r="A34" s="8" t="s">
        <v>21</v>
      </c>
      <c r="B34" s="20">
        <v>710.75445825907582</v>
      </c>
      <c r="C34" s="20">
        <v>27.126915192458654</v>
      </c>
      <c r="D34" s="20">
        <v>0</v>
      </c>
      <c r="E34" s="20">
        <v>2.3466666666666667</v>
      </c>
      <c r="F34" s="20">
        <v>0</v>
      </c>
      <c r="G34" s="21">
        <f t="shared" si="2"/>
        <v>740.22804011820119</v>
      </c>
      <c r="H34" s="111"/>
      <c r="I34" s="111">
        <v>458.5928697687271</v>
      </c>
      <c r="J34" s="8">
        <v>17.882679696725095</v>
      </c>
      <c r="K34" s="8">
        <v>0</v>
      </c>
      <c r="L34" s="20">
        <v>2.0251011776268442</v>
      </c>
      <c r="M34" s="8">
        <v>0</v>
      </c>
      <c r="N34" s="9">
        <f t="shared" si="3"/>
        <v>478.50065064307904</v>
      </c>
    </row>
    <row r="35" spans="1:21">
      <c r="A35" s="8" t="s">
        <v>22</v>
      </c>
      <c r="B35" s="20">
        <v>555.9353013218265</v>
      </c>
      <c r="C35" s="20">
        <v>87.965390241831628</v>
      </c>
      <c r="D35" s="20">
        <v>0</v>
      </c>
      <c r="E35" s="20">
        <v>96.653333333333336</v>
      </c>
      <c r="F35" s="20">
        <v>0</v>
      </c>
      <c r="G35" s="21">
        <f t="shared" si="2"/>
        <v>740.55402489699145</v>
      </c>
      <c r="H35" s="111"/>
      <c r="I35" s="111">
        <v>358.70047985824635</v>
      </c>
      <c r="J35" s="8">
        <v>57.988786669315637</v>
      </c>
      <c r="K35" s="8">
        <v>0</v>
      </c>
      <c r="L35" s="20">
        <v>83.408854753505636</v>
      </c>
      <c r="M35" s="8">
        <v>0</v>
      </c>
      <c r="N35" s="9">
        <f t="shared" si="3"/>
        <v>500.09812128106762</v>
      </c>
    </row>
    <row r="36" spans="1:21">
      <c r="A36" s="8" t="s">
        <v>23</v>
      </c>
      <c r="B36" s="20">
        <v>2140.1032350061946</v>
      </c>
      <c r="C36" s="20">
        <v>226.78353922540765</v>
      </c>
      <c r="D36" s="20">
        <v>237.97217854182733</v>
      </c>
      <c r="E36" s="20">
        <v>11.426666666666666</v>
      </c>
      <c r="F36" s="20">
        <v>0</v>
      </c>
      <c r="G36" s="21">
        <f t="shared" si="2"/>
        <v>2616.2856194400965</v>
      </c>
      <c r="H36" s="111"/>
      <c r="I36" s="111">
        <v>1380.8370425797398</v>
      </c>
      <c r="J36" s="8">
        <v>149.50086892243075</v>
      </c>
      <c r="K36" s="8">
        <v>155.53756382421832</v>
      </c>
      <c r="L36" s="20">
        <v>9.8608619842398024</v>
      </c>
      <c r="M36" s="8">
        <v>0</v>
      </c>
      <c r="N36" s="9">
        <f t="shared" si="3"/>
        <v>1695.7363373106286</v>
      </c>
    </row>
    <row r="37" spans="1:21">
      <c r="A37" s="8" t="s">
        <v>24</v>
      </c>
      <c r="B37" s="20">
        <v>854.88405722598225</v>
      </c>
      <c r="C37" s="20">
        <v>90.117954384747549</v>
      </c>
      <c r="D37" s="20">
        <v>4.7916320087833109</v>
      </c>
      <c r="E37" s="20">
        <v>7.76</v>
      </c>
      <c r="F37" s="20">
        <v>0</v>
      </c>
      <c r="G37" s="21">
        <f t="shared" si="2"/>
        <v>957.55364361951308</v>
      </c>
      <c r="H37" s="111"/>
      <c r="I37" s="111">
        <v>551.58814491726025</v>
      </c>
      <c r="J37" s="8">
        <v>59.407805928281071</v>
      </c>
      <c r="K37" s="8">
        <v>3.1317894972218667</v>
      </c>
      <c r="L37" s="20">
        <v>6.6966413941978589</v>
      </c>
      <c r="M37" s="8">
        <v>0</v>
      </c>
      <c r="N37" s="9">
        <f t="shared" si="3"/>
        <v>620.82438173696107</v>
      </c>
    </row>
    <row r="38" spans="1:21">
      <c r="A38" s="8" t="s">
        <v>25</v>
      </c>
      <c r="B38" s="20">
        <v>946.42461708267263</v>
      </c>
      <c r="C38" s="20">
        <v>119.29215352028611</v>
      </c>
      <c r="D38" s="20">
        <v>3.0272043376789863</v>
      </c>
      <c r="E38" s="20">
        <v>46.38666666666667</v>
      </c>
      <c r="F38" s="20">
        <v>0</v>
      </c>
      <c r="G38" s="21">
        <f t="shared" si="2"/>
        <v>1115.1306416073046</v>
      </c>
      <c r="H38" s="111"/>
      <c r="I38" s="111">
        <v>610.65192926233658</v>
      </c>
      <c r="J38" s="8">
        <v>78.640101780864697</v>
      </c>
      <c r="K38" s="8">
        <v>1.9785673718910706</v>
      </c>
      <c r="L38" s="20">
        <v>40.030267028203362</v>
      </c>
      <c r="M38" s="8">
        <v>0</v>
      </c>
      <c r="N38" s="9">
        <f t="shared" si="3"/>
        <v>731.30086544329572</v>
      </c>
    </row>
    <row r="39" spans="1:21">
      <c r="A39" s="8" t="s">
        <v>26</v>
      </c>
      <c r="B39" s="20">
        <v>148.02643554856544</v>
      </c>
      <c r="C39" s="20">
        <v>20.81595425008917</v>
      </c>
      <c r="D39" s="20">
        <v>328.0858237598942</v>
      </c>
      <c r="E39" s="20">
        <v>0</v>
      </c>
      <c r="F39" s="20">
        <v>0</v>
      </c>
      <c r="G39" s="21">
        <f t="shared" si="2"/>
        <v>496.9282135585488</v>
      </c>
      <c r="H39" s="111"/>
      <c r="I39" s="111">
        <v>95.509591380020467</v>
      </c>
      <c r="J39" s="8">
        <v>13.722350654139733</v>
      </c>
      <c r="K39" s="8">
        <v>214.43544394794253</v>
      </c>
      <c r="L39" s="20">
        <v>0</v>
      </c>
      <c r="M39" s="8">
        <v>0</v>
      </c>
      <c r="N39" s="9">
        <f t="shared" si="3"/>
        <v>323.6673859821027</v>
      </c>
    </row>
    <row r="40" spans="1:21">
      <c r="A40" s="8" t="s">
        <v>27</v>
      </c>
      <c r="B40" s="20">
        <v>1226.5208803056366</v>
      </c>
      <c r="C40" s="20">
        <v>131.00391097402405</v>
      </c>
      <c r="D40" s="20">
        <v>7.2652904104295679</v>
      </c>
      <c r="E40" s="20">
        <v>54.779999999999994</v>
      </c>
      <c r="F40" s="20">
        <v>0</v>
      </c>
      <c r="G40" s="21">
        <f t="shared" si="2"/>
        <v>1419.5700816900903</v>
      </c>
      <c r="H40" s="111"/>
      <c r="I40" s="111">
        <v>791.37559222400409</v>
      </c>
      <c r="J40" s="8">
        <v>86.360758764713438</v>
      </c>
      <c r="K40" s="8">
        <v>4.7485616925385692</v>
      </c>
      <c r="L40" s="20">
        <v>47.273455615226638</v>
      </c>
      <c r="M40" s="8">
        <v>0</v>
      </c>
      <c r="N40" s="9">
        <f t="shared" si="3"/>
        <v>929.75836829648279</v>
      </c>
    </row>
    <row r="41" spans="1:21">
      <c r="A41" s="8" t="s">
        <v>28</v>
      </c>
      <c r="B41" s="20">
        <v>542.0838429853867</v>
      </c>
      <c r="C41" s="20">
        <v>98.682896792845554</v>
      </c>
      <c r="D41" s="20">
        <v>64.995488857834147</v>
      </c>
      <c r="E41" s="20">
        <v>19.14</v>
      </c>
      <c r="F41" s="20">
        <v>5.3734998990510805</v>
      </c>
      <c r="G41" s="21">
        <f t="shared" si="2"/>
        <v>730.27572853511754</v>
      </c>
      <c r="H41" s="111"/>
      <c r="I41" s="111">
        <v>349.76324428388369</v>
      </c>
      <c r="J41" s="8">
        <v>65.054010836515303</v>
      </c>
      <c r="K41" s="8">
        <v>42.480764173593485</v>
      </c>
      <c r="L41" s="20">
        <v>16.517231480018946</v>
      </c>
      <c r="M41" s="8">
        <v>5.1013386547078614</v>
      </c>
      <c r="N41" s="9">
        <f t="shared" si="3"/>
        <v>478.91658942871936</v>
      </c>
    </row>
    <row r="42" spans="1:21">
      <c r="A42" s="8" t="s">
        <v>29</v>
      </c>
      <c r="B42" s="20">
        <v>277.69951239459391</v>
      </c>
      <c r="C42" s="20">
        <v>88.551106073617476</v>
      </c>
      <c r="D42" s="20">
        <v>906.82981083849927</v>
      </c>
      <c r="E42" s="20">
        <v>14.813333333333336</v>
      </c>
      <c r="F42" s="20">
        <v>0</v>
      </c>
      <c r="G42" s="21">
        <f t="shared" si="2"/>
        <v>1287.8937626400439</v>
      </c>
      <c r="H42" s="111"/>
      <c r="I42" s="111">
        <v>179.17723180287464</v>
      </c>
      <c r="J42" s="8">
        <v>58.374903872057473</v>
      </c>
      <c r="K42" s="8">
        <v>592.69995528576396</v>
      </c>
      <c r="L42" s="20">
        <v>12.783451183769456</v>
      </c>
      <c r="M42" s="8">
        <v>0</v>
      </c>
      <c r="N42" s="9">
        <f t="shared" si="3"/>
        <v>843.03554214446547</v>
      </c>
    </row>
    <row r="43" spans="1:21">
      <c r="A43" s="8" t="s">
        <v>30</v>
      </c>
      <c r="B43" s="20">
        <v>451.24142086448711</v>
      </c>
      <c r="C43" s="20">
        <v>90.340821624051273</v>
      </c>
      <c r="D43" s="20">
        <v>0</v>
      </c>
      <c r="E43" s="20">
        <v>8.293333333333333</v>
      </c>
      <c r="F43" s="20">
        <v>31.796192206743392</v>
      </c>
      <c r="G43" s="21">
        <f t="shared" si="2"/>
        <v>581.67176802861513</v>
      </c>
      <c r="H43" s="111"/>
      <c r="I43" s="111">
        <v>291.14991224906703</v>
      </c>
      <c r="J43" s="8">
        <v>59.554725083189993</v>
      </c>
      <c r="K43" s="8">
        <v>0</v>
      </c>
      <c r="L43" s="20">
        <v>7.1568916618403229</v>
      </c>
      <c r="M43" s="8">
        <v>30.185753684563156</v>
      </c>
      <c r="N43" s="9">
        <f t="shared" si="3"/>
        <v>388.04728267866051</v>
      </c>
    </row>
    <row r="44" spans="1:21">
      <c r="A44" s="8" t="s">
        <v>31</v>
      </c>
      <c r="B44" s="20">
        <v>1992.0767994576297</v>
      </c>
      <c r="C44" s="20">
        <v>207.2100486025779</v>
      </c>
      <c r="D44" s="20">
        <v>161.88204485301793</v>
      </c>
      <c r="E44" s="20">
        <v>2.1533333333333333</v>
      </c>
      <c r="F44" s="20">
        <v>113.78344336765599</v>
      </c>
      <c r="G44" s="21">
        <f t="shared" si="2"/>
        <v>2477.1056696142141</v>
      </c>
      <c r="H44" s="111"/>
      <c r="I44" s="111">
        <v>1285.3274511997197</v>
      </c>
      <c r="J44" s="8">
        <v>136.59757856038379</v>
      </c>
      <c r="K44" s="8">
        <v>105.80538883832462</v>
      </c>
      <c r="L44" s="20">
        <v>1.8582604556064508</v>
      </c>
      <c r="M44" s="8">
        <v>108.02045013896604</v>
      </c>
      <c r="N44" s="9">
        <f t="shared" si="3"/>
        <v>1637.6091291930004</v>
      </c>
    </row>
    <row r="45" spans="1:21">
      <c r="A45" s="9" t="s">
        <v>32</v>
      </c>
      <c r="B45" s="21">
        <f t="shared" ref="B45:G45" si="4">SUM(B14:B44)</f>
        <v>43544.673333333347</v>
      </c>
      <c r="C45" s="21">
        <f t="shared" si="4"/>
        <v>6241.3399999999983</v>
      </c>
      <c r="D45" s="21">
        <f t="shared" si="4"/>
        <v>4908.713333333334</v>
      </c>
      <c r="E45" s="21">
        <f t="shared" si="4"/>
        <v>1012.9599999999999</v>
      </c>
      <c r="F45" s="21">
        <f t="shared" si="4"/>
        <v>260.48666666666668</v>
      </c>
      <c r="G45" s="21">
        <f t="shared" si="4"/>
        <v>55968.173333333361</v>
      </c>
      <c r="H45" s="111"/>
      <c r="I45" s="9">
        <v>28095.886666666731</v>
      </c>
      <c r="J45" s="9">
        <v>4114.4333333333298</v>
      </c>
      <c r="K45" s="9">
        <v>3208.3133333333326</v>
      </c>
      <c r="L45" s="21">
        <v>874.15333333333297</v>
      </c>
      <c r="M45" s="9">
        <v>247.29333333333273</v>
      </c>
      <c r="N45" s="9">
        <f t="shared" si="3"/>
        <v>36540.080000000067</v>
      </c>
    </row>
    <row r="46" spans="1:21">
      <c r="H46" s="111"/>
      <c r="I46" s="111"/>
    </row>
    <row r="47" spans="1:21">
      <c r="B47" s="126"/>
      <c r="C47" s="126"/>
      <c r="D47" s="126"/>
      <c r="E47" s="126"/>
      <c r="F47" s="126"/>
    </row>
    <row r="48" spans="1:21">
      <c r="B48" s="126"/>
      <c r="C48" s="126"/>
      <c r="D48" s="126"/>
      <c r="E48" s="126"/>
      <c r="F48" s="126"/>
      <c r="O48" s="126"/>
      <c r="P48" s="126"/>
      <c r="Q48" s="126"/>
      <c r="R48" s="126"/>
      <c r="S48" s="126"/>
      <c r="T48" s="126"/>
      <c r="U48" s="126"/>
    </row>
    <row r="49" spans="2:21">
      <c r="B49" s="126"/>
      <c r="C49" s="126"/>
      <c r="D49" s="126"/>
      <c r="E49" s="126"/>
      <c r="F49" s="126"/>
      <c r="H49" s="126"/>
      <c r="I49" s="126"/>
      <c r="J49" s="126"/>
      <c r="K49" s="126"/>
      <c r="L49" s="126"/>
      <c r="N49" s="126"/>
      <c r="O49" s="126"/>
      <c r="P49" s="126"/>
      <c r="Q49" s="126"/>
      <c r="R49" s="126"/>
      <c r="S49" s="126"/>
      <c r="T49" s="126"/>
      <c r="U49" s="126"/>
    </row>
    <row r="50" spans="2:21">
      <c r="B50" s="126"/>
      <c r="C50" s="126"/>
      <c r="D50" s="126"/>
      <c r="E50" s="126"/>
      <c r="F50" s="126"/>
      <c r="H50" s="126"/>
      <c r="I50" s="126"/>
      <c r="J50" s="126"/>
      <c r="K50" s="126"/>
      <c r="L50" s="126"/>
      <c r="N50" s="126"/>
      <c r="O50" s="126"/>
      <c r="P50" s="126"/>
      <c r="Q50" s="126"/>
      <c r="R50" s="126"/>
      <c r="S50" s="126"/>
      <c r="T50" s="126"/>
      <c r="U50" s="126"/>
    </row>
    <row r="51" spans="2:21">
      <c r="B51" s="126"/>
      <c r="C51" s="126"/>
      <c r="D51" s="126"/>
      <c r="E51" s="126"/>
      <c r="F51" s="126"/>
      <c r="H51" s="126"/>
      <c r="I51" s="126"/>
      <c r="J51" s="126"/>
      <c r="K51" s="126"/>
      <c r="L51" s="126"/>
      <c r="N51" s="126"/>
      <c r="O51" s="126"/>
      <c r="P51" s="126"/>
      <c r="Q51" s="126"/>
      <c r="R51" s="126"/>
      <c r="S51" s="126"/>
      <c r="T51" s="126"/>
      <c r="U51" s="126"/>
    </row>
    <row r="52" spans="2:21">
      <c r="B52" s="126"/>
      <c r="C52" s="126"/>
      <c r="D52" s="126"/>
      <c r="E52" s="126"/>
      <c r="F52" s="126"/>
      <c r="H52" s="126"/>
      <c r="I52" s="126"/>
      <c r="J52" s="126"/>
      <c r="K52" s="126"/>
      <c r="L52" s="126"/>
      <c r="N52" s="126"/>
      <c r="O52" s="126"/>
      <c r="P52" s="126"/>
      <c r="Q52" s="126"/>
      <c r="R52" s="126"/>
      <c r="S52" s="126"/>
      <c r="T52" s="126"/>
      <c r="U52" s="126"/>
    </row>
    <row r="53" spans="2:21">
      <c r="B53" s="126"/>
      <c r="C53" s="126"/>
      <c r="D53" s="126"/>
      <c r="E53" s="126"/>
      <c r="F53" s="126"/>
      <c r="H53" s="126"/>
      <c r="I53" s="126"/>
      <c r="J53" s="126"/>
      <c r="K53" s="126"/>
      <c r="L53" s="126"/>
      <c r="N53" s="126"/>
      <c r="O53" s="126"/>
      <c r="P53" s="126"/>
      <c r="Q53" s="126"/>
      <c r="R53" s="126"/>
      <c r="S53" s="126"/>
      <c r="T53" s="126"/>
      <c r="U53" s="126"/>
    </row>
    <row r="54" spans="2:21">
      <c r="B54" s="126"/>
      <c r="C54" s="126"/>
      <c r="D54" s="126"/>
      <c r="E54" s="126"/>
      <c r="F54" s="126"/>
      <c r="H54" s="126"/>
      <c r="I54" s="126"/>
      <c r="J54" s="126"/>
      <c r="K54" s="126"/>
      <c r="L54" s="126"/>
      <c r="N54" s="126"/>
      <c r="O54" s="126"/>
      <c r="P54" s="126"/>
      <c r="Q54" s="126"/>
      <c r="R54" s="126"/>
      <c r="S54" s="126"/>
      <c r="T54" s="126"/>
      <c r="U54" s="126"/>
    </row>
    <row r="55" spans="2:21">
      <c r="B55" s="126"/>
      <c r="C55" s="126"/>
      <c r="D55" s="126"/>
      <c r="E55" s="126"/>
      <c r="F55" s="126"/>
      <c r="H55" s="126"/>
      <c r="I55" s="126"/>
      <c r="J55" s="126"/>
      <c r="K55" s="126"/>
      <c r="L55" s="126"/>
      <c r="N55" s="126"/>
      <c r="O55" s="126"/>
      <c r="P55" s="126"/>
      <c r="Q55" s="126"/>
      <c r="R55" s="126"/>
      <c r="S55" s="126"/>
      <c r="T55" s="126"/>
      <c r="U55" s="126"/>
    </row>
    <row r="56" spans="2:21">
      <c r="B56" s="126"/>
      <c r="C56" s="126"/>
      <c r="D56" s="126"/>
      <c r="E56" s="126"/>
      <c r="F56" s="126"/>
      <c r="H56" s="126"/>
      <c r="I56" s="126"/>
      <c r="J56" s="126"/>
      <c r="K56" s="126"/>
      <c r="L56" s="126"/>
      <c r="N56" s="126"/>
      <c r="O56" s="126"/>
      <c r="P56" s="126"/>
      <c r="Q56" s="126"/>
      <c r="R56" s="126"/>
      <c r="S56" s="126"/>
      <c r="T56" s="126"/>
      <c r="U56" s="126"/>
    </row>
    <row r="57" spans="2:21">
      <c r="B57" s="126"/>
      <c r="C57" s="126"/>
      <c r="D57" s="126"/>
      <c r="E57" s="126"/>
      <c r="F57" s="126"/>
      <c r="H57" s="126"/>
      <c r="I57" s="126"/>
      <c r="J57" s="126"/>
      <c r="K57" s="126"/>
      <c r="L57" s="126"/>
      <c r="N57" s="126"/>
      <c r="O57" s="126"/>
      <c r="P57" s="126"/>
      <c r="Q57" s="126"/>
      <c r="R57" s="126"/>
      <c r="S57" s="126"/>
      <c r="T57" s="126"/>
      <c r="U57" s="126"/>
    </row>
    <row r="58" spans="2:21">
      <c r="B58" s="126"/>
      <c r="C58" s="126"/>
      <c r="D58" s="126"/>
      <c r="E58" s="126"/>
      <c r="F58" s="126"/>
      <c r="H58" s="126"/>
      <c r="I58" s="126"/>
      <c r="J58" s="126"/>
      <c r="K58" s="126"/>
      <c r="L58" s="126"/>
      <c r="N58" s="126"/>
      <c r="O58" s="126"/>
      <c r="P58" s="126"/>
      <c r="Q58" s="126"/>
      <c r="R58" s="126"/>
      <c r="S58" s="126"/>
      <c r="T58" s="126"/>
      <c r="U58" s="126"/>
    </row>
    <row r="59" spans="2:21">
      <c r="B59" s="126"/>
      <c r="C59" s="126"/>
      <c r="D59" s="126"/>
      <c r="E59" s="126"/>
      <c r="F59" s="126"/>
      <c r="H59" s="126"/>
      <c r="I59" s="126"/>
      <c r="J59" s="126"/>
      <c r="K59" s="126"/>
      <c r="L59" s="126"/>
      <c r="N59" s="126"/>
      <c r="O59" s="126"/>
      <c r="P59" s="126"/>
      <c r="Q59" s="126"/>
      <c r="R59" s="126"/>
      <c r="S59" s="126"/>
      <c r="T59" s="126"/>
      <c r="U59" s="126"/>
    </row>
    <row r="60" spans="2:21">
      <c r="B60" s="126"/>
      <c r="C60" s="126"/>
      <c r="D60" s="126"/>
      <c r="E60" s="126"/>
      <c r="F60" s="126"/>
      <c r="H60" s="126"/>
      <c r="I60" s="126"/>
      <c r="J60" s="126"/>
      <c r="K60" s="126"/>
      <c r="L60" s="126"/>
      <c r="N60" s="126"/>
      <c r="O60" s="126"/>
      <c r="P60" s="126"/>
      <c r="Q60" s="126"/>
      <c r="R60" s="126"/>
      <c r="S60" s="126"/>
      <c r="T60" s="126"/>
      <c r="U60" s="126"/>
    </row>
    <row r="61" spans="2:21">
      <c r="B61" s="126"/>
      <c r="C61" s="126"/>
      <c r="D61" s="126"/>
      <c r="E61" s="126"/>
      <c r="F61" s="126"/>
      <c r="H61" s="126"/>
      <c r="I61" s="126"/>
      <c r="J61" s="126"/>
      <c r="K61" s="126"/>
      <c r="L61" s="126"/>
      <c r="N61" s="126"/>
      <c r="O61" s="126"/>
      <c r="P61" s="126"/>
      <c r="Q61" s="126"/>
      <c r="R61" s="126"/>
      <c r="S61" s="126"/>
      <c r="T61" s="126"/>
      <c r="U61" s="126"/>
    </row>
    <row r="62" spans="2:21">
      <c r="B62" s="126"/>
      <c r="C62" s="126"/>
      <c r="D62" s="126"/>
      <c r="E62" s="126"/>
      <c r="F62" s="126"/>
      <c r="H62" s="126"/>
      <c r="I62" s="126"/>
      <c r="J62" s="126"/>
      <c r="K62" s="126"/>
      <c r="L62" s="126"/>
      <c r="N62" s="126"/>
      <c r="O62" s="126"/>
      <c r="P62" s="126"/>
      <c r="Q62" s="126"/>
      <c r="R62" s="126"/>
      <c r="S62" s="126"/>
      <c r="T62" s="126"/>
      <c r="U62" s="126"/>
    </row>
    <row r="63" spans="2:21">
      <c r="B63" s="126"/>
      <c r="C63" s="126"/>
      <c r="D63" s="126"/>
      <c r="E63" s="126"/>
      <c r="F63" s="126"/>
      <c r="H63" s="126"/>
      <c r="I63" s="126"/>
      <c r="J63" s="126"/>
      <c r="K63" s="126"/>
      <c r="L63" s="126"/>
      <c r="N63" s="126"/>
      <c r="O63" s="126"/>
      <c r="P63" s="126"/>
      <c r="Q63" s="126"/>
      <c r="R63" s="126"/>
      <c r="S63" s="126"/>
      <c r="T63" s="126"/>
      <c r="U63" s="126"/>
    </row>
    <row r="64" spans="2:21">
      <c r="B64" s="126"/>
      <c r="C64" s="126"/>
      <c r="D64" s="126"/>
      <c r="E64" s="126"/>
      <c r="F64" s="126"/>
      <c r="H64" s="126"/>
      <c r="I64" s="126"/>
      <c r="J64" s="126"/>
      <c r="K64" s="126"/>
      <c r="L64" s="126"/>
      <c r="N64" s="126"/>
      <c r="O64" s="126"/>
      <c r="P64" s="126"/>
      <c r="Q64" s="126"/>
      <c r="R64" s="126"/>
      <c r="S64" s="126"/>
      <c r="T64" s="126"/>
      <c r="U64" s="126"/>
    </row>
    <row r="65" spans="2:21">
      <c r="B65" s="126"/>
      <c r="C65" s="126"/>
      <c r="D65" s="126"/>
      <c r="E65" s="126"/>
      <c r="F65" s="126"/>
      <c r="H65" s="126"/>
      <c r="I65" s="126"/>
      <c r="J65" s="126"/>
      <c r="K65" s="126"/>
      <c r="L65" s="126"/>
      <c r="N65" s="126"/>
      <c r="O65" s="126"/>
      <c r="P65" s="126"/>
      <c r="Q65" s="126"/>
      <c r="R65" s="126"/>
      <c r="S65" s="126"/>
      <c r="T65" s="126"/>
      <c r="U65" s="126"/>
    </row>
    <row r="66" spans="2:21">
      <c r="B66" s="126"/>
      <c r="C66" s="126"/>
      <c r="D66" s="126"/>
      <c r="E66" s="126"/>
      <c r="F66" s="126"/>
      <c r="H66" s="126"/>
      <c r="I66" s="126"/>
      <c r="J66" s="126"/>
      <c r="K66" s="126"/>
      <c r="L66" s="126"/>
      <c r="N66" s="126"/>
      <c r="O66" s="126"/>
      <c r="P66" s="126"/>
      <c r="Q66" s="126"/>
      <c r="R66" s="126"/>
      <c r="S66" s="126"/>
      <c r="T66" s="126"/>
      <c r="U66" s="126"/>
    </row>
    <row r="67" spans="2:21">
      <c r="B67" s="126"/>
      <c r="C67" s="126"/>
      <c r="D67" s="126"/>
      <c r="E67" s="126"/>
      <c r="F67" s="126"/>
      <c r="H67" s="126"/>
      <c r="I67" s="126"/>
      <c r="J67" s="126"/>
      <c r="K67" s="126"/>
      <c r="L67" s="126"/>
      <c r="N67" s="126"/>
      <c r="O67" s="126"/>
      <c r="P67" s="126"/>
      <c r="Q67" s="126"/>
      <c r="R67" s="126"/>
      <c r="S67" s="126"/>
      <c r="T67" s="126"/>
      <c r="U67" s="126"/>
    </row>
    <row r="68" spans="2:21">
      <c r="B68" s="126"/>
      <c r="C68" s="126"/>
      <c r="D68" s="126"/>
      <c r="E68" s="126"/>
      <c r="F68" s="126"/>
      <c r="H68" s="126"/>
      <c r="I68" s="126"/>
      <c r="J68" s="126"/>
      <c r="K68" s="126"/>
      <c r="L68" s="126"/>
      <c r="N68" s="126"/>
      <c r="O68" s="126"/>
      <c r="P68" s="126"/>
      <c r="Q68" s="126"/>
      <c r="R68" s="126"/>
      <c r="S68" s="126"/>
      <c r="T68" s="126"/>
      <c r="U68" s="126"/>
    </row>
    <row r="69" spans="2:21">
      <c r="B69" s="126"/>
      <c r="C69" s="126"/>
      <c r="D69" s="126"/>
      <c r="E69" s="126"/>
      <c r="F69" s="126"/>
      <c r="H69" s="126"/>
      <c r="I69" s="126"/>
      <c r="J69" s="126"/>
      <c r="K69" s="126"/>
      <c r="L69" s="126"/>
      <c r="N69" s="126"/>
      <c r="O69" s="126"/>
      <c r="P69" s="126"/>
      <c r="Q69" s="126"/>
      <c r="R69" s="126"/>
      <c r="S69" s="126"/>
      <c r="T69" s="126"/>
      <c r="U69" s="126"/>
    </row>
    <row r="70" spans="2:21">
      <c r="B70" s="126"/>
      <c r="C70" s="126"/>
      <c r="D70" s="126"/>
      <c r="E70" s="126"/>
      <c r="F70" s="126"/>
      <c r="H70" s="126"/>
      <c r="I70" s="126"/>
      <c r="J70" s="126"/>
      <c r="K70" s="126"/>
      <c r="L70" s="126"/>
      <c r="N70" s="126"/>
      <c r="O70" s="126"/>
      <c r="P70" s="126"/>
      <c r="Q70" s="126"/>
      <c r="R70" s="126"/>
      <c r="S70" s="126"/>
      <c r="T70" s="126"/>
      <c r="U70" s="126"/>
    </row>
    <row r="71" spans="2:21">
      <c r="B71" s="126"/>
      <c r="C71" s="126"/>
      <c r="D71" s="126"/>
      <c r="E71" s="126"/>
      <c r="F71" s="126"/>
      <c r="H71" s="126"/>
      <c r="I71" s="126"/>
      <c r="J71" s="126"/>
      <c r="K71" s="126"/>
      <c r="L71" s="126"/>
      <c r="N71" s="126"/>
      <c r="O71" s="126"/>
      <c r="P71" s="126"/>
      <c r="Q71" s="126"/>
      <c r="R71" s="126"/>
      <c r="S71" s="126"/>
      <c r="T71" s="126"/>
      <c r="U71" s="126"/>
    </row>
    <row r="72" spans="2:21">
      <c r="B72" s="126"/>
      <c r="C72" s="126"/>
      <c r="D72" s="126"/>
      <c r="E72" s="126"/>
      <c r="F72" s="126"/>
      <c r="H72" s="126"/>
      <c r="I72" s="126"/>
      <c r="J72" s="126"/>
      <c r="K72" s="126"/>
      <c r="L72" s="126"/>
      <c r="N72" s="126"/>
      <c r="O72" s="126"/>
      <c r="P72" s="126"/>
      <c r="Q72" s="126"/>
      <c r="R72" s="126"/>
      <c r="S72" s="126"/>
      <c r="T72" s="126"/>
      <c r="U72" s="126"/>
    </row>
    <row r="73" spans="2:21">
      <c r="B73" s="126"/>
      <c r="C73" s="126"/>
      <c r="D73" s="126"/>
      <c r="E73" s="126"/>
      <c r="F73" s="126"/>
      <c r="H73" s="126"/>
      <c r="I73" s="126"/>
      <c r="J73" s="126"/>
      <c r="K73" s="126"/>
      <c r="L73" s="126"/>
      <c r="N73" s="126"/>
      <c r="O73" s="126"/>
      <c r="P73" s="126"/>
      <c r="Q73" s="126"/>
      <c r="R73" s="126"/>
      <c r="S73" s="126"/>
      <c r="T73" s="126"/>
      <c r="U73" s="126"/>
    </row>
    <row r="74" spans="2:21">
      <c r="B74" s="126"/>
      <c r="C74" s="126"/>
      <c r="D74" s="126"/>
      <c r="E74" s="126"/>
      <c r="F74" s="126"/>
      <c r="H74" s="126"/>
      <c r="I74" s="126"/>
      <c r="J74" s="126"/>
      <c r="K74" s="126"/>
      <c r="L74" s="126"/>
      <c r="N74" s="126"/>
      <c r="O74" s="126"/>
      <c r="P74" s="126"/>
      <c r="Q74" s="126"/>
      <c r="R74" s="126"/>
      <c r="S74" s="126"/>
      <c r="T74" s="126"/>
      <c r="U74" s="126"/>
    </row>
    <row r="75" spans="2:21">
      <c r="B75" s="126"/>
      <c r="C75" s="126"/>
      <c r="D75" s="126"/>
      <c r="E75" s="126"/>
      <c r="F75" s="126"/>
      <c r="H75" s="126"/>
      <c r="I75" s="126"/>
      <c r="J75" s="126"/>
      <c r="K75" s="126"/>
      <c r="L75" s="126"/>
      <c r="N75" s="126"/>
      <c r="O75" s="126"/>
      <c r="P75" s="126"/>
      <c r="Q75" s="126"/>
      <c r="R75" s="126"/>
      <c r="S75" s="126"/>
      <c r="T75" s="126"/>
      <c r="U75" s="126"/>
    </row>
    <row r="76" spans="2:21">
      <c r="B76" s="126"/>
      <c r="C76" s="126"/>
      <c r="D76" s="126"/>
      <c r="E76" s="126"/>
      <c r="F76" s="126"/>
      <c r="H76" s="126"/>
      <c r="I76" s="126"/>
      <c r="J76" s="126"/>
      <c r="K76" s="126"/>
      <c r="L76" s="126"/>
      <c r="N76" s="126"/>
      <c r="O76" s="126"/>
      <c r="P76" s="126"/>
      <c r="Q76" s="126"/>
      <c r="R76" s="126"/>
      <c r="S76" s="126"/>
      <c r="T76" s="126"/>
      <c r="U76" s="126"/>
    </row>
    <row r="77" spans="2:21">
      <c r="B77" s="126"/>
      <c r="C77" s="126"/>
      <c r="D77" s="126"/>
      <c r="E77" s="126"/>
      <c r="F77" s="126"/>
      <c r="H77" s="126"/>
      <c r="I77" s="126"/>
      <c r="J77" s="126"/>
      <c r="K77" s="126"/>
      <c r="L77" s="126"/>
      <c r="N77" s="126"/>
      <c r="O77" s="126"/>
      <c r="P77" s="126"/>
      <c r="Q77" s="126"/>
      <c r="R77" s="126"/>
      <c r="S77" s="126"/>
      <c r="T77" s="126"/>
      <c r="U77" s="126"/>
    </row>
    <row r="78" spans="2:21">
      <c r="B78" s="126"/>
      <c r="C78" s="126"/>
      <c r="D78" s="126"/>
      <c r="E78" s="126"/>
      <c r="F78" s="126"/>
      <c r="H78" s="126"/>
      <c r="I78" s="126"/>
      <c r="J78" s="126"/>
      <c r="K78" s="126"/>
      <c r="L78" s="126"/>
      <c r="N78" s="126"/>
      <c r="O78" s="126"/>
      <c r="P78" s="126"/>
      <c r="Q78" s="126"/>
      <c r="R78" s="126"/>
      <c r="S78" s="126"/>
      <c r="T78" s="126"/>
      <c r="U78" s="126"/>
    </row>
    <row r="79" spans="2:21">
      <c r="B79" s="126"/>
      <c r="O79" s="126"/>
      <c r="P79" s="126"/>
      <c r="Q79" s="126"/>
      <c r="R79" s="126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G129"/>
  <sheetViews>
    <sheetView topLeftCell="K1" zoomScale="70" zoomScaleNormal="70" workbookViewId="0">
      <selection activeCell="AG24" sqref="AG24"/>
    </sheetView>
  </sheetViews>
  <sheetFormatPr defaultColWidth="8.84375" defaultRowHeight="14.6"/>
  <cols>
    <col min="1" max="1" width="18.15234375" style="8" customWidth="1"/>
    <col min="2" max="4" width="8.84375" style="8"/>
    <col min="5" max="5" width="10.84375" style="8" customWidth="1"/>
    <col min="6" max="28" width="8.84375" style="8"/>
    <col min="29" max="29" width="13.84375" style="8" customWidth="1"/>
    <col min="30" max="30" width="8.84375" style="8"/>
    <col min="31" max="31" width="8.84375" style="126"/>
    <col min="32" max="257" width="8.84375" style="8"/>
    <col min="258" max="258" width="18.15234375" style="8" customWidth="1"/>
    <col min="259" max="261" width="8.84375" style="8"/>
    <col min="262" max="262" width="10.84375" style="8" customWidth="1"/>
    <col min="263" max="285" width="8.84375" style="8"/>
    <col min="286" max="286" width="13.84375" style="8" customWidth="1"/>
    <col min="287" max="513" width="8.84375" style="8"/>
    <col min="514" max="514" width="18.15234375" style="8" customWidth="1"/>
    <col min="515" max="517" width="8.84375" style="8"/>
    <col min="518" max="518" width="10.84375" style="8" customWidth="1"/>
    <col min="519" max="541" width="8.84375" style="8"/>
    <col min="542" max="542" width="13.84375" style="8" customWidth="1"/>
    <col min="543" max="769" width="8.84375" style="8"/>
    <col min="770" max="770" width="18.15234375" style="8" customWidth="1"/>
    <col min="771" max="773" width="8.84375" style="8"/>
    <col min="774" max="774" width="10.84375" style="8" customWidth="1"/>
    <col min="775" max="797" width="8.84375" style="8"/>
    <col min="798" max="798" width="13.84375" style="8" customWidth="1"/>
    <col min="799" max="1025" width="8.84375" style="8"/>
    <col min="1026" max="1026" width="18.15234375" style="8" customWidth="1"/>
    <col min="1027" max="1029" width="8.84375" style="8"/>
    <col min="1030" max="1030" width="10.84375" style="8" customWidth="1"/>
    <col min="1031" max="1053" width="8.84375" style="8"/>
    <col min="1054" max="1054" width="13.84375" style="8" customWidth="1"/>
    <col min="1055" max="1281" width="8.84375" style="8"/>
    <col min="1282" max="1282" width="18.15234375" style="8" customWidth="1"/>
    <col min="1283" max="1285" width="8.84375" style="8"/>
    <col min="1286" max="1286" width="10.84375" style="8" customWidth="1"/>
    <col min="1287" max="1309" width="8.84375" style="8"/>
    <col min="1310" max="1310" width="13.84375" style="8" customWidth="1"/>
    <col min="1311" max="1537" width="8.84375" style="8"/>
    <col min="1538" max="1538" width="18.15234375" style="8" customWidth="1"/>
    <col min="1539" max="1541" width="8.84375" style="8"/>
    <col min="1542" max="1542" width="10.84375" style="8" customWidth="1"/>
    <col min="1543" max="1565" width="8.84375" style="8"/>
    <col min="1566" max="1566" width="13.84375" style="8" customWidth="1"/>
    <col min="1567" max="1793" width="8.84375" style="8"/>
    <col min="1794" max="1794" width="18.15234375" style="8" customWidth="1"/>
    <col min="1795" max="1797" width="8.84375" style="8"/>
    <col min="1798" max="1798" width="10.84375" style="8" customWidth="1"/>
    <col min="1799" max="1821" width="8.84375" style="8"/>
    <col min="1822" max="1822" width="13.84375" style="8" customWidth="1"/>
    <col min="1823" max="2049" width="8.84375" style="8"/>
    <col min="2050" max="2050" width="18.15234375" style="8" customWidth="1"/>
    <col min="2051" max="2053" width="8.84375" style="8"/>
    <col min="2054" max="2054" width="10.84375" style="8" customWidth="1"/>
    <col min="2055" max="2077" width="8.84375" style="8"/>
    <col min="2078" max="2078" width="13.84375" style="8" customWidth="1"/>
    <col min="2079" max="2305" width="8.84375" style="8"/>
    <col min="2306" max="2306" width="18.15234375" style="8" customWidth="1"/>
    <col min="2307" max="2309" width="8.84375" style="8"/>
    <col min="2310" max="2310" width="10.84375" style="8" customWidth="1"/>
    <col min="2311" max="2333" width="8.84375" style="8"/>
    <col min="2334" max="2334" width="13.84375" style="8" customWidth="1"/>
    <col min="2335" max="2561" width="8.84375" style="8"/>
    <col min="2562" max="2562" width="18.15234375" style="8" customWidth="1"/>
    <col min="2563" max="2565" width="8.84375" style="8"/>
    <col min="2566" max="2566" width="10.84375" style="8" customWidth="1"/>
    <col min="2567" max="2589" width="8.84375" style="8"/>
    <col min="2590" max="2590" width="13.84375" style="8" customWidth="1"/>
    <col min="2591" max="2817" width="8.84375" style="8"/>
    <col min="2818" max="2818" width="18.15234375" style="8" customWidth="1"/>
    <col min="2819" max="2821" width="8.84375" style="8"/>
    <col min="2822" max="2822" width="10.84375" style="8" customWidth="1"/>
    <col min="2823" max="2845" width="8.84375" style="8"/>
    <col min="2846" max="2846" width="13.84375" style="8" customWidth="1"/>
    <col min="2847" max="3073" width="8.84375" style="8"/>
    <col min="3074" max="3074" width="18.15234375" style="8" customWidth="1"/>
    <col min="3075" max="3077" width="8.84375" style="8"/>
    <col min="3078" max="3078" width="10.84375" style="8" customWidth="1"/>
    <col min="3079" max="3101" width="8.84375" style="8"/>
    <col min="3102" max="3102" width="13.84375" style="8" customWidth="1"/>
    <col min="3103" max="3329" width="8.84375" style="8"/>
    <col min="3330" max="3330" width="18.15234375" style="8" customWidth="1"/>
    <col min="3331" max="3333" width="8.84375" style="8"/>
    <col min="3334" max="3334" width="10.84375" style="8" customWidth="1"/>
    <col min="3335" max="3357" width="8.84375" style="8"/>
    <col min="3358" max="3358" width="13.84375" style="8" customWidth="1"/>
    <col min="3359" max="3585" width="8.84375" style="8"/>
    <col min="3586" max="3586" width="18.15234375" style="8" customWidth="1"/>
    <col min="3587" max="3589" width="8.84375" style="8"/>
    <col min="3590" max="3590" width="10.84375" style="8" customWidth="1"/>
    <col min="3591" max="3613" width="8.84375" style="8"/>
    <col min="3614" max="3614" width="13.84375" style="8" customWidth="1"/>
    <col min="3615" max="3841" width="8.84375" style="8"/>
    <col min="3842" max="3842" width="18.15234375" style="8" customWidth="1"/>
    <col min="3843" max="3845" width="8.84375" style="8"/>
    <col min="3846" max="3846" width="10.84375" style="8" customWidth="1"/>
    <col min="3847" max="3869" width="8.84375" style="8"/>
    <col min="3870" max="3870" width="13.84375" style="8" customWidth="1"/>
    <col min="3871" max="4097" width="8.84375" style="8"/>
    <col min="4098" max="4098" width="18.15234375" style="8" customWidth="1"/>
    <col min="4099" max="4101" width="8.84375" style="8"/>
    <col min="4102" max="4102" width="10.84375" style="8" customWidth="1"/>
    <col min="4103" max="4125" width="8.84375" style="8"/>
    <col min="4126" max="4126" width="13.84375" style="8" customWidth="1"/>
    <col min="4127" max="4353" width="8.84375" style="8"/>
    <col min="4354" max="4354" width="18.15234375" style="8" customWidth="1"/>
    <col min="4355" max="4357" width="8.84375" style="8"/>
    <col min="4358" max="4358" width="10.84375" style="8" customWidth="1"/>
    <col min="4359" max="4381" width="8.84375" style="8"/>
    <col min="4382" max="4382" width="13.84375" style="8" customWidth="1"/>
    <col min="4383" max="4609" width="8.84375" style="8"/>
    <col min="4610" max="4610" width="18.15234375" style="8" customWidth="1"/>
    <col min="4611" max="4613" width="8.84375" style="8"/>
    <col min="4614" max="4614" width="10.84375" style="8" customWidth="1"/>
    <col min="4615" max="4637" width="8.84375" style="8"/>
    <col min="4638" max="4638" width="13.84375" style="8" customWidth="1"/>
    <col min="4639" max="4865" width="8.84375" style="8"/>
    <col min="4866" max="4866" width="18.15234375" style="8" customWidth="1"/>
    <col min="4867" max="4869" width="8.84375" style="8"/>
    <col min="4870" max="4870" width="10.84375" style="8" customWidth="1"/>
    <col min="4871" max="4893" width="8.84375" style="8"/>
    <col min="4894" max="4894" width="13.84375" style="8" customWidth="1"/>
    <col min="4895" max="5121" width="8.84375" style="8"/>
    <col min="5122" max="5122" width="18.15234375" style="8" customWidth="1"/>
    <col min="5123" max="5125" width="8.84375" style="8"/>
    <col min="5126" max="5126" width="10.84375" style="8" customWidth="1"/>
    <col min="5127" max="5149" width="8.84375" style="8"/>
    <col min="5150" max="5150" width="13.84375" style="8" customWidth="1"/>
    <col min="5151" max="5377" width="8.84375" style="8"/>
    <col min="5378" max="5378" width="18.15234375" style="8" customWidth="1"/>
    <col min="5379" max="5381" width="8.84375" style="8"/>
    <col min="5382" max="5382" width="10.84375" style="8" customWidth="1"/>
    <col min="5383" max="5405" width="8.84375" style="8"/>
    <col min="5406" max="5406" width="13.84375" style="8" customWidth="1"/>
    <col min="5407" max="5633" width="8.84375" style="8"/>
    <col min="5634" max="5634" width="18.15234375" style="8" customWidth="1"/>
    <col min="5635" max="5637" width="8.84375" style="8"/>
    <col min="5638" max="5638" width="10.84375" style="8" customWidth="1"/>
    <col min="5639" max="5661" width="8.84375" style="8"/>
    <col min="5662" max="5662" width="13.84375" style="8" customWidth="1"/>
    <col min="5663" max="5889" width="8.84375" style="8"/>
    <col min="5890" max="5890" width="18.15234375" style="8" customWidth="1"/>
    <col min="5891" max="5893" width="8.84375" style="8"/>
    <col min="5894" max="5894" width="10.84375" style="8" customWidth="1"/>
    <col min="5895" max="5917" width="8.84375" style="8"/>
    <col min="5918" max="5918" width="13.84375" style="8" customWidth="1"/>
    <col min="5919" max="6145" width="8.84375" style="8"/>
    <col min="6146" max="6146" width="18.15234375" style="8" customWidth="1"/>
    <col min="6147" max="6149" width="8.84375" style="8"/>
    <col min="6150" max="6150" width="10.84375" style="8" customWidth="1"/>
    <col min="6151" max="6173" width="8.84375" style="8"/>
    <col min="6174" max="6174" width="13.84375" style="8" customWidth="1"/>
    <col min="6175" max="6401" width="8.84375" style="8"/>
    <col min="6402" max="6402" width="18.15234375" style="8" customWidth="1"/>
    <col min="6403" max="6405" width="8.84375" style="8"/>
    <col min="6406" max="6406" width="10.84375" style="8" customWidth="1"/>
    <col min="6407" max="6429" width="8.84375" style="8"/>
    <col min="6430" max="6430" width="13.84375" style="8" customWidth="1"/>
    <col min="6431" max="6657" width="8.84375" style="8"/>
    <col min="6658" max="6658" width="18.15234375" style="8" customWidth="1"/>
    <col min="6659" max="6661" width="8.84375" style="8"/>
    <col min="6662" max="6662" width="10.84375" style="8" customWidth="1"/>
    <col min="6663" max="6685" width="8.84375" style="8"/>
    <col min="6686" max="6686" width="13.84375" style="8" customWidth="1"/>
    <col min="6687" max="6913" width="8.84375" style="8"/>
    <col min="6914" max="6914" width="18.15234375" style="8" customWidth="1"/>
    <col min="6915" max="6917" width="8.84375" style="8"/>
    <col min="6918" max="6918" width="10.84375" style="8" customWidth="1"/>
    <col min="6919" max="6941" width="8.84375" style="8"/>
    <col min="6942" max="6942" width="13.84375" style="8" customWidth="1"/>
    <col min="6943" max="7169" width="8.84375" style="8"/>
    <col min="7170" max="7170" width="18.15234375" style="8" customWidth="1"/>
    <col min="7171" max="7173" width="8.84375" style="8"/>
    <col min="7174" max="7174" width="10.84375" style="8" customWidth="1"/>
    <col min="7175" max="7197" width="8.84375" style="8"/>
    <col min="7198" max="7198" width="13.84375" style="8" customWidth="1"/>
    <col min="7199" max="7425" width="8.84375" style="8"/>
    <col min="7426" max="7426" width="18.15234375" style="8" customWidth="1"/>
    <col min="7427" max="7429" width="8.84375" style="8"/>
    <col min="7430" max="7430" width="10.84375" style="8" customWidth="1"/>
    <col min="7431" max="7453" width="8.84375" style="8"/>
    <col min="7454" max="7454" width="13.84375" style="8" customWidth="1"/>
    <col min="7455" max="7681" width="8.84375" style="8"/>
    <col min="7682" max="7682" width="18.15234375" style="8" customWidth="1"/>
    <col min="7683" max="7685" width="8.84375" style="8"/>
    <col min="7686" max="7686" width="10.84375" style="8" customWidth="1"/>
    <col min="7687" max="7709" width="8.84375" style="8"/>
    <col min="7710" max="7710" width="13.84375" style="8" customWidth="1"/>
    <col min="7711" max="7937" width="8.84375" style="8"/>
    <col min="7938" max="7938" width="18.15234375" style="8" customWidth="1"/>
    <col min="7939" max="7941" width="8.84375" style="8"/>
    <col min="7942" max="7942" width="10.84375" style="8" customWidth="1"/>
    <col min="7943" max="7965" width="8.84375" style="8"/>
    <col min="7966" max="7966" width="13.84375" style="8" customWidth="1"/>
    <col min="7967" max="8193" width="8.84375" style="8"/>
    <col min="8194" max="8194" width="18.15234375" style="8" customWidth="1"/>
    <col min="8195" max="8197" width="8.84375" style="8"/>
    <col min="8198" max="8198" width="10.84375" style="8" customWidth="1"/>
    <col min="8199" max="8221" width="8.84375" style="8"/>
    <col min="8222" max="8222" width="13.84375" style="8" customWidth="1"/>
    <col min="8223" max="8449" width="8.84375" style="8"/>
    <col min="8450" max="8450" width="18.15234375" style="8" customWidth="1"/>
    <col min="8451" max="8453" width="8.84375" style="8"/>
    <col min="8454" max="8454" width="10.84375" style="8" customWidth="1"/>
    <col min="8455" max="8477" width="8.84375" style="8"/>
    <col min="8478" max="8478" width="13.84375" style="8" customWidth="1"/>
    <col min="8479" max="8705" width="8.84375" style="8"/>
    <col min="8706" max="8706" width="18.15234375" style="8" customWidth="1"/>
    <col min="8707" max="8709" width="8.84375" style="8"/>
    <col min="8710" max="8710" width="10.84375" style="8" customWidth="1"/>
    <col min="8711" max="8733" width="8.84375" style="8"/>
    <col min="8734" max="8734" width="13.84375" style="8" customWidth="1"/>
    <col min="8735" max="8961" width="8.84375" style="8"/>
    <col min="8962" max="8962" width="18.15234375" style="8" customWidth="1"/>
    <col min="8963" max="8965" width="8.84375" style="8"/>
    <col min="8966" max="8966" width="10.84375" style="8" customWidth="1"/>
    <col min="8967" max="8989" width="8.84375" style="8"/>
    <col min="8990" max="8990" width="13.84375" style="8" customWidth="1"/>
    <col min="8991" max="9217" width="8.84375" style="8"/>
    <col min="9218" max="9218" width="18.15234375" style="8" customWidth="1"/>
    <col min="9219" max="9221" width="8.84375" style="8"/>
    <col min="9222" max="9222" width="10.84375" style="8" customWidth="1"/>
    <col min="9223" max="9245" width="8.84375" style="8"/>
    <col min="9246" max="9246" width="13.84375" style="8" customWidth="1"/>
    <col min="9247" max="9473" width="8.84375" style="8"/>
    <col min="9474" max="9474" width="18.15234375" style="8" customWidth="1"/>
    <col min="9475" max="9477" width="8.84375" style="8"/>
    <col min="9478" max="9478" width="10.84375" style="8" customWidth="1"/>
    <col min="9479" max="9501" width="8.84375" style="8"/>
    <col min="9502" max="9502" width="13.84375" style="8" customWidth="1"/>
    <col min="9503" max="9729" width="8.84375" style="8"/>
    <col min="9730" max="9730" width="18.15234375" style="8" customWidth="1"/>
    <col min="9731" max="9733" width="8.84375" style="8"/>
    <col min="9734" max="9734" width="10.84375" style="8" customWidth="1"/>
    <col min="9735" max="9757" width="8.84375" style="8"/>
    <col min="9758" max="9758" width="13.84375" style="8" customWidth="1"/>
    <col min="9759" max="9985" width="8.84375" style="8"/>
    <col min="9986" max="9986" width="18.15234375" style="8" customWidth="1"/>
    <col min="9987" max="9989" width="8.84375" style="8"/>
    <col min="9990" max="9990" width="10.84375" style="8" customWidth="1"/>
    <col min="9991" max="10013" width="8.84375" style="8"/>
    <col min="10014" max="10014" width="13.84375" style="8" customWidth="1"/>
    <col min="10015" max="10241" width="8.84375" style="8"/>
    <col min="10242" max="10242" width="18.15234375" style="8" customWidth="1"/>
    <col min="10243" max="10245" width="8.84375" style="8"/>
    <col min="10246" max="10246" width="10.84375" style="8" customWidth="1"/>
    <col min="10247" max="10269" width="8.84375" style="8"/>
    <col min="10270" max="10270" width="13.84375" style="8" customWidth="1"/>
    <col min="10271" max="10497" width="8.84375" style="8"/>
    <col min="10498" max="10498" width="18.15234375" style="8" customWidth="1"/>
    <col min="10499" max="10501" width="8.84375" style="8"/>
    <col min="10502" max="10502" width="10.84375" style="8" customWidth="1"/>
    <col min="10503" max="10525" width="8.84375" style="8"/>
    <col min="10526" max="10526" width="13.84375" style="8" customWidth="1"/>
    <col min="10527" max="10753" width="8.84375" style="8"/>
    <col min="10754" max="10754" width="18.15234375" style="8" customWidth="1"/>
    <col min="10755" max="10757" width="8.84375" style="8"/>
    <col min="10758" max="10758" width="10.84375" style="8" customWidth="1"/>
    <col min="10759" max="10781" width="8.84375" style="8"/>
    <col min="10782" max="10782" width="13.84375" style="8" customWidth="1"/>
    <col min="10783" max="11009" width="8.84375" style="8"/>
    <col min="11010" max="11010" width="18.15234375" style="8" customWidth="1"/>
    <col min="11011" max="11013" width="8.84375" style="8"/>
    <col min="11014" max="11014" width="10.84375" style="8" customWidth="1"/>
    <col min="11015" max="11037" width="8.84375" style="8"/>
    <col min="11038" max="11038" width="13.84375" style="8" customWidth="1"/>
    <col min="11039" max="11265" width="8.84375" style="8"/>
    <col min="11266" max="11266" width="18.15234375" style="8" customWidth="1"/>
    <col min="11267" max="11269" width="8.84375" style="8"/>
    <col min="11270" max="11270" width="10.84375" style="8" customWidth="1"/>
    <col min="11271" max="11293" width="8.84375" style="8"/>
    <col min="11294" max="11294" width="13.84375" style="8" customWidth="1"/>
    <col min="11295" max="11521" width="8.84375" style="8"/>
    <col min="11522" max="11522" width="18.15234375" style="8" customWidth="1"/>
    <col min="11523" max="11525" width="8.84375" style="8"/>
    <col min="11526" max="11526" width="10.84375" style="8" customWidth="1"/>
    <col min="11527" max="11549" width="8.84375" style="8"/>
    <col min="11550" max="11550" width="13.84375" style="8" customWidth="1"/>
    <col min="11551" max="11777" width="8.84375" style="8"/>
    <col min="11778" max="11778" width="18.15234375" style="8" customWidth="1"/>
    <col min="11779" max="11781" width="8.84375" style="8"/>
    <col min="11782" max="11782" width="10.84375" style="8" customWidth="1"/>
    <col min="11783" max="11805" width="8.84375" style="8"/>
    <col min="11806" max="11806" width="13.84375" style="8" customWidth="1"/>
    <col min="11807" max="12033" width="8.84375" style="8"/>
    <col min="12034" max="12034" width="18.15234375" style="8" customWidth="1"/>
    <col min="12035" max="12037" width="8.84375" style="8"/>
    <col min="12038" max="12038" width="10.84375" style="8" customWidth="1"/>
    <col min="12039" max="12061" width="8.84375" style="8"/>
    <col min="12062" max="12062" width="13.84375" style="8" customWidth="1"/>
    <col min="12063" max="12289" width="8.84375" style="8"/>
    <col min="12290" max="12290" width="18.15234375" style="8" customWidth="1"/>
    <col min="12291" max="12293" width="8.84375" style="8"/>
    <col min="12294" max="12294" width="10.84375" style="8" customWidth="1"/>
    <col min="12295" max="12317" width="8.84375" style="8"/>
    <col min="12318" max="12318" width="13.84375" style="8" customWidth="1"/>
    <col min="12319" max="12545" width="8.84375" style="8"/>
    <col min="12546" max="12546" width="18.15234375" style="8" customWidth="1"/>
    <col min="12547" max="12549" width="8.84375" style="8"/>
    <col min="12550" max="12550" width="10.84375" style="8" customWidth="1"/>
    <col min="12551" max="12573" width="8.84375" style="8"/>
    <col min="12574" max="12574" width="13.84375" style="8" customWidth="1"/>
    <col min="12575" max="12801" width="8.84375" style="8"/>
    <col min="12802" max="12802" width="18.15234375" style="8" customWidth="1"/>
    <col min="12803" max="12805" width="8.84375" style="8"/>
    <col min="12806" max="12806" width="10.84375" style="8" customWidth="1"/>
    <col min="12807" max="12829" width="8.84375" style="8"/>
    <col min="12830" max="12830" width="13.84375" style="8" customWidth="1"/>
    <col min="12831" max="13057" width="8.84375" style="8"/>
    <col min="13058" max="13058" width="18.15234375" style="8" customWidth="1"/>
    <col min="13059" max="13061" width="8.84375" style="8"/>
    <col min="13062" max="13062" width="10.84375" style="8" customWidth="1"/>
    <col min="13063" max="13085" width="8.84375" style="8"/>
    <col min="13086" max="13086" width="13.84375" style="8" customWidth="1"/>
    <col min="13087" max="13313" width="8.84375" style="8"/>
    <col min="13314" max="13314" width="18.15234375" style="8" customWidth="1"/>
    <col min="13315" max="13317" width="8.84375" style="8"/>
    <col min="13318" max="13318" width="10.84375" style="8" customWidth="1"/>
    <col min="13319" max="13341" width="8.84375" style="8"/>
    <col min="13342" max="13342" width="13.84375" style="8" customWidth="1"/>
    <col min="13343" max="13569" width="8.84375" style="8"/>
    <col min="13570" max="13570" width="18.15234375" style="8" customWidth="1"/>
    <col min="13571" max="13573" width="8.84375" style="8"/>
    <col min="13574" max="13574" width="10.84375" style="8" customWidth="1"/>
    <col min="13575" max="13597" width="8.84375" style="8"/>
    <col min="13598" max="13598" width="13.84375" style="8" customWidth="1"/>
    <col min="13599" max="13825" width="8.84375" style="8"/>
    <col min="13826" max="13826" width="18.15234375" style="8" customWidth="1"/>
    <col min="13827" max="13829" width="8.84375" style="8"/>
    <col min="13830" max="13830" width="10.84375" style="8" customWidth="1"/>
    <col min="13831" max="13853" width="8.84375" style="8"/>
    <col min="13854" max="13854" width="13.84375" style="8" customWidth="1"/>
    <col min="13855" max="14081" width="8.84375" style="8"/>
    <col min="14082" max="14082" width="18.15234375" style="8" customWidth="1"/>
    <col min="14083" max="14085" width="8.84375" style="8"/>
    <col min="14086" max="14086" width="10.84375" style="8" customWidth="1"/>
    <col min="14087" max="14109" width="8.84375" style="8"/>
    <col min="14110" max="14110" width="13.84375" style="8" customWidth="1"/>
    <col min="14111" max="14337" width="8.84375" style="8"/>
    <col min="14338" max="14338" width="18.15234375" style="8" customWidth="1"/>
    <col min="14339" max="14341" width="8.84375" style="8"/>
    <col min="14342" max="14342" width="10.84375" style="8" customWidth="1"/>
    <col min="14343" max="14365" width="8.84375" style="8"/>
    <col min="14366" max="14366" width="13.84375" style="8" customWidth="1"/>
    <col min="14367" max="14593" width="8.84375" style="8"/>
    <col min="14594" max="14594" width="18.15234375" style="8" customWidth="1"/>
    <col min="14595" max="14597" width="8.84375" style="8"/>
    <col min="14598" max="14598" width="10.84375" style="8" customWidth="1"/>
    <col min="14599" max="14621" width="8.84375" style="8"/>
    <col min="14622" max="14622" width="13.84375" style="8" customWidth="1"/>
    <col min="14623" max="14849" width="8.84375" style="8"/>
    <col min="14850" max="14850" width="18.15234375" style="8" customWidth="1"/>
    <col min="14851" max="14853" width="8.84375" style="8"/>
    <col min="14854" max="14854" width="10.84375" style="8" customWidth="1"/>
    <col min="14855" max="14877" width="8.84375" style="8"/>
    <col min="14878" max="14878" width="13.84375" style="8" customWidth="1"/>
    <col min="14879" max="15105" width="8.84375" style="8"/>
    <col min="15106" max="15106" width="18.15234375" style="8" customWidth="1"/>
    <col min="15107" max="15109" width="8.84375" style="8"/>
    <col min="15110" max="15110" width="10.84375" style="8" customWidth="1"/>
    <col min="15111" max="15133" width="8.84375" style="8"/>
    <col min="15134" max="15134" width="13.84375" style="8" customWidth="1"/>
    <col min="15135" max="15361" width="8.84375" style="8"/>
    <col min="15362" max="15362" width="18.15234375" style="8" customWidth="1"/>
    <col min="15363" max="15365" width="8.84375" style="8"/>
    <col min="15366" max="15366" width="10.84375" style="8" customWidth="1"/>
    <col min="15367" max="15389" width="8.84375" style="8"/>
    <col min="15390" max="15390" width="13.84375" style="8" customWidth="1"/>
    <col min="15391" max="15617" width="8.84375" style="8"/>
    <col min="15618" max="15618" width="18.15234375" style="8" customWidth="1"/>
    <col min="15619" max="15621" width="8.84375" style="8"/>
    <col min="15622" max="15622" width="10.84375" style="8" customWidth="1"/>
    <col min="15623" max="15645" width="8.84375" style="8"/>
    <col min="15646" max="15646" width="13.84375" style="8" customWidth="1"/>
    <col min="15647" max="15873" width="8.84375" style="8"/>
    <col min="15874" max="15874" width="18.15234375" style="8" customWidth="1"/>
    <col min="15875" max="15877" width="8.84375" style="8"/>
    <col min="15878" max="15878" width="10.84375" style="8" customWidth="1"/>
    <col min="15879" max="15901" width="8.84375" style="8"/>
    <col min="15902" max="15902" width="13.84375" style="8" customWidth="1"/>
    <col min="15903" max="16129" width="8.84375" style="8"/>
    <col min="16130" max="16130" width="18.15234375" style="8" customWidth="1"/>
    <col min="16131" max="16133" width="8.84375" style="8"/>
    <col min="16134" max="16134" width="10.84375" style="8" customWidth="1"/>
    <col min="16135" max="16157" width="8.84375" style="8"/>
    <col min="16158" max="16158" width="13.84375" style="8" customWidth="1"/>
    <col min="16159" max="16384" width="8.84375" style="8"/>
  </cols>
  <sheetData>
    <row r="2" spans="1:32">
      <c r="A2" s="133" t="s">
        <v>240</v>
      </c>
      <c r="B2" s="134"/>
      <c r="C2" s="134"/>
      <c r="D2" s="134"/>
    </row>
    <row r="3" spans="1:32" ht="15">
      <c r="A3" s="25" t="s">
        <v>241</v>
      </c>
      <c r="B3" s="8">
        <v>1989</v>
      </c>
      <c r="C3" s="8">
        <v>1990</v>
      </c>
      <c r="D3" s="8">
        <v>1991</v>
      </c>
      <c r="E3" s="8">
        <v>1992</v>
      </c>
      <c r="F3" s="8">
        <v>1993</v>
      </c>
      <c r="G3" s="8">
        <v>1994</v>
      </c>
      <c r="H3" s="8">
        <v>1995</v>
      </c>
      <c r="I3" s="8">
        <v>1996</v>
      </c>
      <c r="J3" s="8">
        <v>1997</v>
      </c>
      <c r="K3" s="8">
        <v>1998</v>
      </c>
      <c r="L3" s="8">
        <v>1999</v>
      </c>
      <c r="M3" s="8">
        <v>2000</v>
      </c>
      <c r="N3" s="8">
        <v>2001</v>
      </c>
      <c r="O3" s="8">
        <v>2002</v>
      </c>
      <c r="P3" s="8">
        <v>2003</v>
      </c>
      <c r="Q3" s="8">
        <v>2004</v>
      </c>
      <c r="R3" s="8">
        <v>2005</v>
      </c>
      <c r="S3" s="8">
        <v>2006</v>
      </c>
      <c r="T3" s="8">
        <v>2007</v>
      </c>
      <c r="U3" s="8">
        <v>2008</v>
      </c>
      <c r="V3" s="8">
        <v>2009</v>
      </c>
      <c r="W3" s="8">
        <v>2010</v>
      </c>
      <c r="X3" s="8">
        <v>2011</v>
      </c>
      <c r="Y3" s="8">
        <v>2012</v>
      </c>
      <c r="Z3" s="8">
        <v>2013</v>
      </c>
      <c r="AA3" s="8">
        <v>2014</v>
      </c>
      <c r="AB3" s="8">
        <v>2015</v>
      </c>
      <c r="AC3" s="9" t="s">
        <v>242</v>
      </c>
      <c r="AD3" s="8" t="s">
        <v>383</v>
      </c>
      <c r="AF3" s="36"/>
    </row>
    <row r="4" spans="1:32">
      <c r="A4" s="8" t="s">
        <v>209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AC4" s="21"/>
      <c r="AD4" s="20">
        <f t="shared" ref="AD4:AD16" si="0">SUM(K4:AA4)</f>
        <v>0</v>
      </c>
    </row>
    <row r="5" spans="1:32">
      <c r="A5" s="8" t="s">
        <v>210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/>
      <c r="AC5" s="21"/>
      <c r="AD5" s="20">
        <f t="shared" si="0"/>
        <v>0</v>
      </c>
    </row>
    <row r="6" spans="1:32">
      <c r="A6" s="8" t="s">
        <v>211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8"/>
      <c r="AC6" s="21"/>
      <c r="AD6" s="20">
        <f t="shared" si="0"/>
        <v>0</v>
      </c>
    </row>
    <row r="7" spans="1:32">
      <c r="A7" s="8" t="s">
        <v>212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8"/>
      <c r="AC7" s="21"/>
      <c r="AD7" s="20">
        <f t="shared" si="0"/>
        <v>0</v>
      </c>
    </row>
    <row r="8" spans="1:32">
      <c r="A8" s="8" t="s">
        <v>213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8"/>
      <c r="AC8" s="21"/>
      <c r="AD8" s="20">
        <f t="shared" si="0"/>
        <v>0</v>
      </c>
    </row>
    <row r="9" spans="1:32">
      <c r="A9" s="8" t="s">
        <v>214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AC9" s="21"/>
      <c r="AD9" s="20">
        <f t="shared" si="0"/>
        <v>0</v>
      </c>
    </row>
    <row r="10" spans="1:32">
      <c r="A10" s="8" t="s">
        <v>215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AC10" s="21"/>
      <c r="AD10" s="20">
        <f t="shared" si="0"/>
        <v>0</v>
      </c>
    </row>
    <row r="11" spans="1:32">
      <c r="A11" s="8" t="s">
        <v>216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AC11" s="21"/>
      <c r="AD11" s="20">
        <f t="shared" si="0"/>
        <v>0</v>
      </c>
    </row>
    <row r="12" spans="1:32">
      <c r="A12" s="8" t="s">
        <v>217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AC12" s="21"/>
      <c r="AD12" s="20">
        <f t="shared" si="0"/>
        <v>0</v>
      </c>
    </row>
    <row r="13" spans="1:32">
      <c r="A13" s="8" t="s">
        <v>218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AC13" s="21"/>
      <c r="AD13" s="20">
        <f t="shared" si="0"/>
        <v>0</v>
      </c>
    </row>
    <row r="14" spans="1:32">
      <c r="A14" s="8" t="s">
        <v>219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AC14" s="21"/>
      <c r="AD14" s="20">
        <f t="shared" si="0"/>
        <v>0</v>
      </c>
    </row>
    <row r="15" spans="1:32">
      <c r="A15" s="8" t="s">
        <v>220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AC15" s="21"/>
      <c r="AD15" s="20">
        <f t="shared" si="0"/>
        <v>0</v>
      </c>
    </row>
    <row r="16" spans="1:32">
      <c r="A16" s="8" t="s">
        <v>221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AC16" s="21"/>
      <c r="AD16" s="20">
        <f t="shared" si="0"/>
        <v>0</v>
      </c>
    </row>
    <row r="17" spans="1:293">
      <c r="A17" s="8" t="s">
        <v>222</v>
      </c>
      <c r="B17" s="38"/>
      <c r="C17" s="38"/>
      <c r="D17" s="38"/>
      <c r="E17" s="38"/>
      <c r="F17" s="38"/>
      <c r="G17" s="38"/>
      <c r="H17" s="39">
        <v>55.615000000000002</v>
      </c>
      <c r="I17" s="39">
        <v>55.615000000000002</v>
      </c>
      <c r="J17" s="39">
        <v>55.615000000000002</v>
      </c>
      <c r="K17" s="39">
        <v>55.615000000000002</v>
      </c>
      <c r="L17" s="39">
        <v>55.615000000000002</v>
      </c>
      <c r="M17" s="39">
        <v>55.615000000000002</v>
      </c>
      <c r="N17" s="39">
        <v>55.615000000000002</v>
      </c>
      <c r="O17" s="39">
        <v>33.570999999999998</v>
      </c>
      <c r="P17" s="39">
        <v>33.570999999999998</v>
      </c>
      <c r="Q17" s="39">
        <v>33.570999999999998</v>
      </c>
      <c r="R17" s="39">
        <v>33.570999999999998</v>
      </c>
      <c r="S17" s="39">
        <v>33.570999999999998</v>
      </c>
      <c r="T17" s="39">
        <v>33.570999999999998</v>
      </c>
      <c r="U17" s="39">
        <v>33.570999999999998</v>
      </c>
      <c r="V17" s="38">
        <v>47.9</v>
      </c>
      <c r="W17" s="38">
        <v>47.9</v>
      </c>
      <c r="X17" s="38">
        <v>47.9</v>
      </c>
      <c r="Y17" s="38">
        <v>47.9</v>
      </c>
      <c r="Z17" s="38">
        <v>47.9</v>
      </c>
      <c r="AA17" s="38">
        <v>47.9</v>
      </c>
      <c r="AB17" s="38">
        <v>47.9</v>
      </c>
      <c r="AC17" s="21">
        <f t="shared" ref="AC17:AC31" si="1">SUM(B17:AB17)</f>
        <v>959.60199999999998</v>
      </c>
      <c r="AD17" s="20">
        <f>SUM(K17:AA17)</f>
        <v>744.85699999999997</v>
      </c>
      <c r="AF17" s="19" t="s">
        <v>243</v>
      </c>
      <c r="AG17" s="19"/>
      <c r="AH17" s="19"/>
      <c r="AI17" s="19"/>
    </row>
    <row r="18" spans="1:293">
      <c r="A18" s="8" t="s">
        <v>143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AC18" s="21"/>
      <c r="AD18" s="20">
        <f t="shared" ref="AD18:AD34" si="2">SUM(K18:AA18)</f>
        <v>0</v>
      </c>
      <c r="AF18" s="8" t="s">
        <v>358</v>
      </c>
    </row>
    <row r="19" spans="1:293">
      <c r="A19" s="8" t="s">
        <v>223</v>
      </c>
      <c r="B19" s="38"/>
      <c r="C19" s="38"/>
      <c r="D19" s="38"/>
      <c r="E19" s="38"/>
      <c r="F19" s="38"/>
      <c r="G19" s="38"/>
      <c r="H19" s="39">
        <v>55.615000000000002</v>
      </c>
      <c r="I19" s="39">
        <v>55.615000000000002</v>
      </c>
      <c r="J19" s="39">
        <v>55.615000000000002</v>
      </c>
      <c r="K19" s="39">
        <v>55.615000000000002</v>
      </c>
      <c r="L19" s="39">
        <v>55.615000000000002</v>
      </c>
      <c r="M19" s="39">
        <v>55.615000000000002</v>
      </c>
      <c r="N19" s="39">
        <v>55.615000000000002</v>
      </c>
      <c r="O19" s="39">
        <v>33.570999999999998</v>
      </c>
      <c r="P19" s="39">
        <v>33.570999999999998</v>
      </c>
      <c r="Q19" s="39">
        <v>33.570999999999998</v>
      </c>
      <c r="R19" s="39">
        <v>33.570999999999998</v>
      </c>
      <c r="S19" s="39">
        <v>33.570999999999998</v>
      </c>
      <c r="T19" s="39">
        <v>33.570999999999998</v>
      </c>
      <c r="U19" s="39">
        <v>33.570999999999998</v>
      </c>
      <c r="V19" s="38">
        <v>47.9</v>
      </c>
      <c r="W19" s="38">
        <v>47.9</v>
      </c>
      <c r="X19" s="38">
        <v>47.9</v>
      </c>
      <c r="Y19" s="38">
        <v>47.9</v>
      </c>
      <c r="Z19" s="38">
        <v>47.9</v>
      </c>
      <c r="AA19" s="38">
        <v>47.9</v>
      </c>
      <c r="AB19" s="38">
        <v>47.9</v>
      </c>
      <c r="AC19" s="21">
        <f t="shared" si="1"/>
        <v>959.60199999999998</v>
      </c>
      <c r="AD19" s="20">
        <f t="shared" si="2"/>
        <v>744.85699999999997</v>
      </c>
    </row>
    <row r="20" spans="1:293">
      <c r="A20" s="8" t="s">
        <v>224</v>
      </c>
      <c r="B20" s="39">
        <v>79.45</v>
      </c>
      <c r="C20" s="39">
        <v>79.45</v>
      </c>
      <c r="D20" s="39">
        <v>79.45</v>
      </c>
      <c r="E20" s="39">
        <v>79.45</v>
      </c>
      <c r="F20" s="39">
        <v>79.45</v>
      </c>
      <c r="G20" s="39">
        <v>79.45</v>
      </c>
      <c r="H20" s="40">
        <v>55.615000000000002</v>
      </c>
      <c r="I20" s="40">
        <v>55.615000000000002</v>
      </c>
      <c r="J20" s="40">
        <v>55.615000000000002</v>
      </c>
      <c r="K20" s="40">
        <v>55.615000000000002</v>
      </c>
      <c r="L20" s="40">
        <v>55.615000000000002</v>
      </c>
      <c r="M20" s="40">
        <v>55.615000000000002</v>
      </c>
      <c r="N20" s="40">
        <v>55.615000000000002</v>
      </c>
      <c r="O20" s="39">
        <v>33.570999999999998</v>
      </c>
      <c r="P20" s="39">
        <v>33.570999999999998</v>
      </c>
      <c r="Q20" s="39">
        <v>33.570999999999998</v>
      </c>
      <c r="R20" s="39">
        <v>33.570999999999998</v>
      </c>
      <c r="S20" s="39">
        <v>33.570999999999998</v>
      </c>
      <c r="T20" s="39">
        <v>33.570999999999998</v>
      </c>
      <c r="U20" s="39">
        <v>33.570999999999998</v>
      </c>
      <c r="V20" s="38">
        <v>47.9</v>
      </c>
      <c r="W20" s="38">
        <v>47.9</v>
      </c>
      <c r="X20" s="38">
        <v>47.9</v>
      </c>
      <c r="Y20" s="38">
        <v>47.9</v>
      </c>
      <c r="Z20" s="38">
        <v>47.9</v>
      </c>
      <c r="AA20" s="38">
        <v>47.9</v>
      </c>
      <c r="AB20" s="38">
        <v>47.9</v>
      </c>
      <c r="AC20" s="21">
        <f t="shared" si="1"/>
        <v>1436.3020000000006</v>
      </c>
      <c r="AD20" s="20">
        <f t="shared" si="2"/>
        <v>744.85699999999997</v>
      </c>
    </row>
    <row r="21" spans="1:293">
      <c r="A21" s="8" t="s">
        <v>225</v>
      </c>
      <c r="B21" s="38"/>
      <c r="C21" s="38"/>
      <c r="D21" s="38"/>
      <c r="E21" s="38"/>
      <c r="F21" s="38"/>
      <c r="G21" s="38"/>
      <c r="H21" s="39">
        <v>55.615000000000002</v>
      </c>
      <c r="I21" s="39">
        <v>55.615000000000002</v>
      </c>
      <c r="J21" s="39">
        <v>55.615000000000002</v>
      </c>
      <c r="K21" s="39">
        <v>55.615000000000002</v>
      </c>
      <c r="L21" s="39">
        <v>55.615000000000002</v>
      </c>
      <c r="M21" s="39">
        <v>55.615000000000002</v>
      </c>
      <c r="N21" s="39">
        <v>55.615000000000002</v>
      </c>
      <c r="O21" s="39">
        <v>33.570999999999998</v>
      </c>
      <c r="P21" s="39">
        <v>33.570999999999998</v>
      </c>
      <c r="Q21" s="39">
        <v>33.570999999999998</v>
      </c>
      <c r="R21" s="39">
        <v>33.570999999999998</v>
      </c>
      <c r="S21" s="39">
        <v>33.570999999999998</v>
      </c>
      <c r="T21" s="39">
        <v>33.570999999999998</v>
      </c>
      <c r="U21" s="39">
        <v>33.570999999999998</v>
      </c>
      <c r="V21" s="38">
        <v>47.9</v>
      </c>
      <c r="W21" s="38">
        <v>47.9</v>
      </c>
      <c r="X21" s="38">
        <v>47.9</v>
      </c>
      <c r="Y21" s="38">
        <v>47.9</v>
      </c>
      <c r="Z21" s="38">
        <v>47.9</v>
      </c>
      <c r="AA21" s="38">
        <v>47.9</v>
      </c>
      <c r="AB21" s="38">
        <v>47.9</v>
      </c>
      <c r="AC21" s="21">
        <f t="shared" si="1"/>
        <v>959.60199999999998</v>
      </c>
      <c r="AD21" s="20">
        <f t="shared" si="2"/>
        <v>744.85699999999997</v>
      </c>
    </row>
    <row r="22" spans="1:293">
      <c r="A22" s="8" t="s">
        <v>226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AC22" s="21"/>
      <c r="AD22" s="20">
        <f t="shared" si="2"/>
        <v>0</v>
      </c>
    </row>
    <row r="23" spans="1:293">
      <c r="A23" s="8" t="s">
        <v>227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AC23" s="21"/>
      <c r="AD23" s="20">
        <f t="shared" si="2"/>
        <v>0</v>
      </c>
    </row>
    <row r="24" spans="1:293">
      <c r="A24" s="8" t="s">
        <v>228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AC24" s="21"/>
      <c r="AD24" s="20">
        <f t="shared" si="2"/>
        <v>0</v>
      </c>
    </row>
    <row r="25" spans="1:293">
      <c r="A25" s="8" t="s">
        <v>229</v>
      </c>
      <c r="B25" s="39">
        <v>79.45</v>
      </c>
      <c r="C25" s="39">
        <v>79.45</v>
      </c>
      <c r="D25" s="39">
        <v>79.45</v>
      </c>
      <c r="E25" s="39">
        <v>79.45</v>
      </c>
      <c r="F25" s="39">
        <v>79.45</v>
      </c>
      <c r="G25" s="39">
        <v>79.45</v>
      </c>
      <c r="H25" s="39">
        <v>55.615000000000002</v>
      </c>
      <c r="I25" s="39">
        <v>55.615000000000002</v>
      </c>
      <c r="J25" s="39">
        <v>55.615000000000002</v>
      </c>
      <c r="K25" s="39">
        <v>55.615000000000002</v>
      </c>
      <c r="L25" s="39">
        <v>55.615000000000002</v>
      </c>
      <c r="M25" s="39">
        <v>55.615000000000002</v>
      </c>
      <c r="N25" s="39">
        <v>55.615000000000002</v>
      </c>
      <c r="O25" s="39">
        <v>33.570999999999998</v>
      </c>
      <c r="P25" s="39">
        <v>33.570999999999998</v>
      </c>
      <c r="Q25" s="39">
        <v>33.570999999999998</v>
      </c>
      <c r="R25" s="39">
        <v>33.570999999999998</v>
      </c>
      <c r="S25" s="39">
        <v>33.570999999999998</v>
      </c>
      <c r="T25" s="39">
        <v>33.570999999999998</v>
      </c>
      <c r="U25" s="39">
        <v>33.570999999999998</v>
      </c>
      <c r="V25" s="38">
        <v>47.9</v>
      </c>
      <c r="W25" s="38">
        <v>47.9</v>
      </c>
      <c r="X25" s="38">
        <v>47.9</v>
      </c>
      <c r="Y25" s="38">
        <v>47.9</v>
      </c>
      <c r="Z25" s="38">
        <v>47.9</v>
      </c>
      <c r="AA25" s="38">
        <v>47.9</v>
      </c>
      <c r="AB25" s="38">
        <v>47.9</v>
      </c>
      <c r="AC25" s="21">
        <f t="shared" si="1"/>
        <v>1436.3020000000006</v>
      </c>
      <c r="AD25" s="20">
        <f t="shared" si="2"/>
        <v>744.85699999999997</v>
      </c>
    </row>
    <row r="26" spans="1:293">
      <c r="A26" s="8" t="s">
        <v>230</v>
      </c>
      <c r="B26" s="39">
        <v>79.45</v>
      </c>
      <c r="C26" s="39">
        <v>79.45</v>
      </c>
      <c r="D26" s="39">
        <v>79.45</v>
      </c>
      <c r="E26" s="39">
        <v>79.45</v>
      </c>
      <c r="F26" s="39">
        <v>79.45</v>
      </c>
      <c r="G26" s="39">
        <v>79.45</v>
      </c>
      <c r="H26" s="39">
        <v>55.615000000000002</v>
      </c>
      <c r="I26" s="39">
        <v>55.615000000000002</v>
      </c>
      <c r="J26" s="39">
        <v>55.615000000000002</v>
      </c>
      <c r="K26" s="39">
        <v>55.615000000000002</v>
      </c>
      <c r="L26" s="39">
        <v>55.615000000000002</v>
      </c>
      <c r="M26" s="39">
        <v>55.615000000000002</v>
      </c>
      <c r="N26" s="39">
        <v>55.615000000000002</v>
      </c>
      <c r="O26" s="39">
        <v>33.570999999999998</v>
      </c>
      <c r="P26" s="39">
        <v>33.570999999999998</v>
      </c>
      <c r="Q26" s="39">
        <v>33.570999999999998</v>
      </c>
      <c r="R26" s="39">
        <v>33.570999999999998</v>
      </c>
      <c r="S26" s="39">
        <v>33.570999999999998</v>
      </c>
      <c r="T26" s="39">
        <v>33.570999999999998</v>
      </c>
      <c r="U26" s="39">
        <v>33.570999999999998</v>
      </c>
      <c r="V26" s="38">
        <v>47.9</v>
      </c>
      <c r="W26" s="38">
        <v>47.9</v>
      </c>
      <c r="X26" s="38">
        <v>47.9</v>
      </c>
      <c r="Y26" s="38">
        <v>47.9</v>
      </c>
      <c r="Z26" s="38">
        <v>47.9</v>
      </c>
      <c r="AA26" s="38">
        <v>47.9</v>
      </c>
      <c r="AB26" s="38">
        <v>47.9</v>
      </c>
      <c r="AC26" s="21">
        <f t="shared" si="1"/>
        <v>1436.3020000000006</v>
      </c>
      <c r="AD26" s="20">
        <f t="shared" si="2"/>
        <v>744.85699999999997</v>
      </c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</row>
    <row r="27" spans="1:293">
      <c r="A27" s="8" t="s">
        <v>231</v>
      </c>
      <c r="B27" s="39">
        <v>79.45</v>
      </c>
      <c r="C27" s="39">
        <v>79.45</v>
      </c>
      <c r="D27" s="39">
        <v>79.45</v>
      </c>
      <c r="E27" s="39">
        <v>79.45</v>
      </c>
      <c r="F27" s="39">
        <v>79.45</v>
      </c>
      <c r="G27" s="39">
        <v>79.45</v>
      </c>
      <c r="H27" s="39">
        <v>55.615000000000002</v>
      </c>
      <c r="I27" s="39">
        <v>55.615000000000002</v>
      </c>
      <c r="J27" s="39">
        <v>55.615000000000002</v>
      </c>
      <c r="K27" s="39">
        <v>55.615000000000002</v>
      </c>
      <c r="L27" s="39">
        <v>55.615000000000002</v>
      </c>
      <c r="M27" s="39">
        <v>55.615000000000002</v>
      </c>
      <c r="N27" s="39">
        <v>55.615000000000002</v>
      </c>
      <c r="O27" s="39">
        <v>33.570999999999998</v>
      </c>
      <c r="P27" s="39">
        <v>33.570999999999998</v>
      </c>
      <c r="Q27" s="39">
        <v>33.570999999999998</v>
      </c>
      <c r="R27" s="39">
        <v>33.570999999999998</v>
      </c>
      <c r="S27" s="39">
        <v>33.570999999999998</v>
      </c>
      <c r="T27" s="39">
        <v>33.570999999999998</v>
      </c>
      <c r="U27" s="39">
        <v>33.570999999999998</v>
      </c>
      <c r="V27" s="38">
        <v>47.9</v>
      </c>
      <c r="W27" s="38">
        <v>47.9</v>
      </c>
      <c r="X27" s="38">
        <v>47.9</v>
      </c>
      <c r="Y27" s="38">
        <v>47.9</v>
      </c>
      <c r="Z27" s="38">
        <v>47.9</v>
      </c>
      <c r="AA27" s="38">
        <v>47.9</v>
      </c>
      <c r="AB27" s="38">
        <v>47.9</v>
      </c>
      <c r="AC27" s="21">
        <f t="shared" si="1"/>
        <v>1436.3020000000006</v>
      </c>
      <c r="AD27" s="20">
        <f t="shared" si="2"/>
        <v>744.85699999999997</v>
      </c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</row>
    <row r="28" spans="1:293">
      <c r="A28" s="8" t="s">
        <v>232</v>
      </c>
      <c r="B28" s="39">
        <v>79.45</v>
      </c>
      <c r="C28" s="39">
        <v>79.45</v>
      </c>
      <c r="D28" s="39">
        <v>79.45</v>
      </c>
      <c r="E28" s="39">
        <v>79.45</v>
      </c>
      <c r="F28" s="39">
        <v>79.45</v>
      </c>
      <c r="G28" s="39">
        <v>79.45</v>
      </c>
      <c r="H28" s="39">
        <v>55.615000000000002</v>
      </c>
      <c r="I28" s="39">
        <v>55.615000000000002</v>
      </c>
      <c r="J28" s="39">
        <v>55.615000000000002</v>
      </c>
      <c r="K28" s="39">
        <v>55.615000000000002</v>
      </c>
      <c r="L28" s="39">
        <v>55.615000000000002</v>
      </c>
      <c r="M28" s="39">
        <v>55.615000000000002</v>
      </c>
      <c r="N28" s="39">
        <v>55.615000000000002</v>
      </c>
      <c r="O28" s="39">
        <v>33.570999999999998</v>
      </c>
      <c r="P28" s="39">
        <v>33.570999999999998</v>
      </c>
      <c r="Q28" s="39">
        <v>33.570999999999998</v>
      </c>
      <c r="R28" s="39">
        <v>33.570999999999998</v>
      </c>
      <c r="S28" s="39">
        <v>33.570999999999998</v>
      </c>
      <c r="T28" s="39">
        <v>33.570999999999998</v>
      </c>
      <c r="U28" s="39">
        <v>33.570999999999998</v>
      </c>
      <c r="V28" s="38">
        <v>47.9</v>
      </c>
      <c r="W28" s="38">
        <v>47.9</v>
      </c>
      <c r="X28" s="38">
        <v>47.9</v>
      </c>
      <c r="Y28" s="38">
        <v>47.9</v>
      </c>
      <c r="Z28" s="38">
        <v>47.9</v>
      </c>
      <c r="AA28" s="38">
        <v>47.9</v>
      </c>
      <c r="AB28" s="38">
        <v>47.9</v>
      </c>
      <c r="AC28" s="21">
        <f t="shared" si="1"/>
        <v>1436.3020000000006</v>
      </c>
      <c r="AD28" s="20">
        <f t="shared" si="2"/>
        <v>744.85699999999997</v>
      </c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</row>
    <row r="29" spans="1:293">
      <c r="A29" s="8" t="s">
        <v>233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8"/>
      <c r="AC29" s="21"/>
      <c r="AD29" s="20">
        <f t="shared" si="2"/>
        <v>0</v>
      </c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</row>
    <row r="30" spans="1:293">
      <c r="A30" s="8" t="s">
        <v>234</v>
      </c>
      <c r="B30" s="39">
        <v>79.45</v>
      </c>
      <c r="C30" s="39">
        <v>79.45</v>
      </c>
      <c r="D30" s="39">
        <v>79.45</v>
      </c>
      <c r="E30" s="39">
        <v>79.45</v>
      </c>
      <c r="F30" s="39">
        <v>79.45</v>
      </c>
      <c r="G30" s="39">
        <v>79.45</v>
      </c>
      <c r="H30" s="39">
        <v>55.615000000000002</v>
      </c>
      <c r="I30" s="39">
        <v>55.615000000000002</v>
      </c>
      <c r="J30" s="39">
        <v>55.615000000000002</v>
      </c>
      <c r="K30" s="39">
        <v>55.615000000000002</v>
      </c>
      <c r="L30" s="39">
        <v>55.615000000000002</v>
      </c>
      <c r="M30" s="39">
        <v>55.615000000000002</v>
      </c>
      <c r="N30" s="39">
        <v>55.615000000000002</v>
      </c>
      <c r="O30" s="39">
        <v>33.570999999999998</v>
      </c>
      <c r="P30" s="39">
        <v>33.570999999999998</v>
      </c>
      <c r="Q30" s="39">
        <v>33.570999999999998</v>
      </c>
      <c r="R30" s="39">
        <v>33.570999999999998</v>
      </c>
      <c r="S30" s="39">
        <v>33.570999999999998</v>
      </c>
      <c r="T30" s="39">
        <v>33.570999999999998</v>
      </c>
      <c r="U30" s="39">
        <v>33.570999999999998</v>
      </c>
      <c r="V30" s="38">
        <v>47.9</v>
      </c>
      <c r="W30" s="38">
        <v>47.9</v>
      </c>
      <c r="X30" s="38">
        <v>47.9</v>
      </c>
      <c r="Y30" s="38">
        <v>47.9</v>
      </c>
      <c r="Z30" s="38">
        <v>47.9</v>
      </c>
      <c r="AA30" s="38">
        <v>47.9</v>
      </c>
      <c r="AB30" s="38">
        <v>47.9</v>
      </c>
      <c r="AC30" s="21">
        <f t="shared" si="1"/>
        <v>1436.3020000000006</v>
      </c>
      <c r="AD30" s="20">
        <f t="shared" si="2"/>
        <v>744.85699999999997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</row>
    <row r="31" spans="1:293">
      <c r="A31" s="8" t="s">
        <v>235</v>
      </c>
      <c r="B31" s="39">
        <v>79.45</v>
      </c>
      <c r="C31" s="39">
        <v>79.45</v>
      </c>
      <c r="D31" s="39">
        <v>79.45</v>
      </c>
      <c r="E31" s="39">
        <v>79.45</v>
      </c>
      <c r="F31" s="39">
        <v>79.45</v>
      </c>
      <c r="G31" s="39">
        <v>79.45</v>
      </c>
      <c r="H31" s="39">
        <v>55.615000000000002</v>
      </c>
      <c r="I31" s="39">
        <v>55.615000000000002</v>
      </c>
      <c r="J31" s="39">
        <v>55.615000000000002</v>
      </c>
      <c r="K31" s="39">
        <v>55.615000000000002</v>
      </c>
      <c r="L31" s="39">
        <v>55.615000000000002</v>
      </c>
      <c r="M31" s="39">
        <v>55.615000000000002</v>
      </c>
      <c r="N31" s="39">
        <v>55.615000000000002</v>
      </c>
      <c r="O31" s="39">
        <v>33.570999999999998</v>
      </c>
      <c r="P31" s="39">
        <v>33.570999999999998</v>
      </c>
      <c r="Q31" s="39">
        <v>33.570999999999998</v>
      </c>
      <c r="R31" s="39">
        <v>33.570999999999998</v>
      </c>
      <c r="S31" s="39">
        <v>33.570999999999998</v>
      </c>
      <c r="T31" s="39">
        <v>33.570999999999998</v>
      </c>
      <c r="U31" s="39">
        <v>33.570999999999998</v>
      </c>
      <c r="V31" s="38">
        <v>47.9</v>
      </c>
      <c r="W31" s="38">
        <v>47.9</v>
      </c>
      <c r="X31" s="38">
        <v>47.9</v>
      </c>
      <c r="Y31" s="38">
        <v>47.9</v>
      </c>
      <c r="Z31" s="38">
        <v>47.9</v>
      </c>
      <c r="AA31" s="38">
        <v>47.9</v>
      </c>
      <c r="AB31" s="38">
        <v>47.9</v>
      </c>
      <c r="AC31" s="21">
        <f t="shared" si="1"/>
        <v>1436.3020000000006</v>
      </c>
      <c r="AD31" s="20">
        <f t="shared" si="2"/>
        <v>744.85699999999997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F31" s="27"/>
      <c r="JG31" s="27"/>
      <c r="JH31" s="27"/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</row>
    <row r="32" spans="1:293">
      <c r="A32" s="8" t="s">
        <v>236</v>
      </c>
      <c r="AC32" s="21"/>
      <c r="AD32" s="20">
        <f t="shared" si="2"/>
        <v>0</v>
      </c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</row>
    <row r="33" spans="1:293">
      <c r="A33" s="8" t="s">
        <v>237</v>
      </c>
      <c r="AC33" s="21"/>
      <c r="AD33" s="20">
        <f t="shared" si="2"/>
        <v>0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</row>
    <row r="34" spans="1:293">
      <c r="A34" s="8" t="s">
        <v>238</v>
      </c>
      <c r="AC34" s="21"/>
      <c r="AD34" s="20">
        <f t="shared" si="2"/>
        <v>0</v>
      </c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</row>
    <row r="35" spans="1:293" s="19" customFormat="1" ht="15">
      <c r="A35" s="9" t="s">
        <v>239</v>
      </c>
      <c r="B35" s="21">
        <f t="shared" ref="B35:G35" si="3">SUM(B20:B31)</f>
        <v>556.15</v>
      </c>
      <c r="C35" s="21">
        <f t="shared" si="3"/>
        <v>556.15</v>
      </c>
      <c r="D35" s="21">
        <f t="shared" si="3"/>
        <v>556.15</v>
      </c>
      <c r="E35" s="21">
        <f t="shared" si="3"/>
        <v>556.15</v>
      </c>
      <c r="F35" s="21">
        <f t="shared" si="3"/>
        <v>556.15</v>
      </c>
      <c r="G35" s="21">
        <f t="shared" si="3"/>
        <v>556.15</v>
      </c>
      <c r="H35" s="21">
        <f>SUM(H17:H34)</f>
        <v>556.15</v>
      </c>
      <c r="I35" s="21">
        <f t="shared" ref="I35:U35" si="4">SUM(I17:I34)</f>
        <v>556.15</v>
      </c>
      <c r="J35" s="21">
        <f t="shared" si="4"/>
        <v>556.15</v>
      </c>
      <c r="K35" s="21">
        <f t="shared" si="4"/>
        <v>556.15</v>
      </c>
      <c r="L35" s="21">
        <f t="shared" si="4"/>
        <v>556.15</v>
      </c>
      <c r="M35" s="21">
        <f t="shared" si="4"/>
        <v>556.15</v>
      </c>
      <c r="N35" s="21">
        <f t="shared" si="4"/>
        <v>556.15</v>
      </c>
      <c r="O35" s="21">
        <f t="shared" si="4"/>
        <v>335.71000000000004</v>
      </c>
      <c r="P35" s="21">
        <f t="shared" si="4"/>
        <v>335.71000000000004</v>
      </c>
      <c r="Q35" s="21">
        <f t="shared" si="4"/>
        <v>335.71000000000004</v>
      </c>
      <c r="R35" s="21">
        <f t="shared" si="4"/>
        <v>335.71000000000004</v>
      </c>
      <c r="S35" s="21">
        <f t="shared" si="4"/>
        <v>335.71000000000004</v>
      </c>
      <c r="T35" s="21">
        <f t="shared" si="4"/>
        <v>335.71000000000004</v>
      </c>
      <c r="U35" s="21">
        <f t="shared" si="4"/>
        <v>335.71000000000004</v>
      </c>
      <c r="V35" s="21">
        <f>SUM(V17:V31)</f>
        <v>478.99999999999989</v>
      </c>
      <c r="W35" s="21">
        <f t="shared" ref="W35:AC35" si="5">SUM(W17:W31)</f>
        <v>478.99999999999989</v>
      </c>
      <c r="X35" s="21">
        <f t="shared" si="5"/>
        <v>478.99999999999989</v>
      </c>
      <c r="Y35" s="21">
        <f t="shared" si="5"/>
        <v>478.99999999999989</v>
      </c>
      <c r="Z35" s="21">
        <f t="shared" si="5"/>
        <v>478.99999999999989</v>
      </c>
      <c r="AA35" s="21">
        <f t="shared" si="5"/>
        <v>478.99999999999989</v>
      </c>
      <c r="AB35" s="21">
        <f t="shared" si="5"/>
        <v>478.99999999999989</v>
      </c>
      <c r="AC35" s="31">
        <f t="shared" si="5"/>
        <v>12932.920000000002</v>
      </c>
      <c r="AD35" s="30">
        <f>SUM(AD4:AD34)</f>
        <v>7448.57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</row>
    <row r="36" spans="1:293" s="22" customFormat="1" ht="12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</row>
    <row r="37" spans="1:293" s="2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</row>
    <row r="38" spans="1:293"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</row>
    <row r="39" spans="1:293"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</row>
    <row r="40" spans="1:293"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</row>
    <row r="41" spans="1:293"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</row>
    <row r="42" spans="1:293"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</row>
    <row r="43" spans="1:293"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</row>
    <row r="44" spans="1:293"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</row>
    <row r="45" spans="1:293"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</row>
    <row r="46" spans="1:293"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</row>
    <row r="47" spans="1:293"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F47" s="27"/>
      <c r="JG47" s="27"/>
      <c r="JH47" s="27"/>
      <c r="JI47" s="27"/>
      <c r="JJ47" s="27"/>
      <c r="JK47" s="27"/>
      <c r="JL47" s="27"/>
      <c r="JM47" s="27"/>
      <c r="JN47" s="27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</row>
    <row r="48" spans="1:293"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F48" s="27"/>
      <c r="JG48" s="27"/>
      <c r="JH48" s="27"/>
      <c r="JI48" s="27"/>
      <c r="JJ48" s="27"/>
      <c r="JK48" s="27"/>
      <c r="JL48" s="27"/>
      <c r="JM48" s="27"/>
      <c r="JN48" s="27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</row>
    <row r="49" spans="30:293"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F49" s="27"/>
      <c r="JG49" s="27"/>
      <c r="JH49" s="27"/>
      <c r="JI49" s="27"/>
      <c r="JJ49" s="27"/>
      <c r="JK49" s="27"/>
      <c r="JL49" s="27"/>
      <c r="JM49" s="27"/>
      <c r="JN49" s="27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</row>
    <row r="50" spans="30:293"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</row>
    <row r="51" spans="30:293"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</row>
    <row r="52" spans="30:293"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</row>
    <row r="53" spans="30:293"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</row>
    <row r="54" spans="30:293"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</row>
    <row r="55" spans="30:293"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</row>
    <row r="56" spans="30:293"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</row>
    <row r="57" spans="30:293"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F57" s="27"/>
      <c r="JG57" s="27"/>
      <c r="JH57" s="27"/>
      <c r="JI57" s="27"/>
      <c r="JJ57" s="27"/>
      <c r="JK57" s="27"/>
      <c r="JL57" s="27"/>
      <c r="JM57" s="27"/>
      <c r="JN57" s="27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</row>
    <row r="58" spans="30:293"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F58" s="27"/>
      <c r="JG58" s="27"/>
      <c r="JH58" s="27"/>
      <c r="JI58" s="27"/>
      <c r="JJ58" s="27"/>
      <c r="JK58" s="27"/>
      <c r="JL58" s="27"/>
      <c r="JM58" s="27"/>
      <c r="JN58" s="27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</row>
    <row r="59" spans="30:293"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F59" s="27"/>
      <c r="JG59" s="27"/>
      <c r="JH59" s="27"/>
      <c r="JI59" s="27"/>
      <c r="JJ59" s="27"/>
      <c r="JK59" s="27"/>
      <c r="JL59" s="27"/>
      <c r="JM59" s="27"/>
      <c r="JN59" s="27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</row>
    <row r="60" spans="30:293"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F60" s="27"/>
      <c r="JG60" s="27"/>
      <c r="JH60" s="27"/>
      <c r="JI60" s="27"/>
      <c r="JJ60" s="27"/>
      <c r="JK60" s="27"/>
      <c r="JL60" s="27"/>
      <c r="JM60" s="27"/>
      <c r="JN60" s="27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</row>
    <row r="61" spans="30:293"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F61" s="27"/>
      <c r="JG61" s="27"/>
      <c r="JH61" s="27"/>
      <c r="JI61" s="27"/>
      <c r="JJ61" s="27"/>
      <c r="JK61" s="27"/>
      <c r="JL61" s="27"/>
      <c r="JM61" s="27"/>
      <c r="JN61" s="27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</row>
    <row r="62" spans="30:293"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F62" s="27"/>
      <c r="JG62" s="27"/>
      <c r="JH62" s="27"/>
      <c r="JI62" s="27"/>
      <c r="JJ62" s="27"/>
      <c r="JK62" s="27"/>
      <c r="JL62" s="27"/>
      <c r="JM62" s="27"/>
      <c r="JN62" s="27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</row>
    <row r="63" spans="30:293"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F63" s="27"/>
      <c r="JG63" s="27"/>
      <c r="JH63" s="27"/>
      <c r="JI63" s="27"/>
      <c r="JJ63" s="27"/>
      <c r="JK63" s="27"/>
      <c r="JL63" s="27"/>
      <c r="JM63" s="27"/>
      <c r="JN63" s="27"/>
      <c r="JO63" s="27"/>
      <c r="JP63" s="27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</row>
    <row r="64" spans="30:293"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F64" s="27"/>
      <c r="JG64" s="27"/>
      <c r="JH64" s="27"/>
      <c r="JI64" s="27"/>
      <c r="JJ64" s="27"/>
      <c r="JK64" s="27"/>
      <c r="JL64" s="27"/>
      <c r="JM64" s="27"/>
      <c r="JN64" s="27"/>
      <c r="JO64" s="27"/>
      <c r="JP64" s="27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</row>
    <row r="65" spans="1:293"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F65" s="27"/>
      <c r="JG65" s="27"/>
      <c r="JH65" s="27"/>
      <c r="JI65" s="27"/>
      <c r="JJ65" s="27"/>
      <c r="JK65" s="27"/>
      <c r="JL65" s="27"/>
      <c r="JM65" s="27"/>
      <c r="JN65" s="27"/>
      <c r="JO65" s="27"/>
      <c r="JP65" s="27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</row>
    <row r="66" spans="1:293"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F66" s="27"/>
      <c r="JG66" s="27"/>
      <c r="JH66" s="27"/>
      <c r="JI66" s="27"/>
      <c r="JJ66" s="27"/>
      <c r="JK66" s="27"/>
      <c r="JL66" s="27"/>
      <c r="JM66" s="27"/>
      <c r="JN66" s="27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</row>
    <row r="67" spans="1:293"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F67" s="27"/>
      <c r="JG67" s="27"/>
      <c r="JH67" s="27"/>
      <c r="JI67" s="27"/>
      <c r="JJ67" s="27"/>
      <c r="JK67" s="27"/>
      <c r="JL67" s="27"/>
      <c r="JM67" s="27"/>
      <c r="JN67" s="27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</row>
    <row r="68" spans="1:293"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F68" s="27"/>
      <c r="JG68" s="27"/>
      <c r="JH68" s="27"/>
      <c r="JI68" s="27"/>
      <c r="JJ68" s="27"/>
      <c r="JK68" s="27"/>
      <c r="JL68" s="27"/>
      <c r="JM68" s="27"/>
      <c r="JN68" s="27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</row>
    <row r="69" spans="1:293"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F69" s="27"/>
      <c r="JG69" s="27"/>
      <c r="JH69" s="27"/>
      <c r="JI69" s="27"/>
      <c r="JJ69" s="27"/>
      <c r="JK69" s="27"/>
      <c r="JL69" s="27"/>
      <c r="JM69" s="27"/>
      <c r="JN69" s="27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</row>
    <row r="70" spans="1:293"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F70" s="27"/>
      <c r="JG70" s="27"/>
      <c r="JH70" s="27"/>
      <c r="JI70" s="27"/>
      <c r="JJ70" s="27"/>
      <c r="JK70" s="27"/>
      <c r="JL70" s="27"/>
      <c r="JM70" s="27"/>
      <c r="JN70" s="27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</row>
    <row r="71" spans="1:293"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</row>
    <row r="72" spans="1:293"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</row>
    <row r="73" spans="1:293"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F73" s="27"/>
      <c r="JG73" s="27"/>
      <c r="JH73" s="27"/>
      <c r="JI73" s="27"/>
      <c r="JJ73" s="27"/>
      <c r="JK73" s="27"/>
      <c r="JL73" s="27"/>
      <c r="JM73" s="27"/>
      <c r="JN73" s="27"/>
      <c r="JO73" s="27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</row>
    <row r="74" spans="1:293" s="41" customForma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F74" s="27"/>
      <c r="JG74" s="27"/>
      <c r="JH74" s="27"/>
      <c r="JI74" s="27"/>
      <c r="JJ74" s="27"/>
      <c r="JK74" s="27"/>
      <c r="JL74" s="27"/>
      <c r="JM74" s="27"/>
      <c r="JN74" s="27"/>
      <c r="JO74" s="27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</row>
    <row r="75" spans="1:293"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F75" s="27"/>
      <c r="JG75" s="27"/>
      <c r="JH75" s="27"/>
      <c r="JI75" s="27"/>
      <c r="JJ75" s="27"/>
      <c r="JK75" s="27"/>
      <c r="JL75" s="27"/>
      <c r="JM75" s="27"/>
      <c r="JN75" s="27"/>
      <c r="JO75" s="27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</row>
    <row r="76" spans="1:293"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F76" s="27"/>
      <c r="JG76" s="27"/>
      <c r="JH76" s="27"/>
      <c r="JI76" s="27"/>
      <c r="JJ76" s="27"/>
      <c r="JK76" s="27"/>
      <c r="JL76" s="27"/>
      <c r="JM76" s="27"/>
      <c r="JN76" s="27"/>
      <c r="JO76" s="27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</row>
    <row r="77" spans="1:293"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</row>
    <row r="78" spans="1:293"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F78" s="27"/>
      <c r="JG78" s="27"/>
      <c r="JH78" s="27"/>
      <c r="JI78" s="27"/>
      <c r="JJ78" s="27"/>
      <c r="JK78" s="27"/>
      <c r="JL78" s="27"/>
      <c r="JM78" s="27"/>
      <c r="JN78" s="27"/>
      <c r="JO78" s="27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</row>
    <row r="79" spans="1:293"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F79" s="27"/>
      <c r="JG79" s="27"/>
      <c r="JH79" s="27"/>
      <c r="JI79" s="27"/>
      <c r="JJ79" s="27"/>
      <c r="JK79" s="27"/>
      <c r="JL79" s="27"/>
      <c r="JM79" s="27"/>
      <c r="JN79" s="27"/>
      <c r="JO79" s="27"/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</row>
    <row r="80" spans="1:293"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F80" s="27"/>
      <c r="JG80" s="27"/>
      <c r="JH80" s="27"/>
      <c r="JI80" s="27"/>
      <c r="JJ80" s="27"/>
      <c r="JK80" s="27"/>
      <c r="JL80" s="27"/>
      <c r="JM80" s="27"/>
      <c r="JN80" s="27"/>
      <c r="JO80" s="27"/>
      <c r="JP80" s="27"/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</row>
    <row r="81" spans="30:293"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F81" s="27"/>
      <c r="JG81" s="27"/>
      <c r="JH81" s="27"/>
      <c r="JI81" s="27"/>
      <c r="JJ81" s="27"/>
      <c r="JK81" s="27"/>
      <c r="JL81" s="27"/>
      <c r="JM81" s="27"/>
      <c r="JN81" s="27"/>
      <c r="JO81" s="27"/>
      <c r="JP81" s="27"/>
      <c r="JQ81" s="27"/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</row>
    <row r="82" spans="30:293"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F82" s="27"/>
      <c r="JG82" s="27"/>
      <c r="JH82" s="27"/>
      <c r="JI82" s="27"/>
      <c r="JJ82" s="27"/>
      <c r="JK82" s="27"/>
      <c r="JL82" s="27"/>
      <c r="JM82" s="27"/>
      <c r="JN82" s="27"/>
      <c r="JO82" s="27"/>
      <c r="JP82" s="27"/>
      <c r="JQ82" s="27"/>
      <c r="JR82" s="27"/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</row>
    <row r="83" spans="30:293"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F83" s="27"/>
      <c r="JG83" s="27"/>
      <c r="JH83" s="27"/>
      <c r="JI83" s="27"/>
      <c r="JJ83" s="27"/>
      <c r="JK83" s="27"/>
      <c r="JL83" s="27"/>
      <c r="JM83" s="27"/>
      <c r="JN83" s="27"/>
      <c r="JO83" s="27"/>
      <c r="JP83" s="27"/>
      <c r="JQ83" s="27"/>
      <c r="JR83" s="27"/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</row>
    <row r="84" spans="30:293"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F84" s="27"/>
      <c r="JG84" s="27"/>
      <c r="JH84" s="27"/>
      <c r="JI84" s="27"/>
      <c r="JJ84" s="27"/>
      <c r="JK84" s="27"/>
      <c r="JL84" s="27"/>
      <c r="JM84" s="27"/>
      <c r="JN84" s="27"/>
      <c r="JO84" s="27"/>
      <c r="JP84" s="27"/>
      <c r="JQ84" s="27"/>
      <c r="JR84" s="27"/>
      <c r="JS84" s="27"/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</row>
    <row r="85" spans="30:293"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F85" s="27"/>
      <c r="JG85" s="27"/>
      <c r="JH85" s="27"/>
      <c r="JI85" s="27"/>
      <c r="JJ85" s="27"/>
      <c r="JK85" s="27"/>
      <c r="JL85" s="27"/>
      <c r="JM85" s="27"/>
      <c r="JN85" s="27"/>
      <c r="JO85" s="27"/>
      <c r="JP85" s="27"/>
      <c r="JQ85" s="27"/>
      <c r="JR85" s="27"/>
      <c r="JS85" s="27"/>
      <c r="JT85" s="27"/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</row>
    <row r="86" spans="30:293"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F86" s="27"/>
      <c r="JG86" s="27"/>
      <c r="JH86" s="27"/>
      <c r="JI86" s="27"/>
      <c r="JJ86" s="27"/>
      <c r="JK86" s="27"/>
      <c r="JL86" s="27"/>
      <c r="JM86" s="27"/>
      <c r="JN86" s="27"/>
      <c r="JO86" s="27"/>
      <c r="JP86" s="27"/>
      <c r="JQ86" s="27"/>
      <c r="JR86" s="27"/>
      <c r="JS86" s="27"/>
      <c r="JT86" s="27"/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</row>
    <row r="87" spans="30:293"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F87" s="27"/>
      <c r="JG87" s="27"/>
      <c r="JH87" s="27"/>
      <c r="JI87" s="27"/>
      <c r="JJ87" s="27"/>
      <c r="JK87" s="27"/>
      <c r="JL87" s="27"/>
      <c r="JM87" s="27"/>
      <c r="JN87" s="27"/>
      <c r="JO87" s="27"/>
      <c r="JP87" s="27"/>
      <c r="JQ87" s="27"/>
      <c r="JR87" s="27"/>
      <c r="JS87" s="27"/>
      <c r="JT87" s="27"/>
      <c r="JU87" s="27"/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</row>
    <row r="88" spans="30:293"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F88" s="27"/>
      <c r="JG88" s="27"/>
      <c r="JH88" s="27"/>
      <c r="JI88" s="27"/>
      <c r="JJ88" s="27"/>
      <c r="JK88" s="27"/>
      <c r="JL88" s="27"/>
      <c r="JM88" s="27"/>
      <c r="JN88" s="27"/>
      <c r="JO88" s="27"/>
      <c r="JP88" s="27"/>
      <c r="JQ88" s="27"/>
      <c r="JR88" s="27"/>
      <c r="JS88" s="27"/>
      <c r="JT88" s="27"/>
      <c r="JU88" s="27"/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</row>
    <row r="89" spans="30:293"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F89" s="27"/>
      <c r="JG89" s="27"/>
      <c r="JH89" s="27"/>
      <c r="JI89" s="27"/>
      <c r="JJ89" s="27"/>
      <c r="JK89" s="27"/>
      <c r="JL89" s="27"/>
      <c r="JM89" s="27"/>
      <c r="JN89" s="27"/>
      <c r="JO89" s="27"/>
      <c r="JP89" s="27"/>
      <c r="JQ89" s="27"/>
      <c r="JR89" s="27"/>
      <c r="JS89" s="27"/>
      <c r="JT89" s="27"/>
      <c r="JU89" s="27"/>
      <c r="JV89" s="27"/>
      <c r="JW89" s="27"/>
      <c r="JX89" s="27"/>
      <c r="JY89" s="27"/>
      <c r="JZ89" s="27"/>
      <c r="KA89" s="27"/>
      <c r="KB89" s="27"/>
      <c r="KC89" s="27"/>
      <c r="KD89" s="27"/>
      <c r="KE89" s="27"/>
      <c r="KF89" s="27"/>
      <c r="KG89" s="27"/>
    </row>
    <row r="90" spans="30:293"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F90" s="27"/>
      <c r="JG90" s="27"/>
      <c r="JH90" s="27"/>
      <c r="JI90" s="27"/>
      <c r="JJ90" s="27"/>
      <c r="JK90" s="27"/>
      <c r="JL90" s="27"/>
      <c r="JM90" s="27"/>
      <c r="JN90" s="27"/>
      <c r="JO90" s="27"/>
      <c r="JP90" s="27"/>
      <c r="JQ90" s="27"/>
      <c r="JR90" s="27"/>
      <c r="JS90" s="27"/>
      <c r="JT90" s="27"/>
      <c r="JU90" s="27"/>
      <c r="JV90" s="27"/>
      <c r="JW90" s="27"/>
      <c r="JX90" s="27"/>
      <c r="JY90" s="27"/>
      <c r="JZ90" s="27"/>
      <c r="KA90" s="27"/>
      <c r="KB90" s="27"/>
      <c r="KC90" s="27"/>
      <c r="KD90" s="27"/>
      <c r="KE90" s="27"/>
      <c r="KF90" s="27"/>
      <c r="KG90" s="27"/>
    </row>
    <row r="91" spans="30:293"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27"/>
      <c r="JP91" s="27"/>
      <c r="JQ91" s="27"/>
      <c r="JR91" s="27"/>
      <c r="JS91" s="27"/>
      <c r="JT91" s="27"/>
      <c r="JU91" s="27"/>
      <c r="JV91" s="27"/>
      <c r="JW91" s="27"/>
      <c r="JX91" s="27"/>
      <c r="JY91" s="27"/>
      <c r="JZ91" s="27"/>
      <c r="KA91" s="27"/>
      <c r="KB91" s="27"/>
      <c r="KC91" s="27"/>
      <c r="KD91" s="27"/>
      <c r="KE91" s="27"/>
      <c r="KF91" s="27"/>
      <c r="KG91" s="27"/>
    </row>
    <row r="92" spans="30:293"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27"/>
      <c r="JM92" s="27"/>
      <c r="JN92" s="27"/>
      <c r="JO92" s="27"/>
      <c r="JP92" s="27"/>
      <c r="JQ92" s="27"/>
      <c r="JR92" s="27"/>
      <c r="JS92" s="27"/>
      <c r="JT92" s="27"/>
      <c r="JU92" s="27"/>
      <c r="JV92" s="27"/>
      <c r="JW92" s="27"/>
      <c r="JX92" s="27"/>
      <c r="JY92" s="27"/>
      <c r="JZ92" s="27"/>
      <c r="KA92" s="27"/>
      <c r="KB92" s="27"/>
      <c r="KC92" s="27"/>
      <c r="KD92" s="27"/>
      <c r="KE92" s="27"/>
      <c r="KF92" s="27"/>
      <c r="KG92" s="27"/>
    </row>
    <row r="93" spans="30:293"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F93" s="27"/>
      <c r="JG93" s="27"/>
      <c r="JH93" s="27"/>
      <c r="JI93" s="27"/>
      <c r="JJ93" s="27"/>
      <c r="JK93" s="27"/>
      <c r="JL93" s="27"/>
      <c r="JM93" s="27"/>
      <c r="JN93" s="27"/>
      <c r="JO93" s="27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</row>
    <row r="94" spans="30:293"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F94" s="27"/>
      <c r="JG94" s="27"/>
      <c r="JH94" s="27"/>
      <c r="JI94" s="27"/>
      <c r="JJ94" s="27"/>
      <c r="JK94" s="27"/>
      <c r="JL94" s="27"/>
      <c r="JM94" s="27"/>
      <c r="JN94" s="27"/>
      <c r="JO94" s="27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</row>
    <row r="95" spans="30:293"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27"/>
      <c r="JN95" s="27"/>
      <c r="JO95" s="27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</row>
    <row r="96" spans="30:293"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F96" s="27"/>
      <c r="JG96" s="27"/>
      <c r="JH96" s="27"/>
      <c r="JI96" s="27"/>
      <c r="JJ96" s="27"/>
      <c r="JK96" s="27"/>
      <c r="JL96" s="27"/>
      <c r="JM96" s="27"/>
      <c r="JN96" s="27"/>
      <c r="JO96" s="27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27"/>
      <c r="KA96" s="27"/>
      <c r="KB96" s="27"/>
      <c r="KC96" s="27"/>
      <c r="KD96" s="27"/>
      <c r="KE96" s="27"/>
      <c r="KF96" s="27"/>
      <c r="KG96" s="27"/>
    </row>
    <row r="97" spans="41:293"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F97" s="27"/>
      <c r="JG97" s="27"/>
      <c r="JH97" s="27"/>
      <c r="JI97" s="27"/>
      <c r="JJ97" s="27"/>
      <c r="JK97" s="27"/>
      <c r="JL97" s="27"/>
      <c r="JM97" s="27"/>
      <c r="JN97" s="27"/>
      <c r="JO97" s="27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27"/>
      <c r="KB97" s="27"/>
      <c r="KC97" s="27"/>
      <c r="KD97" s="27"/>
      <c r="KE97" s="27"/>
      <c r="KF97" s="27"/>
      <c r="KG97" s="27"/>
    </row>
    <row r="98" spans="41:293"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F98" s="27"/>
      <c r="JG98" s="27"/>
      <c r="JH98" s="27"/>
      <c r="JI98" s="27"/>
      <c r="JJ98" s="27"/>
      <c r="JK98" s="27"/>
      <c r="JL98" s="27"/>
      <c r="JM98" s="27"/>
      <c r="JN98" s="27"/>
      <c r="JO98" s="27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27"/>
      <c r="KB98" s="27"/>
      <c r="KC98" s="27"/>
      <c r="KD98" s="27"/>
      <c r="KE98" s="27"/>
      <c r="KF98" s="27"/>
      <c r="KG98" s="27"/>
    </row>
    <row r="99" spans="41:293"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F99" s="27"/>
      <c r="JG99" s="27"/>
      <c r="JH99" s="27"/>
      <c r="JI99" s="27"/>
      <c r="JJ99" s="27"/>
      <c r="JK99" s="27"/>
      <c r="JL99" s="27"/>
      <c r="JM99" s="27"/>
      <c r="JN99" s="27"/>
      <c r="JO99" s="27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27"/>
      <c r="KG99" s="27"/>
    </row>
    <row r="100" spans="41:293"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F100" s="27"/>
      <c r="JG100" s="27"/>
      <c r="JH100" s="27"/>
      <c r="JI100" s="27"/>
      <c r="JJ100" s="27"/>
      <c r="JK100" s="27"/>
      <c r="JL100" s="27"/>
      <c r="JM100" s="27"/>
      <c r="JN100" s="27"/>
      <c r="JO100" s="27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27"/>
      <c r="KG100" s="27"/>
    </row>
    <row r="101" spans="41:293"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F101" s="27"/>
      <c r="JG101" s="27"/>
      <c r="JH101" s="27"/>
      <c r="JI101" s="27"/>
      <c r="JJ101" s="27"/>
      <c r="JK101" s="27"/>
      <c r="JL101" s="27"/>
      <c r="JM101" s="27"/>
      <c r="JN101" s="27"/>
      <c r="JO101" s="27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27"/>
      <c r="KG101" s="27"/>
    </row>
    <row r="102" spans="41:293"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F102" s="27"/>
      <c r="JG102" s="27"/>
      <c r="JH102" s="27"/>
      <c r="JI102" s="27"/>
      <c r="JJ102" s="27"/>
      <c r="JK102" s="27"/>
      <c r="JL102" s="27"/>
      <c r="JM102" s="27"/>
      <c r="JN102" s="27"/>
      <c r="JO102" s="27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27"/>
      <c r="KG102" s="27"/>
    </row>
    <row r="103" spans="41:293"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F103" s="27"/>
      <c r="JG103" s="27"/>
      <c r="JH103" s="27"/>
      <c r="JI103" s="27"/>
      <c r="JJ103" s="27"/>
      <c r="JK103" s="27"/>
      <c r="JL103" s="27"/>
      <c r="JM103" s="27"/>
      <c r="JN103" s="27"/>
      <c r="JO103" s="27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27"/>
      <c r="KG103" s="27"/>
    </row>
    <row r="104" spans="41:293"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F104" s="27"/>
      <c r="JG104" s="27"/>
      <c r="JH104" s="27"/>
      <c r="JI104" s="27"/>
      <c r="JJ104" s="27"/>
      <c r="JK104" s="27"/>
      <c r="JL104" s="27"/>
      <c r="JM104" s="27"/>
      <c r="JN104" s="27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27"/>
      <c r="KG104" s="27"/>
    </row>
    <row r="105" spans="41:293"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F105" s="27"/>
      <c r="JG105" s="27"/>
      <c r="JH105" s="27"/>
      <c r="JI105" s="27"/>
      <c r="JJ105" s="27"/>
      <c r="JK105" s="27"/>
      <c r="JL105" s="27"/>
      <c r="JM105" s="27"/>
      <c r="JN105" s="27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27"/>
      <c r="KG105" s="27"/>
    </row>
    <row r="106" spans="41:293"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F106" s="27"/>
      <c r="JG106" s="27"/>
      <c r="JH106" s="27"/>
      <c r="JI106" s="27"/>
      <c r="JJ106" s="27"/>
      <c r="JK106" s="27"/>
      <c r="JL106" s="27"/>
      <c r="JM106" s="27"/>
      <c r="JN106" s="27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27"/>
      <c r="KG106" s="27"/>
    </row>
    <row r="107" spans="41:293"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F107" s="27"/>
      <c r="JG107" s="27"/>
      <c r="JH107" s="27"/>
      <c r="JI107" s="27"/>
      <c r="JJ107" s="27"/>
      <c r="JK107" s="27"/>
      <c r="JL107" s="27"/>
      <c r="JM107" s="27"/>
      <c r="JN107" s="27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27"/>
      <c r="KG107" s="27"/>
    </row>
    <row r="108" spans="41:293"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F108" s="27"/>
      <c r="JG108" s="27"/>
      <c r="JH108" s="27"/>
      <c r="JI108" s="27"/>
      <c r="JJ108" s="27"/>
      <c r="JK108" s="27"/>
      <c r="JL108" s="27"/>
      <c r="JM108" s="27"/>
      <c r="JN108" s="27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27"/>
      <c r="KG108" s="27"/>
    </row>
    <row r="109" spans="41:293"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F109" s="27"/>
      <c r="JG109" s="27"/>
      <c r="JH109" s="27"/>
      <c r="JI109" s="27"/>
      <c r="JJ109" s="27"/>
      <c r="JK109" s="27"/>
      <c r="JL109" s="27"/>
      <c r="JM109" s="27"/>
      <c r="JN109" s="27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27"/>
      <c r="KG109" s="27"/>
    </row>
    <row r="110" spans="41:293"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F110" s="27"/>
      <c r="JG110" s="27"/>
      <c r="JH110" s="27"/>
      <c r="JI110" s="27"/>
      <c r="JJ110" s="27"/>
      <c r="JK110" s="27"/>
      <c r="JL110" s="27"/>
      <c r="JM110" s="27"/>
      <c r="JN110" s="27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</row>
    <row r="111" spans="41:293"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F111" s="27"/>
      <c r="JG111" s="27"/>
      <c r="JH111" s="27"/>
      <c r="JI111" s="27"/>
      <c r="JJ111" s="27"/>
      <c r="JK111" s="27"/>
      <c r="JL111" s="27"/>
      <c r="JM111" s="27"/>
      <c r="JN111" s="27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</row>
    <row r="112" spans="41:293"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F112" s="27"/>
      <c r="JG112" s="27"/>
      <c r="JH112" s="27"/>
      <c r="JI112" s="27"/>
      <c r="JJ112" s="27"/>
      <c r="JK112" s="27"/>
      <c r="JL112" s="27"/>
      <c r="JM112" s="27"/>
      <c r="JN112" s="27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</row>
    <row r="113" spans="41:293"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F113" s="27"/>
      <c r="JG113" s="27"/>
      <c r="JH113" s="27"/>
      <c r="JI113" s="27"/>
      <c r="JJ113" s="27"/>
      <c r="JK113" s="27"/>
      <c r="JL113" s="27"/>
      <c r="JM113" s="27"/>
      <c r="JN113" s="27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</row>
    <row r="114" spans="41:293"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F114" s="27"/>
      <c r="JG114" s="27"/>
      <c r="JH114" s="27"/>
      <c r="JI114" s="27"/>
      <c r="JJ114" s="27"/>
      <c r="JK114" s="27"/>
      <c r="JL114" s="27"/>
      <c r="JM114" s="27"/>
      <c r="JN114" s="27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</row>
    <row r="115" spans="41:293"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F115" s="27"/>
      <c r="JG115" s="27"/>
      <c r="JH115" s="27"/>
      <c r="JI115" s="27"/>
      <c r="JJ115" s="27"/>
      <c r="JK115" s="27"/>
      <c r="JL115" s="27"/>
      <c r="JM115" s="27"/>
      <c r="JN115" s="27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</row>
    <row r="116" spans="41:293"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F116" s="27"/>
      <c r="JG116" s="27"/>
      <c r="JH116" s="27"/>
      <c r="JI116" s="27"/>
      <c r="JJ116" s="27"/>
      <c r="JK116" s="27"/>
      <c r="JL116" s="27"/>
      <c r="JM116" s="27"/>
      <c r="JN116" s="27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27"/>
    </row>
    <row r="117" spans="41:293"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F117" s="27"/>
      <c r="JG117" s="27"/>
      <c r="JH117" s="27"/>
      <c r="JI117" s="27"/>
      <c r="JJ117" s="27"/>
      <c r="JK117" s="27"/>
      <c r="JL117" s="27"/>
      <c r="JM117" s="27"/>
      <c r="JN117" s="27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27"/>
      <c r="KC117" s="27"/>
      <c r="KD117" s="27"/>
      <c r="KE117" s="27"/>
      <c r="KF117" s="27"/>
      <c r="KG117" s="27"/>
    </row>
    <row r="118" spans="41:293"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F118" s="27"/>
      <c r="JG118" s="27"/>
      <c r="JH118" s="27"/>
      <c r="JI118" s="27"/>
      <c r="JJ118" s="27"/>
      <c r="JK118" s="27"/>
      <c r="JL118" s="27"/>
      <c r="JM118" s="27"/>
      <c r="JN118" s="27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27"/>
      <c r="KD118" s="27"/>
      <c r="KE118" s="27"/>
      <c r="KF118" s="27"/>
      <c r="KG118" s="27"/>
    </row>
    <row r="119" spans="41:293"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F119" s="27"/>
      <c r="JG119" s="27"/>
      <c r="JH119" s="27"/>
      <c r="JI119" s="27"/>
      <c r="JJ119" s="27"/>
      <c r="JK119" s="27"/>
      <c r="JL119" s="27"/>
      <c r="JM119" s="27"/>
      <c r="JN119" s="27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27"/>
      <c r="KD119" s="27"/>
      <c r="KE119" s="27"/>
      <c r="KF119" s="27"/>
      <c r="KG119" s="27"/>
    </row>
    <row r="120" spans="41:293"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F120" s="27"/>
      <c r="JG120" s="27"/>
      <c r="JH120" s="27"/>
      <c r="JI120" s="27"/>
      <c r="JJ120" s="27"/>
      <c r="JK120" s="27"/>
      <c r="JL120" s="27"/>
      <c r="JM120" s="27"/>
      <c r="JN120" s="27"/>
      <c r="JO120" s="27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27"/>
      <c r="KD120" s="27"/>
      <c r="KE120" s="27"/>
      <c r="KF120" s="27"/>
      <c r="KG120" s="27"/>
    </row>
    <row r="121" spans="41:293"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F121" s="27"/>
      <c r="JG121" s="27"/>
      <c r="JH121" s="27"/>
      <c r="JI121" s="27"/>
      <c r="JJ121" s="27"/>
      <c r="JK121" s="27"/>
      <c r="JL121" s="27"/>
      <c r="JM121" s="27"/>
      <c r="JN121" s="27"/>
      <c r="JO121" s="27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27"/>
      <c r="KF121" s="27"/>
      <c r="KG121" s="27"/>
    </row>
    <row r="122" spans="41:293"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F122" s="27"/>
      <c r="JG122" s="27"/>
      <c r="JH122" s="27"/>
      <c r="JI122" s="27"/>
      <c r="JJ122" s="27"/>
      <c r="JK122" s="27"/>
      <c r="JL122" s="27"/>
      <c r="JM122" s="27"/>
      <c r="JN122" s="27"/>
      <c r="JO122" s="27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27"/>
      <c r="KF122" s="27"/>
      <c r="KG122" s="27"/>
    </row>
    <row r="123" spans="41:293"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F123" s="27"/>
      <c r="JG123" s="27"/>
      <c r="JH123" s="27"/>
      <c r="JI123" s="27"/>
      <c r="JJ123" s="27"/>
      <c r="JK123" s="27"/>
      <c r="JL123" s="27"/>
      <c r="JM123" s="27"/>
      <c r="JN123" s="27"/>
      <c r="JO123" s="27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27"/>
      <c r="KF123" s="27"/>
      <c r="KG123" s="27"/>
    </row>
    <row r="124" spans="41:293"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F124" s="27"/>
      <c r="JG124" s="27"/>
      <c r="JH124" s="27"/>
      <c r="JI124" s="27"/>
      <c r="JJ124" s="27"/>
      <c r="JK124" s="27"/>
      <c r="JL124" s="27"/>
      <c r="JM124" s="27"/>
      <c r="JN124" s="27"/>
      <c r="JO124" s="27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27"/>
      <c r="KF124" s="27"/>
      <c r="KG124" s="27"/>
    </row>
    <row r="125" spans="41:293"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F125" s="27"/>
      <c r="JG125" s="27"/>
      <c r="JH125" s="27"/>
      <c r="JI125" s="27"/>
      <c r="JJ125" s="27"/>
      <c r="JK125" s="27"/>
      <c r="JL125" s="27"/>
      <c r="JM125" s="27"/>
      <c r="JN125" s="27"/>
      <c r="JO125" s="27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27"/>
      <c r="KF125" s="27"/>
      <c r="KG125" s="27"/>
    </row>
    <row r="126" spans="41:293"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F126" s="27"/>
      <c r="JG126" s="27"/>
      <c r="JH126" s="27"/>
      <c r="JI126" s="27"/>
      <c r="JJ126" s="27"/>
      <c r="JK126" s="27"/>
      <c r="JL126" s="27"/>
      <c r="JM126" s="27"/>
      <c r="JN126" s="27"/>
      <c r="JO126" s="27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</row>
    <row r="127" spans="41:293"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F127" s="27"/>
      <c r="JG127" s="27"/>
      <c r="JH127" s="27"/>
      <c r="JI127" s="27"/>
      <c r="JJ127" s="27"/>
      <c r="JK127" s="27"/>
      <c r="JL127" s="27"/>
      <c r="JM127" s="27"/>
      <c r="JN127" s="27"/>
      <c r="JO127" s="27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</row>
    <row r="128" spans="41:293"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F128" s="27"/>
      <c r="JG128" s="27"/>
      <c r="JH128" s="27"/>
      <c r="JI128" s="27"/>
      <c r="JJ128" s="27"/>
      <c r="JK128" s="27"/>
      <c r="JL128" s="27"/>
      <c r="JM128" s="27"/>
      <c r="JN128" s="27"/>
      <c r="JO128" s="27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</row>
    <row r="129" spans="41:293"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F129" s="27"/>
      <c r="JG129" s="27"/>
      <c r="JH129" s="27"/>
      <c r="JI129" s="27"/>
      <c r="JJ129" s="27"/>
      <c r="JK129" s="27"/>
      <c r="JL129" s="27"/>
      <c r="JM129" s="27"/>
      <c r="JN129" s="27"/>
      <c r="JO129" s="27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</row>
  </sheetData>
  <mergeCells count="1">
    <mergeCell ref="A2:D2"/>
  </mergeCells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7"/>
  <sheetViews>
    <sheetView topLeftCell="A40" zoomScale="70" zoomScaleNormal="70" workbookViewId="0">
      <selection activeCell="E45" sqref="E45"/>
    </sheetView>
  </sheetViews>
  <sheetFormatPr defaultColWidth="8.84375" defaultRowHeight="14.6"/>
  <cols>
    <col min="2" max="2" width="17.69140625" customWidth="1"/>
    <col min="20" max="20" width="15" customWidth="1"/>
  </cols>
  <sheetData>
    <row r="2" spans="2:21">
      <c r="B2" s="1" t="s">
        <v>0</v>
      </c>
      <c r="C2">
        <v>1999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 s="42">
        <v>2015</v>
      </c>
      <c r="T2" s="3" t="s">
        <v>244</v>
      </c>
      <c r="U2" s="3" t="s">
        <v>245</v>
      </c>
    </row>
    <row r="3" spans="2:21">
      <c r="B3" t="s">
        <v>2</v>
      </c>
      <c r="C3" s="4">
        <v>4.1535000000000002</v>
      </c>
      <c r="D3" s="4">
        <v>1.42702</v>
      </c>
      <c r="E3" s="4">
        <v>4.6532399999999994</v>
      </c>
      <c r="F3" s="4">
        <v>2.7851699999999999</v>
      </c>
      <c r="G3" s="4">
        <v>4.6398499999999991</v>
      </c>
      <c r="H3" s="4">
        <v>3.0685500000000001</v>
      </c>
      <c r="I3" s="4">
        <v>1.92449</v>
      </c>
      <c r="J3" s="4">
        <v>0</v>
      </c>
      <c r="K3" s="4">
        <v>1.52119</v>
      </c>
      <c r="L3" s="4">
        <v>3.94435</v>
      </c>
      <c r="M3" s="4">
        <v>3.9395599999999997</v>
      </c>
      <c r="N3" s="4">
        <v>6.8230999999999993</v>
      </c>
      <c r="O3" s="4">
        <v>9.6727600000000002</v>
      </c>
      <c r="P3" s="4">
        <v>5.8500999999999994</v>
      </c>
      <c r="Q3" s="4">
        <v>4.21014</v>
      </c>
      <c r="R3" s="4">
        <v>10.18943</v>
      </c>
      <c r="S3" s="43">
        <v>8.6210547940066622</v>
      </c>
      <c r="T3" s="5">
        <f>S3+U3</f>
        <v>77.423504794006661</v>
      </c>
      <c r="U3" s="5">
        <f>SUM(C3:R3)</f>
        <v>68.802449999999993</v>
      </c>
    </row>
    <row r="4" spans="2:21">
      <c r="B4" t="s">
        <v>3</v>
      </c>
      <c r="C4" s="4">
        <v>1.2563299999999999</v>
      </c>
      <c r="D4" s="4">
        <v>1.5930500000000001</v>
      </c>
      <c r="E4" s="4">
        <v>1.2228899999999998</v>
      </c>
      <c r="F4" s="4">
        <v>2.3931999999999998</v>
      </c>
      <c r="G4" s="4">
        <v>3.0225200000000001</v>
      </c>
      <c r="H4" s="4">
        <v>3.4991099999999999</v>
      </c>
      <c r="I4" s="4">
        <v>0.80752000000000013</v>
      </c>
      <c r="J4" s="4">
        <v>4.40144</v>
      </c>
      <c r="K4" s="4">
        <v>2.5834000000000001</v>
      </c>
      <c r="L4" s="4">
        <v>6.1958500000000001</v>
      </c>
      <c r="M4" s="4">
        <v>1.2436199999999999</v>
      </c>
      <c r="N4" s="4">
        <v>1.4174</v>
      </c>
      <c r="O4" s="4">
        <v>4.2882700000000007</v>
      </c>
      <c r="P4" s="4">
        <v>6.3856299999999999</v>
      </c>
      <c r="Q4" s="4">
        <v>38.414000000000001</v>
      </c>
      <c r="R4" s="4">
        <v>0.30836000000000002</v>
      </c>
      <c r="S4" s="43">
        <v>9.9029073659769846</v>
      </c>
      <c r="T4" s="5">
        <f t="shared" ref="T4:T33" si="0">S4+U4</f>
        <v>88.935497365976985</v>
      </c>
      <c r="U4" s="5">
        <f t="shared" ref="U4:U33" si="1">SUM(C4:R4)</f>
        <v>79.032589999999999</v>
      </c>
    </row>
    <row r="5" spans="2:21">
      <c r="B5" t="s">
        <v>4</v>
      </c>
      <c r="C5" s="4">
        <v>20.940999999999999</v>
      </c>
      <c r="D5" s="4">
        <v>14.321369999999998</v>
      </c>
      <c r="E5" s="4">
        <v>21.383379999999999</v>
      </c>
      <c r="F5" s="4">
        <v>11.75577</v>
      </c>
      <c r="G5" s="4">
        <v>19.206440000000001</v>
      </c>
      <c r="H5" s="4">
        <v>27.536900000000003</v>
      </c>
      <c r="I5" s="4">
        <v>38.500159999999994</v>
      </c>
      <c r="J5" s="4">
        <v>40.637790000000003</v>
      </c>
      <c r="K5" s="4">
        <v>50.515059999999991</v>
      </c>
      <c r="L5" s="4">
        <v>65.392679999999999</v>
      </c>
      <c r="M5" s="4">
        <v>56.349519999999998</v>
      </c>
      <c r="N5" s="4">
        <v>60.414499999999997</v>
      </c>
      <c r="O5" s="4">
        <v>78.692270000000008</v>
      </c>
      <c r="P5" s="4">
        <v>28.764669999999999</v>
      </c>
      <c r="Q5" s="4">
        <v>30.244810000000001</v>
      </c>
      <c r="R5" s="4">
        <v>15.953929999999998</v>
      </c>
      <c r="S5" s="43">
        <v>72.751374103856875</v>
      </c>
      <c r="T5" s="5">
        <f t="shared" si="0"/>
        <v>653.3616241038568</v>
      </c>
      <c r="U5" s="5">
        <f t="shared" si="1"/>
        <v>580.61024999999995</v>
      </c>
    </row>
    <row r="6" spans="2:21">
      <c r="B6" t="s">
        <v>5</v>
      </c>
      <c r="C6" s="4">
        <v>14.799290000000001</v>
      </c>
      <c r="D6" s="4">
        <v>22.809180000000001</v>
      </c>
      <c r="E6" s="4">
        <v>9.2291600000000003</v>
      </c>
      <c r="F6" s="4">
        <v>7.4043200000000002</v>
      </c>
      <c r="G6" s="4">
        <v>7.8647299999999998</v>
      </c>
      <c r="H6" s="4">
        <v>11.574300000000001</v>
      </c>
      <c r="I6" s="4">
        <v>13.730960000000001</v>
      </c>
      <c r="J6" s="4">
        <v>13.724960000000001</v>
      </c>
      <c r="K6" s="4">
        <v>16.269679999999997</v>
      </c>
      <c r="L6" s="4">
        <v>24.369119999999999</v>
      </c>
      <c r="M6" s="4">
        <v>4.0111999999999997</v>
      </c>
      <c r="N6" s="4">
        <v>4.4097999999999988</v>
      </c>
      <c r="O6" s="4">
        <v>10.430210000000001</v>
      </c>
      <c r="P6" s="4">
        <v>25.040649999999999</v>
      </c>
      <c r="Q6" s="4">
        <v>10.124000000000001</v>
      </c>
      <c r="R6" s="4">
        <v>6.0485899999999999</v>
      </c>
      <c r="S6" s="43">
        <v>25.290887065511821</v>
      </c>
      <c r="T6" s="5">
        <f t="shared" si="0"/>
        <v>227.13103706551178</v>
      </c>
      <c r="U6" s="5">
        <f t="shared" si="1"/>
        <v>201.84014999999997</v>
      </c>
    </row>
    <row r="7" spans="2:21">
      <c r="B7" t="s">
        <v>6</v>
      </c>
      <c r="C7" s="4">
        <v>10.61032</v>
      </c>
      <c r="D7" s="4">
        <v>49.856679999999997</v>
      </c>
      <c r="E7" s="4">
        <v>24.284279999999999</v>
      </c>
      <c r="F7" s="4">
        <v>36.931410000000007</v>
      </c>
      <c r="G7" s="4">
        <v>4.8155900000000003</v>
      </c>
      <c r="H7" s="4">
        <v>25.46565</v>
      </c>
      <c r="I7" s="4">
        <v>8.6075999999999997</v>
      </c>
      <c r="J7" s="4">
        <v>3.7579899999999999</v>
      </c>
      <c r="K7" s="4">
        <v>15.739949999999999</v>
      </c>
      <c r="L7" s="4">
        <v>28.006550000000004</v>
      </c>
      <c r="M7" s="4">
        <v>63.148470000000003</v>
      </c>
      <c r="N7" s="4">
        <v>31.643999999999998</v>
      </c>
      <c r="O7" s="4">
        <v>34.006599999999999</v>
      </c>
      <c r="P7" s="4">
        <v>90.158390000000011</v>
      </c>
      <c r="Q7" s="4">
        <v>141.16319000000001</v>
      </c>
      <c r="R7" s="4">
        <v>154.31775999999999</v>
      </c>
      <c r="S7" s="43">
        <v>90.532190212564998</v>
      </c>
      <c r="T7" s="5">
        <f t="shared" si="0"/>
        <v>813.04662021256502</v>
      </c>
      <c r="U7" s="5">
        <f t="shared" si="1"/>
        <v>722.51443000000006</v>
      </c>
    </row>
    <row r="8" spans="2:21">
      <c r="B8" t="s">
        <v>7</v>
      </c>
      <c r="C8" s="4">
        <v>26.236709999999999</v>
      </c>
      <c r="D8" s="4">
        <v>7.5015400000000003</v>
      </c>
      <c r="E8" s="4">
        <v>5.7339800000000007</v>
      </c>
      <c r="F8" s="4">
        <v>3.0344600000000002</v>
      </c>
      <c r="G8" s="4">
        <v>6.6410799999999997</v>
      </c>
      <c r="H8" s="4">
        <v>5.9125999999999994</v>
      </c>
      <c r="I8" s="4">
        <v>11.70641</v>
      </c>
      <c r="J8" s="4">
        <v>12.973130000000001</v>
      </c>
      <c r="K8" s="4">
        <v>22.82104</v>
      </c>
      <c r="L8" s="4">
        <v>30.160509999999999</v>
      </c>
      <c r="M8" s="4">
        <v>28.079560000000001</v>
      </c>
      <c r="N8" s="4">
        <v>9.8387999999999991</v>
      </c>
      <c r="O8" s="4">
        <v>42.430329999999998</v>
      </c>
      <c r="P8" s="4">
        <v>74.981580000000008</v>
      </c>
      <c r="Q8" s="4">
        <v>216.35655</v>
      </c>
      <c r="R8" s="4">
        <v>1.82982</v>
      </c>
      <c r="S8" s="43">
        <v>63.43242717248912</v>
      </c>
      <c r="T8" s="5">
        <f t="shared" si="0"/>
        <v>569.67052717248907</v>
      </c>
      <c r="U8" s="5">
        <f t="shared" si="1"/>
        <v>506.23809999999997</v>
      </c>
    </row>
    <row r="9" spans="2:21">
      <c r="B9" t="s">
        <v>8</v>
      </c>
      <c r="C9" s="4">
        <v>10.313700000000001</v>
      </c>
      <c r="D9" s="4">
        <v>3.8469099999999998</v>
      </c>
      <c r="E9" s="4">
        <v>1.9081199999999998</v>
      </c>
      <c r="F9" s="4">
        <v>1.5209999999999999</v>
      </c>
      <c r="G9" s="4">
        <v>4.6313699999999995</v>
      </c>
      <c r="H9" s="4">
        <v>10.208260000000001</v>
      </c>
      <c r="I9" s="4">
        <v>12.682390000000002</v>
      </c>
      <c r="J9" s="4">
        <v>36.208520000000007</v>
      </c>
      <c r="K9" s="4">
        <v>37.356999999999992</v>
      </c>
      <c r="L9" s="4">
        <v>16.40503</v>
      </c>
      <c r="M9" s="4">
        <v>32.3874</v>
      </c>
      <c r="N9" s="4">
        <v>93.008200000000002</v>
      </c>
      <c r="O9" s="4">
        <v>5.5919999999999996</v>
      </c>
      <c r="P9" s="4">
        <v>53.731029999999997</v>
      </c>
      <c r="Q9" s="4">
        <v>4.2254800000000001</v>
      </c>
      <c r="R9" s="4">
        <v>0.54577000000000009</v>
      </c>
      <c r="S9" s="43">
        <v>40.669402737696018</v>
      </c>
      <c r="T9" s="5">
        <f t="shared" si="0"/>
        <v>365.24158273769598</v>
      </c>
      <c r="U9" s="5">
        <f t="shared" si="1"/>
        <v>324.57217999999995</v>
      </c>
    </row>
    <row r="10" spans="2:21">
      <c r="B10" t="s">
        <v>9</v>
      </c>
      <c r="C10" s="4">
        <v>16.868650000000002</v>
      </c>
      <c r="D10" s="4">
        <v>14.734489999999999</v>
      </c>
      <c r="E10" s="4">
        <v>13.09182</v>
      </c>
      <c r="F10" s="4">
        <v>9.1193200000000001</v>
      </c>
      <c r="G10" s="4">
        <v>9.4677600000000002</v>
      </c>
      <c r="H10" s="4">
        <v>14.558450000000001</v>
      </c>
      <c r="I10" s="4">
        <v>15.670399999999999</v>
      </c>
      <c r="J10" s="4">
        <v>19.4666</v>
      </c>
      <c r="K10" s="4">
        <v>22.547270000000005</v>
      </c>
      <c r="L10" s="4">
        <v>48.57564</v>
      </c>
      <c r="M10" s="4">
        <v>50.64846</v>
      </c>
      <c r="N10" s="4">
        <v>112.49620000000002</v>
      </c>
      <c r="O10" s="4">
        <v>42.354380000000006</v>
      </c>
      <c r="P10" s="4">
        <v>163.59054</v>
      </c>
      <c r="Q10" s="4">
        <v>485.02035000000001</v>
      </c>
      <c r="R10" s="4">
        <v>181.67254</v>
      </c>
      <c r="S10" s="43">
        <v>152.8532350888683</v>
      </c>
      <c r="T10" s="5">
        <f t="shared" si="0"/>
        <v>1372.7361050888683</v>
      </c>
      <c r="U10" s="5">
        <f t="shared" si="1"/>
        <v>1219.8828699999999</v>
      </c>
    </row>
    <row r="11" spans="2:21">
      <c r="B11" t="s">
        <v>10</v>
      </c>
      <c r="C11" s="4">
        <v>6.7786800000000005</v>
      </c>
      <c r="D11" s="4">
        <v>2.24125</v>
      </c>
      <c r="E11" s="4">
        <v>3.97688</v>
      </c>
      <c r="F11" s="4">
        <v>7.5740100000000004</v>
      </c>
      <c r="G11" s="4">
        <v>10.443299999999999</v>
      </c>
      <c r="H11" s="4">
        <v>3.2595399999999999</v>
      </c>
      <c r="I11" s="4">
        <v>9.4839199999999995</v>
      </c>
      <c r="J11" s="4">
        <v>8.1202799999999993</v>
      </c>
      <c r="K11" s="4">
        <v>4.0234199999999998</v>
      </c>
      <c r="L11" s="4">
        <v>8.7906700000000004</v>
      </c>
      <c r="M11" s="4">
        <v>3.28607</v>
      </c>
      <c r="N11" s="4">
        <v>1.5432000000000001</v>
      </c>
      <c r="O11" s="4">
        <v>4.4513299999999996</v>
      </c>
      <c r="P11" s="4">
        <v>2.4596100000000001</v>
      </c>
      <c r="Q11" s="4">
        <v>9.7912499999999998</v>
      </c>
      <c r="R11" s="4">
        <v>2.2749000000000001</v>
      </c>
      <c r="S11" s="43">
        <v>11.088976914150411</v>
      </c>
      <c r="T11" s="5">
        <f t="shared" si="0"/>
        <v>99.587286914150411</v>
      </c>
      <c r="U11" s="5">
        <f t="shared" si="1"/>
        <v>88.498310000000004</v>
      </c>
    </row>
    <row r="12" spans="2:21">
      <c r="B12" t="s">
        <v>11</v>
      </c>
      <c r="C12" s="4">
        <v>19.231260000000002</v>
      </c>
      <c r="D12" s="4">
        <v>13.56809</v>
      </c>
      <c r="E12" s="4">
        <v>17.63871</v>
      </c>
      <c r="F12" s="4">
        <v>79.906850000000006</v>
      </c>
      <c r="G12" s="4">
        <v>64.835599999999999</v>
      </c>
      <c r="H12" s="4">
        <v>71.047910000000002</v>
      </c>
      <c r="I12" s="4">
        <v>62.926580000000001</v>
      </c>
      <c r="J12" s="4">
        <v>58.862190000000005</v>
      </c>
      <c r="K12" s="4">
        <v>67.420969999999997</v>
      </c>
      <c r="L12" s="4">
        <v>66.668139999999994</v>
      </c>
      <c r="M12" s="4">
        <v>110.06525999999999</v>
      </c>
      <c r="N12" s="4">
        <v>81.482099999999988</v>
      </c>
      <c r="O12" s="4">
        <v>57.560670000000002</v>
      </c>
      <c r="P12" s="4">
        <v>69.787630000000007</v>
      </c>
      <c r="Q12" s="4">
        <v>53.20779000000001</v>
      </c>
      <c r="R12" s="4">
        <v>25.435029999999998</v>
      </c>
      <c r="S12" s="43">
        <v>115.23293195812363</v>
      </c>
      <c r="T12" s="5">
        <f t="shared" si="0"/>
        <v>1034.8777119581237</v>
      </c>
      <c r="U12" s="5">
        <f t="shared" si="1"/>
        <v>919.64477999999997</v>
      </c>
    </row>
    <row r="13" spans="2:21">
      <c r="B13" t="s">
        <v>12</v>
      </c>
      <c r="C13" s="4">
        <v>12.384309999999999</v>
      </c>
      <c r="D13" s="4">
        <v>18.984380000000002</v>
      </c>
      <c r="E13" s="4">
        <v>27.139309999999998</v>
      </c>
      <c r="F13" s="4">
        <v>25.609679999999997</v>
      </c>
      <c r="G13" s="4">
        <v>34.233450000000005</v>
      </c>
      <c r="H13" s="4">
        <v>23.106400000000001</v>
      </c>
      <c r="I13" s="4">
        <v>84.836579999999998</v>
      </c>
      <c r="J13" s="4">
        <v>109.53117</v>
      </c>
      <c r="K13" s="4">
        <v>144.77989999999997</v>
      </c>
      <c r="L13" s="4">
        <v>49.033777000000001</v>
      </c>
      <c r="M13" s="4">
        <v>10.542159999999999</v>
      </c>
      <c r="N13" s="4">
        <v>66.663399999999996</v>
      </c>
      <c r="O13" s="4">
        <v>13.87401</v>
      </c>
      <c r="P13" s="4">
        <v>18.583349999999999</v>
      </c>
      <c r="Q13" s="4">
        <v>21.656580000000002</v>
      </c>
      <c r="R13" s="4">
        <v>89.990299999999991</v>
      </c>
      <c r="S13" s="43">
        <v>94.095055940423549</v>
      </c>
      <c r="T13" s="5">
        <f t="shared" si="0"/>
        <v>845.04381294042344</v>
      </c>
      <c r="U13" s="5">
        <f t="shared" si="1"/>
        <v>750.94875699999989</v>
      </c>
    </row>
    <row r="14" spans="2:21">
      <c r="B14" t="s">
        <v>13</v>
      </c>
      <c r="C14" s="4">
        <v>12.897080000000001</v>
      </c>
      <c r="D14" s="4">
        <v>10.1898</v>
      </c>
      <c r="E14" s="4">
        <v>8.52</v>
      </c>
      <c r="F14" s="4">
        <v>10.45973</v>
      </c>
      <c r="G14" s="4">
        <v>15.849729999999999</v>
      </c>
      <c r="H14" s="4">
        <v>13.518450000000001</v>
      </c>
      <c r="I14" s="4">
        <v>17.497299999999999</v>
      </c>
      <c r="J14" s="4">
        <v>17.043470000000003</v>
      </c>
      <c r="K14" s="4">
        <v>13.832829999999998</v>
      </c>
      <c r="L14" s="4">
        <v>22.011610000000001</v>
      </c>
      <c r="M14" s="4">
        <v>4.37554</v>
      </c>
      <c r="N14" s="4">
        <v>21.719399999999997</v>
      </c>
      <c r="O14" s="4">
        <v>28.041979999999999</v>
      </c>
      <c r="P14" s="4">
        <v>44.470990000000008</v>
      </c>
      <c r="Q14" s="4">
        <v>166.73126000000002</v>
      </c>
      <c r="R14" s="4">
        <v>41.638580000000005</v>
      </c>
      <c r="S14" s="43">
        <v>56.235061312161186</v>
      </c>
      <c r="T14" s="5">
        <f t="shared" si="0"/>
        <v>505.03281131216119</v>
      </c>
      <c r="U14" s="5">
        <f t="shared" si="1"/>
        <v>448.79775000000001</v>
      </c>
    </row>
    <row r="15" spans="2:21">
      <c r="B15" t="s">
        <v>14</v>
      </c>
      <c r="C15" s="4">
        <v>4.2081399999999993</v>
      </c>
      <c r="D15" s="4">
        <v>8.3043399999999998</v>
      </c>
      <c r="E15" s="4">
        <v>5.2972600000000005</v>
      </c>
      <c r="F15" s="4">
        <v>12.888960000000001</v>
      </c>
      <c r="G15" s="4">
        <v>8.0435400000000001</v>
      </c>
      <c r="H15" s="4">
        <v>9.5166500000000003</v>
      </c>
      <c r="I15" s="4">
        <v>8.7216199999999997</v>
      </c>
      <c r="J15" s="4">
        <v>15.821289999999999</v>
      </c>
      <c r="K15" s="4">
        <v>18.031269999999996</v>
      </c>
      <c r="L15" s="4">
        <v>22.608010000000004</v>
      </c>
      <c r="M15" s="4">
        <v>46.616770000000002</v>
      </c>
      <c r="N15" s="4">
        <v>27.3811</v>
      </c>
      <c r="O15" s="4">
        <v>28.914600000000004</v>
      </c>
      <c r="P15" s="4">
        <v>31.640549999999998</v>
      </c>
      <c r="Q15" s="4">
        <v>28.298500000000001</v>
      </c>
      <c r="R15" s="4">
        <v>0.62875999999999999</v>
      </c>
      <c r="S15" s="43">
        <v>34.698680325930916</v>
      </c>
      <c r="T15" s="5">
        <f t="shared" si="0"/>
        <v>311.62004032593092</v>
      </c>
      <c r="U15" s="5">
        <f t="shared" si="1"/>
        <v>276.92135999999999</v>
      </c>
    </row>
    <row r="16" spans="2:21">
      <c r="B16" t="s">
        <v>15</v>
      </c>
      <c r="C16" s="4">
        <v>8.6753999999999998</v>
      </c>
      <c r="D16" s="4">
        <v>4.920799999999999</v>
      </c>
      <c r="E16" s="4">
        <v>4.5380200000000004</v>
      </c>
      <c r="F16" s="4">
        <v>5.9603199999999994</v>
      </c>
      <c r="G16" s="4">
        <v>8.4117100000000011</v>
      </c>
      <c r="H16" s="4">
        <v>11.772180000000001</v>
      </c>
      <c r="I16" s="4">
        <v>24.688220000000005</v>
      </c>
      <c r="J16" s="4">
        <v>28.001190000000001</v>
      </c>
      <c r="K16" s="4">
        <v>37.145789999999991</v>
      </c>
      <c r="L16" s="4">
        <v>27.397860000000005</v>
      </c>
      <c r="M16" s="4">
        <v>8.0305099999999996</v>
      </c>
      <c r="N16" s="4">
        <v>66.041800000000009</v>
      </c>
      <c r="O16" s="4">
        <v>20.105050000000002</v>
      </c>
      <c r="P16" s="4">
        <v>20.471589999999999</v>
      </c>
      <c r="Q16" s="4">
        <v>168.56505000000001</v>
      </c>
      <c r="R16" s="4">
        <v>17.371639999999999</v>
      </c>
      <c r="S16" s="43">
        <v>57.901494465432862</v>
      </c>
      <c r="T16" s="5">
        <f t="shared" si="0"/>
        <v>519.99862446543295</v>
      </c>
      <c r="U16" s="5">
        <f t="shared" si="1"/>
        <v>462.09713000000005</v>
      </c>
    </row>
    <row r="17" spans="2:21">
      <c r="B17" t="s">
        <v>143</v>
      </c>
      <c r="C17" s="4">
        <v>33.019870000000004</v>
      </c>
      <c r="D17" s="4">
        <v>34.534260000000003</v>
      </c>
      <c r="E17" s="4">
        <v>28.362379999999998</v>
      </c>
      <c r="F17" s="4">
        <v>34.433669999999999</v>
      </c>
      <c r="G17" s="4">
        <v>83.146909999999991</v>
      </c>
      <c r="H17" s="4">
        <v>125.7253</v>
      </c>
      <c r="I17" s="4">
        <v>63.868760000000002</v>
      </c>
      <c r="J17" s="4">
        <v>121.34761000000002</v>
      </c>
      <c r="K17" s="4">
        <v>26.072959999999998</v>
      </c>
      <c r="L17" s="4">
        <v>107.29907999999999</v>
      </c>
      <c r="M17" s="4">
        <v>58.683300000000003</v>
      </c>
      <c r="N17" s="4">
        <v>195.59120000000001</v>
      </c>
      <c r="O17" s="4">
        <v>53.334060000000001</v>
      </c>
      <c r="P17" s="4">
        <v>372.92964000000001</v>
      </c>
      <c r="Q17" s="4">
        <v>35.369480000000003</v>
      </c>
      <c r="R17" s="4">
        <v>14.198790000000001</v>
      </c>
      <c r="S17" s="43">
        <v>173.90820870794778</v>
      </c>
      <c r="T17" s="5">
        <f t="shared" si="0"/>
        <v>1561.8254787079477</v>
      </c>
      <c r="U17" s="5">
        <f t="shared" si="1"/>
        <v>1387.9172699999999</v>
      </c>
    </row>
    <row r="18" spans="2:21">
      <c r="B18" t="s">
        <v>16</v>
      </c>
      <c r="C18" s="4">
        <v>24.427409999999998</v>
      </c>
      <c r="D18" s="4">
        <v>12.06274</v>
      </c>
      <c r="E18" s="4">
        <v>13.699590000000001</v>
      </c>
      <c r="F18" s="4">
        <v>12.972179999999998</v>
      </c>
      <c r="G18" s="4">
        <v>17.968969999999999</v>
      </c>
      <c r="H18" s="4">
        <v>17.86824</v>
      </c>
      <c r="I18" s="4">
        <v>27.387540000000001</v>
      </c>
      <c r="J18" s="4">
        <v>31.677049999999998</v>
      </c>
      <c r="K18" s="4">
        <v>37.458649999999999</v>
      </c>
      <c r="L18" s="4">
        <v>53.226819999999996</v>
      </c>
      <c r="M18" s="4">
        <v>117.96022000000001</v>
      </c>
      <c r="N18" s="4">
        <v>128.41220000000001</v>
      </c>
      <c r="O18" s="4">
        <v>99.348180000000013</v>
      </c>
      <c r="P18" s="4">
        <v>172.33532</v>
      </c>
      <c r="Q18" s="4">
        <v>244.68489</v>
      </c>
      <c r="R18" s="4">
        <v>23.971330000000002</v>
      </c>
      <c r="S18" s="43">
        <v>129.74492715019622</v>
      </c>
      <c r="T18" s="5">
        <f t="shared" si="0"/>
        <v>1165.2062571501963</v>
      </c>
      <c r="U18" s="5">
        <f t="shared" si="1"/>
        <v>1035.4613300000001</v>
      </c>
    </row>
    <row r="19" spans="2:21">
      <c r="B19" t="s">
        <v>17</v>
      </c>
      <c r="C19" s="4">
        <v>12.42548</v>
      </c>
      <c r="D19" s="4">
        <v>12.242360000000001</v>
      </c>
      <c r="E19" s="4">
        <v>8.1592299999999991</v>
      </c>
      <c r="F19" s="4">
        <v>9.4330300000000005</v>
      </c>
      <c r="G19" s="4">
        <v>7.7479100000000001</v>
      </c>
      <c r="H19" s="4">
        <v>10.43285</v>
      </c>
      <c r="I19" s="4">
        <v>14.461639999999999</v>
      </c>
      <c r="J19" s="4">
        <v>14.975300000000001</v>
      </c>
      <c r="K19" s="4">
        <v>17.546760000000003</v>
      </c>
      <c r="L19" s="4">
        <v>37.803159999999998</v>
      </c>
      <c r="M19" s="4">
        <v>9.1280600000000014</v>
      </c>
      <c r="N19" s="4">
        <v>27.6632</v>
      </c>
      <c r="O19" s="4">
        <v>65.357500000000002</v>
      </c>
      <c r="P19" s="4">
        <v>101.11606</v>
      </c>
      <c r="Q19" s="4">
        <v>27.856200000000001</v>
      </c>
      <c r="R19" s="4">
        <v>14.342549999999999</v>
      </c>
      <c r="S19" s="43">
        <v>48.95423082508178</v>
      </c>
      <c r="T19" s="5">
        <f t="shared" si="0"/>
        <v>439.6455208250818</v>
      </c>
      <c r="U19" s="5">
        <f t="shared" si="1"/>
        <v>390.69129000000004</v>
      </c>
    </row>
    <row r="20" spans="2:21">
      <c r="B20" t="s">
        <v>18</v>
      </c>
      <c r="C20" s="4">
        <v>7.7238299999999995</v>
      </c>
      <c r="D20" s="4">
        <v>10.067459999999999</v>
      </c>
      <c r="E20" s="4">
        <v>8.5672999999999995</v>
      </c>
      <c r="F20" s="4">
        <v>7.3663299999999996</v>
      </c>
      <c r="G20" s="4">
        <v>12.718650000000002</v>
      </c>
      <c r="H20" s="4">
        <v>11.110970000000002</v>
      </c>
      <c r="I20" s="4">
        <v>13.510730000000001</v>
      </c>
      <c r="J20" s="4">
        <v>29.86364</v>
      </c>
      <c r="K20" s="4">
        <v>46.843409999999999</v>
      </c>
      <c r="L20" s="4">
        <v>43.257379999999998</v>
      </c>
      <c r="M20" s="4">
        <v>44.296370000000003</v>
      </c>
      <c r="N20" s="4">
        <v>107.0051</v>
      </c>
      <c r="O20" s="4">
        <v>27.846970000000002</v>
      </c>
      <c r="P20" s="4">
        <v>226.81952999999999</v>
      </c>
      <c r="Q20" s="4">
        <v>161.24705</v>
      </c>
      <c r="R20" s="4">
        <v>35.928670000000004</v>
      </c>
      <c r="S20" s="43">
        <v>99.511170185538788</v>
      </c>
      <c r="T20" s="5">
        <f t="shared" si="0"/>
        <v>893.68456018553866</v>
      </c>
      <c r="U20" s="5">
        <f t="shared" si="1"/>
        <v>794.17338999999993</v>
      </c>
    </row>
    <row r="21" spans="2:21">
      <c r="B21" t="s">
        <v>19</v>
      </c>
      <c r="C21" s="4">
        <v>11.97373</v>
      </c>
      <c r="D21" s="4">
        <v>21.477050000000002</v>
      </c>
      <c r="E21" s="4">
        <v>4.7687700000000008</v>
      </c>
      <c r="F21" s="4">
        <v>11.542300000000001</v>
      </c>
      <c r="G21" s="4">
        <v>17.197030000000002</v>
      </c>
      <c r="H21" s="4">
        <v>9.9246499999999997</v>
      </c>
      <c r="I21" s="4">
        <v>8.1575999999999986</v>
      </c>
      <c r="J21" s="4">
        <v>9.6659499999999987</v>
      </c>
      <c r="K21" s="4">
        <v>16.23668</v>
      </c>
      <c r="L21" s="4">
        <v>17.915699999999998</v>
      </c>
      <c r="M21" s="4">
        <v>15.17864</v>
      </c>
      <c r="N21" s="4">
        <v>9.7256</v>
      </c>
      <c r="O21" s="4">
        <v>26.39555</v>
      </c>
      <c r="P21" s="4">
        <v>18.51613</v>
      </c>
      <c r="Q21" s="4">
        <v>25.113349999999997</v>
      </c>
      <c r="R21" s="4">
        <v>7.5232800000000006</v>
      </c>
      <c r="S21" s="43">
        <v>28.983757304017768</v>
      </c>
      <c r="T21" s="5">
        <f t="shared" si="0"/>
        <v>260.29576730401777</v>
      </c>
      <c r="U21" s="5">
        <f t="shared" si="1"/>
        <v>231.31200999999999</v>
      </c>
    </row>
    <row r="22" spans="2:21">
      <c r="B22" t="s">
        <v>20</v>
      </c>
      <c r="C22" s="4">
        <v>0.21051</v>
      </c>
      <c r="D22" s="4">
        <v>10.317909999999999</v>
      </c>
      <c r="E22" s="4">
        <v>4.4346399999999999</v>
      </c>
      <c r="F22" s="4">
        <v>4.73637</v>
      </c>
      <c r="G22" s="4">
        <v>6.9299900000000001</v>
      </c>
      <c r="H22" s="4">
        <v>12.108180000000001</v>
      </c>
      <c r="I22" s="4">
        <v>20.58567</v>
      </c>
      <c r="J22" s="4">
        <v>14.807369999999999</v>
      </c>
      <c r="K22" s="4">
        <v>22.812560000000001</v>
      </c>
      <c r="L22" s="4">
        <v>29.766719999999996</v>
      </c>
      <c r="M22" s="4">
        <v>18.200230000000005</v>
      </c>
      <c r="N22" s="4">
        <v>16.538799999999998</v>
      </c>
      <c r="O22" s="4">
        <v>21.318110000000001</v>
      </c>
      <c r="P22" s="4">
        <v>38.140410000000003</v>
      </c>
      <c r="Q22" s="4">
        <v>45.560430000000004</v>
      </c>
      <c r="R22" s="4">
        <v>7.8268500000000003</v>
      </c>
      <c r="S22" s="43">
        <v>34.369561977202245</v>
      </c>
      <c r="T22" s="5">
        <f t="shared" si="0"/>
        <v>308.6643119772022</v>
      </c>
      <c r="U22" s="5">
        <f t="shared" si="1"/>
        <v>274.29474999999996</v>
      </c>
    </row>
    <row r="23" spans="2:21">
      <c r="B23" t="s">
        <v>21</v>
      </c>
      <c r="C23" s="4">
        <v>0.78560999999999992</v>
      </c>
      <c r="D23" s="4">
        <v>0.64933999999999992</v>
      </c>
      <c r="E23" s="4">
        <v>1.2385300000000001</v>
      </c>
      <c r="F23" s="4">
        <v>0.10609</v>
      </c>
      <c r="G23" s="4">
        <v>0</v>
      </c>
      <c r="H23" s="4">
        <v>0.22</v>
      </c>
      <c r="I23" s="4">
        <v>1.0406500000000001</v>
      </c>
      <c r="J23" s="4">
        <v>4.0973600000000001</v>
      </c>
      <c r="K23" s="4">
        <v>2.8813400000000002</v>
      </c>
      <c r="L23" s="4">
        <v>6.1047000000000011</v>
      </c>
      <c r="M23" s="4">
        <v>4.9097600000000003</v>
      </c>
      <c r="N23" s="4">
        <v>21.837599999999998</v>
      </c>
      <c r="O23" s="4">
        <v>6.3718500000000002</v>
      </c>
      <c r="P23" s="4">
        <v>2.5425699999999996</v>
      </c>
      <c r="Q23" s="4">
        <v>8.1454900000000006</v>
      </c>
      <c r="R23" s="4">
        <v>0.34176999999999996</v>
      </c>
      <c r="S23" s="43">
        <v>7.6775603083108281</v>
      </c>
      <c r="T23" s="5">
        <f t="shared" si="0"/>
        <v>68.950220308310833</v>
      </c>
      <c r="U23" s="5">
        <f t="shared" si="1"/>
        <v>61.272660000000002</v>
      </c>
    </row>
    <row r="24" spans="2:21">
      <c r="B24" t="s">
        <v>22</v>
      </c>
      <c r="C24" s="4">
        <v>4.3221600000000002</v>
      </c>
      <c r="D24" s="4">
        <v>3.9326800000000004</v>
      </c>
      <c r="E24" s="4">
        <v>2.4228800000000001</v>
      </c>
      <c r="F24" s="4">
        <v>3.1423500000000004</v>
      </c>
      <c r="G24" s="4">
        <v>9.2066099999999995</v>
      </c>
      <c r="H24" s="4">
        <v>12.11307</v>
      </c>
      <c r="I24" s="4">
        <v>13.339649999999999</v>
      </c>
      <c r="J24" s="4">
        <v>24.582069999999998</v>
      </c>
      <c r="K24" s="4">
        <v>38.534839999999996</v>
      </c>
      <c r="L24" s="4">
        <v>62.61195</v>
      </c>
      <c r="M24" s="4">
        <v>41.860079999999996</v>
      </c>
      <c r="N24" s="4">
        <v>41.532400000000003</v>
      </c>
      <c r="O24" s="4">
        <v>26.37988</v>
      </c>
      <c r="P24" s="4">
        <v>48.648620000000001</v>
      </c>
      <c r="Q24" s="4">
        <v>63.149830000000001</v>
      </c>
      <c r="R24" s="4">
        <v>36.121030000000005</v>
      </c>
      <c r="S24" s="43">
        <v>54.117759289632239</v>
      </c>
      <c r="T24" s="5">
        <f t="shared" si="0"/>
        <v>486.01785928963227</v>
      </c>
      <c r="U24" s="5">
        <f t="shared" si="1"/>
        <v>431.90010000000001</v>
      </c>
    </row>
    <row r="25" spans="2:21">
      <c r="B25" t="s">
        <v>23</v>
      </c>
      <c r="C25" s="4">
        <v>19.05791</v>
      </c>
      <c r="D25" s="4">
        <v>13.230840000000001</v>
      </c>
      <c r="E25" s="4">
        <v>7.6654000000000009</v>
      </c>
      <c r="F25" s="4">
        <v>5.18459</v>
      </c>
      <c r="G25" s="4">
        <v>6.9858700000000002</v>
      </c>
      <c r="H25" s="4">
        <v>6.8314800000000009</v>
      </c>
      <c r="I25" s="4">
        <v>14.295609999999998</v>
      </c>
      <c r="J25" s="4">
        <v>68.42710000000001</v>
      </c>
      <c r="K25" s="4">
        <v>107.01697999999999</v>
      </c>
      <c r="L25" s="4">
        <v>164.82142000000002</v>
      </c>
      <c r="M25" s="4">
        <v>85.299530000000004</v>
      </c>
      <c r="N25" s="4">
        <v>67.5154</v>
      </c>
      <c r="O25" s="4">
        <v>290.30554999999998</v>
      </c>
      <c r="P25" s="4">
        <v>235.03156000000001</v>
      </c>
      <c r="Q25" s="4">
        <v>201.38642999999999</v>
      </c>
      <c r="R25" s="4">
        <v>176.45815000000002</v>
      </c>
      <c r="S25" s="43">
        <v>184.13238427948491</v>
      </c>
      <c r="T25" s="5">
        <f t="shared" si="0"/>
        <v>1653.6462042794851</v>
      </c>
      <c r="U25" s="5">
        <f t="shared" si="1"/>
        <v>1469.5138200000001</v>
      </c>
    </row>
    <row r="26" spans="2:21">
      <c r="B26" t="s">
        <v>24</v>
      </c>
      <c r="C26" s="4">
        <v>12.849680000000001</v>
      </c>
      <c r="D26" s="4">
        <v>5.7269700000000006</v>
      </c>
      <c r="E26" s="4">
        <v>6.1679000000000004</v>
      </c>
      <c r="F26" s="4">
        <v>4.7198900000000004</v>
      </c>
      <c r="G26" s="4">
        <v>5.53165</v>
      </c>
      <c r="H26" s="4">
        <v>4.30708</v>
      </c>
      <c r="I26" s="4">
        <v>2.8416600000000001</v>
      </c>
      <c r="J26" s="4">
        <v>2.5549499999999998</v>
      </c>
      <c r="K26" s="4">
        <v>8.1376299999999997</v>
      </c>
      <c r="L26" s="4">
        <v>15.541869999999999</v>
      </c>
      <c r="M26" s="4">
        <v>19.36204</v>
      </c>
      <c r="N26" s="4">
        <v>12.4862</v>
      </c>
      <c r="O26" s="4">
        <v>27.335829999999998</v>
      </c>
      <c r="P26" s="4">
        <v>42.979189999999996</v>
      </c>
      <c r="Q26" s="4">
        <v>25.407229999999998</v>
      </c>
      <c r="R26" s="4">
        <v>5.8060600000000004</v>
      </c>
      <c r="S26" s="43">
        <v>25.280321637387818</v>
      </c>
      <c r="T26" s="5">
        <f t="shared" si="0"/>
        <v>227.03615163738783</v>
      </c>
      <c r="U26" s="5">
        <f t="shared" si="1"/>
        <v>201.75583</v>
      </c>
    </row>
    <row r="27" spans="2:21">
      <c r="B27" t="s">
        <v>25</v>
      </c>
      <c r="C27" s="4">
        <v>28.523730000000004</v>
      </c>
      <c r="D27" s="4">
        <v>27.432029999999997</v>
      </c>
      <c r="E27" s="4">
        <v>17.30603</v>
      </c>
      <c r="F27" s="4">
        <v>18.509080000000001</v>
      </c>
      <c r="G27" s="4">
        <v>14.813600000000003</v>
      </c>
      <c r="H27" s="4">
        <v>15.797750000000001</v>
      </c>
      <c r="I27" s="4">
        <v>26.335169999999998</v>
      </c>
      <c r="J27" s="4">
        <v>26.37153</v>
      </c>
      <c r="K27" s="4">
        <v>55.28537</v>
      </c>
      <c r="L27" s="4">
        <v>45.549639999999997</v>
      </c>
      <c r="M27" s="4">
        <v>4.1650700000000001</v>
      </c>
      <c r="N27" s="4">
        <v>62.399300000000004</v>
      </c>
      <c r="O27" s="4">
        <v>55.758560000000003</v>
      </c>
      <c r="P27" s="4">
        <v>78.736979999999988</v>
      </c>
      <c r="Q27" s="4">
        <v>25.1038</v>
      </c>
      <c r="R27" s="4">
        <v>13.496449999999999</v>
      </c>
      <c r="S27" s="43">
        <v>64.603494364053347</v>
      </c>
      <c r="T27" s="5">
        <f t="shared" si="0"/>
        <v>580.18758436405324</v>
      </c>
      <c r="U27" s="5">
        <f t="shared" si="1"/>
        <v>515.58408999999995</v>
      </c>
    </row>
    <row r="28" spans="2:21">
      <c r="B28" t="s">
        <v>26</v>
      </c>
      <c r="C28" s="4">
        <v>2.6667800000000002</v>
      </c>
      <c r="D28" s="4">
        <v>2.7852100000000002</v>
      </c>
      <c r="E28" s="4">
        <v>0.61468</v>
      </c>
      <c r="F28" s="4">
        <v>0.93915000000000004</v>
      </c>
      <c r="G28" s="4">
        <v>0.42894000000000004</v>
      </c>
      <c r="H28" s="4">
        <v>0.76922999999999997</v>
      </c>
      <c r="I28" s="4">
        <v>0.55337999999999998</v>
      </c>
      <c r="J28" s="4">
        <v>0.72386000000000006</v>
      </c>
      <c r="K28" s="4">
        <v>0.76048000000000004</v>
      </c>
      <c r="L28" s="4">
        <v>0.78469999999999995</v>
      </c>
      <c r="M28" s="4">
        <v>4.6259999999999996E-2</v>
      </c>
      <c r="N28" s="4">
        <v>0</v>
      </c>
      <c r="O28" s="4">
        <v>0</v>
      </c>
      <c r="P28" s="4">
        <v>0.13009000000000001</v>
      </c>
      <c r="Q28" s="4">
        <v>0.49707999999999997</v>
      </c>
      <c r="R28" s="4">
        <v>1.44204</v>
      </c>
      <c r="S28" s="43">
        <v>1.6466981564793157</v>
      </c>
      <c r="T28" s="5">
        <f t="shared" si="0"/>
        <v>14.788578156479314</v>
      </c>
      <c r="U28" s="5">
        <f t="shared" si="1"/>
        <v>13.141879999999999</v>
      </c>
    </row>
    <row r="29" spans="2:21">
      <c r="B29" t="s">
        <v>27</v>
      </c>
      <c r="C29" s="4">
        <v>14.318439999999999</v>
      </c>
      <c r="D29" s="4">
        <v>8.470600000000001</v>
      </c>
      <c r="E29" s="4">
        <v>8.0182800000000007</v>
      </c>
      <c r="F29" s="4">
        <v>6.3517099999999989</v>
      </c>
      <c r="G29" s="4">
        <v>8.6499100000000002</v>
      </c>
      <c r="H29" s="4">
        <v>8.8019099999999995</v>
      </c>
      <c r="I29" s="4">
        <v>8.2494399999999999</v>
      </c>
      <c r="J29" s="4">
        <v>9.6823699999999988</v>
      </c>
      <c r="K29" s="4">
        <v>12.037360000000001</v>
      </c>
      <c r="L29" s="4">
        <v>17.560380000000002</v>
      </c>
      <c r="M29" s="4">
        <v>23.211129999999997</v>
      </c>
      <c r="N29" s="4">
        <v>22.852</v>
      </c>
      <c r="O29" s="4">
        <v>15.35726</v>
      </c>
      <c r="P29" s="4">
        <v>17.46585</v>
      </c>
      <c r="Q29" s="4">
        <v>28.137540000000001</v>
      </c>
      <c r="R29" s="4">
        <v>31.728369999999998</v>
      </c>
      <c r="S29" s="43">
        <v>30.184213978106733</v>
      </c>
      <c r="T29" s="5">
        <f t="shared" si="0"/>
        <v>271.07676397810673</v>
      </c>
      <c r="U29" s="5">
        <f t="shared" si="1"/>
        <v>240.89254999999997</v>
      </c>
    </row>
    <row r="30" spans="2:21">
      <c r="B30" t="s">
        <v>28</v>
      </c>
      <c r="C30" s="4">
        <v>18.579729999999998</v>
      </c>
      <c r="D30" s="4">
        <v>15.381560000000002</v>
      </c>
      <c r="E30" s="4">
        <v>11.693899999999999</v>
      </c>
      <c r="F30" s="4">
        <v>7.0194600000000014</v>
      </c>
      <c r="G30" s="4">
        <v>7.1451000000000002</v>
      </c>
      <c r="H30" s="4">
        <v>4.1760600000000005</v>
      </c>
      <c r="I30" s="4">
        <v>4.6213200000000008</v>
      </c>
      <c r="J30" s="4">
        <v>6.9357599999999993</v>
      </c>
      <c r="K30" s="4">
        <v>8.3142900000000015</v>
      </c>
      <c r="L30" s="4">
        <v>24.667570000000001</v>
      </c>
      <c r="M30" s="4">
        <v>3.7131800000000004</v>
      </c>
      <c r="N30" s="4">
        <v>20.807200000000002</v>
      </c>
      <c r="O30" s="4">
        <v>105.26398</v>
      </c>
      <c r="P30" s="4">
        <v>62.860409999999995</v>
      </c>
      <c r="Q30" s="4">
        <v>76.49248</v>
      </c>
      <c r="R30" s="4">
        <v>16.719540000000002</v>
      </c>
      <c r="S30" s="43">
        <v>49.417877948135136</v>
      </c>
      <c r="T30" s="5">
        <f t="shared" si="0"/>
        <v>443.80941794813509</v>
      </c>
      <c r="U30" s="5">
        <f t="shared" si="1"/>
        <v>394.39153999999996</v>
      </c>
    </row>
    <row r="31" spans="2:21">
      <c r="B31" t="s">
        <v>29</v>
      </c>
      <c r="C31" s="4">
        <v>1.8301800000000001</v>
      </c>
      <c r="D31" s="4">
        <v>0.68583000000000005</v>
      </c>
      <c r="E31" s="4">
        <v>0.43016000000000004</v>
      </c>
      <c r="F31" s="4">
        <v>0.62687000000000015</v>
      </c>
      <c r="G31" s="4">
        <v>0.10972</v>
      </c>
      <c r="H31" s="4">
        <v>0.13897000000000001</v>
      </c>
      <c r="I31" s="4">
        <v>3.4214199999999999</v>
      </c>
      <c r="J31" s="4">
        <v>0.45499000000000001</v>
      </c>
      <c r="K31" s="4">
        <v>2.92713</v>
      </c>
      <c r="L31" s="4">
        <v>0.40928999999999999</v>
      </c>
      <c r="M31" s="4">
        <v>6.0700000000000004E-2</v>
      </c>
      <c r="N31" s="4">
        <v>0</v>
      </c>
      <c r="O31" s="4">
        <v>1.9555500000000001</v>
      </c>
      <c r="P31" s="4">
        <v>3.0178799999999999</v>
      </c>
      <c r="Q31" s="4">
        <v>8.1465199999999989</v>
      </c>
      <c r="R31" s="4">
        <v>2.1672799999999999</v>
      </c>
      <c r="S31" s="43">
        <v>3.3057673366621816</v>
      </c>
      <c r="T31" s="5">
        <f t="shared" si="0"/>
        <v>29.688257336662186</v>
      </c>
      <c r="U31" s="5">
        <f t="shared" si="1"/>
        <v>26.382490000000004</v>
      </c>
    </row>
    <row r="32" spans="2:21">
      <c r="B32" t="s">
        <v>30</v>
      </c>
      <c r="C32" s="4">
        <v>6.2815200000000004</v>
      </c>
      <c r="D32" s="4">
        <v>3.8008899999999999</v>
      </c>
      <c r="E32" s="4">
        <v>2.72173</v>
      </c>
      <c r="F32" s="4">
        <v>4.4559899999999999</v>
      </c>
      <c r="G32" s="4">
        <v>2.0106999999999999</v>
      </c>
      <c r="H32" s="4">
        <v>3.7177899999999999</v>
      </c>
      <c r="I32" s="4">
        <v>0.57274000000000003</v>
      </c>
      <c r="J32" s="4">
        <v>8.7708699999999986</v>
      </c>
      <c r="K32" s="4">
        <v>0</v>
      </c>
      <c r="L32" s="4">
        <v>6.4978500000000006</v>
      </c>
      <c r="M32" s="4">
        <v>2.8868199999999997</v>
      </c>
      <c r="N32" s="4">
        <v>12.852399999999999</v>
      </c>
      <c r="O32" s="4">
        <v>17.150290000000002</v>
      </c>
      <c r="P32" s="4">
        <v>60.224229999999999</v>
      </c>
      <c r="Q32" s="4">
        <v>25.581529999999997</v>
      </c>
      <c r="R32" s="4">
        <v>15.16635</v>
      </c>
      <c r="S32" s="43">
        <v>21.638540606768512</v>
      </c>
      <c r="T32" s="5">
        <f t="shared" si="0"/>
        <v>194.33024060676848</v>
      </c>
      <c r="U32" s="5">
        <f t="shared" si="1"/>
        <v>172.69169999999997</v>
      </c>
    </row>
    <row r="33" spans="2:25">
      <c r="B33" t="s">
        <v>31</v>
      </c>
      <c r="C33" s="4">
        <v>62.079709999999999</v>
      </c>
      <c r="D33" s="4">
        <v>43.35154</v>
      </c>
      <c r="E33" s="4">
        <v>27.478960000000001</v>
      </c>
      <c r="F33" s="4">
        <v>23.840870000000002</v>
      </c>
      <c r="G33" s="4">
        <v>7.7466599999999994</v>
      </c>
      <c r="H33" s="4">
        <v>3.2111000000000001</v>
      </c>
      <c r="I33" s="4">
        <v>10.10388</v>
      </c>
      <c r="J33" s="4">
        <v>4.9702099999999989</v>
      </c>
      <c r="K33" s="4">
        <v>2.8730700000000002</v>
      </c>
      <c r="L33" s="4">
        <v>10.579790000000001</v>
      </c>
      <c r="M33" s="4">
        <v>2.9248000000000003</v>
      </c>
      <c r="N33" s="4">
        <v>74.724699999999999</v>
      </c>
      <c r="O33" s="4">
        <v>56.236899999999999</v>
      </c>
      <c r="P33" s="4">
        <v>128.39394000000001</v>
      </c>
      <c r="Q33" s="4">
        <v>21.094990000000003</v>
      </c>
      <c r="R33" s="4">
        <v>26.732479999999999</v>
      </c>
      <c r="S33" s="43">
        <v>63.445646487800836</v>
      </c>
      <c r="T33" s="5">
        <f t="shared" si="0"/>
        <v>569.78924648780082</v>
      </c>
      <c r="U33" s="5">
        <f t="shared" si="1"/>
        <v>506.34359999999998</v>
      </c>
      <c r="Y33" t="s">
        <v>246</v>
      </c>
    </row>
    <row r="34" spans="2:25">
      <c r="B34" s="3" t="s">
        <v>32</v>
      </c>
      <c r="C34" s="5">
        <f t="shared" ref="C34:Q34" si="2">SUM(C3:C33)</f>
        <v>430.4306499999999</v>
      </c>
      <c r="D34" s="5">
        <f t="shared" si="2"/>
        <v>400.44816999999989</v>
      </c>
      <c r="E34" s="5">
        <f t="shared" si="2"/>
        <v>302.36740999999995</v>
      </c>
      <c r="F34" s="5">
        <f t="shared" si="2"/>
        <v>372.72413000000006</v>
      </c>
      <c r="G34" s="5">
        <f t="shared" si="2"/>
        <v>410.44488999999999</v>
      </c>
      <c r="H34" s="5">
        <f t="shared" si="2"/>
        <v>481.29957999999999</v>
      </c>
      <c r="I34" s="5">
        <f t="shared" si="2"/>
        <v>545.13100999999995</v>
      </c>
      <c r="J34" s="5">
        <f t="shared" si="2"/>
        <v>748.45800999999972</v>
      </c>
      <c r="K34" s="5">
        <f t="shared" si="2"/>
        <v>860.32827999999995</v>
      </c>
      <c r="L34" s="5">
        <f t="shared" si="2"/>
        <v>1063.957817</v>
      </c>
      <c r="M34" s="5">
        <f t="shared" si="2"/>
        <v>874.61029000000008</v>
      </c>
      <c r="N34" s="5">
        <f t="shared" si="2"/>
        <v>1406.8263000000004</v>
      </c>
      <c r="O34" s="5">
        <f t="shared" si="2"/>
        <v>1276.13048</v>
      </c>
      <c r="P34" s="5">
        <f t="shared" si="2"/>
        <v>2245.8047199999996</v>
      </c>
      <c r="Q34" s="5">
        <f t="shared" si="2"/>
        <v>2400.9832699999997</v>
      </c>
      <c r="R34" s="5">
        <f>SUM(R3:R33)</f>
        <v>978.17640000000017</v>
      </c>
      <c r="S34" s="5">
        <f t="shared" ref="S34:U34" si="3">SUM(S3:S33)</f>
        <v>1854.2277999999997</v>
      </c>
      <c r="T34" s="5">
        <f t="shared" si="3"/>
        <v>16652.349206999999</v>
      </c>
      <c r="U34" s="5">
        <f t="shared" si="3"/>
        <v>14798.121407000001</v>
      </c>
    </row>
    <row r="37" spans="2:25">
      <c r="B37" s="1" t="s">
        <v>0</v>
      </c>
      <c r="C37">
        <v>1999</v>
      </c>
      <c r="D37">
        <v>2000</v>
      </c>
      <c r="E37">
        <v>2001</v>
      </c>
      <c r="F37">
        <v>2002</v>
      </c>
      <c r="G37">
        <v>2003</v>
      </c>
      <c r="H37">
        <v>2004</v>
      </c>
      <c r="I37">
        <v>2005</v>
      </c>
      <c r="J37">
        <v>2006</v>
      </c>
      <c r="K37">
        <v>2007</v>
      </c>
      <c r="L37">
        <v>2008</v>
      </c>
      <c r="M37">
        <v>2009</v>
      </c>
      <c r="N37">
        <v>2010</v>
      </c>
      <c r="O37">
        <v>2011</v>
      </c>
      <c r="P37">
        <v>2012</v>
      </c>
      <c r="Q37">
        <v>2013</v>
      </c>
      <c r="R37">
        <v>2014</v>
      </c>
      <c r="S37" s="3" t="s">
        <v>245</v>
      </c>
    </row>
    <row r="38" spans="2:25">
      <c r="B38" s="120" t="s">
        <v>369</v>
      </c>
      <c r="C38">
        <v>89.051670000000001</v>
      </c>
      <c r="D38">
        <v>90.508569999999992</v>
      </c>
      <c r="E38">
        <v>78.129359999999991</v>
      </c>
      <c r="F38">
        <v>98.368309999999965</v>
      </c>
      <c r="G38">
        <v>187.34639999999993</v>
      </c>
      <c r="H38">
        <v>224.79699000000002</v>
      </c>
      <c r="I38">
        <v>332.32134999999988</v>
      </c>
      <c r="J38">
        <v>524.17839000000004</v>
      </c>
      <c r="K38">
        <v>636.70402999999999</v>
      </c>
      <c r="L38">
        <v>822.82604000000003</v>
      </c>
      <c r="M38">
        <v>143.93376000000001</v>
      </c>
      <c r="N38">
        <v>50.176300000000012</v>
      </c>
      <c r="O38">
        <v>966.69350999999983</v>
      </c>
      <c r="P38">
        <v>1893.05826</v>
      </c>
      <c r="Q38">
        <v>2115.1255699999997</v>
      </c>
      <c r="R38">
        <v>870.02211000000011</v>
      </c>
      <c r="S38" s="3">
        <f>SUM(C38:R38)</f>
        <v>9123.2406199999987</v>
      </c>
    </row>
    <row r="39" spans="2:25">
      <c r="B39" s="120" t="s">
        <v>370</v>
      </c>
      <c r="C39">
        <v>276.35302000000001</v>
      </c>
      <c r="D39">
        <v>247.71108000000004</v>
      </c>
      <c r="E39">
        <v>177.82404</v>
      </c>
      <c r="F39">
        <v>210.75748000000002</v>
      </c>
      <c r="G39">
        <v>170.08975000000004</v>
      </c>
      <c r="H39">
        <v>187.26979999999995</v>
      </c>
      <c r="I39">
        <v>159.06867</v>
      </c>
      <c r="J39">
        <v>154.7688</v>
      </c>
      <c r="K39">
        <v>165.80551000000003</v>
      </c>
      <c r="L39">
        <v>181.70934700000001</v>
      </c>
      <c r="M39">
        <v>30.875049999999998</v>
      </c>
      <c r="N39">
        <v>211.7313</v>
      </c>
      <c r="O39">
        <v>268.52062999999993</v>
      </c>
      <c r="P39">
        <v>301.85075000000001</v>
      </c>
      <c r="Q39">
        <v>238.94219999999996</v>
      </c>
      <c r="R39">
        <v>92.622140000000002</v>
      </c>
      <c r="S39" s="3">
        <f t="shared" ref="S39:S40" si="4">SUM(C39:R39)</f>
        <v>3075.8995669999999</v>
      </c>
    </row>
    <row r="40" spans="2:25">
      <c r="B40" s="120" t="s">
        <v>371</v>
      </c>
      <c r="C40">
        <v>65.025959999999998</v>
      </c>
      <c r="D40">
        <v>62.228519999999996</v>
      </c>
      <c r="E40">
        <v>46.414010000000019</v>
      </c>
      <c r="F40">
        <v>63.598339999999979</v>
      </c>
      <c r="G40">
        <v>53.008739999999989</v>
      </c>
      <c r="H40">
        <v>69.232790000000008</v>
      </c>
      <c r="I40">
        <v>53.740989999999996</v>
      </c>
      <c r="J40">
        <v>69.51082000000001</v>
      </c>
      <c r="K40">
        <v>57.818740000000005</v>
      </c>
      <c r="L40">
        <v>59.422429999999984</v>
      </c>
      <c r="M40">
        <v>699.80147999999997</v>
      </c>
      <c r="N40">
        <v>1144.9186999999999</v>
      </c>
      <c r="O40">
        <v>40.916340000000005</v>
      </c>
      <c r="P40">
        <v>50.895709999999987</v>
      </c>
      <c r="Q40">
        <v>46.915500000000002</v>
      </c>
      <c r="R40">
        <v>15.532149999999994</v>
      </c>
      <c r="S40" s="3">
        <f t="shared" si="4"/>
        <v>2598.9812200000001</v>
      </c>
    </row>
    <row r="41" spans="2:25">
      <c r="B41" s="3" t="s">
        <v>148</v>
      </c>
      <c r="C41" s="3">
        <f>SUM(C38:C40)</f>
        <v>430.43065000000001</v>
      </c>
      <c r="D41" s="3">
        <f t="shared" ref="D41:S41" si="5">SUM(D38:D40)</f>
        <v>400.44817</v>
      </c>
      <c r="E41" s="3">
        <f t="shared" si="5"/>
        <v>302.36741000000001</v>
      </c>
      <c r="F41" s="3">
        <f t="shared" si="5"/>
        <v>372.72412999999995</v>
      </c>
      <c r="G41" s="3">
        <f t="shared" si="5"/>
        <v>410.44488999999999</v>
      </c>
      <c r="H41" s="3">
        <f t="shared" si="5"/>
        <v>481.29957999999999</v>
      </c>
      <c r="I41" s="3">
        <f t="shared" si="5"/>
        <v>545.13100999999983</v>
      </c>
      <c r="J41" s="3">
        <f t="shared" si="5"/>
        <v>748.45801000000006</v>
      </c>
      <c r="K41" s="3">
        <f t="shared" si="5"/>
        <v>860.32828000000006</v>
      </c>
      <c r="L41" s="3">
        <f t="shared" si="5"/>
        <v>1063.957817</v>
      </c>
      <c r="M41" s="3">
        <f t="shared" si="5"/>
        <v>874.61028999999996</v>
      </c>
      <c r="N41" s="3">
        <f t="shared" si="5"/>
        <v>1406.8262999999999</v>
      </c>
      <c r="O41" s="3">
        <f t="shared" si="5"/>
        <v>1276.1304799999998</v>
      </c>
      <c r="P41" s="3">
        <f t="shared" si="5"/>
        <v>2245.8047199999996</v>
      </c>
      <c r="Q41" s="3">
        <f t="shared" si="5"/>
        <v>2400.9832699999997</v>
      </c>
      <c r="R41" s="3">
        <f t="shared" si="5"/>
        <v>978.17640000000006</v>
      </c>
      <c r="S41" s="3">
        <f t="shared" si="5"/>
        <v>14798.121406999999</v>
      </c>
    </row>
    <row r="45" spans="2:25">
      <c r="B45" s="1" t="s">
        <v>0</v>
      </c>
      <c r="C45" s="120" t="s">
        <v>369</v>
      </c>
      <c r="D45" s="120" t="s">
        <v>370</v>
      </c>
      <c r="E45" s="120" t="s">
        <v>371</v>
      </c>
      <c r="F45" s="3" t="s">
        <v>245</v>
      </c>
    </row>
    <row r="46" spans="2:25">
      <c r="B46" t="s">
        <v>2</v>
      </c>
      <c r="C46">
        <v>37.731559999999995</v>
      </c>
      <c r="D46">
        <v>18.426680000000001</v>
      </c>
      <c r="E46">
        <v>12.644209999999999</v>
      </c>
      <c r="F46" s="3">
        <f>SUM(C46:E46)</f>
        <v>68.802449999999993</v>
      </c>
    </row>
    <row r="47" spans="2:25">
      <c r="B47" t="s">
        <v>3</v>
      </c>
      <c r="C47">
        <v>46.282989999999998</v>
      </c>
      <c r="D47">
        <v>30.788920000000001</v>
      </c>
      <c r="E47">
        <v>1.9606799999999998</v>
      </c>
      <c r="F47" s="3">
        <f t="shared" ref="F47:F76" si="6">SUM(C47:E47)</f>
        <v>79.032589999999999</v>
      </c>
    </row>
    <row r="48" spans="2:25">
      <c r="B48" t="s">
        <v>4</v>
      </c>
      <c r="C48">
        <v>312.21046000000001</v>
      </c>
      <c r="D48">
        <v>159.66247999999996</v>
      </c>
      <c r="E48">
        <v>108.73730999999999</v>
      </c>
      <c r="F48" s="3">
        <f t="shared" si="6"/>
        <v>580.61024999999995</v>
      </c>
    </row>
    <row r="49" spans="2:6">
      <c r="B49" t="s">
        <v>5</v>
      </c>
      <c r="C49">
        <v>68.660230000000013</v>
      </c>
      <c r="D49">
        <v>113.15446</v>
      </c>
      <c r="E49">
        <v>20.025459999999999</v>
      </c>
      <c r="F49" s="3">
        <f t="shared" si="6"/>
        <v>201.84015000000002</v>
      </c>
    </row>
    <row r="50" spans="2:6">
      <c r="B50" t="s">
        <v>6</v>
      </c>
      <c r="C50">
        <v>494.59146999999996</v>
      </c>
      <c r="D50">
        <v>103.91141</v>
      </c>
      <c r="E50">
        <v>124.01155</v>
      </c>
      <c r="F50" s="3">
        <f t="shared" si="6"/>
        <v>722.51442999999995</v>
      </c>
    </row>
    <row r="51" spans="2:6">
      <c r="B51" t="s">
        <v>7</v>
      </c>
      <c r="C51">
        <v>392.20257999999995</v>
      </c>
      <c r="D51">
        <v>71.282570000000021</v>
      </c>
      <c r="E51">
        <v>42.752949999999991</v>
      </c>
      <c r="F51" s="3">
        <f t="shared" si="6"/>
        <v>506.23809999999997</v>
      </c>
    </row>
    <row r="52" spans="2:6">
      <c r="B52" t="s">
        <v>8</v>
      </c>
      <c r="C52">
        <v>167.15681000000001</v>
      </c>
      <c r="D52">
        <v>16.829999999999998</v>
      </c>
      <c r="E52">
        <v>140.58536999999998</v>
      </c>
      <c r="F52" s="3">
        <f t="shared" si="6"/>
        <v>324.57218</v>
      </c>
    </row>
    <row r="53" spans="2:6">
      <c r="B53" t="s">
        <v>9</v>
      </c>
      <c r="C53">
        <v>968.42353000000003</v>
      </c>
      <c r="D53">
        <v>46.633590000000012</v>
      </c>
      <c r="E53">
        <v>204.82575000000003</v>
      </c>
      <c r="F53" s="3">
        <f t="shared" si="6"/>
        <v>1219.8828700000001</v>
      </c>
    </row>
    <row r="54" spans="2:6">
      <c r="B54" t="s">
        <v>10</v>
      </c>
      <c r="C54">
        <v>37.621940000000002</v>
      </c>
      <c r="D54">
        <v>16.34928</v>
      </c>
      <c r="E54">
        <v>34.527089999999994</v>
      </c>
      <c r="F54" s="3">
        <f t="shared" si="6"/>
        <v>88.498310000000004</v>
      </c>
    </row>
    <row r="55" spans="2:6">
      <c r="B55" t="s">
        <v>11</v>
      </c>
      <c r="C55">
        <v>461.96000000000004</v>
      </c>
      <c r="D55">
        <v>162.39489</v>
      </c>
      <c r="E55">
        <v>295.28988999999996</v>
      </c>
      <c r="F55" s="3">
        <f t="shared" si="6"/>
        <v>919.64478000000008</v>
      </c>
    </row>
    <row r="56" spans="2:6">
      <c r="B56" t="s">
        <v>12</v>
      </c>
      <c r="C56">
        <v>527.43583999999998</v>
      </c>
      <c r="D56">
        <v>138.67795699999999</v>
      </c>
      <c r="E56">
        <v>84.834959999999981</v>
      </c>
      <c r="F56" s="3">
        <f t="shared" si="6"/>
        <v>750.948757</v>
      </c>
    </row>
    <row r="57" spans="2:6">
      <c r="B57" t="s">
        <v>13</v>
      </c>
      <c r="C57">
        <v>275.41347000000002</v>
      </c>
      <c r="D57">
        <v>78.632580000000004</v>
      </c>
      <c r="E57">
        <v>94.751700000000014</v>
      </c>
      <c r="F57" s="3">
        <f t="shared" si="6"/>
        <v>448.79775000000006</v>
      </c>
    </row>
    <row r="58" spans="2:6">
      <c r="B58" t="s">
        <v>14</v>
      </c>
      <c r="C58">
        <v>142.74819999999997</v>
      </c>
      <c r="D58">
        <v>62.709579999999995</v>
      </c>
      <c r="E58">
        <v>71.463580000000022</v>
      </c>
      <c r="F58" s="3">
        <f t="shared" si="6"/>
        <v>276.92135999999999</v>
      </c>
    </row>
    <row r="59" spans="2:6">
      <c r="B59" t="s">
        <v>15</v>
      </c>
      <c r="C59">
        <v>284.05613</v>
      </c>
      <c r="D59">
        <v>107.09666</v>
      </c>
      <c r="E59">
        <v>70.944339999999997</v>
      </c>
      <c r="F59" s="3">
        <f t="shared" si="6"/>
        <v>462.09712999999999</v>
      </c>
    </row>
    <row r="60" spans="2:6">
      <c r="B60" t="s">
        <v>143</v>
      </c>
      <c r="C60">
        <v>843.60477000000003</v>
      </c>
      <c r="D60">
        <v>254.66822999999997</v>
      </c>
      <c r="E60">
        <v>289.64427000000001</v>
      </c>
      <c r="F60" s="3">
        <f t="shared" si="6"/>
        <v>1387.9172699999999</v>
      </c>
    </row>
    <row r="61" spans="2:6">
      <c r="B61" t="s">
        <v>16</v>
      </c>
      <c r="C61">
        <v>584.50553000000002</v>
      </c>
      <c r="D61">
        <v>169.31182000000004</v>
      </c>
      <c r="E61">
        <v>281.64398000000011</v>
      </c>
      <c r="F61" s="3">
        <f t="shared" si="6"/>
        <v>1035.4613300000001</v>
      </c>
    </row>
    <row r="62" spans="2:6">
      <c r="B62" t="s">
        <v>17</v>
      </c>
      <c r="C62">
        <v>211.64386000000002</v>
      </c>
      <c r="D62">
        <v>139.07934</v>
      </c>
      <c r="E62">
        <v>39.968090000000004</v>
      </c>
      <c r="F62" s="3">
        <f t="shared" si="6"/>
        <v>390.69129000000004</v>
      </c>
    </row>
    <row r="63" spans="2:6">
      <c r="B63" t="s">
        <v>18</v>
      </c>
      <c r="C63">
        <v>519.78287999999998</v>
      </c>
      <c r="D63">
        <v>136.35991999999999</v>
      </c>
      <c r="E63">
        <v>138.03058999999999</v>
      </c>
      <c r="F63" s="3">
        <f t="shared" si="6"/>
        <v>794.17338999999993</v>
      </c>
    </row>
    <row r="64" spans="2:6">
      <c r="B64" t="s">
        <v>19</v>
      </c>
      <c r="C64">
        <v>59.733899999999991</v>
      </c>
      <c r="D64">
        <v>161.99530999999999</v>
      </c>
      <c r="E64">
        <v>9.5827999999999989</v>
      </c>
      <c r="F64" s="3">
        <f t="shared" si="6"/>
        <v>231.31200999999996</v>
      </c>
    </row>
    <row r="65" spans="2:6">
      <c r="B65" t="s">
        <v>20</v>
      </c>
      <c r="C65">
        <v>105.76416</v>
      </c>
      <c r="D65">
        <v>144.61591999999999</v>
      </c>
      <c r="E65">
        <v>23.914670000000001</v>
      </c>
      <c r="F65" s="3">
        <f t="shared" si="6"/>
        <v>274.29475000000002</v>
      </c>
    </row>
    <row r="66" spans="2:6">
      <c r="B66" t="s">
        <v>21</v>
      </c>
      <c r="C66">
        <v>29.705059999999996</v>
      </c>
      <c r="D66">
        <v>9.6988799999999991</v>
      </c>
      <c r="E66">
        <v>21.86872</v>
      </c>
      <c r="F66" s="3">
        <f t="shared" si="6"/>
        <v>61.272659999999988</v>
      </c>
    </row>
    <row r="67" spans="2:6">
      <c r="B67" t="s">
        <v>22</v>
      </c>
      <c r="C67">
        <v>308.04567000000003</v>
      </c>
      <c r="D67">
        <v>37.625920000000001</v>
      </c>
      <c r="E67">
        <v>86.228510000000014</v>
      </c>
      <c r="F67" s="3">
        <f t="shared" si="6"/>
        <v>431.90010000000007</v>
      </c>
    </row>
    <row r="68" spans="2:6">
      <c r="B68" t="s">
        <v>23</v>
      </c>
      <c r="C68">
        <v>1242.3483199999998</v>
      </c>
      <c r="D68">
        <v>66.188520000000011</v>
      </c>
      <c r="E68">
        <v>160.97698000000003</v>
      </c>
      <c r="F68" s="3">
        <f t="shared" si="6"/>
        <v>1469.5138199999997</v>
      </c>
    </row>
    <row r="69" spans="2:6">
      <c r="B69" t="s">
        <v>24</v>
      </c>
      <c r="C69">
        <v>71.16292</v>
      </c>
      <c r="D69">
        <v>112.0658</v>
      </c>
      <c r="E69">
        <v>18.52711</v>
      </c>
      <c r="F69" s="3">
        <f t="shared" si="6"/>
        <v>201.75583</v>
      </c>
    </row>
    <row r="70" spans="2:6">
      <c r="B70" t="s">
        <v>25</v>
      </c>
      <c r="C70">
        <v>258.87421000000001</v>
      </c>
      <c r="D70">
        <v>190.72184999999999</v>
      </c>
      <c r="E70">
        <v>65.988030000000009</v>
      </c>
      <c r="F70" s="3">
        <f t="shared" si="6"/>
        <v>515.58408999999995</v>
      </c>
    </row>
    <row r="71" spans="2:6">
      <c r="B71" t="s">
        <v>26</v>
      </c>
      <c r="C71">
        <v>1.7239100000000001</v>
      </c>
      <c r="D71">
        <v>8.8848700000000012</v>
      </c>
      <c r="E71">
        <v>2.5331000000000001</v>
      </c>
      <c r="F71" s="3">
        <f t="shared" si="6"/>
        <v>13.14188</v>
      </c>
    </row>
    <row r="72" spans="2:6">
      <c r="B72" t="s">
        <v>27</v>
      </c>
      <c r="C72">
        <v>78.943880000000007</v>
      </c>
      <c r="D72">
        <v>102.64693</v>
      </c>
      <c r="E72">
        <v>59.301740000000009</v>
      </c>
      <c r="F72" s="3">
        <f t="shared" si="6"/>
        <v>240.89255000000003</v>
      </c>
    </row>
    <row r="73" spans="2:6">
      <c r="B73" t="s">
        <v>28</v>
      </c>
      <c r="C73">
        <v>269.56859000000003</v>
      </c>
      <c r="D73">
        <v>99.532360000000011</v>
      </c>
      <c r="E73">
        <v>25.290590000000002</v>
      </c>
      <c r="F73" s="3">
        <f t="shared" si="6"/>
        <v>394.39154000000002</v>
      </c>
    </row>
    <row r="74" spans="2:6">
      <c r="B74" t="s">
        <v>29</v>
      </c>
      <c r="C74">
        <v>11.018549999999999</v>
      </c>
      <c r="D74">
        <v>14.428319999999999</v>
      </c>
      <c r="E74">
        <v>0.93562000000000001</v>
      </c>
      <c r="F74" s="3">
        <f t="shared" si="6"/>
        <v>26.382489999999997</v>
      </c>
    </row>
    <row r="75" spans="2:6">
      <c r="B75" t="s">
        <v>30</v>
      </c>
      <c r="C75">
        <v>105.18885999999999</v>
      </c>
      <c r="D75">
        <v>53.382359999999991</v>
      </c>
      <c r="E75">
        <v>14.120479999999999</v>
      </c>
      <c r="F75" s="3">
        <f t="shared" si="6"/>
        <v>172.69169999999997</v>
      </c>
    </row>
    <row r="76" spans="2:6">
      <c r="B76" t="s">
        <v>31</v>
      </c>
      <c r="C76">
        <v>205.13029999999998</v>
      </c>
      <c r="D76">
        <v>248.14215999999996</v>
      </c>
      <c r="E76">
        <v>53.071100000000001</v>
      </c>
      <c r="F76" s="3">
        <f t="shared" si="6"/>
        <v>506.34355999999991</v>
      </c>
    </row>
    <row r="77" spans="2:6">
      <c r="B77" s="3" t="s">
        <v>32</v>
      </c>
      <c r="C77" s="3">
        <f>SUM(C46:C76)</f>
        <v>9123.2405800000051</v>
      </c>
      <c r="D77" s="3">
        <f t="shared" ref="D77:F77" si="7">SUM(D46:D76)</f>
        <v>3075.8995669999995</v>
      </c>
      <c r="E77" s="3">
        <f t="shared" si="7"/>
        <v>2598.9812200000006</v>
      </c>
      <c r="F77" s="3">
        <f t="shared" si="7"/>
        <v>14798.121367</v>
      </c>
    </row>
  </sheetData>
  <phoneticPr fontId="15" type="noConversion"/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3"/>
  <sheetViews>
    <sheetView topLeftCell="A43" zoomScale="85" zoomScaleNormal="85" workbookViewId="0">
      <selection activeCell="P54" sqref="P54"/>
    </sheetView>
  </sheetViews>
  <sheetFormatPr defaultColWidth="8.84375" defaultRowHeight="14.6"/>
  <cols>
    <col min="2" max="2" width="14" customWidth="1"/>
    <col min="21" max="21" width="14.15234375" customWidth="1"/>
    <col min="22" max="22" width="10.15234375" customWidth="1"/>
  </cols>
  <sheetData>
    <row r="1" spans="2:26">
      <c r="X1" s="42"/>
      <c r="Y1" s="42"/>
      <c r="Z1" s="42"/>
    </row>
    <row r="2" spans="2:26">
      <c r="B2" s="7" t="s">
        <v>0</v>
      </c>
      <c r="C2">
        <v>1998</v>
      </c>
      <c r="D2">
        <v>1999</v>
      </c>
      <c r="E2">
        <v>2000</v>
      </c>
      <c r="F2">
        <v>2001</v>
      </c>
      <c r="G2">
        <v>2002</v>
      </c>
      <c r="H2">
        <v>2003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 s="3" t="s">
        <v>53</v>
      </c>
      <c r="X2" s="42"/>
      <c r="Y2" s="42"/>
      <c r="Z2" s="42"/>
    </row>
    <row r="3" spans="2:26">
      <c r="B3" s="8" t="s">
        <v>55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5">
        <f>SUM(C3:T3)</f>
        <v>0</v>
      </c>
      <c r="X3" s="42"/>
      <c r="Y3" s="42"/>
      <c r="Z3" s="42"/>
    </row>
    <row r="4" spans="2:26">
      <c r="B4" s="8" t="s">
        <v>56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5">
        <f t="shared" ref="U4:U33" si="0">SUM(C4:T4)</f>
        <v>0</v>
      </c>
      <c r="X4" s="42"/>
      <c r="Y4" s="42"/>
      <c r="Z4" s="42"/>
    </row>
    <row r="5" spans="2:26">
      <c r="B5" s="8" t="s">
        <v>57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5">
        <f t="shared" si="0"/>
        <v>0</v>
      </c>
      <c r="X5" s="42"/>
      <c r="Y5" s="42"/>
      <c r="Z5" s="42"/>
    </row>
    <row r="6" spans="2:26">
      <c r="B6" s="8" t="s">
        <v>58</v>
      </c>
      <c r="C6" s="4">
        <v>0</v>
      </c>
      <c r="D6" s="4">
        <v>0</v>
      </c>
      <c r="E6" s="4">
        <v>6.9080000000000004</v>
      </c>
      <c r="F6" s="4">
        <v>103.82299999999999</v>
      </c>
      <c r="G6" s="4">
        <v>78.194000000000003</v>
      </c>
      <c r="H6" s="4">
        <v>90.364999999999995</v>
      </c>
      <c r="I6" s="4">
        <v>69.37</v>
      </c>
      <c r="J6" s="4">
        <v>47.331000000000003</v>
      </c>
      <c r="K6" s="4">
        <v>36.667999999999999</v>
      </c>
      <c r="L6" s="4">
        <v>53.814</v>
      </c>
      <c r="M6" s="4">
        <v>58.325000000000003</v>
      </c>
      <c r="N6" s="4">
        <v>113.688</v>
      </c>
      <c r="O6" s="4">
        <v>86.248999999999995</v>
      </c>
      <c r="P6" s="4">
        <v>15.739000000000001</v>
      </c>
      <c r="Q6" s="4">
        <v>83.882999999999996</v>
      </c>
      <c r="R6" s="4">
        <v>72.290000000000006</v>
      </c>
      <c r="S6" s="4">
        <v>79.427999999999997</v>
      </c>
      <c r="T6" s="4">
        <v>38.667000000000002</v>
      </c>
      <c r="U6" s="5">
        <f t="shared" si="0"/>
        <v>1034.7420000000002</v>
      </c>
      <c r="X6" s="42"/>
      <c r="Y6" s="42"/>
      <c r="Z6" s="42"/>
    </row>
    <row r="7" spans="2:26">
      <c r="B7" s="8" t="s">
        <v>59</v>
      </c>
      <c r="C7" s="4">
        <v>287.12</v>
      </c>
      <c r="D7" s="4">
        <v>801.59</v>
      </c>
      <c r="E7" s="4">
        <v>34.54</v>
      </c>
      <c r="F7" s="4">
        <v>384.87700000000001</v>
      </c>
      <c r="G7" s="4">
        <v>178.17</v>
      </c>
      <c r="H7" s="4">
        <v>182.328</v>
      </c>
      <c r="I7" s="4">
        <v>163.047</v>
      </c>
      <c r="J7" s="4">
        <v>162.995</v>
      </c>
      <c r="K7" s="4">
        <v>112.43300000000001</v>
      </c>
      <c r="L7" s="4">
        <v>244.05199999999999</v>
      </c>
      <c r="M7" s="4">
        <v>147.417</v>
      </c>
      <c r="N7" s="4">
        <v>396.19299999999998</v>
      </c>
      <c r="O7" s="4">
        <v>207.81800000000001</v>
      </c>
      <c r="P7" s="4">
        <v>51.448</v>
      </c>
      <c r="Q7" s="4">
        <v>626.79499999999996</v>
      </c>
      <c r="R7" s="4">
        <v>524.06600000000003</v>
      </c>
      <c r="S7" s="4">
        <v>568.33600000000001</v>
      </c>
      <c r="T7" s="4">
        <v>557.87</v>
      </c>
      <c r="U7" s="5">
        <f t="shared" si="0"/>
        <v>5631.0950000000003</v>
      </c>
      <c r="X7" s="42"/>
      <c r="Y7" s="42"/>
      <c r="Z7" s="42"/>
    </row>
    <row r="8" spans="2:26">
      <c r="B8" s="8" t="s">
        <v>60</v>
      </c>
      <c r="C8" s="4">
        <v>0</v>
      </c>
      <c r="D8" s="4">
        <v>0.92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87.316999999999993</v>
      </c>
      <c r="Q8" s="4">
        <v>0</v>
      </c>
      <c r="R8" s="4">
        <v>0</v>
      </c>
      <c r="S8" s="4">
        <v>0</v>
      </c>
      <c r="T8" s="4">
        <v>0</v>
      </c>
      <c r="U8" s="5">
        <f t="shared" si="0"/>
        <v>88.236999999999995</v>
      </c>
      <c r="X8" s="42"/>
      <c r="Y8" s="42"/>
      <c r="Z8" s="42"/>
    </row>
    <row r="9" spans="2:26">
      <c r="B9" s="8" t="s">
        <v>61</v>
      </c>
      <c r="C9" s="4">
        <v>1270.98</v>
      </c>
      <c r="D9" s="4">
        <v>292.13</v>
      </c>
      <c r="E9" s="4">
        <v>45.029000000000003</v>
      </c>
      <c r="F9" s="4">
        <v>251.078</v>
      </c>
      <c r="G9" s="4">
        <v>0.53800000000000003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66.328999999999994</v>
      </c>
      <c r="P9" s="4">
        <v>0</v>
      </c>
      <c r="Q9" s="4">
        <v>401.23599999999999</v>
      </c>
      <c r="R9" s="4">
        <v>220.35900000000001</v>
      </c>
      <c r="S9" s="4">
        <v>132.77099999999999</v>
      </c>
      <c r="T9" s="4">
        <v>162.52699999999999</v>
      </c>
      <c r="U9" s="5">
        <f t="shared" si="0"/>
        <v>2842.9770000000003</v>
      </c>
      <c r="X9" s="42"/>
      <c r="Y9" s="42"/>
      <c r="Z9" s="42"/>
    </row>
    <row r="10" spans="2:26">
      <c r="B10" s="8" t="s">
        <v>62</v>
      </c>
      <c r="C10" s="4">
        <v>749.11</v>
      </c>
      <c r="D10" s="4">
        <v>736.7</v>
      </c>
      <c r="E10" s="4">
        <v>273.66800000000001</v>
      </c>
      <c r="F10" s="4">
        <v>189.035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1128.143</v>
      </c>
      <c r="R10" s="4">
        <v>671.35699999999997</v>
      </c>
      <c r="S10" s="4">
        <v>671.08799999999997</v>
      </c>
      <c r="T10" s="4">
        <v>728.649</v>
      </c>
      <c r="U10" s="5">
        <f t="shared" si="0"/>
        <v>5147.75</v>
      </c>
      <c r="X10" s="42"/>
      <c r="Y10" s="42"/>
      <c r="Z10" s="42"/>
    </row>
    <row r="11" spans="2:26">
      <c r="B11" s="8" t="s">
        <v>63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407.44400000000002</v>
      </c>
      <c r="Q11" s="4">
        <v>0</v>
      </c>
      <c r="R11" s="4">
        <v>0</v>
      </c>
      <c r="S11" s="4">
        <v>0</v>
      </c>
      <c r="T11" s="4">
        <v>0</v>
      </c>
      <c r="U11" s="5">
        <f t="shared" si="0"/>
        <v>407.44400000000002</v>
      </c>
      <c r="X11" s="42"/>
      <c r="Y11" s="42"/>
      <c r="Z11" s="42"/>
    </row>
    <row r="12" spans="2:26">
      <c r="B12" s="8" t="s">
        <v>64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5">
        <f t="shared" si="0"/>
        <v>0</v>
      </c>
      <c r="X12" s="42"/>
      <c r="Y12" s="42"/>
      <c r="Z12" s="42"/>
    </row>
    <row r="13" spans="2:26">
      <c r="B13" s="8" t="s">
        <v>65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5">
        <f t="shared" si="0"/>
        <v>0</v>
      </c>
      <c r="X13" s="42"/>
      <c r="Y13" s="42"/>
      <c r="Z13" s="42"/>
    </row>
    <row r="14" spans="2:26">
      <c r="B14" s="8" t="s">
        <v>66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5">
        <f t="shared" si="0"/>
        <v>0</v>
      </c>
      <c r="X14" s="42"/>
      <c r="Y14" s="42"/>
      <c r="Z14" s="42"/>
    </row>
    <row r="15" spans="2:26">
      <c r="B15" s="8" t="s">
        <v>67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5">
        <f t="shared" si="0"/>
        <v>0</v>
      </c>
      <c r="X15" s="42"/>
      <c r="Y15" s="42"/>
      <c r="Z15" s="42"/>
    </row>
    <row r="16" spans="2:26">
      <c r="B16" s="8" t="s">
        <v>68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5">
        <f t="shared" si="0"/>
        <v>0</v>
      </c>
      <c r="X16" s="42"/>
      <c r="Y16" s="42"/>
      <c r="Z16" s="42"/>
    </row>
    <row r="17" spans="2:26">
      <c r="B17" s="8" t="s">
        <v>143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5">
        <f t="shared" si="0"/>
        <v>0</v>
      </c>
      <c r="X17" s="42"/>
      <c r="Y17" s="42"/>
      <c r="Z17" s="42"/>
    </row>
    <row r="18" spans="2:26">
      <c r="B18" s="8" t="s">
        <v>69</v>
      </c>
      <c r="C18" s="4">
        <v>0</v>
      </c>
      <c r="D18" s="4">
        <v>0</v>
      </c>
      <c r="E18" s="4">
        <v>0</v>
      </c>
      <c r="F18" s="4">
        <v>25.533000000000001</v>
      </c>
      <c r="G18" s="4">
        <v>14.266999999999999</v>
      </c>
      <c r="H18" s="4">
        <v>17.600000000000001</v>
      </c>
      <c r="I18" s="4">
        <v>14.266</v>
      </c>
      <c r="J18" s="4">
        <v>14</v>
      </c>
      <c r="K18" s="4">
        <v>9.3339999999999996</v>
      </c>
      <c r="L18" s="4">
        <v>6.2869999999999999</v>
      </c>
      <c r="M18" s="4">
        <v>8.5730000000000004</v>
      </c>
      <c r="N18" s="4">
        <v>53.933999999999997</v>
      </c>
      <c r="O18" s="4">
        <v>20.420000000000002</v>
      </c>
      <c r="P18" s="4">
        <v>4.6639999999999997</v>
      </c>
      <c r="Q18" s="4">
        <v>4.6669999999999998</v>
      </c>
      <c r="R18" s="4">
        <v>3.3319999999999999</v>
      </c>
      <c r="S18" s="4">
        <v>6.5789999999999997</v>
      </c>
      <c r="T18" s="4">
        <v>8.6</v>
      </c>
      <c r="U18" s="5">
        <f t="shared" si="0"/>
        <v>212.05599999999998</v>
      </c>
      <c r="X18" s="42"/>
      <c r="Y18" s="42"/>
      <c r="Z18" s="42"/>
    </row>
    <row r="19" spans="2:26">
      <c r="B19" s="8" t="s">
        <v>70</v>
      </c>
      <c r="C19" s="4">
        <v>141</v>
      </c>
      <c r="D19" s="4">
        <v>85.78</v>
      </c>
      <c r="E19" s="4">
        <v>44.506</v>
      </c>
      <c r="F19" s="4">
        <v>272.68700000000001</v>
      </c>
      <c r="G19" s="4">
        <v>53.543999999999997</v>
      </c>
      <c r="H19" s="4">
        <v>78.665999999999997</v>
      </c>
      <c r="I19" s="4">
        <v>61.268999999999998</v>
      </c>
      <c r="J19" s="4">
        <v>48.814999999999998</v>
      </c>
      <c r="K19" s="4">
        <v>31.94</v>
      </c>
      <c r="L19" s="4">
        <v>152.803</v>
      </c>
      <c r="M19" s="4">
        <v>43.281999999999996</v>
      </c>
      <c r="N19" s="4">
        <v>18.937000000000001</v>
      </c>
      <c r="O19" s="4">
        <v>122.128</v>
      </c>
      <c r="P19" s="4">
        <v>52.893000000000001</v>
      </c>
      <c r="Q19" s="4">
        <v>75.567999999999998</v>
      </c>
      <c r="R19" s="4">
        <v>58.405000000000001</v>
      </c>
      <c r="S19" s="4">
        <v>55.478999999999999</v>
      </c>
      <c r="T19" s="4">
        <v>57.063000000000002</v>
      </c>
      <c r="U19" s="5">
        <f t="shared" si="0"/>
        <v>1454.7650000000001</v>
      </c>
      <c r="X19" s="42"/>
      <c r="Y19" s="42"/>
      <c r="Z19" s="42"/>
    </row>
    <row r="20" spans="2:26">
      <c r="B20" s="8" t="s">
        <v>71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5">
        <f t="shared" si="0"/>
        <v>0</v>
      </c>
      <c r="X20" s="42"/>
      <c r="Y20" s="42"/>
      <c r="Z20" s="42"/>
    </row>
    <row r="21" spans="2:26">
      <c r="B21" s="8" t="s">
        <v>72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5">
        <f t="shared" si="0"/>
        <v>0</v>
      </c>
      <c r="X21" s="42"/>
      <c r="Y21" s="42"/>
      <c r="Z21" s="42"/>
    </row>
    <row r="22" spans="2:26">
      <c r="B22" s="8" t="s">
        <v>73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5">
        <f t="shared" si="0"/>
        <v>0</v>
      </c>
      <c r="X22" s="42"/>
      <c r="Y22" s="42"/>
      <c r="Z22" s="42"/>
    </row>
    <row r="23" spans="2:26">
      <c r="B23" s="8" t="s">
        <v>74</v>
      </c>
      <c r="C23" s="4">
        <v>0.28999999999999998</v>
      </c>
      <c r="D23" s="4">
        <v>24.32</v>
      </c>
      <c r="E23" s="4">
        <v>14.974</v>
      </c>
      <c r="F23" s="4">
        <v>26.4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6</v>
      </c>
      <c r="O23" s="4">
        <v>0</v>
      </c>
      <c r="P23" s="4">
        <v>6.78</v>
      </c>
      <c r="Q23" s="4">
        <v>9.6649999999999991</v>
      </c>
      <c r="R23" s="4">
        <v>9.8840000000000003</v>
      </c>
      <c r="S23" s="4">
        <v>5.3319999999999999</v>
      </c>
      <c r="T23" s="4">
        <v>4.4400000000000004</v>
      </c>
      <c r="U23" s="5">
        <f t="shared" si="0"/>
        <v>108.08499999999999</v>
      </c>
      <c r="X23" s="42"/>
      <c r="Y23" s="42"/>
      <c r="Z23" s="42"/>
    </row>
    <row r="24" spans="2:26">
      <c r="B24" s="8" t="s">
        <v>75</v>
      </c>
      <c r="C24" s="4">
        <v>93.82</v>
      </c>
      <c r="D24" s="4">
        <v>112.43</v>
      </c>
      <c r="E24" s="4">
        <v>154.85</v>
      </c>
      <c r="F24" s="4">
        <v>197.84800000000001</v>
      </c>
      <c r="G24" s="4">
        <v>53.048000000000002</v>
      </c>
      <c r="H24" s="4">
        <v>65.179000000000002</v>
      </c>
      <c r="I24" s="4">
        <v>52.405000000000001</v>
      </c>
      <c r="J24" s="4">
        <v>34.630000000000003</v>
      </c>
      <c r="K24" s="4">
        <v>29.681000000000001</v>
      </c>
      <c r="L24" s="4">
        <v>36.65</v>
      </c>
      <c r="M24" s="4">
        <v>130.66300000000001</v>
      </c>
      <c r="N24" s="4">
        <v>42.667000000000002</v>
      </c>
      <c r="O24" s="4">
        <v>73.724999999999994</v>
      </c>
      <c r="P24" s="4">
        <v>39.884999999999998</v>
      </c>
      <c r="Q24" s="4">
        <v>45.935000000000002</v>
      </c>
      <c r="R24" s="4">
        <v>54.228000000000002</v>
      </c>
      <c r="S24" s="4">
        <v>43.195999999999998</v>
      </c>
      <c r="T24" s="4">
        <v>44.887999999999998</v>
      </c>
      <c r="U24" s="5">
        <f t="shared" si="0"/>
        <v>1305.7279999999998</v>
      </c>
      <c r="X24" s="42"/>
      <c r="Y24" s="42"/>
      <c r="Z24" s="42"/>
    </row>
    <row r="25" spans="2:26">
      <c r="B25" s="8" t="s">
        <v>76</v>
      </c>
      <c r="C25" s="4">
        <v>1159.76</v>
      </c>
      <c r="D25" s="4">
        <v>1305.97</v>
      </c>
      <c r="E25" s="4">
        <v>383.79899999999998</v>
      </c>
      <c r="F25" s="4">
        <v>411.35300000000001</v>
      </c>
      <c r="G25" s="4">
        <v>318.56900000000002</v>
      </c>
      <c r="H25" s="4">
        <v>341.48399999999998</v>
      </c>
      <c r="I25" s="4">
        <v>337.12700000000001</v>
      </c>
      <c r="J25" s="4">
        <v>354.40899999999999</v>
      </c>
      <c r="K25" s="4">
        <v>272.61799999999999</v>
      </c>
      <c r="L25" s="4">
        <v>251.61199999999999</v>
      </c>
      <c r="M25" s="4">
        <v>605.44100000000003</v>
      </c>
      <c r="N25" s="4">
        <v>402.02199999999999</v>
      </c>
      <c r="O25" s="4">
        <v>248.358</v>
      </c>
      <c r="P25" s="4">
        <v>78.198999999999998</v>
      </c>
      <c r="Q25" s="4">
        <v>126.197</v>
      </c>
      <c r="R25" s="4">
        <v>128.97</v>
      </c>
      <c r="S25" s="4">
        <v>106.194</v>
      </c>
      <c r="T25" s="4">
        <v>124.751</v>
      </c>
      <c r="U25" s="5">
        <f t="shared" si="0"/>
        <v>6956.8330000000005</v>
      </c>
      <c r="X25" s="42"/>
      <c r="Y25" s="42"/>
      <c r="Z25" s="42"/>
    </row>
    <row r="26" spans="2:26">
      <c r="B26" s="8" t="s">
        <v>77</v>
      </c>
      <c r="C26" s="4">
        <v>29.8</v>
      </c>
      <c r="D26" s="4">
        <v>179.95</v>
      </c>
      <c r="E26" s="4">
        <v>364.18</v>
      </c>
      <c r="F26" s="4">
        <v>37.491</v>
      </c>
      <c r="G26" s="4">
        <v>69.566999999999993</v>
      </c>
      <c r="H26" s="4">
        <v>76.977000000000004</v>
      </c>
      <c r="I26" s="4">
        <v>55.421999999999997</v>
      </c>
      <c r="J26" s="4">
        <v>52.89</v>
      </c>
      <c r="K26" s="4">
        <v>73.344999999999999</v>
      </c>
      <c r="L26" s="4">
        <v>32.148000000000003</v>
      </c>
      <c r="M26" s="4">
        <v>35.048000000000002</v>
      </c>
      <c r="N26" s="4">
        <v>72.765000000000001</v>
      </c>
      <c r="O26" s="4">
        <v>46.673000000000002</v>
      </c>
      <c r="P26" s="4">
        <v>19.335999999999999</v>
      </c>
      <c r="Q26" s="4">
        <v>39.046999999999997</v>
      </c>
      <c r="R26" s="4">
        <v>121.973</v>
      </c>
      <c r="S26" s="4">
        <v>39.665999999999997</v>
      </c>
      <c r="T26" s="4">
        <v>12.6</v>
      </c>
      <c r="U26" s="5">
        <f t="shared" si="0"/>
        <v>1358.8779999999999</v>
      </c>
      <c r="X26" s="42"/>
      <c r="Y26" s="42"/>
      <c r="Z26" s="42"/>
    </row>
    <row r="27" spans="2:26">
      <c r="B27" s="8" t="s">
        <v>78</v>
      </c>
      <c r="C27" s="4">
        <v>75.98</v>
      </c>
      <c r="D27" s="4">
        <v>520.27</v>
      </c>
      <c r="E27" s="4">
        <v>447.053</v>
      </c>
      <c r="F27" s="4">
        <v>354.45499999999998</v>
      </c>
      <c r="G27" s="4">
        <v>175.11799999999999</v>
      </c>
      <c r="H27" s="4">
        <v>160.5</v>
      </c>
      <c r="I27" s="4">
        <v>190.143</v>
      </c>
      <c r="J27" s="4">
        <v>159.589</v>
      </c>
      <c r="K27" s="4">
        <v>142.417</v>
      </c>
      <c r="L27" s="4">
        <v>66.236999999999995</v>
      </c>
      <c r="M27" s="4">
        <v>468.38499999999999</v>
      </c>
      <c r="N27" s="4">
        <v>150.84100000000001</v>
      </c>
      <c r="O27" s="4">
        <v>156.161</v>
      </c>
      <c r="P27" s="4">
        <v>284.82400000000001</v>
      </c>
      <c r="Q27" s="4">
        <v>75.453999999999994</v>
      </c>
      <c r="R27" s="4">
        <v>80.376000000000005</v>
      </c>
      <c r="S27" s="4">
        <v>86.635999999999996</v>
      </c>
      <c r="T27" s="4">
        <v>168.91800000000001</v>
      </c>
      <c r="U27" s="5">
        <f t="shared" si="0"/>
        <v>3763.3570000000004</v>
      </c>
      <c r="X27" s="42"/>
      <c r="Y27" s="42"/>
      <c r="Z27" s="42"/>
    </row>
    <row r="28" spans="2:26">
      <c r="B28" s="8" t="s">
        <v>79</v>
      </c>
      <c r="C28" s="4">
        <v>0</v>
      </c>
      <c r="D28" s="4">
        <v>0</v>
      </c>
      <c r="E28" s="4">
        <v>4.1749999999999998</v>
      </c>
      <c r="F28" s="4">
        <v>0</v>
      </c>
      <c r="G28" s="4">
        <v>2.0579999999999998</v>
      </c>
      <c r="H28" s="4">
        <v>1.4370000000000001</v>
      </c>
      <c r="I28" s="4">
        <v>2.2530000000000001</v>
      </c>
      <c r="J28" s="4">
        <v>5.37</v>
      </c>
      <c r="K28" s="4">
        <v>5.6150000000000002</v>
      </c>
      <c r="L28" s="4">
        <v>1.119</v>
      </c>
      <c r="M28" s="4">
        <v>1.18</v>
      </c>
      <c r="N28" s="4">
        <v>47.621000000000002</v>
      </c>
      <c r="O28" s="4">
        <v>3.165</v>
      </c>
      <c r="P28" s="4">
        <v>3.5649999999999999</v>
      </c>
      <c r="Q28" s="4">
        <v>96.724999999999994</v>
      </c>
      <c r="R28" s="4">
        <v>2.2000000000000002</v>
      </c>
      <c r="S28" s="4">
        <v>2.2000000000000002</v>
      </c>
      <c r="T28" s="4">
        <v>13.391999999999999</v>
      </c>
      <c r="U28" s="5">
        <f t="shared" si="0"/>
        <v>192.07499999999999</v>
      </c>
      <c r="X28" s="42"/>
      <c r="Y28" s="42"/>
      <c r="Z28" s="42"/>
    </row>
    <row r="29" spans="2:26">
      <c r="B29" s="8" t="s">
        <v>80</v>
      </c>
      <c r="C29" s="4">
        <v>54.61</v>
      </c>
      <c r="D29" s="4">
        <v>125.7</v>
      </c>
      <c r="E29" s="4">
        <v>82.152000000000001</v>
      </c>
      <c r="F29" s="4">
        <v>234.649</v>
      </c>
      <c r="G29" s="4">
        <v>185.37700000000001</v>
      </c>
      <c r="H29" s="4">
        <v>151.70400000000001</v>
      </c>
      <c r="I29" s="4">
        <v>143.96100000000001</v>
      </c>
      <c r="J29" s="4">
        <v>203.315</v>
      </c>
      <c r="K29" s="4">
        <v>159.24600000000001</v>
      </c>
      <c r="L29" s="4">
        <v>161.90899999999999</v>
      </c>
      <c r="M29" s="4">
        <v>252.09899999999999</v>
      </c>
      <c r="N29" s="4">
        <v>266.93200000000002</v>
      </c>
      <c r="O29" s="4">
        <v>165.994</v>
      </c>
      <c r="P29" s="4">
        <v>88.634</v>
      </c>
      <c r="Q29" s="4">
        <v>145.54599999999999</v>
      </c>
      <c r="R29" s="4">
        <v>184.21899999999999</v>
      </c>
      <c r="S29" s="4">
        <v>202.75</v>
      </c>
      <c r="T29" s="4">
        <v>181.655</v>
      </c>
      <c r="U29" s="5">
        <f t="shared" si="0"/>
        <v>2990.4520000000002</v>
      </c>
      <c r="X29" s="42"/>
      <c r="Y29" s="42"/>
      <c r="Z29" s="42"/>
    </row>
    <row r="30" spans="2:26">
      <c r="B30" s="8" t="s">
        <v>81</v>
      </c>
      <c r="C30" s="4">
        <v>169</v>
      </c>
      <c r="D30" s="4">
        <v>84.04</v>
      </c>
      <c r="E30" s="4">
        <v>21.702000000000002</v>
      </c>
      <c r="F30" s="4">
        <v>85.149000000000001</v>
      </c>
      <c r="G30" s="4">
        <v>72.387</v>
      </c>
      <c r="H30" s="4">
        <v>87.825000000000003</v>
      </c>
      <c r="I30" s="4">
        <v>62.661999999999999</v>
      </c>
      <c r="J30" s="4">
        <v>50.372</v>
      </c>
      <c r="K30" s="4">
        <v>49.393000000000001</v>
      </c>
      <c r="L30" s="4">
        <v>40.98</v>
      </c>
      <c r="M30" s="4">
        <v>51.801000000000002</v>
      </c>
      <c r="N30" s="4">
        <v>95.638999999999996</v>
      </c>
      <c r="O30" s="4">
        <v>94.027000000000001</v>
      </c>
      <c r="P30" s="4">
        <v>63.417999999999999</v>
      </c>
      <c r="Q30" s="4">
        <v>122.73</v>
      </c>
      <c r="R30" s="4">
        <v>94.462999999999994</v>
      </c>
      <c r="S30" s="4">
        <v>88.798000000000002</v>
      </c>
      <c r="T30" s="4">
        <v>18.181000000000001</v>
      </c>
      <c r="U30" s="5">
        <f t="shared" si="0"/>
        <v>1352.5670000000002</v>
      </c>
      <c r="X30" s="42"/>
      <c r="Y30" s="42"/>
      <c r="Z30" s="42"/>
    </row>
    <row r="31" spans="2:26">
      <c r="B31" s="8" t="s">
        <v>82</v>
      </c>
      <c r="C31" s="4">
        <v>25.39</v>
      </c>
      <c r="D31" s="4">
        <v>36.24</v>
      </c>
      <c r="E31" s="4">
        <v>26.783999999999999</v>
      </c>
      <c r="F31" s="4">
        <v>61.32</v>
      </c>
      <c r="G31" s="4">
        <v>28.326000000000001</v>
      </c>
      <c r="H31" s="4">
        <v>33.384999999999998</v>
      </c>
      <c r="I31" s="4">
        <v>31.657</v>
      </c>
      <c r="J31" s="4">
        <v>21.271000000000001</v>
      </c>
      <c r="K31" s="4">
        <v>17.094000000000001</v>
      </c>
      <c r="L31" s="4">
        <v>43.847999999999999</v>
      </c>
      <c r="M31" s="4">
        <v>40.091999999999999</v>
      </c>
      <c r="N31" s="4">
        <v>40.136000000000003</v>
      </c>
      <c r="O31" s="4">
        <v>34.622999999999998</v>
      </c>
      <c r="P31" s="4">
        <v>43.36</v>
      </c>
      <c r="Q31" s="4">
        <v>42.661000000000001</v>
      </c>
      <c r="R31" s="4">
        <v>52.783999999999999</v>
      </c>
      <c r="S31" s="4">
        <v>36.344999999999999</v>
      </c>
      <c r="T31" s="4">
        <v>37.439</v>
      </c>
      <c r="U31" s="5">
        <f t="shared" si="0"/>
        <v>652.755</v>
      </c>
      <c r="X31" s="42"/>
      <c r="Y31" s="42"/>
      <c r="Z31" s="42"/>
    </row>
    <row r="32" spans="2:26">
      <c r="B32" s="8" t="s">
        <v>83</v>
      </c>
      <c r="C32" s="4">
        <v>0</v>
      </c>
      <c r="D32" s="4">
        <v>0</v>
      </c>
      <c r="E32" s="4">
        <v>41.933</v>
      </c>
      <c r="F32" s="4">
        <v>78.680000000000007</v>
      </c>
      <c r="G32" s="4">
        <v>36.665999999999997</v>
      </c>
      <c r="H32" s="4">
        <v>31.234000000000002</v>
      </c>
      <c r="I32" s="4">
        <v>25.722000000000001</v>
      </c>
      <c r="J32" s="4">
        <v>11.677</v>
      </c>
      <c r="K32" s="4">
        <v>11.933</v>
      </c>
      <c r="L32" s="4">
        <v>94.352999999999994</v>
      </c>
      <c r="M32" s="4">
        <v>59.264000000000003</v>
      </c>
      <c r="N32" s="4">
        <v>7.3319999999999999</v>
      </c>
      <c r="O32" s="4">
        <v>31.576000000000001</v>
      </c>
      <c r="P32" s="4">
        <v>17.946999999999999</v>
      </c>
      <c r="Q32" s="4">
        <v>41.188000000000002</v>
      </c>
      <c r="R32" s="4">
        <v>42.853999999999999</v>
      </c>
      <c r="S32" s="4">
        <v>48.069000000000003</v>
      </c>
      <c r="T32" s="4">
        <v>21.428999999999998</v>
      </c>
      <c r="U32" s="5">
        <f t="shared" si="0"/>
        <v>601.85699999999997</v>
      </c>
      <c r="X32" s="42"/>
      <c r="Y32" s="42"/>
      <c r="Z32" s="42"/>
    </row>
    <row r="33" spans="1:26">
      <c r="B33" s="8" t="s">
        <v>84</v>
      </c>
      <c r="C33" s="4">
        <v>9</v>
      </c>
      <c r="D33" s="4">
        <v>63.58</v>
      </c>
      <c r="E33" s="4">
        <v>15.993</v>
      </c>
      <c r="F33" s="4">
        <v>117.25700000000001</v>
      </c>
      <c r="G33" s="4">
        <v>0.60899999999999999</v>
      </c>
      <c r="H33" s="4">
        <v>0</v>
      </c>
      <c r="I33" s="4">
        <v>0</v>
      </c>
      <c r="J33" s="4">
        <v>0</v>
      </c>
      <c r="K33" s="4">
        <v>0</v>
      </c>
      <c r="L33" s="4">
        <v>7.6310000000000002</v>
      </c>
      <c r="M33" s="4">
        <v>0.28599999999999998</v>
      </c>
      <c r="N33" s="4">
        <v>0</v>
      </c>
      <c r="O33" s="4">
        <v>0</v>
      </c>
      <c r="P33" s="4">
        <v>3.36</v>
      </c>
      <c r="Q33" s="4">
        <v>14.198</v>
      </c>
      <c r="R33" s="4">
        <v>23.931000000000001</v>
      </c>
      <c r="S33" s="4">
        <v>35.015000000000001</v>
      </c>
      <c r="T33" s="4">
        <v>0.999</v>
      </c>
      <c r="U33" s="5">
        <f t="shared" si="0"/>
        <v>291.85900000000004</v>
      </c>
      <c r="X33" s="42"/>
      <c r="Y33" s="42"/>
      <c r="Z33" s="42"/>
    </row>
    <row r="34" spans="1:26">
      <c r="B34" s="9" t="s">
        <v>32</v>
      </c>
      <c r="C34" s="5">
        <f>SUM(C3:C33)</f>
        <v>4065.86</v>
      </c>
      <c r="D34" s="5">
        <f t="shared" ref="D34:U34" si="1">SUM(D3:D33)</f>
        <v>4369.62</v>
      </c>
      <c r="E34" s="5">
        <f t="shared" si="1"/>
        <v>1962.2460000000001</v>
      </c>
      <c r="F34" s="5">
        <f t="shared" si="1"/>
        <v>2831.6349999999998</v>
      </c>
      <c r="G34" s="5">
        <f t="shared" si="1"/>
        <v>1266.4379999999996</v>
      </c>
      <c r="H34" s="5">
        <f t="shared" si="1"/>
        <v>1318.684</v>
      </c>
      <c r="I34" s="5">
        <f t="shared" si="1"/>
        <v>1209.3039999999999</v>
      </c>
      <c r="J34" s="5">
        <f t="shared" si="1"/>
        <v>1166.664</v>
      </c>
      <c r="K34" s="5">
        <f t="shared" si="1"/>
        <v>951.7170000000001</v>
      </c>
      <c r="L34" s="5">
        <f t="shared" si="1"/>
        <v>1193.443</v>
      </c>
      <c r="M34" s="5">
        <f t="shared" si="1"/>
        <v>1901.856</v>
      </c>
      <c r="N34" s="5">
        <f t="shared" si="1"/>
        <v>1714.7070000000001</v>
      </c>
      <c r="O34" s="5">
        <f t="shared" si="1"/>
        <v>1357.2460000000001</v>
      </c>
      <c r="P34" s="5">
        <f t="shared" si="1"/>
        <v>1268.8129999999996</v>
      </c>
      <c r="Q34" s="5">
        <f t="shared" si="1"/>
        <v>3079.6379999999999</v>
      </c>
      <c r="R34" s="5">
        <f t="shared" si="1"/>
        <v>2345.6910000000003</v>
      </c>
      <c r="S34" s="5">
        <f t="shared" si="1"/>
        <v>2207.8819999999996</v>
      </c>
      <c r="T34" s="5">
        <f t="shared" si="1"/>
        <v>2182.0679999999998</v>
      </c>
      <c r="U34" s="5">
        <f t="shared" si="1"/>
        <v>36393.512000000002</v>
      </c>
      <c r="X34" s="42"/>
      <c r="Y34" s="42"/>
      <c r="Z34" s="42"/>
    </row>
    <row r="35" spans="1:26">
      <c r="X35" s="42"/>
      <c r="Y35" s="42"/>
      <c r="Z35" s="42"/>
    </row>
    <row r="36" spans="1:26">
      <c r="X36" s="42"/>
      <c r="Y36" s="42"/>
      <c r="Z36" s="42"/>
    </row>
    <row r="37" spans="1:26">
      <c r="X37" s="42"/>
      <c r="Y37" s="42"/>
      <c r="Z37" s="42"/>
    </row>
    <row r="38" spans="1:26">
      <c r="B38" s="10" t="s">
        <v>1</v>
      </c>
      <c r="C38">
        <v>1998</v>
      </c>
      <c r="D38">
        <v>1999</v>
      </c>
      <c r="E38">
        <v>2000</v>
      </c>
      <c r="F38">
        <v>2001</v>
      </c>
      <c r="G38">
        <v>2002</v>
      </c>
      <c r="H38">
        <v>2003</v>
      </c>
      <c r="I38">
        <v>2004</v>
      </c>
      <c r="J38">
        <v>2005</v>
      </c>
      <c r="K38">
        <v>2006</v>
      </c>
      <c r="L38">
        <v>2007</v>
      </c>
      <c r="M38">
        <v>2008</v>
      </c>
      <c r="N38">
        <v>2009</v>
      </c>
      <c r="O38">
        <v>2010</v>
      </c>
      <c r="P38">
        <v>2011</v>
      </c>
      <c r="Q38">
        <v>2012</v>
      </c>
      <c r="R38">
        <v>2013</v>
      </c>
      <c r="S38">
        <v>2014</v>
      </c>
      <c r="T38" s="11" t="s">
        <v>347</v>
      </c>
      <c r="W38" s="3">
        <v>2015</v>
      </c>
      <c r="X38" s="42"/>
      <c r="Y38" s="42"/>
      <c r="Z38" s="42"/>
    </row>
    <row r="39" spans="1:26">
      <c r="A39" t="s">
        <v>33</v>
      </c>
      <c r="B39" t="s">
        <v>34</v>
      </c>
      <c r="C39">
        <v>67.930000000000007</v>
      </c>
      <c r="D39">
        <v>154.30000000000001</v>
      </c>
      <c r="E39">
        <v>2.7919999999999998</v>
      </c>
      <c r="F39">
        <v>88.251000000000005</v>
      </c>
      <c r="G39">
        <v>24.920999999999999</v>
      </c>
      <c r="H39">
        <v>17.315000000000001</v>
      </c>
      <c r="I39">
        <v>23.454000000000001</v>
      </c>
      <c r="J39">
        <v>8.4039999999999999</v>
      </c>
      <c r="K39">
        <v>8.0030000000000001</v>
      </c>
      <c r="L39">
        <v>25.821999999999999</v>
      </c>
      <c r="M39">
        <v>29.823</v>
      </c>
      <c r="N39">
        <v>61.122999999999998</v>
      </c>
      <c r="O39">
        <v>30.731999999999999</v>
      </c>
      <c r="P39">
        <v>22.245999999999999</v>
      </c>
      <c r="Q39">
        <v>11.833</v>
      </c>
      <c r="R39">
        <v>16.446999999999999</v>
      </c>
      <c r="S39">
        <v>15.012</v>
      </c>
      <c r="T39" s="11">
        <f t="shared" ref="T39:T46" si="2">SUM(C39:S39)</f>
        <v>608.4079999999999</v>
      </c>
      <c r="V39" t="s">
        <v>339</v>
      </c>
      <c r="W39">
        <v>154.39699999999999</v>
      </c>
    </row>
    <row r="40" spans="1:26">
      <c r="A40" t="s">
        <v>35</v>
      </c>
      <c r="B40" t="s">
        <v>36</v>
      </c>
      <c r="C40">
        <v>21.01</v>
      </c>
      <c r="D40">
        <v>46.06</v>
      </c>
      <c r="E40">
        <v>28.382000000000001</v>
      </c>
      <c r="F40">
        <v>24.094999999999999</v>
      </c>
      <c r="G40">
        <v>12.619</v>
      </c>
      <c r="H40">
        <v>7.4930000000000003</v>
      </c>
      <c r="I40">
        <v>1.96</v>
      </c>
      <c r="J40">
        <v>10.587999999999999</v>
      </c>
      <c r="K40">
        <v>3.3479999999999999</v>
      </c>
      <c r="L40">
        <v>7.7130000000000001</v>
      </c>
      <c r="M40">
        <v>21.405000000000001</v>
      </c>
      <c r="N40">
        <v>63.451999999999998</v>
      </c>
      <c r="O40">
        <v>23.227</v>
      </c>
      <c r="P40">
        <v>34.610999999999997</v>
      </c>
      <c r="Q40">
        <v>20.366</v>
      </c>
      <c r="R40">
        <v>18.920999999999999</v>
      </c>
      <c r="S40">
        <v>16.256</v>
      </c>
      <c r="T40" s="11">
        <f t="shared" si="2"/>
        <v>361.50599999999997</v>
      </c>
      <c r="V40" t="s">
        <v>340</v>
      </c>
      <c r="W40">
        <v>71.47</v>
      </c>
    </row>
    <row r="41" spans="1:26">
      <c r="A41" t="s">
        <v>37</v>
      </c>
      <c r="B41" t="s">
        <v>38</v>
      </c>
      <c r="C41">
        <v>199.93</v>
      </c>
      <c r="D41">
        <v>273.43</v>
      </c>
      <c r="E41">
        <v>314.94799999999998</v>
      </c>
      <c r="F41">
        <v>833.38099999999997</v>
      </c>
      <c r="G41">
        <v>815.10299999999995</v>
      </c>
      <c r="H41">
        <v>662.55399999999997</v>
      </c>
      <c r="I41">
        <v>614.69500000000005</v>
      </c>
      <c r="J41">
        <v>405.80599999999998</v>
      </c>
      <c r="K41">
        <v>212.84800000000001</v>
      </c>
      <c r="L41">
        <v>686.85500000000002</v>
      </c>
      <c r="M41">
        <v>950.77</v>
      </c>
      <c r="N41">
        <v>1222.4290000000001</v>
      </c>
      <c r="O41">
        <v>826.87300000000005</v>
      </c>
      <c r="P41">
        <v>491.654</v>
      </c>
      <c r="Q41">
        <v>447.12900000000002</v>
      </c>
      <c r="R41">
        <v>422.02199999999999</v>
      </c>
      <c r="S41">
        <v>371.90499999999997</v>
      </c>
      <c r="T41" s="11">
        <f t="shared" si="2"/>
        <v>9752.3320000000022</v>
      </c>
      <c r="V41" t="s">
        <v>341</v>
      </c>
      <c r="W41">
        <v>306.16000000000003</v>
      </c>
    </row>
    <row r="42" spans="1:26">
      <c r="A42" t="s">
        <v>39</v>
      </c>
      <c r="B42" t="s">
        <v>40</v>
      </c>
      <c r="C42">
        <v>0.11</v>
      </c>
      <c r="D42">
        <v>0.47</v>
      </c>
      <c r="E42">
        <v>2.222</v>
      </c>
      <c r="F42">
        <v>1.764</v>
      </c>
      <c r="G42">
        <v>1.633</v>
      </c>
      <c r="H42">
        <v>0.68</v>
      </c>
      <c r="I42">
        <v>0.48199999999999998</v>
      </c>
      <c r="J42">
        <v>0</v>
      </c>
      <c r="K42">
        <v>0</v>
      </c>
      <c r="L42">
        <v>0.2</v>
      </c>
      <c r="M42">
        <v>6.7000000000000004E-2</v>
      </c>
      <c r="N42">
        <v>3.0990000000000002</v>
      </c>
      <c r="O42">
        <v>0.38</v>
      </c>
      <c r="P42">
        <v>1.0529999999999999</v>
      </c>
      <c r="Q42">
        <v>0</v>
      </c>
      <c r="R42">
        <v>0</v>
      </c>
      <c r="S42">
        <v>0.13300000000000001</v>
      </c>
      <c r="T42" s="11">
        <f t="shared" si="2"/>
        <v>12.292999999999999</v>
      </c>
      <c r="V42" t="s">
        <v>342</v>
      </c>
      <c r="W42">
        <v>112.767</v>
      </c>
    </row>
    <row r="43" spans="1:26">
      <c r="A43" t="s">
        <v>41</v>
      </c>
      <c r="B43" t="s">
        <v>42</v>
      </c>
      <c r="C43">
        <v>1.37</v>
      </c>
      <c r="D43">
        <v>3.3</v>
      </c>
      <c r="E43">
        <v>1.002</v>
      </c>
      <c r="F43">
        <v>0.59</v>
      </c>
      <c r="G43">
        <v>1.8009999999999999</v>
      </c>
      <c r="H43">
        <v>0.215</v>
      </c>
      <c r="I43">
        <v>0.85499999999999998</v>
      </c>
      <c r="J43">
        <v>0</v>
      </c>
      <c r="K43">
        <v>0</v>
      </c>
      <c r="L43">
        <v>12.292</v>
      </c>
      <c r="M43">
        <v>6.9509999999999996</v>
      </c>
      <c r="N43">
        <v>10.81</v>
      </c>
      <c r="O43">
        <v>4.2670000000000003</v>
      </c>
      <c r="P43">
        <v>4</v>
      </c>
      <c r="Q43">
        <v>5.875</v>
      </c>
      <c r="R43">
        <v>2.911</v>
      </c>
      <c r="S43">
        <v>7.202</v>
      </c>
      <c r="T43" s="11">
        <f t="shared" si="2"/>
        <v>63.441000000000003</v>
      </c>
      <c r="V43" t="s">
        <v>343</v>
      </c>
      <c r="W43">
        <v>1537.2739999999999</v>
      </c>
    </row>
    <row r="44" spans="1:26">
      <c r="A44" t="s">
        <v>43</v>
      </c>
      <c r="B44" t="s">
        <v>44</v>
      </c>
      <c r="C44">
        <v>2590.61</v>
      </c>
      <c r="D44">
        <v>1904.68</v>
      </c>
      <c r="E44">
        <v>1030.864</v>
      </c>
      <c r="F44">
        <v>1883.5540000000001</v>
      </c>
      <c r="G44">
        <v>408.90699999999998</v>
      </c>
      <c r="H44">
        <v>613.92999999999995</v>
      </c>
      <c r="I44">
        <v>567.85799999999995</v>
      </c>
      <c r="J44">
        <v>741.86599999999999</v>
      </c>
      <c r="K44">
        <v>727.51800000000003</v>
      </c>
      <c r="L44">
        <v>460.56099999999998</v>
      </c>
      <c r="M44">
        <v>892.84</v>
      </c>
      <c r="N44">
        <v>353.79399999999998</v>
      </c>
      <c r="O44">
        <v>471.767</v>
      </c>
      <c r="P44">
        <v>715.24900000000002</v>
      </c>
      <c r="Q44">
        <v>912.976</v>
      </c>
      <c r="R44">
        <v>246.255</v>
      </c>
      <c r="S44">
        <v>102.309</v>
      </c>
      <c r="T44" s="11">
        <f t="shared" si="2"/>
        <v>14625.537999999999</v>
      </c>
    </row>
    <row r="45" spans="1:26">
      <c r="A45" t="s">
        <v>47</v>
      </c>
      <c r="B45" t="s">
        <v>48</v>
      </c>
      <c r="C45">
        <v>1064.07</v>
      </c>
      <c r="D45">
        <v>1598.96</v>
      </c>
      <c r="E45">
        <v>341.16300000000001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1681.4590000000001</v>
      </c>
      <c r="R45">
        <v>1639.135</v>
      </c>
      <c r="S45">
        <v>1695.0650000000001</v>
      </c>
      <c r="T45" s="11">
        <f t="shared" si="2"/>
        <v>8019.8520000000008</v>
      </c>
    </row>
    <row r="46" spans="1:26">
      <c r="A46" t="s">
        <v>49</v>
      </c>
      <c r="B46" t="s">
        <v>50</v>
      </c>
      <c r="C46">
        <v>120.83</v>
      </c>
      <c r="D46">
        <v>388.42</v>
      </c>
      <c r="E46">
        <v>240.87299999999999</v>
      </c>
      <c r="F46">
        <v>0</v>
      </c>
      <c r="G46">
        <v>1.454</v>
      </c>
      <c r="H46">
        <v>16.497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1">
        <f t="shared" si="2"/>
        <v>768.07399999999996</v>
      </c>
    </row>
    <row r="47" spans="1:26">
      <c r="B47" s="11" t="s">
        <v>32</v>
      </c>
      <c r="C47" s="11">
        <f>SUM(C39:C46)</f>
        <v>4065.8599999999997</v>
      </c>
      <c r="D47" s="11">
        <f t="shared" ref="D47:S47" si="3">SUM(D39:D46)</f>
        <v>4369.62</v>
      </c>
      <c r="E47" s="11">
        <f t="shared" si="3"/>
        <v>1962.2460000000001</v>
      </c>
      <c r="F47" s="11">
        <f t="shared" si="3"/>
        <v>2831.6350000000002</v>
      </c>
      <c r="G47" s="11">
        <f t="shared" si="3"/>
        <v>1266.4379999999999</v>
      </c>
      <c r="H47" s="11">
        <f t="shared" si="3"/>
        <v>1318.684</v>
      </c>
      <c r="I47" s="11">
        <f t="shared" si="3"/>
        <v>1209.3040000000001</v>
      </c>
      <c r="J47" s="11">
        <f t="shared" si="3"/>
        <v>1166.664</v>
      </c>
      <c r="K47" s="11">
        <f t="shared" si="3"/>
        <v>951.7170000000001</v>
      </c>
      <c r="L47" s="11">
        <f t="shared" si="3"/>
        <v>1193.443</v>
      </c>
      <c r="M47" s="11">
        <f t="shared" si="3"/>
        <v>1901.856</v>
      </c>
      <c r="N47" s="11">
        <f t="shared" si="3"/>
        <v>1714.7069999999999</v>
      </c>
      <c r="O47" s="11">
        <f t="shared" si="3"/>
        <v>1357.2460000000001</v>
      </c>
      <c r="P47" s="11">
        <f t="shared" si="3"/>
        <v>1268.8130000000001</v>
      </c>
      <c r="Q47" s="11">
        <f t="shared" si="3"/>
        <v>3079.6379999999999</v>
      </c>
      <c r="R47" s="11">
        <f t="shared" si="3"/>
        <v>2345.6909999999998</v>
      </c>
      <c r="S47" s="11">
        <f t="shared" si="3"/>
        <v>2207.8820000000001</v>
      </c>
      <c r="T47" s="11">
        <f>SUM(T39:T46)</f>
        <v>34211.444000000003</v>
      </c>
      <c r="W47" s="3">
        <f>SUM(W39:W43)</f>
        <v>2182.0680000000002</v>
      </c>
    </row>
    <row r="50" spans="2:11">
      <c r="B50" s="10" t="s">
        <v>1</v>
      </c>
      <c r="C50" t="s">
        <v>33</v>
      </c>
      <c r="D50" t="s">
        <v>35</v>
      </c>
      <c r="E50" t="s">
        <v>37</v>
      </c>
      <c r="F50" t="s">
        <v>39</v>
      </c>
      <c r="G50" t="s">
        <v>41</v>
      </c>
      <c r="H50" t="s">
        <v>43</v>
      </c>
      <c r="I50" t="s">
        <v>49</v>
      </c>
      <c r="J50" t="s">
        <v>47</v>
      </c>
      <c r="K50" s="11" t="s">
        <v>347</v>
      </c>
    </row>
    <row r="51" spans="2:11">
      <c r="C51" t="s">
        <v>34</v>
      </c>
      <c r="D51" t="s">
        <v>36</v>
      </c>
      <c r="E51" t="s">
        <v>38</v>
      </c>
      <c r="F51" t="s">
        <v>40</v>
      </c>
      <c r="G51" t="s">
        <v>42</v>
      </c>
      <c r="H51" t="s">
        <v>44</v>
      </c>
      <c r="I51" t="s">
        <v>50</v>
      </c>
      <c r="J51" t="s">
        <v>48</v>
      </c>
      <c r="K51" s="11"/>
    </row>
    <row r="52" spans="2:11">
      <c r="B52" t="s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1">
        <f>SUM(C52:J52)</f>
        <v>0</v>
      </c>
    </row>
    <row r="53" spans="2:11">
      <c r="B53" t="s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1">
        <f t="shared" ref="K53:K82" si="4">SUM(C53:J53)</f>
        <v>0</v>
      </c>
    </row>
    <row r="54" spans="2:11">
      <c r="B54" t="s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1">
        <f t="shared" si="4"/>
        <v>0</v>
      </c>
    </row>
    <row r="55" spans="2:11">
      <c r="B55" t="s">
        <v>5</v>
      </c>
      <c r="C55">
        <v>3.07</v>
      </c>
      <c r="D55">
        <v>1.593</v>
      </c>
      <c r="E55">
        <v>527.38300000000004</v>
      </c>
      <c r="F55">
        <v>0.34599999999999997</v>
      </c>
      <c r="G55">
        <v>0.3</v>
      </c>
      <c r="H55">
        <v>347.81700000000001</v>
      </c>
      <c r="I55">
        <v>0</v>
      </c>
      <c r="J55">
        <v>115.566</v>
      </c>
      <c r="K55" s="11">
        <f t="shared" si="4"/>
        <v>996.07500000000005</v>
      </c>
    </row>
    <row r="56" spans="2:11">
      <c r="B56" t="s">
        <v>6</v>
      </c>
      <c r="C56">
        <v>18.131</v>
      </c>
      <c r="D56">
        <v>0.83099999999999996</v>
      </c>
      <c r="E56">
        <v>1670.2449999999999</v>
      </c>
      <c r="F56">
        <v>0</v>
      </c>
      <c r="G56">
        <v>10.036</v>
      </c>
      <c r="H56">
        <v>1155.125</v>
      </c>
      <c r="I56">
        <v>84.861000000000004</v>
      </c>
      <c r="J56">
        <v>2133.9960000000001</v>
      </c>
      <c r="K56" s="11">
        <f t="shared" si="4"/>
        <v>5073.2250000000004</v>
      </c>
    </row>
    <row r="57" spans="2:11">
      <c r="B57" t="s">
        <v>7</v>
      </c>
      <c r="C57">
        <v>0</v>
      </c>
      <c r="D57">
        <v>0</v>
      </c>
      <c r="E57">
        <v>87.316999999999993</v>
      </c>
      <c r="F57">
        <v>0</v>
      </c>
      <c r="G57">
        <v>0.92</v>
      </c>
      <c r="H57">
        <v>0</v>
      </c>
      <c r="I57">
        <v>0</v>
      </c>
      <c r="J57">
        <v>0</v>
      </c>
      <c r="K57" s="11">
        <f t="shared" si="4"/>
        <v>88.236999999999995</v>
      </c>
    </row>
    <row r="58" spans="2:11">
      <c r="B58" t="s">
        <v>8</v>
      </c>
      <c r="C58">
        <v>78.239000000000004</v>
      </c>
      <c r="D58">
        <v>0.37</v>
      </c>
      <c r="E58">
        <v>20.72</v>
      </c>
      <c r="F58">
        <v>0</v>
      </c>
      <c r="G58">
        <v>0</v>
      </c>
      <c r="H58">
        <v>2025.7829999999999</v>
      </c>
      <c r="I58">
        <v>13.25</v>
      </c>
      <c r="J58">
        <v>542.08799999999997</v>
      </c>
      <c r="K58" s="11">
        <f t="shared" si="4"/>
        <v>2680.45</v>
      </c>
    </row>
    <row r="59" spans="2:11">
      <c r="B59" t="s">
        <v>9</v>
      </c>
      <c r="C59">
        <v>35.700000000000003</v>
      </c>
      <c r="D59">
        <v>0.42</v>
      </c>
      <c r="E59">
        <v>76.875</v>
      </c>
      <c r="F59">
        <v>0</v>
      </c>
      <c r="G59">
        <v>3.57</v>
      </c>
      <c r="H59">
        <v>1181.653</v>
      </c>
      <c r="I59">
        <v>186.46</v>
      </c>
      <c r="J59">
        <v>2934.4229999999998</v>
      </c>
      <c r="K59" s="11">
        <f t="shared" si="4"/>
        <v>4419.1009999999997</v>
      </c>
    </row>
    <row r="60" spans="2:11">
      <c r="B60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407.44400000000002</v>
      </c>
      <c r="I60">
        <v>0</v>
      </c>
      <c r="J60">
        <v>0</v>
      </c>
      <c r="K60" s="11">
        <f t="shared" si="4"/>
        <v>407.44400000000002</v>
      </c>
    </row>
    <row r="61" spans="2:11">
      <c r="B6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1">
        <f t="shared" si="4"/>
        <v>0</v>
      </c>
    </row>
    <row r="62" spans="2:11">
      <c r="B62" t="s">
        <v>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11">
        <f t="shared" si="4"/>
        <v>0</v>
      </c>
    </row>
    <row r="63" spans="2:11">
      <c r="B63" t="s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1">
        <f t="shared" si="4"/>
        <v>0</v>
      </c>
    </row>
    <row r="64" spans="2:11">
      <c r="B64" t="s">
        <v>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1">
        <f t="shared" si="4"/>
        <v>0</v>
      </c>
    </row>
    <row r="65" spans="2:11"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1">
        <f t="shared" si="4"/>
        <v>0</v>
      </c>
    </row>
    <row r="66" spans="2:11">
      <c r="B66" t="s">
        <v>143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1">
        <f t="shared" si="4"/>
        <v>0</v>
      </c>
    </row>
    <row r="67" spans="2:11">
      <c r="B67" t="s">
        <v>16</v>
      </c>
      <c r="C67">
        <v>4.6520000000000001</v>
      </c>
      <c r="D67">
        <v>0.3</v>
      </c>
      <c r="E67">
        <v>76.947999999999993</v>
      </c>
      <c r="F67">
        <v>0.33300000000000002</v>
      </c>
      <c r="G67">
        <v>0.66700000000000004</v>
      </c>
      <c r="H67">
        <v>120.556</v>
      </c>
      <c r="I67">
        <v>0</v>
      </c>
      <c r="J67">
        <v>0</v>
      </c>
      <c r="K67" s="11">
        <f t="shared" si="4"/>
        <v>203.45599999999999</v>
      </c>
    </row>
    <row r="68" spans="2:11">
      <c r="B68" t="s">
        <v>17</v>
      </c>
      <c r="C68">
        <v>22.983000000000001</v>
      </c>
      <c r="D68">
        <v>22.445</v>
      </c>
      <c r="E68">
        <v>266.93700000000001</v>
      </c>
      <c r="F68">
        <v>0.74299999999999999</v>
      </c>
      <c r="G68">
        <v>1.3340000000000001</v>
      </c>
      <c r="H68">
        <v>990.13</v>
      </c>
      <c r="I68">
        <v>4.2629999999999999</v>
      </c>
      <c r="J68">
        <v>88.867000000000004</v>
      </c>
      <c r="K68" s="11">
        <f t="shared" si="4"/>
        <v>1397.702</v>
      </c>
    </row>
    <row r="69" spans="2:11">
      <c r="B69" t="s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1">
        <f t="shared" si="4"/>
        <v>0</v>
      </c>
    </row>
    <row r="70" spans="2:11">
      <c r="B70" t="s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11">
        <f t="shared" si="4"/>
        <v>0</v>
      </c>
    </row>
    <row r="71" spans="2:11">
      <c r="B71" t="s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1">
        <f t="shared" si="4"/>
        <v>0</v>
      </c>
    </row>
    <row r="72" spans="2:11">
      <c r="B72" t="s">
        <v>21</v>
      </c>
      <c r="C72">
        <v>0.51</v>
      </c>
      <c r="D72">
        <v>0.83299999999999996</v>
      </c>
      <c r="E72">
        <v>8.3800000000000008</v>
      </c>
      <c r="F72">
        <v>0</v>
      </c>
      <c r="G72">
        <v>0.99099999999999999</v>
      </c>
      <c r="H72">
        <v>54.872999999999998</v>
      </c>
      <c r="I72">
        <v>7.47</v>
      </c>
      <c r="J72">
        <v>30.588000000000001</v>
      </c>
      <c r="K72" s="11">
        <f t="shared" si="4"/>
        <v>103.64500000000001</v>
      </c>
    </row>
    <row r="73" spans="2:11">
      <c r="B73" t="s">
        <v>22</v>
      </c>
      <c r="C73">
        <v>54.162999999999997</v>
      </c>
      <c r="D73">
        <v>39.979999999999997</v>
      </c>
      <c r="E73">
        <v>431.50200000000001</v>
      </c>
      <c r="F73">
        <v>2.5649999999999999</v>
      </c>
      <c r="G73">
        <v>0</v>
      </c>
      <c r="H73">
        <v>606.70899999999995</v>
      </c>
      <c r="I73">
        <v>1.244</v>
      </c>
      <c r="J73">
        <v>124.67700000000001</v>
      </c>
      <c r="K73" s="11">
        <f t="shared" si="4"/>
        <v>1260.8399999999997</v>
      </c>
    </row>
    <row r="74" spans="2:11">
      <c r="B74" t="s">
        <v>23</v>
      </c>
      <c r="C74">
        <v>145.07499999999999</v>
      </c>
      <c r="D74">
        <v>57.198</v>
      </c>
      <c r="E74">
        <v>2932.0630000000001</v>
      </c>
      <c r="F74">
        <v>3.3130000000000002</v>
      </c>
      <c r="G74">
        <v>2.6989999999999998</v>
      </c>
      <c r="H74">
        <v>2665.7170000000001</v>
      </c>
      <c r="I74">
        <v>37.273000000000003</v>
      </c>
      <c r="J74">
        <v>988.74400000000003</v>
      </c>
      <c r="K74" s="11">
        <f t="shared" si="4"/>
        <v>6832.0820000000003</v>
      </c>
    </row>
    <row r="75" spans="2:11">
      <c r="B75" t="s">
        <v>24</v>
      </c>
      <c r="C75">
        <v>46.917999999999999</v>
      </c>
      <c r="D75">
        <v>47.859000000000002</v>
      </c>
      <c r="E75">
        <v>361.63600000000002</v>
      </c>
      <c r="F75">
        <v>0.22800000000000001</v>
      </c>
      <c r="G75">
        <v>3.7130000000000001</v>
      </c>
      <c r="H75">
        <v>707.34500000000003</v>
      </c>
      <c r="I75">
        <v>109.47499999999999</v>
      </c>
      <c r="J75">
        <v>69.103999999999999</v>
      </c>
      <c r="K75" s="11">
        <f t="shared" si="4"/>
        <v>1346.278</v>
      </c>
    </row>
    <row r="76" spans="2:11">
      <c r="B76" t="s">
        <v>25</v>
      </c>
      <c r="C76">
        <v>72.906000000000006</v>
      </c>
      <c r="D76">
        <v>125.863</v>
      </c>
      <c r="E76">
        <v>805.14</v>
      </c>
      <c r="F76">
        <v>0.84799999999999998</v>
      </c>
      <c r="G76">
        <v>0.27800000000000002</v>
      </c>
      <c r="H76">
        <v>1959.9680000000001</v>
      </c>
      <c r="I76">
        <v>300.63600000000002</v>
      </c>
      <c r="J76">
        <v>328.8</v>
      </c>
      <c r="K76" s="11">
        <f t="shared" si="4"/>
        <v>3594.4390000000003</v>
      </c>
    </row>
    <row r="77" spans="2:11">
      <c r="B77" t="s">
        <v>26</v>
      </c>
      <c r="C77">
        <v>0</v>
      </c>
      <c r="D77">
        <v>1.643</v>
      </c>
      <c r="E77">
        <v>68.900000000000006</v>
      </c>
      <c r="F77">
        <v>0</v>
      </c>
      <c r="G77">
        <v>0</v>
      </c>
      <c r="H77">
        <v>96.94</v>
      </c>
      <c r="I77">
        <v>0</v>
      </c>
      <c r="J77">
        <v>11.2</v>
      </c>
      <c r="K77" s="11">
        <f t="shared" si="4"/>
        <v>178.68299999999999</v>
      </c>
    </row>
    <row r="78" spans="2:11">
      <c r="B78" t="s">
        <v>27</v>
      </c>
      <c r="C78">
        <v>112.958</v>
      </c>
      <c r="D78">
        <v>59.234999999999999</v>
      </c>
      <c r="E78">
        <v>1472.7850000000001</v>
      </c>
      <c r="F78">
        <v>3.9169999999999998</v>
      </c>
      <c r="G78">
        <v>0.48</v>
      </c>
      <c r="H78">
        <v>857.77099999999996</v>
      </c>
      <c r="I78">
        <v>10.871</v>
      </c>
      <c r="J78">
        <v>290.77999999999997</v>
      </c>
      <c r="K78" s="11">
        <f t="shared" si="4"/>
        <v>2808.7969999999996</v>
      </c>
    </row>
    <row r="79" spans="2:11">
      <c r="B79" t="s">
        <v>28</v>
      </c>
      <c r="C79">
        <v>10.808999999999999</v>
      </c>
      <c r="D79">
        <v>0.97699999999999998</v>
      </c>
      <c r="E79">
        <v>559.00599999999997</v>
      </c>
      <c r="F79">
        <v>0</v>
      </c>
      <c r="G79">
        <v>38.42</v>
      </c>
      <c r="H79">
        <v>566.20299999999997</v>
      </c>
      <c r="I79">
        <v>3.07</v>
      </c>
      <c r="J79">
        <v>155.90100000000001</v>
      </c>
      <c r="K79" s="11">
        <f t="shared" si="4"/>
        <v>1334.386</v>
      </c>
    </row>
    <row r="80" spans="2:11">
      <c r="B80" t="s">
        <v>29</v>
      </c>
      <c r="C80">
        <v>1.2E-2</v>
      </c>
      <c r="D80">
        <v>0</v>
      </c>
      <c r="E80">
        <v>191.97300000000001</v>
      </c>
      <c r="F80">
        <v>0</v>
      </c>
      <c r="G80">
        <v>0</v>
      </c>
      <c r="H80">
        <v>372.06099999999998</v>
      </c>
      <c r="I80">
        <v>0.63</v>
      </c>
      <c r="J80">
        <v>50.64</v>
      </c>
      <c r="K80" s="11">
        <f t="shared" si="4"/>
        <v>615.31600000000003</v>
      </c>
    </row>
    <row r="81" spans="2:11">
      <c r="B81" t="s">
        <v>30</v>
      </c>
      <c r="C81">
        <v>0</v>
      </c>
      <c r="D81">
        <v>1.8260000000000001</v>
      </c>
      <c r="E81">
        <v>190.803</v>
      </c>
      <c r="F81">
        <v>0</v>
      </c>
      <c r="G81">
        <v>0</v>
      </c>
      <c r="H81">
        <v>326.91300000000001</v>
      </c>
      <c r="I81">
        <v>0</v>
      </c>
      <c r="J81">
        <v>60.886000000000003</v>
      </c>
      <c r="K81" s="11">
        <f t="shared" si="4"/>
        <v>580.428</v>
      </c>
    </row>
    <row r="82" spans="2:11">
      <c r="B82" t="s">
        <v>31</v>
      </c>
      <c r="C82">
        <v>2.282</v>
      </c>
      <c r="D82">
        <v>0.13300000000000001</v>
      </c>
      <c r="E82">
        <v>3.7189999999999999</v>
      </c>
      <c r="F82">
        <v>0</v>
      </c>
      <c r="G82">
        <v>3.3000000000000002E-2</v>
      </c>
      <c r="H82">
        <v>182.53</v>
      </c>
      <c r="I82">
        <v>8.5709999999999997</v>
      </c>
      <c r="J82">
        <v>93.591999999999999</v>
      </c>
      <c r="K82" s="11">
        <f t="shared" si="4"/>
        <v>290.86</v>
      </c>
    </row>
    <row r="83" spans="2:11">
      <c r="B83" s="11" t="s">
        <v>32</v>
      </c>
      <c r="C83" s="11">
        <f>SUM(C52:C82)</f>
        <v>608.4079999999999</v>
      </c>
      <c r="D83" s="11">
        <f t="shared" ref="D83:K83" si="5">SUM(D52:D82)</f>
        <v>361.50599999999997</v>
      </c>
      <c r="E83" s="11">
        <f t="shared" si="5"/>
        <v>9752.3319999999985</v>
      </c>
      <c r="F83" s="11">
        <f t="shared" si="5"/>
        <v>12.293000000000001</v>
      </c>
      <c r="G83" s="11">
        <f t="shared" si="5"/>
        <v>63.441000000000003</v>
      </c>
      <c r="H83" s="11">
        <f t="shared" si="5"/>
        <v>14625.538</v>
      </c>
      <c r="I83" s="11">
        <f t="shared" si="5"/>
        <v>768.07400000000007</v>
      </c>
      <c r="J83" s="11">
        <f t="shared" si="5"/>
        <v>8019.851999999999</v>
      </c>
      <c r="K83" s="11">
        <f t="shared" si="5"/>
        <v>34211.443999999996</v>
      </c>
    </row>
  </sheetData>
  <phoneticPr fontId="1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2"/>
  <sheetViews>
    <sheetView zoomScale="70" zoomScaleNormal="70" zoomScalePageLayoutView="85" workbookViewId="0">
      <selection activeCell="A2" sqref="A2:A32"/>
    </sheetView>
  </sheetViews>
  <sheetFormatPr defaultColWidth="8.84375" defaultRowHeight="14.6"/>
  <cols>
    <col min="2" max="3" width="12.84375" customWidth="1"/>
    <col min="4" max="5" width="9.4609375" bestFit="1" customWidth="1"/>
    <col min="6" max="6" width="10.4609375" bestFit="1" customWidth="1"/>
    <col min="7" max="8" width="9" bestFit="1" customWidth="1"/>
    <col min="9" max="10" width="9.4609375" bestFit="1" customWidth="1"/>
    <col min="11" max="12" width="9" bestFit="1" customWidth="1"/>
    <col min="13" max="13" width="10.4609375" bestFit="1" customWidth="1"/>
    <col min="19" max="19" width="11.69140625" customWidth="1"/>
    <col min="20" max="20" width="16.84375" customWidth="1"/>
    <col min="21" max="21" width="17.69140625" customWidth="1"/>
  </cols>
  <sheetData>
    <row r="1" spans="1:22">
      <c r="B1" s="1" t="s">
        <v>1</v>
      </c>
      <c r="C1" s="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 s="113" t="s">
        <v>380</v>
      </c>
    </row>
    <row r="2" spans="1:22">
      <c r="A2" s="122" t="s">
        <v>373</v>
      </c>
      <c r="B2" s="112" t="s">
        <v>2</v>
      </c>
      <c r="C2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5">
        <f>SUM(C2:S2)</f>
        <v>0</v>
      </c>
      <c r="V2" s="4"/>
    </row>
    <row r="3" spans="1:22">
      <c r="A3" s="122" t="s">
        <v>373</v>
      </c>
      <c r="B3" s="112" t="s">
        <v>3</v>
      </c>
      <c r="C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5">
        <f t="shared" ref="T3:T32" si="0">SUM(C3:S3)</f>
        <v>0</v>
      </c>
      <c r="V3" s="4"/>
    </row>
    <row r="4" spans="1:22">
      <c r="A4" s="122" t="s">
        <v>373</v>
      </c>
      <c r="B4" s="112" t="s">
        <v>4</v>
      </c>
      <c r="C4" s="20">
        <v>15.543149426584472</v>
      </c>
      <c r="D4" s="4">
        <v>9.9329999999999998</v>
      </c>
      <c r="E4" s="4">
        <v>13.423</v>
      </c>
      <c r="F4" s="4">
        <v>106.956</v>
      </c>
      <c r="G4" s="4">
        <v>212.05199999999999</v>
      </c>
      <c r="H4" s="4">
        <v>174.87700000000001</v>
      </c>
      <c r="I4" s="4">
        <v>199.339</v>
      </c>
      <c r="J4" s="4">
        <v>37.549999999999997</v>
      </c>
      <c r="K4" s="4">
        <v>38.841999999999999</v>
      </c>
      <c r="L4" s="4">
        <v>90.245000000000005</v>
      </c>
      <c r="M4" s="4">
        <v>31.346</v>
      </c>
      <c r="N4" s="4">
        <v>86.558999999999997</v>
      </c>
      <c r="O4" s="4">
        <v>12.38</v>
      </c>
      <c r="P4" s="4">
        <v>15.038</v>
      </c>
      <c r="Q4" s="4">
        <v>18.216999999999999</v>
      </c>
      <c r="R4" s="4">
        <v>119.373</v>
      </c>
      <c r="S4" s="4">
        <v>16.393999999999998</v>
      </c>
      <c r="T4" s="5">
        <f t="shared" si="0"/>
        <v>1198.0671494265846</v>
      </c>
      <c r="V4" s="4"/>
    </row>
    <row r="5" spans="1:22">
      <c r="A5" s="122" t="s">
        <v>373</v>
      </c>
      <c r="B5" s="112" t="s">
        <v>5</v>
      </c>
      <c r="C5" s="20">
        <v>26.38419692203524</v>
      </c>
      <c r="D5" s="4">
        <v>84.052000000000007</v>
      </c>
      <c r="E5" s="4">
        <v>69.399000000000001</v>
      </c>
      <c r="F5" s="4">
        <v>390.19</v>
      </c>
      <c r="G5" s="4">
        <v>282.23399999999998</v>
      </c>
      <c r="H5" s="4">
        <v>133.333</v>
      </c>
      <c r="I5" s="4">
        <v>97.602999999999994</v>
      </c>
      <c r="J5" s="4">
        <v>45.997999999999998</v>
      </c>
      <c r="K5" s="4">
        <v>80.233999999999995</v>
      </c>
      <c r="L5" s="4">
        <v>80.423000000000002</v>
      </c>
      <c r="M5" s="4">
        <v>52.136000000000003</v>
      </c>
      <c r="N5" s="4">
        <v>156.80199999999999</v>
      </c>
      <c r="O5" s="4">
        <v>58.915999999999997</v>
      </c>
      <c r="P5" s="4">
        <v>51.899000000000001</v>
      </c>
      <c r="Q5" s="4">
        <v>46.414999999999999</v>
      </c>
      <c r="R5" s="4">
        <v>42.155999999999999</v>
      </c>
      <c r="S5" s="4">
        <v>57.968000000000004</v>
      </c>
      <c r="T5" s="5">
        <f t="shared" si="0"/>
        <v>1756.1421969220348</v>
      </c>
      <c r="V5" s="4"/>
    </row>
    <row r="6" spans="1:22">
      <c r="A6" s="122" t="s">
        <v>373</v>
      </c>
      <c r="B6" s="112" t="s">
        <v>6</v>
      </c>
      <c r="C6" s="20">
        <v>31.754984469114557</v>
      </c>
      <c r="D6" s="4">
        <v>113.495</v>
      </c>
      <c r="E6" s="4">
        <v>117.00700000000001</v>
      </c>
      <c r="F6" s="4">
        <v>402.83199999999999</v>
      </c>
      <c r="G6" s="4">
        <v>340.21899999999999</v>
      </c>
      <c r="H6" s="4">
        <v>284.10500000000002</v>
      </c>
      <c r="I6" s="4">
        <v>201.19800000000001</v>
      </c>
      <c r="J6" s="4">
        <v>36.258000000000003</v>
      </c>
      <c r="K6" s="4">
        <v>34.878999999999998</v>
      </c>
      <c r="L6" s="4">
        <v>138.255</v>
      </c>
      <c r="M6" s="4">
        <v>73.397999999999996</v>
      </c>
      <c r="N6" s="4">
        <v>155.35300000000001</v>
      </c>
      <c r="O6" s="4">
        <v>61.49</v>
      </c>
      <c r="P6" s="4">
        <v>41.786999999999999</v>
      </c>
      <c r="Q6" s="4">
        <v>53.892000000000003</v>
      </c>
      <c r="R6" s="4">
        <v>37.957000000000001</v>
      </c>
      <c r="S6" s="4">
        <v>18.949000000000002</v>
      </c>
      <c r="T6" s="5">
        <f t="shared" si="0"/>
        <v>2142.8289844691149</v>
      </c>
      <c r="V6" s="4"/>
    </row>
    <row r="7" spans="1:22">
      <c r="A7" s="123" t="s">
        <v>372</v>
      </c>
      <c r="B7" s="112" t="s">
        <v>7</v>
      </c>
      <c r="C7" s="20">
        <v>14.761632139481737</v>
      </c>
      <c r="D7" s="4">
        <v>0</v>
      </c>
      <c r="E7" s="4">
        <v>0</v>
      </c>
      <c r="F7" s="4">
        <v>131.03</v>
      </c>
      <c r="G7" s="4">
        <v>186.53</v>
      </c>
      <c r="H7" s="4">
        <v>118.81</v>
      </c>
      <c r="I7" s="4">
        <v>165.12100000000001</v>
      </c>
      <c r="J7" s="4">
        <v>48.63</v>
      </c>
      <c r="K7" s="4">
        <v>104.59699999999999</v>
      </c>
      <c r="L7" s="4">
        <v>58.158999999999999</v>
      </c>
      <c r="M7" s="4">
        <v>23.484999999999999</v>
      </c>
      <c r="N7" s="4">
        <v>116.446</v>
      </c>
      <c r="O7" s="4">
        <v>35.128</v>
      </c>
      <c r="P7" s="4">
        <v>41.155000000000001</v>
      </c>
      <c r="Q7" s="4">
        <v>65.465000000000003</v>
      </c>
      <c r="R7" s="4">
        <v>21.846</v>
      </c>
      <c r="S7" s="4">
        <v>3.3319999999999999</v>
      </c>
      <c r="T7" s="5">
        <f t="shared" si="0"/>
        <v>1134.4956321394818</v>
      </c>
      <c r="V7" s="4"/>
    </row>
    <row r="8" spans="1:22">
      <c r="A8" s="123" t="s">
        <v>372</v>
      </c>
      <c r="B8" s="112" t="s">
        <v>8</v>
      </c>
      <c r="C8" s="20">
        <v>8.0939122314539222</v>
      </c>
      <c r="D8" s="4">
        <v>7.6</v>
      </c>
      <c r="E8" s="4">
        <v>15.237</v>
      </c>
      <c r="F8" s="4">
        <v>143.131</v>
      </c>
      <c r="G8" s="4">
        <v>235.68600000000001</v>
      </c>
      <c r="H8" s="4">
        <v>132.74799999999999</v>
      </c>
      <c r="I8" s="4">
        <v>52</v>
      </c>
      <c r="J8" s="4">
        <v>146.95699999999999</v>
      </c>
      <c r="K8" s="4">
        <v>34.817999999999998</v>
      </c>
      <c r="L8" s="4">
        <v>10.044</v>
      </c>
      <c r="M8" s="4">
        <v>34.604999999999997</v>
      </c>
      <c r="N8" s="4">
        <v>76.14</v>
      </c>
      <c r="O8" s="4">
        <v>65.260000000000005</v>
      </c>
      <c r="P8" s="4">
        <v>7.266</v>
      </c>
      <c r="Q8" s="4">
        <v>27.882999999999999</v>
      </c>
      <c r="R8" s="4">
        <v>6.8019999999999996</v>
      </c>
      <c r="S8" s="4">
        <v>0</v>
      </c>
      <c r="T8" s="5">
        <f t="shared" si="0"/>
        <v>1004.270912231454</v>
      </c>
      <c r="V8" s="4"/>
    </row>
    <row r="9" spans="1:22">
      <c r="A9" s="123" t="s">
        <v>372</v>
      </c>
      <c r="B9" s="112" t="s">
        <v>9</v>
      </c>
      <c r="C9" s="20">
        <v>15.998267255363867</v>
      </c>
      <c r="D9" s="4">
        <v>10.726000000000001</v>
      </c>
      <c r="E9" s="4">
        <v>17.751000000000001</v>
      </c>
      <c r="F9" s="4">
        <v>120.384</v>
      </c>
      <c r="G9" s="4">
        <v>265.90300000000002</v>
      </c>
      <c r="H9" s="4">
        <v>197.7</v>
      </c>
      <c r="I9" s="4">
        <v>152.40199999999999</v>
      </c>
      <c r="J9" s="4">
        <v>0</v>
      </c>
      <c r="K9" s="4">
        <v>59.805</v>
      </c>
      <c r="L9" s="4">
        <v>135.70599999999999</v>
      </c>
      <c r="M9" s="4">
        <v>79.14</v>
      </c>
      <c r="N9" s="4">
        <v>214.15600000000001</v>
      </c>
      <c r="O9" s="4">
        <v>67.429000000000002</v>
      </c>
      <c r="P9" s="4">
        <v>61.805</v>
      </c>
      <c r="Q9" s="4">
        <v>53.057000000000002</v>
      </c>
      <c r="R9" s="4">
        <v>0.16</v>
      </c>
      <c r="S9" s="4">
        <v>0</v>
      </c>
      <c r="T9" s="5">
        <f t="shared" si="0"/>
        <v>1452.1222672553642</v>
      </c>
      <c r="V9" s="4"/>
    </row>
    <row r="10" spans="1:22">
      <c r="B10" t="s">
        <v>10</v>
      </c>
      <c r="C10" s="20">
        <v>0</v>
      </c>
      <c r="D10" s="4">
        <v>0</v>
      </c>
      <c r="E10" s="4">
        <v>6.7240000000000002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5">
        <f t="shared" si="0"/>
        <v>6.7240000000000002</v>
      </c>
      <c r="V10" s="4"/>
    </row>
    <row r="11" spans="1:22">
      <c r="B11" t="s">
        <v>11</v>
      </c>
      <c r="C11" s="20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5">
        <f t="shared" si="0"/>
        <v>0</v>
      </c>
      <c r="V11" s="4"/>
    </row>
    <row r="12" spans="1:22">
      <c r="B12" t="s">
        <v>12</v>
      </c>
      <c r="C12" s="20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5">
        <f t="shared" si="0"/>
        <v>0</v>
      </c>
      <c r="V12" s="4"/>
    </row>
    <row r="13" spans="1:22">
      <c r="B13" t="s">
        <v>13</v>
      </c>
      <c r="C13" s="20">
        <v>11.616607270316399</v>
      </c>
      <c r="D13" s="4">
        <v>0</v>
      </c>
      <c r="E13" s="4">
        <v>0</v>
      </c>
      <c r="F13" s="4">
        <v>266.66699999999997</v>
      </c>
      <c r="G13" s="4">
        <v>161.72399999999999</v>
      </c>
      <c r="H13" s="4">
        <v>29.462</v>
      </c>
      <c r="I13" s="4">
        <v>57.039000000000001</v>
      </c>
      <c r="J13" s="4">
        <v>0</v>
      </c>
      <c r="K13" s="4">
        <v>16.556999999999999</v>
      </c>
      <c r="L13" s="4">
        <v>18.838000000000001</v>
      </c>
      <c r="M13" s="4">
        <v>39.505000000000003</v>
      </c>
      <c r="N13" s="4">
        <v>70.837000000000003</v>
      </c>
      <c r="O13" s="4">
        <v>4.8719999999999999</v>
      </c>
      <c r="P13" s="4">
        <v>42.421999999999997</v>
      </c>
      <c r="Q13" s="4">
        <v>32.814</v>
      </c>
      <c r="R13" s="4">
        <v>20.545999999999999</v>
      </c>
      <c r="S13" s="4">
        <v>10.37</v>
      </c>
      <c r="T13" s="5">
        <f t="shared" si="0"/>
        <v>783.26960727031633</v>
      </c>
      <c r="V13" s="4"/>
    </row>
    <row r="14" spans="1:22">
      <c r="B14" t="s">
        <v>14</v>
      </c>
      <c r="C14" s="20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19.940999999999999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5">
        <f t="shared" si="0"/>
        <v>19.940999999999999</v>
      </c>
      <c r="V14" s="4"/>
    </row>
    <row r="15" spans="1:22">
      <c r="B15" t="s">
        <v>15</v>
      </c>
      <c r="C15" s="20">
        <v>13.023663342314256</v>
      </c>
      <c r="D15" s="4">
        <v>0</v>
      </c>
      <c r="E15" s="4">
        <v>0</v>
      </c>
      <c r="F15" s="4">
        <v>146.71600000000001</v>
      </c>
      <c r="G15" s="4">
        <v>213.33199999999999</v>
      </c>
      <c r="H15" s="4">
        <v>46.665999999999997</v>
      </c>
      <c r="I15" s="4">
        <v>66.668000000000006</v>
      </c>
      <c r="J15" s="4">
        <v>43.334000000000003</v>
      </c>
      <c r="K15" s="4">
        <v>53.332999999999998</v>
      </c>
      <c r="L15" s="4">
        <v>76.549000000000007</v>
      </c>
      <c r="M15" s="4">
        <v>21.759</v>
      </c>
      <c r="N15" s="4">
        <v>84.218999999999994</v>
      </c>
      <c r="O15" s="4">
        <v>22.66</v>
      </c>
      <c r="P15" s="4">
        <v>18.771999999999998</v>
      </c>
      <c r="Q15" s="4">
        <v>42.762999999999998</v>
      </c>
      <c r="R15" s="4">
        <v>0</v>
      </c>
      <c r="S15" s="4">
        <v>0</v>
      </c>
      <c r="T15" s="5">
        <f t="shared" si="0"/>
        <v>849.79466334231427</v>
      </c>
      <c r="V15" s="4"/>
    </row>
    <row r="16" spans="1:22">
      <c r="B16" t="s">
        <v>143</v>
      </c>
      <c r="C16" s="20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5">
        <f t="shared" si="0"/>
        <v>0</v>
      </c>
      <c r="V16" s="4"/>
    </row>
    <row r="17" spans="1:22">
      <c r="B17" t="s">
        <v>16</v>
      </c>
      <c r="C17" s="20">
        <v>19.669900100153754</v>
      </c>
      <c r="D17" s="4">
        <v>30</v>
      </c>
      <c r="E17" s="4">
        <v>30</v>
      </c>
      <c r="F17" s="4">
        <v>160.624</v>
      </c>
      <c r="G17" s="4">
        <v>253.33699999999999</v>
      </c>
      <c r="H17" s="4">
        <v>186.67400000000001</v>
      </c>
      <c r="I17" s="4">
        <v>164.46100000000001</v>
      </c>
      <c r="J17" s="4">
        <v>46.667999999999999</v>
      </c>
      <c r="K17" s="4">
        <v>16.172999999999998</v>
      </c>
      <c r="L17" s="4">
        <v>53.155000000000001</v>
      </c>
      <c r="M17" s="4">
        <v>79.831000000000003</v>
      </c>
      <c r="N17" s="4">
        <v>151</v>
      </c>
      <c r="O17" s="4">
        <v>48.261000000000003</v>
      </c>
      <c r="P17" s="4">
        <v>24.844999999999999</v>
      </c>
      <c r="Q17" s="4">
        <v>30.704999999999998</v>
      </c>
      <c r="R17" s="4">
        <v>29.759</v>
      </c>
      <c r="S17" s="4">
        <v>0</v>
      </c>
      <c r="T17" s="5">
        <f t="shared" si="0"/>
        <v>1325.1629001001536</v>
      </c>
      <c r="V17" s="4"/>
    </row>
    <row r="18" spans="1:22">
      <c r="B18" t="s">
        <v>17</v>
      </c>
      <c r="C18" s="20">
        <v>20.080065791144147</v>
      </c>
      <c r="D18" s="4">
        <v>19.843</v>
      </c>
      <c r="E18" s="4">
        <v>34.402999999999999</v>
      </c>
      <c r="F18" s="4">
        <v>249.536</v>
      </c>
      <c r="G18" s="4">
        <v>280.45600000000002</v>
      </c>
      <c r="H18" s="4">
        <v>120.435</v>
      </c>
      <c r="I18" s="4">
        <v>131.863</v>
      </c>
      <c r="J18" s="4">
        <v>46.667000000000002</v>
      </c>
      <c r="K18" s="4">
        <v>108.535</v>
      </c>
      <c r="L18" s="4">
        <v>53.466999999999999</v>
      </c>
      <c r="M18" s="4">
        <v>52.244999999999997</v>
      </c>
      <c r="N18" s="4">
        <v>33.491999999999997</v>
      </c>
      <c r="O18" s="4">
        <v>42.671999999999997</v>
      </c>
      <c r="P18" s="4">
        <v>39.847999999999999</v>
      </c>
      <c r="Q18" s="4">
        <v>35.420999999999999</v>
      </c>
      <c r="R18" s="4">
        <v>20.058</v>
      </c>
      <c r="S18" s="4">
        <v>25.332000000000001</v>
      </c>
      <c r="T18" s="5">
        <f t="shared" si="0"/>
        <v>1314.3530657911442</v>
      </c>
      <c r="V18" s="4"/>
    </row>
    <row r="19" spans="1:22">
      <c r="B19" t="s">
        <v>18</v>
      </c>
      <c r="C19" s="20">
        <v>24.280472979644802</v>
      </c>
      <c r="D19" s="4">
        <v>4.9109999999999996</v>
      </c>
      <c r="E19" s="4">
        <v>27.492999999999999</v>
      </c>
      <c r="F19" s="4">
        <v>66.731999999999999</v>
      </c>
      <c r="G19" s="4">
        <v>392.47199999999998</v>
      </c>
      <c r="H19" s="4">
        <v>323.13299999999998</v>
      </c>
      <c r="I19" s="4">
        <v>125.166</v>
      </c>
      <c r="J19" s="4">
        <v>186.02799999999999</v>
      </c>
      <c r="K19" s="4">
        <v>46.351999999999997</v>
      </c>
      <c r="L19" s="4">
        <v>47.024999999999999</v>
      </c>
      <c r="M19" s="4">
        <v>101.122</v>
      </c>
      <c r="N19" s="4">
        <v>110.738</v>
      </c>
      <c r="O19" s="4">
        <v>74.174999999999997</v>
      </c>
      <c r="P19" s="4">
        <v>23.986999999999998</v>
      </c>
      <c r="Q19" s="4">
        <v>15.18</v>
      </c>
      <c r="R19" s="4">
        <v>20</v>
      </c>
      <c r="S19" s="4">
        <v>8.4429999999999996</v>
      </c>
      <c r="T19" s="5">
        <f t="shared" si="0"/>
        <v>1597.2374729796452</v>
      </c>
      <c r="V19" s="4"/>
    </row>
    <row r="20" spans="1:22">
      <c r="B20" t="s">
        <v>19</v>
      </c>
      <c r="C20" s="20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5">
        <f t="shared" si="0"/>
        <v>0</v>
      </c>
      <c r="V20" s="4"/>
    </row>
    <row r="21" spans="1:22">
      <c r="B21" t="s">
        <v>20</v>
      </c>
      <c r="C21" s="20">
        <v>15.823513563075705</v>
      </c>
      <c r="D21" s="4">
        <v>0</v>
      </c>
      <c r="E21" s="4">
        <v>5.7889999999999997</v>
      </c>
      <c r="F21" s="4">
        <v>125.54600000000001</v>
      </c>
      <c r="G21" s="4">
        <v>249.08500000000001</v>
      </c>
      <c r="H21" s="4">
        <v>134.46700000000001</v>
      </c>
      <c r="I21" s="4">
        <v>144.62799999999999</v>
      </c>
      <c r="J21" s="4">
        <v>49.637</v>
      </c>
      <c r="K21" s="4">
        <v>54.036000000000001</v>
      </c>
      <c r="L21" s="4">
        <v>61.91</v>
      </c>
      <c r="M21" s="4">
        <v>50.209000000000003</v>
      </c>
      <c r="N21" s="4">
        <v>76.606999999999999</v>
      </c>
      <c r="O21" s="4">
        <v>18.245999999999999</v>
      </c>
      <c r="P21" s="4">
        <v>26.257000000000001</v>
      </c>
      <c r="Q21" s="4">
        <v>27.062000000000001</v>
      </c>
      <c r="R21" s="4">
        <v>202.06899999999999</v>
      </c>
      <c r="S21" s="4">
        <v>11.317</v>
      </c>
      <c r="T21" s="5">
        <f t="shared" si="0"/>
        <v>1252.6885135630753</v>
      </c>
      <c r="V21" s="4"/>
    </row>
    <row r="22" spans="1:22">
      <c r="B22" t="s">
        <v>21</v>
      </c>
      <c r="C22" s="20">
        <v>3.0809364799480892</v>
      </c>
      <c r="D22" s="4">
        <v>0</v>
      </c>
      <c r="E22" s="4">
        <v>0</v>
      </c>
      <c r="F22" s="4">
        <v>11.744</v>
      </c>
      <c r="G22" s="4">
        <v>69.198999999999998</v>
      </c>
      <c r="H22" s="4">
        <v>26.667999999999999</v>
      </c>
      <c r="I22" s="4">
        <v>24.318000000000001</v>
      </c>
      <c r="J22" s="4">
        <v>12.33</v>
      </c>
      <c r="K22" s="4">
        <v>5.9930000000000003</v>
      </c>
      <c r="L22" s="4">
        <v>11.321</v>
      </c>
      <c r="M22" s="4">
        <v>3.427</v>
      </c>
      <c r="N22" s="4">
        <v>13.37</v>
      </c>
      <c r="O22" s="4">
        <v>2.4649999999999999</v>
      </c>
      <c r="P22" s="4">
        <v>1.4</v>
      </c>
      <c r="Q22" s="4">
        <v>1.294</v>
      </c>
      <c r="R22" s="4">
        <v>0.2</v>
      </c>
      <c r="S22" s="4">
        <v>0.23699999999999999</v>
      </c>
      <c r="T22" s="5">
        <f t="shared" si="0"/>
        <v>187.0469364799481</v>
      </c>
      <c r="V22" s="4"/>
    </row>
    <row r="23" spans="1:22">
      <c r="B23" t="s">
        <v>22</v>
      </c>
      <c r="C23" s="20">
        <v>18.836028917634106</v>
      </c>
      <c r="D23" s="4">
        <v>43.68</v>
      </c>
      <c r="E23" s="4">
        <v>63.268000000000001</v>
      </c>
      <c r="F23" s="4">
        <v>155.304</v>
      </c>
      <c r="G23" s="4">
        <v>332.76</v>
      </c>
      <c r="H23" s="4">
        <v>107.16800000000001</v>
      </c>
      <c r="I23" s="4">
        <v>147.66900000000001</v>
      </c>
      <c r="J23" s="4">
        <v>20.003</v>
      </c>
      <c r="K23" s="4">
        <v>64.498000000000005</v>
      </c>
      <c r="L23" s="4">
        <v>39.435000000000002</v>
      </c>
      <c r="M23" s="4">
        <v>42.014000000000003</v>
      </c>
      <c r="N23" s="4">
        <v>79.111999999999995</v>
      </c>
      <c r="O23" s="4">
        <v>26.268999999999998</v>
      </c>
      <c r="P23" s="4">
        <v>27.138000000000002</v>
      </c>
      <c r="Q23" s="4">
        <v>24.335000000000001</v>
      </c>
      <c r="R23" s="4">
        <v>4.0010000000000003</v>
      </c>
      <c r="S23" s="4">
        <v>67.602000000000004</v>
      </c>
      <c r="T23" s="5">
        <f t="shared" si="0"/>
        <v>1263.0920289176343</v>
      </c>
      <c r="V23" s="4"/>
    </row>
    <row r="24" spans="1:22">
      <c r="B24" t="s">
        <v>23</v>
      </c>
      <c r="C24" s="20">
        <v>31.626266098658508</v>
      </c>
      <c r="D24" s="4">
        <v>112.331</v>
      </c>
      <c r="E24" s="4">
        <v>204.25399999999999</v>
      </c>
      <c r="F24" s="4">
        <v>431.52300000000002</v>
      </c>
      <c r="G24" s="4">
        <v>482.387</v>
      </c>
      <c r="H24" s="4">
        <v>110.873</v>
      </c>
      <c r="I24" s="4">
        <v>166.91300000000001</v>
      </c>
      <c r="J24" s="4">
        <v>53.37</v>
      </c>
      <c r="K24" s="4">
        <v>36.960999999999999</v>
      </c>
      <c r="L24" s="4">
        <v>118.74</v>
      </c>
      <c r="M24" s="4">
        <v>36.488999999999997</v>
      </c>
      <c r="N24" s="4">
        <v>183.43700000000001</v>
      </c>
      <c r="O24" s="4">
        <v>30.446999999999999</v>
      </c>
      <c r="P24" s="4">
        <v>16.334</v>
      </c>
      <c r="Q24" s="4">
        <v>20.661000000000001</v>
      </c>
      <c r="R24" s="4">
        <v>15.708</v>
      </c>
      <c r="S24" s="4">
        <v>72.364000000000004</v>
      </c>
      <c r="T24" s="5">
        <f t="shared" si="0"/>
        <v>2124.4182660986585</v>
      </c>
      <c r="V24" s="4"/>
    </row>
    <row r="25" spans="1:22">
      <c r="B25" t="s">
        <v>24</v>
      </c>
      <c r="C25" s="20">
        <v>22.277485153263463</v>
      </c>
      <c r="D25" s="4">
        <v>18.065999999999999</v>
      </c>
      <c r="E25" s="4">
        <v>20.562999999999999</v>
      </c>
      <c r="F25" s="4">
        <v>307.06599999999997</v>
      </c>
      <c r="G25" s="4">
        <v>346.89400000000001</v>
      </c>
      <c r="H25" s="4">
        <v>187.46100000000001</v>
      </c>
      <c r="I25" s="4">
        <v>180.01599999999999</v>
      </c>
      <c r="J25" s="4">
        <v>54.670999999999999</v>
      </c>
      <c r="K25" s="4">
        <v>66.534000000000006</v>
      </c>
      <c r="L25" s="4">
        <v>45.936</v>
      </c>
      <c r="M25" s="4">
        <v>33.274000000000001</v>
      </c>
      <c r="N25" s="4">
        <v>144.34299999999999</v>
      </c>
      <c r="O25" s="4">
        <v>48.73</v>
      </c>
      <c r="P25" s="4">
        <v>15.353</v>
      </c>
      <c r="Q25" s="4">
        <v>12</v>
      </c>
      <c r="R25" s="4">
        <v>4.6669999999999998</v>
      </c>
      <c r="S25" s="4">
        <v>48.887</v>
      </c>
      <c r="T25" s="5">
        <f t="shared" si="0"/>
        <v>1556.7384851532638</v>
      </c>
      <c r="V25" s="4"/>
    </row>
    <row r="26" spans="1:22">
      <c r="B26" t="s">
        <v>25</v>
      </c>
      <c r="C26" s="20">
        <v>30.173355235502385</v>
      </c>
      <c r="D26" s="4">
        <v>39.658999999999999</v>
      </c>
      <c r="E26" s="4">
        <v>33.94</v>
      </c>
      <c r="F26" s="4">
        <v>188.69499999999999</v>
      </c>
      <c r="G26" s="4">
        <v>337.392</v>
      </c>
      <c r="H26" s="4">
        <v>111.271</v>
      </c>
      <c r="I26" s="4">
        <v>144.78800000000001</v>
      </c>
      <c r="J26" s="4">
        <v>9.0269999999999992</v>
      </c>
      <c r="K26" s="4">
        <v>43.843000000000004</v>
      </c>
      <c r="L26" s="4">
        <v>87.715000000000003</v>
      </c>
      <c r="M26" s="4">
        <v>118.648</v>
      </c>
      <c r="N26" s="4">
        <v>199.65</v>
      </c>
      <c r="O26" s="4">
        <v>137.06</v>
      </c>
      <c r="P26" s="4">
        <v>125.036</v>
      </c>
      <c r="Q26" s="4">
        <v>160.88399999999999</v>
      </c>
      <c r="R26" s="4">
        <v>110.914</v>
      </c>
      <c r="S26" s="4">
        <v>149.35499999999999</v>
      </c>
      <c r="T26" s="5">
        <f t="shared" si="0"/>
        <v>2028.0503552355024</v>
      </c>
      <c r="V26" s="4"/>
    </row>
    <row r="27" spans="1:22">
      <c r="B27" t="s">
        <v>26</v>
      </c>
      <c r="C27" s="20">
        <v>1.8675898209927917</v>
      </c>
      <c r="D27" s="4">
        <v>0</v>
      </c>
      <c r="E27" s="4">
        <v>0</v>
      </c>
      <c r="F27" s="4">
        <v>0</v>
      </c>
      <c r="G27" s="4">
        <v>13.333</v>
      </c>
      <c r="H27" s="4">
        <v>0.66700000000000004</v>
      </c>
      <c r="I27" s="4">
        <v>4.4710000000000001</v>
      </c>
      <c r="J27" s="4">
        <v>10</v>
      </c>
      <c r="K27" s="4">
        <v>10.88</v>
      </c>
      <c r="L27" s="4">
        <v>10</v>
      </c>
      <c r="M27" s="4">
        <v>15.345000000000001</v>
      </c>
      <c r="N27" s="4">
        <v>70.215000000000003</v>
      </c>
      <c r="O27" s="4">
        <v>8.6660000000000004</v>
      </c>
      <c r="P27" s="4">
        <v>19.274000000000001</v>
      </c>
      <c r="Q27" s="4">
        <v>8.2840000000000007</v>
      </c>
      <c r="R27" s="4">
        <v>6.7569999999999997</v>
      </c>
      <c r="S27" s="4">
        <v>0</v>
      </c>
      <c r="T27" s="5">
        <f t="shared" si="0"/>
        <v>179.7595898209928</v>
      </c>
      <c r="V27" s="4"/>
    </row>
    <row r="28" spans="1:22">
      <c r="A28" s="124" t="s">
        <v>374</v>
      </c>
      <c r="B28" s="112" t="s">
        <v>27</v>
      </c>
      <c r="C28" s="20">
        <v>40.813652621630382</v>
      </c>
      <c r="D28" s="4">
        <v>131.58600000000001</v>
      </c>
      <c r="E28" s="4">
        <v>192.67099999999999</v>
      </c>
      <c r="F28" s="4">
        <v>513.70699999999999</v>
      </c>
      <c r="G28" s="4">
        <v>564.53499999999997</v>
      </c>
      <c r="H28" s="4">
        <v>421.55900000000003</v>
      </c>
      <c r="I28" s="4">
        <v>121.589</v>
      </c>
      <c r="J28" s="4">
        <v>79.242999999999995</v>
      </c>
      <c r="K28" s="4">
        <v>90.05</v>
      </c>
      <c r="L28" s="4">
        <v>110.901</v>
      </c>
      <c r="M28" s="4">
        <v>52.537999999999997</v>
      </c>
      <c r="N28" s="4">
        <v>167.476</v>
      </c>
      <c r="O28" s="4">
        <v>84.774000000000001</v>
      </c>
      <c r="P28" s="4">
        <v>50.576999999999998</v>
      </c>
      <c r="Q28" s="4">
        <v>50.094999999999999</v>
      </c>
      <c r="R28" s="4">
        <v>3.9279999999999999</v>
      </c>
      <c r="S28" s="4">
        <v>58.686</v>
      </c>
      <c r="T28" s="5">
        <f t="shared" si="0"/>
        <v>2734.7286526216303</v>
      </c>
      <c r="V28" s="6"/>
    </row>
    <row r="29" spans="1:22">
      <c r="A29" s="124" t="s">
        <v>374</v>
      </c>
      <c r="B29" s="112" t="s">
        <v>28</v>
      </c>
      <c r="C29" s="20">
        <v>32.001950430943275</v>
      </c>
      <c r="D29" s="4">
        <v>62.8</v>
      </c>
      <c r="E29" s="4">
        <v>65.736999999999995</v>
      </c>
      <c r="F29" s="4">
        <v>247.25299999999999</v>
      </c>
      <c r="G29" s="4">
        <v>526.20600000000002</v>
      </c>
      <c r="H29" s="4">
        <v>317.815</v>
      </c>
      <c r="I29" s="4">
        <v>267.63499999999999</v>
      </c>
      <c r="J29" s="4">
        <v>66.25</v>
      </c>
      <c r="K29" s="4">
        <v>80.899000000000001</v>
      </c>
      <c r="L29" s="4">
        <v>86.741</v>
      </c>
      <c r="M29" s="4">
        <v>60.85</v>
      </c>
      <c r="N29" s="4">
        <v>160.304</v>
      </c>
      <c r="O29" s="4">
        <v>40.189</v>
      </c>
      <c r="P29" s="4">
        <v>30.78</v>
      </c>
      <c r="Q29" s="4">
        <v>19.634</v>
      </c>
      <c r="R29" s="4">
        <v>23.736000000000001</v>
      </c>
      <c r="S29" s="4">
        <v>43.47</v>
      </c>
      <c r="T29" s="5">
        <f t="shared" si="0"/>
        <v>2132.300950430943</v>
      </c>
      <c r="V29" s="4"/>
    </row>
    <row r="30" spans="1:22">
      <c r="A30" s="124" t="s">
        <v>374</v>
      </c>
      <c r="B30" s="112" t="s">
        <v>29</v>
      </c>
      <c r="C30" s="20">
        <v>8.0630414862253303</v>
      </c>
      <c r="D30" s="4">
        <v>12.227</v>
      </c>
      <c r="E30" s="4">
        <v>52.993000000000002</v>
      </c>
      <c r="F30" s="4">
        <v>123.024</v>
      </c>
      <c r="G30" s="4">
        <v>127.968</v>
      </c>
      <c r="H30" s="4">
        <v>68.010000000000005</v>
      </c>
      <c r="I30" s="4">
        <v>91.718999999999994</v>
      </c>
      <c r="J30" s="4">
        <v>0</v>
      </c>
      <c r="K30" s="4">
        <v>36.988</v>
      </c>
      <c r="L30" s="4">
        <v>15.51</v>
      </c>
      <c r="M30" s="4">
        <v>48.098999999999997</v>
      </c>
      <c r="N30" s="4">
        <v>97.555000000000007</v>
      </c>
      <c r="O30" s="4">
        <v>49.85</v>
      </c>
      <c r="P30" s="4">
        <v>30.501999999999999</v>
      </c>
      <c r="Q30" s="4">
        <v>19.664999999999999</v>
      </c>
      <c r="R30" s="4">
        <v>32.667000000000002</v>
      </c>
      <c r="S30" s="4">
        <v>0</v>
      </c>
      <c r="T30" s="5">
        <f t="shared" si="0"/>
        <v>814.84004148622535</v>
      </c>
      <c r="V30" s="4"/>
    </row>
    <row r="31" spans="1:22">
      <c r="A31" s="124" t="s">
        <v>374</v>
      </c>
      <c r="B31" s="112" t="s">
        <v>30</v>
      </c>
      <c r="C31" s="20">
        <v>15.536289260978121</v>
      </c>
      <c r="D31" s="4">
        <v>32.317</v>
      </c>
      <c r="E31" s="4">
        <v>38.78</v>
      </c>
      <c r="F31" s="4">
        <v>120</v>
      </c>
      <c r="G31" s="4">
        <v>271.572</v>
      </c>
      <c r="H31" s="4">
        <v>146.46199999999999</v>
      </c>
      <c r="I31" s="4">
        <v>115.71299999999999</v>
      </c>
      <c r="J31" s="4">
        <v>37.164999999999999</v>
      </c>
      <c r="K31" s="4">
        <v>33.356999999999999</v>
      </c>
      <c r="L31" s="4">
        <v>39.511000000000003</v>
      </c>
      <c r="M31" s="4">
        <v>42.042000000000002</v>
      </c>
      <c r="N31" s="4">
        <v>34.905000000000001</v>
      </c>
      <c r="O31" s="4">
        <v>5.9989999999999997</v>
      </c>
      <c r="P31" s="4">
        <v>8.3330000000000002</v>
      </c>
      <c r="Q31" s="4">
        <v>8.3320000000000007</v>
      </c>
      <c r="R31" s="4">
        <v>0</v>
      </c>
      <c r="S31" s="4">
        <v>0</v>
      </c>
      <c r="T31" s="5">
        <f t="shared" si="0"/>
        <v>950.02428926097798</v>
      </c>
      <c r="V31" s="4"/>
    </row>
    <row r="32" spans="1:22">
      <c r="A32" s="124" t="s">
        <v>374</v>
      </c>
      <c r="B32" s="112" t="s">
        <v>31</v>
      </c>
      <c r="C32" s="20">
        <v>26.623039003540658</v>
      </c>
      <c r="D32" s="4">
        <v>41.512999999999998</v>
      </c>
      <c r="E32" s="4">
        <v>24.975999999999999</v>
      </c>
      <c r="F32" s="4">
        <v>178.953</v>
      </c>
      <c r="G32" s="4">
        <v>272.66199999999998</v>
      </c>
      <c r="H32" s="4">
        <v>129.77699999999999</v>
      </c>
      <c r="I32" s="4">
        <v>153.11600000000001</v>
      </c>
      <c r="J32" s="4">
        <v>39.731999999999999</v>
      </c>
      <c r="K32" s="4">
        <v>87.704999999999998</v>
      </c>
      <c r="L32" s="4">
        <v>79.834999999999994</v>
      </c>
      <c r="M32" s="4">
        <v>51.92</v>
      </c>
      <c r="N32" s="4">
        <v>166.667</v>
      </c>
      <c r="O32" s="4">
        <v>86.986999999999995</v>
      </c>
      <c r="P32" s="4">
        <v>51.472999999999999</v>
      </c>
      <c r="Q32" s="4">
        <v>41.325000000000003</v>
      </c>
      <c r="R32" s="4">
        <v>15.587999999999999</v>
      </c>
      <c r="S32" s="4">
        <v>43.317</v>
      </c>
      <c r="T32" s="5">
        <f t="shared" si="0"/>
        <v>1492.1690390035405</v>
      </c>
      <c r="V32" s="4"/>
    </row>
    <row r="33" spans="1:23">
      <c r="B33" s="3" t="s">
        <v>32</v>
      </c>
      <c r="C33" s="5">
        <f t="shared" ref="C33:T33" si="1">SUM(C2:C32)</f>
        <v>447.93000000000006</v>
      </c>
      <c r="D33" s="5">
        <f t="shared" si="1"/>
        <v>774.73900000000003</v>
      </c>
      <c r="E33" s="5">
        <f t="shared" si="1"/>
        <v>1034.4079999999999</v>
      </c>
      <c r="F33" s="5">
        <f t="shared" si="1"/>
        <v>4587.6130000000003</v>
      </c>
      <c r="G33" s="5">
        <f t="shared" si="1"/>
        <v>6417.9379999999992</v>
      </c>
      <c r="H33" s="5">
        <f t="shared" si="1"/>
        <v>3510.1410000000005</v>
      </c>
      <c r="I33" s="5">
        <f t="shared" si="1"/>
        <v>2975.4349999999999</v>
      </c>
      <c r="J33" s="5">
        <f t="shared" si="1"/>
        <v>1069.5180000000003</v>
      </c>
      <c r="K33" s="5">
        <f t="shared" si="1"/>
        <v>1205.8689999999999</v>
      </c>
      <c r="L33" s="5">
        <f t="shared" si="1"/>
        <v>1469.4209999999998</v>
      </c>
      <c r="M33" s="5">
        <f t="shared" si="1"/>
        <v>1163.3680000000002</v>
      </c>
      <c r="N33" s="5">
        <f t="shared" si="1"/>
        <v>2649.3830000000003</v>
      </c>
      <c r="O33" s="5">
        <f t="shared" si="1"/>
        <v>1032.9250000000002</v>
      </c>
      <c r="P33" s="5">
        <f t="shared" si="1"/>
        <v>771.28099999999972</v>
      </c>
      <c r="Q33" s="5">
        <f t="shared" si="1"/>
        <v>815.38300000000004</v>
      </c>
      <c r="R33" s="5">
        <f t="shared" si="1"/>
        <v>738.89199999999994</v>
      </c>
      <c r="S33" s="5">
        <f t="shared" si="1"/>
        <v>636.02300000000002</v>
      </c>
      <c r="T33" s="5">
        <f t="shared" si="1"/>
        <v>31300.267</v>
      </c>
      <c r="V33" s="4"/>
    </row>
    <row r="34" spans="1:23">
      <c r="R34" s="4"/>
    </row>
    <row r="36" spans="1:23">
      <c r="B36" s="1" t="s">
        <v>1</v>
      </c>
      <c r="C36" s="1"/>
      <c r="D36">
        <v>1999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 s="113" t="s">
        <v>379</v>
      </c>
      <c r="W36" s="3">
        <v>2015</v>
      </c>
    </row>
    <row r="37" spans="1:23">
      <c r="A37" t="s">
        <v>33</v>
      </c>
      <c r="B37" t="s">
        <v>34</v>
      </c>
      <c r="D37">
        <v>48.010883351260418</v>
      </c>
      <c r="E37">
        <v>66.954999999999998</v>
      </c>
      <c r="F37">
        <v>78.33</v>
      </c>
      <c r="G37">
        <v>384.10700000000003</v>
      </c>
      <c r="H37">
        <v>702.14700000000005</v>
      </c>
      <c r="I37">
        <v>461.084</v>
      </c>
      <c r="J37">
        <v>328.32100000000003</v>
      </c>
      <c r="K37">
        <v>146.405</v>
      </c>
      <c r="L37">
        <v>210.851</v>
      </c>
      <c r="M37">
        <v>190.54599999999999</v>
      </c>
      <c r="N37">
        <v>147.79499999999999</v>
      </c>
      <c r="O37">
        <v>161.613</v>
      </c>
      <c r="P37">
        <v>122.64</v>
      </c>
      <c r="Q37">
        <v>115.22</v>
      </c>
      <c r="R37">
        <v>110.122</v>
      </c>
      <c r="S37">
        <v>76.724999999999994</v>
      </c>
      <c r="T37" s="128">
        <f>SUM(D37:S37)</f>
        <v>3350.8718833512603</v>
      </c>
      <c r="V37" t="s">
        <v>345</v>
      </c>
      <c r="W37">
        <v>446.28</v>
      </c>
    </row>
    <row r="38" spans="1:23">
      <c r="A38" t="s">
        <v>35</v>
      </c>
      <c r="B38" t="s">
        <v>36</v>
      </c>
      <c r="D38">
        <v>42.662435443040977</v>
      </c>
      <c r="E38">
        <v>167.88499999999999</v>
      </c>
      <c r="F38">
        <v>96.888999999999996</v>
      </c>
      <c r="G38">
        <v>429.40199999999999</v>
      </c>
      <c r="H38">
        <v>486.59100000000001</v>
      </c>
      <c r="I38">
        <v>207.68600000000001</v>
      </c>
      <c r="J38">
        <v>109.916</v>
      </c>
      <c r="K38">
        <v>66.02</v>
      </c>
      <c r="L38">
        <v>62.603000000000002</v>
      </c>
      <c r="M38">
        <v>92.537000000000006</v>
      </c>
      <c r="N38">
        <v>140.66300000000001</v>
      </c>
      <c r="O38">
        <v>219.684</v>
      </c>
      <c r="P38">
        <v>207.42500000000001</v>
      </c>
      <c r="Q38">
        <v>176.32400000000001</v>
      </c>
      <c r="R38">
        <v>150.84100000000001</v>
      </c>
      <c r="S38">
        <v>129.571</v>
      </c>
      <c r="T38" s="128">
        <f t="shared" ref="T38:T45" si="2">SUM(D38:S38)</f>
        <v>2786.6994354430408</v>
      </c>
      <c r="V38" t="s">
        <v>346</v>
      </c>
      <c r="W38">
        <v>189.41</v>
      </c>
    </row>
    <row r="39" spans="1:23">
      <c r="A39" t="s">
        <v>37</v>
      </c>
      <c r="B39" t="s">
        <v>38</v>
      </c>
      <c r="D39">
        <v>271.04118778339034</v>
      </c>
      <c r="E39">
        <v>436.69499999999999</v>
      </c>
      <c r="F39">
        <v>713.178</v>
      </c>
      <c r="G39">
        <v>3578.8919999999998</v>
      </c>
      <c r="H39">
        <v>4950.884</v>
      </c>
      <c r="I39">
        <v>2524.1550000000002</v>
      </c>
      <c r="J39">
        <v>1364.2159999999999</v>
      </c>
      <c r="K39">
        <v>657.95899999999995</v>
      </c>
      <c r="L39">
        <v>677.34500000000003</v>
      </c>
      <c r="M39">
        <v>820.75</v>
      </c>
      <c r="N39">
        <v>560.21500000000003</v>
      </c>
      <c r="O39">
        <v>537.59699999999998</v>
      </c>
      <c r="P39">
        <v>362.25700000000001</v>
      </c>
      <c r="Q39">
        <v>331.00200000000001</v>
      </c>
      <c r="R39">
        <v>331.63200000000001</v>
      </c>
      <c r="S39">
        <v>144.93299999999999</v>
      </c>
      <c r="T39" s="128">
        <f t="shared" si="2"/>
        <v>18262.751187783397</v>
      </c>
      <c r="V39" t="s">
        <v>334</v>
      </c>
      <c r="W39">
        <v>0.33300000000000002</v>
      </c>
    </row>
    <row r="40" spans="1:23">
      <c r="A40" t="s">
        <v>39</v>
      </c>
      <c r="B40" t="s">
        <v>40</v>
      </c>
      <c r="D40">
        <v>3.1877788282267829</v>
      </c>
      <c r="E40">
        <v>11.866</v>
      </c>
      <c r="F40">
        <v>1.774</v>
      </c>
      <c r="G40">
        <v>24.826000000000001</v>
      </c>
      <c r="H40">
        <v>46</v>
      </c>
      <c r="I40">
        <v>21.035</v>
      </c>
      <c r="J40">
        <v>14.506</v>
      </c>
      <c r="K40">
        <v>5.1390000000000002</v>
      </c>
      <c r="L40">
        <v>4.141</v>
      </c>
      <c r="M40">
        <v>0.49199999999999999</v>
      </c>
      <c r="N40">
        <v>4.6120000000000001</v>
      </c>
      <c r="O40">
        <v>12.266</v>
      </c>
      <c r="P40">
        <v>14.106</v>
      </c>
      <c r="Q40">
        <v>16.155999999999999</v>
      </c>
      <c r="R40">
        <v>11.858000000000001</v>
      </c>
      <c r="S40">
        <v>15.536</v>
      </c>
      <c r="T40" s="128">
        <f t="shared" si="2"/>
        <v>207.50077882822677</v>
      </c>
    </row>
    <row r="41" spans="1:23">
      <c r="A41" t="s">
        <v>41</v>
      </c>
      <c r="B41" t="s">
        <v>42</v>
      </c>
      <c r="D41">
        <v>0.79620845259390194</v>
      </c>
      <c r="E41">
        <v>0.19800000000000001</v>
      </c>
      <c r="F41">
        <v>0.121</v>
      </c>
      <c r="G41">
        <v>6.38</v>
      </c>
      <c r="H41">
        <v>10.506</v>
      </c>
      <c r="I41">
        <v>3.5819999999999999</v>
      </c>
      <c r="J41">
        <v>1.4019999999999999</v>
      </c>
      <c r="K41">
        <v>1.468</v>
      </c>
      <c r="L41">
        <v>1.08</v>
      </c>
      <c r="M41">
        <v>5.37</v>
      </c>
      <c r="N41">
        <v>6.7140000000000004</v>
      </c>
      <c r="O41">
        <v>4.79</v>
      </c>
      <c r="P41">
        <v>5.7489999999999997</v>
      </c>
      <c r="Q41">
        <v>3.2360000000000002</v>
      </c>
      <c r="R41">
        <v>4.476</v>
      </c>
      <c r="S41">
        <v>2.4769999999999999</v>
      </c>
      <c r="T41" s="128">
        <f t="shared" si="2"/>
        <v>58.345208452593901</v>
      </c>
    </row>
    <row r="42" spans="1:23">
      <c r="A42" t="s">
        <v>43</v>
      </c>
      <c r="B42" t="s">
        <v>44</v>
      </c>
      <c r="D42">
        <v>48.648590506551045</v>
      </c>
      <c r="E42">
        <v>40.613999999999997</v>
      </c>
      <c r="F42">
        <v>0</v>
      </c>
      <c r="G42">
        <v>53.057000000000002</v>
      </c>
      <c r="H42">
        <v>26.196999999999999</v>
      </c>
      <c r="I42">
        <v>169.352</v>
      </c>
      <c r="J42">
        <v>1109.492</v>
      </c>
      <c r="K42">
        <v>132.989</v>
      </c>
      <c r="L42">
        <v>210.107</v>
      </c>
      <c r="M42">
        <v>359.726</v>
      </c>
      <c r="N42">
        <v>276.42500000000001</v>
      </c>
      <c r="O42">
        <v>0</v>
      </c>
      <c r="P42">
        <v>320.74799999999999</v>
      </c>
      <c r="Q42">
        <v>129.32300000000001</v>
      </c>
      <c r="R42">
        <v>206.45400000000001</v>
      </c>
      <c r="S42">
        <v>366.66199999999998</v>
      </c>
      <c r="T42" s="128">
        <f t="shared" si="2"/>
        <v>3449.7945905065512</v>
      </c>
    </row>
    <row r="43" spans="1:23">
      <c r="A43" t="s">
        <v>45</v>
      </c>
      <c r="B43" t="s">
        <v>46</v>
      </c>
      <c r="D43">
        <v>32.730625819382567</v>
      </c>
      <c r="E43">
        <v>0</v>
      </c>
      <c r="F43">
        <v>144.11600000000001</v>
      </c>
      <c r="G43">
        <v>110.949</v>
      </c>
      <c r="H43">
        <v>195.613</v>
      </c>
      <c r="I43">
        <v>123.247</v>
      </c>
      <c r="J43">
        <v>47.582000000000001</v>
      </c>
      <c r="K43">
        <v>59.537999999999997</v>
      </c>
      <c r="L43">
        <v>39.741999999999997</v>
      </c>
      <c r="M43">
        <v>0</v>
      </c>
      <c r="N43">
        <v>26.943999999999999</v>
      </c>
      <c r="O43">
        <v>1713.433</v>
      </c>
      <c r="P43">
        <v>0</v>
      </c>
      <c r="Q43">
        <v>0.02</v>
      </c>
      <c r="R43">
        <v>0</v>
      </c>
      <c r="S43">
        <v>2.988</v>
      </c>
      <c r="T43" s="128">
        <f t="shared" si="2"/>
        <v>2496.9026258193821</v>
      </c>
    </row>
    <row r="44" spans="1:23">
      <c r="A44" t="s">
        <v>47</v>
      </c>
      <c r="B44" t="s">
        <v>48</v>
      </c>
      <c r="D44">
        <v>0.73234080918718547</v>
      </c>
      <c r="E44">
        <v>43.753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28">
        <f t="shared" si="2"/>
        <v>44.485340809187186</v>
      </c>
    </row>
    <row r="45" spans="1:23">
      <c r="A45" t="s">
        <v>49</v>
      </c>
      <c r="B45" t="s">
        <v>50</v>
      </c>
      <c r="D45">
        <v>0.11994900636139949</v>
      </c>
      <c r="E45">
        <v>6.7729999999999997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28">
        <f t="shared" si="2"/>
        <v>6.8929490063613992</v>
      </c>
    </row>
    <row r="46" spans="1:23">
      <c r="B46" s="2" t="s">
        <v>32</v>
      </c>
      <c r="C46" s="2"/>
      <c r="D46" s="2">
        <f>SUM(D37:D45)</f>
        <v>447.92999999999461</v>
      </c>
      <c r="E46" s="3">
        <f>SUM(E37:E45)</f>
        <v>774.73900000000003</v>
      </c>
      <c r="F46" s="3">
        <f t="shared" ref="F46:T46" si="3">SUM(F37:F45)</f>
        <v>1034.4079999999999</v>
      </c>
      <c r="G46" s="3">
        <f t="shared" si="3"/>
        <v>4587.6129999999994</v>
      </c>
      <c r="H46" s="3">
        <f t="shared" si="3"/>
        <v>6417.938000000001</v>
      </c>
      <c r="I46" s="3">
        <f t="shared" si="3"/>
        <v>3510.1409999999996</v>
      </c>
      <c r="J46" s="3">
        <f t="shared" si="3"/>
        <v>2975.4349999999999</v>
      </c>
      <c r="K46" s="3">
        <f t="shared" si="3"/>
        <v>1069.518</v>
      </c>
      <c r="L46" s="3">
        <f t="shared" si="3"/>
        <v>1205.8689999999999</v>
      </c>
      <c r="M46" s="3">
        <f t="shared" si="3"/>
        <v>1469.4209999999998</v>
      </c>
      <c r="N46" s="3">
        <f t="shared" si="3"/>
        <v>1163.3679999999999</v>
      </c>
      <c r="O46" s="3">
        <f t="shared" si="3"/>
        <v>2649.3829999999998</v>
      </c>
      <c r="P46" s="3">
        <f t="shared" si="3"/>
        <v>1032.925</v>
      </c>
      <c r="Q46" s="3">
        <f t="shared" si="3"/>
        <v>771.28099999999995</v>
      </c>
      <c r="R46" s="3">
        <f t="shared" si="3"/>
        <v>815.38300000000004</v>
      </c>
      <c r="S46" s="3">
        <f t="shared" si="3"/>
        <v>738.89200000000005</v>
      </c>
      <c r="T46" s="128">
        <f t="shared" si="3"/>
        <v>30664.243999999995</v>
      </c>
      <c r="W46" s="3">
        <f>SUM(W37:W39)</f>
        <v>636.02299999999991</v>
      </c>
    </row>
    <row r="49" spans="2:20">
      <c r="B49" s="1" t="s">
        <v>1</v>
      </c>
      <c r="C49" s="1"/>
      <c r="D49" t="s">
        <v>33</v>
      </c>
      <c r="E49" t="s">
        <v>35</v>
      </c>
      <c r="F49" t="s">
        <v>37</v>
      </c>
      <c r="G49" t="s">
        <v>39</v>
      </c>
      <c r="H49" t="s">
        <v>41</v>
      </c>
      <c r="I49" t="s">
        <v>43</v>
      </c>
      <c r="J49" t="s">
        <v>51</v>
      </c>
      <c r="K49" t="s">
        <v>52</v>
      </c>
      <c r="L49" t="s">
        <v>49</v>
      </c>
      <c r="T49" s="129"/>
    </row>
    <row r="50" spans="2:20">
      <c r="D50" t="s">
        <v>34</v>
      </c>
      <c r="E50" t="s">
        <v>36</v>
      </c>
      <c r="F50" t="s">
        <v>38</v>
      </c>
      <c r="G50" t="s">
        <v>40</v>
      </c>
      <c r="H50" t="s">
        <v>42</v>
      </c>
      <c r="I50" t="s">
        <v>44</v>
      </c>
      <c r="J50" t="s">
        <v>46</v>
      </c>
      <c r="K50" t="s">
        <v>48</v>
      </c>
      <c r="L50" t="s">
        <v>50</v>
      </c>
      <c r="M50" s="113" t="s">
        <v>378</v>
      </c>
    </row>
    <row r="51" spans="2:20">
      <c r="B51" t="s">
        <v>2</v>
      </c>
      <c r="D51" s="127">
        <v>0</v>
      </c>
      <c r="E51" s="127">
        <v>0</v>
      </c>
      <c r="F51" s="127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8">
        <f>SUM(D51:L51)</f>
        <v>0</v>
      </c>
    </row>
    <row r="52" spans="2:20">
      <c r="B52" t="s">
        <v>3</v>
      </c>
      <c r="D52" s="127">
        <v>0</v>
      </c>
      <c r="E52" s="127">
        <v>0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8">
        <f t="shared" ref="M52:M81" si="4">SUM(D52:L52)</f>
        <v>0</v>
      </c>
    </row>
    <row r="53" spans="2:20">
      <c r="B53" t="s">
        <v>4</v>
      </c>
      <c r="D53" s="127">
        <v>167.66133502398955</v>
      </c>
      <c r="E53" s="127">
        <v>81.626677305068611</v>
      </c>
      <c r="F53" s="127">
        <v>618.37885233363863</v>
      </c>
      <c r="G53" s="127">
        <v>2.1766303284953681</v>
      </c>
      <c r="H53" s="127">
        <v>2.5991884509267313</v>
      </c>
      <c r="I53" s="127">
        <v>241.97177817089403</v>
      </c>
      <c r="J53" s="127">
        <v>67.258687813571484</v>
      </c>
      <c r="K53" s="127">
        <v>0</v>
      </c>
      <c r="L53" s="127">
        <v>0</v>
      </c>
      <c r="M53" s="128">
        <f t="shared" si="4"/>
        <v>1181.6731494265844</v>
      </c>
    </row>
    <row r="54" spans="2:20">
      <c r="B54" t="s">
        <v>5</v>
      </c>
      <c r="D54" s="127">
        <v>10.22181430899003</v>
      </c>
      <c r="E54" s="127">
        <v>177.04877178061653</v>
      </c>
      <c r="F54" s="127">
        <v>1254.2408929029787</v>
      </c>
      <c r="G54" s="127">
        <v>47.853490221258099</v>
      </c>
      <c r="H54" s="127">
        <v>0</v>
      </c>
      <c r="I54" s="127">
        <v>110.64913372535864</v>
      </c>
      <c r="J54" s="127">
        <v>98.133683650722219</v>
      </c>
      <c r="K54" s="127">
        <v>0</v>
      </c>
      <c r="L54" s="127">
        <v>2.6410332111074308E-2</v>
      </c>
      <c r="M54" s="128">
        <f t="shared" si="4"/>
        <v>1698.1741969220352</v>
      </c>
    </row>
    <row r="55" spans="2:20">
      <c r="B55" t="s">
        <v>6</v>
      </c>
      <c r="D55" s="127">
        <v>33.388200422634746</v>
      </c>
      <c r="E55" s="127">
        <v>26.777359072876539</v>
      </c>
      <c r="F55" s="127">
        <v>1721.9881377144577</v>
      </c>
      <c r="G55" s="127">
        <v>4.8555979999836412</v>
      </c>
      <c r="H55" s="127">
        <v>0.11471515241441595</v>
      </c>
      <c r="I55" s="127">
        <v>217.47251916255397</v>
      </c>
      <c r="J55" s="127">
        <v>116.70591713905903</v>
      </c>
      <c r="K55" s="127">
        <v>2.5775378051345319</v>
      </c>
      <c r="L55" s="127">
        <v>0</v>
      </c>
      <c r="M55" s="128">
        <f t="shared" si="4"/>
        <v>2123.8799844691148</v>
      </c>
    </row>
    <row r="56" spans="2:20">
      <c r="B56" t="s">
        <v>7</v>
      </c>
      <c r="D56" s="127">
        <v>121.740710540489</v>
      </c>
      <c r="E56" s="127">
        <v>76.437505852374414</v>
      </c>
      <c r="F56" s="127">
        <v>606.04587006921622</v>
      </c>
      <c r="G56" s="127">
        <v>10.305486108490193</v>
      </c>
      <c r="H56" s="127">
        <v>0.38502455227866222</v>
      </c>
      <c r="I56" s="127">
        <v>222.97987689464523</v>
      </c>
      <c r="J56" s="127">
        <v>93.269158121987942</v>
      </c>
      <c r="K56" s="127">
        <v>0</v>
      </c>
      <c r="L56" s="127">
        <v>0</v>
      </c>
      <c r="M56" s="128">
        <f t="shared" si="4"/>
        <v>1131.1636321394815</v>
      </c>
    </row>
    <row r="57" spans="2:20">
      <c r="B57" t="s">
        <v>8</v>
      </c>
      <c r="D57" s="127">
        <v>32.769102280100235</v>
      </c>
      <c r="E57" s="127">
        <v>26.570141814930683</v>
      </c>
      <c r="F57" s="127">
        <v>386.39111566251273</v>
      </c>
      <c r="G57" s="127">
        <v>0.35687624079850738</v>
      </c>
      <c r="H57" s="127">
        <v>0.19456811998336701</v>
      </c>
      <c r="I57" s="127">
        <v>144.0076281619898</v>
      </c>
      <c r="J57" s="127">
        <v>413.98147995113857</v>
      </c>
      <c r="K57" s="127">
        <v>0</v>
      </c>
      <c r="L57" s="127">
        <v>0</v>
      </c>
      <c r="M57" s="128">
        <f t="shared" si="4"/>
        <v>1004.2709122314538</v>
      </c>
    </row>
    <row r="58" spans="2:20">
      <c r="B58" t="s">
        <v>9</v>
      </c>
      <c r="D58" s="127">
        <v>242.20642761614968</v>
      </c>
      <c r="E58" s="127">
        <v>27.342233838340071</v>
      </c>
      <c r="F58" s="127">
        <v>620.82371587586965</v>
      </c>
      <c r="G58" s="127">
        <v>5.9404468695776007</v>
      </c>
      <c r="H58" s="127">
        <v>20.779935934755621</v>
      </c>
      <c r="I58" s="127">
        <v>330.85002858895979</v>
      </c>
      <c r="J58" s="127">
        <v>204.17947853171148</v>
      </c>
      <c r="K58" s="127">
        <v>0</v>
      </c>
      <c r="L58" s="127">
        <v>0</v>
      </c>
      <c r="M58" s="128">
        <f t="shared" si="4"/>
        <v>1452.122267255364</v>
      </c>
    </row>
    <row r="59" spans="2:20">
      <c r="B59" t="s">
        <v>10</v>
      </c>
      <c r="D59" s="127">
        <v>0</v>
      </c>
      <c r="E59" s="127">
        <v>0.56299999999999994</v>
      </c>
      <c r="F59" s="127">
        <v>6.1609999999999996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8">
        <f t="shared" si="4"/>
        <v>6.7239999999999993</v>
      </c>
    </row>
    <row r="60" spans="2:20">
      <c r="B60" t="s">
        <v>11</v>
      </c>
      <c r="D60" s="127">
        <v>0</v>
      </c>
      <c r="E60" s="127">
        <v>0</v>
      </c>
      <c r="F60" s="127">
        <v>0</v>
      </c>
      <c r="G60" s="127">
        <v>0</v>
      </c>
      <c r="H60" s="127">
        <v>0</v>
      </c>
      <c r="I60" s="127">
        <v>0</v>
      </c>
      <c r="J60" s="127">
        <v>0</v>
      </c>
      <c r="K60" s="127">
        <v>0</v>
      </c>
      <c r="L60" s="127">
        <v>0</v>
      </c>
      <c r="M60" s="128">
        <f t="shared" si="4"/>
        <v>0</v>
      </c>
    </row>
    <row r="61" spans="2:20">
      <c r="B61" t="s">
        <v>12</v>
      </c>
      <c r="D61" s="127">
        <v>0</v>
      </c>
      <c r="E61" s="127">
        <v>0</v>
      </c>
      <c r="F61" s="127">
        <v>0</v>
      </c>
      <c r="G61" s="127">
        <v>0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8">
        <f t="shared" si="4"/>
        <v>0</v>
      </c>
    </row>
    <row r="62" spans="2:20">
      <c r="B62" t="s">
        <v>13</v>
      </c>
      <c r="D62" s="127">
        <v>37.976787488428684</v>
      </c>
      <c r="E62" s="127">
        <v>95.735901454214826</v>
      </c>
      <c r="F62" s="127">
        <v>515.8978961000937</v>
      </c>
      <c r="G62" s="127">
        <v>1.5807586515394179</v>
      </c>
      <c r="H62" s="127">
        <v>2.0853424985625972</v>
      </c>
      <c r="I62" s="127">
        <v>70.709760952964572</v>
      </c>
      <c r="J62" s="127">
        <v>48.913160124512565</v>
      </c>
      <c r="K62" s="127">
        <v>0</v>
      </c>
      <c r="L62" s="127">
        <v>0</v>
      </c>
      <c r="M62" s="128">
        <f t="shared" si="4"/>
        <v>772.89960727031644</v>
      </c>
    </row>
    <row r="63" spans="2:20">
      <c r="B63" t="s">
        <v>14</v>
      </c>
      <c r="D63" s="127">
        <v>19.940999999999999</v>
      </c>
      <c r="E63" s="127">
        <v>0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27">
        <v>0</v>
      </c>
      <c r="L63" s="127">
        <v>0</v>
      </c>
      <c r="M63" s="128">
        <f t="shared" si="4"/>
        <v>19.940999999999999</v>
      </c>
    </row>
    <row r="64" spans="2:20">
      <c r="B64" t="s">
        <v>15</v>
      </c>
      <c r="D64" s="127">
        <v>198.39858914951381</v>
      </c>
      <c r="E64" s="127">
        <v>66.586481721644489</v>
      </c>
      <c r="F64" s="127">
        <v>438.03314669462372</v>
      </c>
      <c r="G64" s="127">
        <v>2.8303773992347128</v>
      </c>
      <c r="H64" s="127">
        <v>1.8676225465348535</v>
      </c>
      <c r="I64" s="127">
        <v>93.77008841174694</v>
      </c>
      <c r="J64" s="127">
        <v>48.308357419015721</v>
      </c>
      <c r="K64" s="127">
        <v>0</v>
      </c>
      <c r="L64" s="127">
        <v>0</v>
      </c>
      <c r="M64" s="128">
        <f t="shared" si="4"/>
        <v>849.79466334231438</v>
      </c>
    </row>
    <row r="65" spans="2:13">
      <c r="B65" t="s">
        <v>143</v>
      </c>
      <c r="D65" s="127">
        <v>0</v>
      </c>
      <c r="E65" s="127">
        <v>0</v>
      </c>
      <c r="F65" s="127">
        <v>0</v>
      </c>
      <c r="G65" s="127">
        <v>0</v>
      </c>
      <c r="H65" s="127">
        <v>0</v>
      </c>
      <c r="I65" s="127">
        <v>0</v>
      </c>
      <c r="J65" s="127">
        <v>0</v>
      </c>
      <c r="K65" s="127">
        <v>0</v>
      </c>
      <c r="L65" s="127">
        <v>0</v>
      </c>
      <c r="M65" s="128">
        <f t="shared" si="4"/>
        <v>0</v>
      </c>
    </row>
    <row r="66" spans="2:13">
      <c r="B66" t="s">
        <v>16</v>
      </c>
      <c r="D66" s="127">
        <v>365.53274239415003</v>
      </c>
      <c r="E66" s="127">
        <v>151.81951516888992</v>
      </c>
      <c r="F66" s="127">
        <v>576.2413712153616</v>
      </c>
      <c r="G66" s="127">
        <v>5.9361119820525268</v>
      </c>
      <c r="H66" s="127">
        <v>1.7915933051167423</v>
      </c>
      <c r="I66" s="127">
        <v>114.93705469216648</v>
      </c>
      <c r="J66" s="127">
        <v>108.90451134241646</v>
      </c>
      <c r="K66" s="127">
        <v>0</v>
      </c>
      <c r="L66" s="127">
        <v>0</v>
      </c>
      <c r="M66" s="128">
        <f t="shared" si="4"/>
        <v>1325.1629001001538</v>
      </c>
    </row>
    <row r="67" spans="2:13">
      <c r="B67" t="s">
        <v>17</v>
      </c>
      <c r="D67" s="127">
        <v>325.95870778241704</v>
      </c>
      <c r="E67" s="127">
        <v>153.03798966673708</v>
      </c>
      <c r="F67" s="127">
        <v>618.15344845780078</v>
      </c>
      <c r="G67" s="127">
        <v>28.748842682957811</v>
      </c>
      <c r="H67" s="127">
        <v>3.2079730466337151</v>
      </c>
      <c r="I67" s="127">
        <v>154.72324213170393</v>
      </c>
      <c r="J67" s="127">
        <v>3.8367682701505834</v>
      </c>
      <c r="K67" s="127">
        <v>1.3540937527431103</v>
      </c>
      <c r="L67" s="127">
        <v>0</v>
      </c>
      <c r="M67" s="128">
        <f t="shared" si="4"/>
        <v>1289.0210657911441</v>
      </c>
    </row>
    <row r="68" spans="2:13">
      <c r="B68" t="s">
        <v>18</v>
      </c>
      <c r="D68" s="127">
        <v>243.17426811825257</v>
      </c>
      <c r="E68" s="127">
        <v>156.51897377520029</v>
      </c>
      <c r="F68" s="127">
        <v>948.53177048208931</v>
      </c>
      <c r="G68" s="127">
        <v>5.8778268584405025</v>
      </c>
      <c r="H68" s="127">
        <v>7.0345035674528953</v>
      </c>
      <c r="I68" s="127">
        <v>150.29993236519863</v>
      </c>
      <c r="J68" s="127">
        <v>77.357197813010586</v>
      </c>
      <c r="K68" s="127">
        <v>0</v>
      </c>
      <c r="L68" s="127">
        <v>0</v>
      </c>
      <c r="M68" s="128">
        <f t="shared" si="4"/>
        <v>1588.7944729796448</v>
      </c>
    </row>
    <row r="69" spans="2:13">
      <c r="B69" t="s">
        <v>19</v>
      </c>
      <c r="D69" s="127">
        <v>0</v>
      </c>
      <c r="E69" s="127">
        <v>0</v>
      </c>
      <c r="F69" s="127">
        <v>0</v>
      </c>
      <c r="G69" s="127">
        <v>0</v>
      </c>
      <c r="H69" s="127">
        <v>0</v>
      </c>
      <c r="I69" s="127">
        <v>0</v>
      </c>
      <c r="J69" s="127">
        <v>0</v>
      </c>
      <c r="K69" s="127">
        <v>0</v>
      </c>
      <c r="L69" s="127">
        <v>0</v>
      </c>
      <c r="M69" s="128">
        <f t="shared" si="4"/>
        <v>0</v>
      </c>
    </row>
    <row r="70" spans="2:13">
      <c r="B70" t="s">
        <v>20</v>
      </c>
      <c r="D70" s="127">
        <v>525.42144167465733</v>
      </c>
      <c r="E70" s="127">
        <v>115.1427009013785</v>
      </c>
      <c r="F70" s="127">
        <v>241.06277886535361</v>
      </c>
      <c r="G70" s="127">
        <v>1.1010346679551215</v>
      </c>
      <c r="H70" s="127">
        <v>0.41428075362800798</v>
      </c>
      <c r="I70" s="127">
        <v>304.34137847574215</v>
      </c>
      <c r="J70" s="127">
        <v>53.887898224361017</v>
      </c>
      <c r="K70" s="127">
        <v>0</v>
      </c>
      <c r="L70" s="127">
        <v>0</v>
      </c>
      <c r="M70" s="128">
        <f t="shared" si="4"/>
        <v>1241.3715135630755</v>
      </c>
    </row>
    <row r="71" spans="2:13">
      <c r="B71" t="s">
        <v>21</v>
      </c>
      <c r="D71" s="127">
        <v>40.918848323884802</v>
      </c>
      <c r="E71" s="127">
        <v>29.010450759792295</v>
      </c>
      <c r="F71" s="127">
        <v>98.061261498577323</v>
      </c>
      <c r="G71" s="127">
        <v>0</v>
      </c>
      <c r="H71" s="127">
        <v>0.85611942870268865</v>
      </c>
      <c r="I71" s="127">
        <v>7.795567291999423</v>
      </c>
      <c r="J71" s="127">
        <v>10.167689176991551</v>
      </c>
      <c r="K71" s="127">
        <v>0</v>
      </c>
      <c r="L71" s="127">
        <v>0</v>
      </c>
      <c r="M71" s="128">
        <f t="shared" si="4"/>
        <v>186.80993647994811</v>
      </c>
    </row>
    <row r="72" spans="2:13">
      <c r="B72" t="s">
        <v>22</v>
      </c>
      <c r="D72" s="127">
        <v>140.89492727696751</v>
      </c>
      <c r="E72" s="127">
        <v>90.870751041822203</v>
      </c>
      <c r="F72" s="127">
        <v>816.32595528870684</v>
      </c>
      <c r="G72" s="127">
        <v>8.7285258354889326</v>
      </c>
      <c r="H72" s="127">
        <v>1.6256130062603066E-2</v>
      </c>
      <c r="I72" s="127">
        <v>84.423163455742284</v>
      </c>
      <c r="J72" s="127">
        <v>54.230449888843822</v>
      </c>
      <c r="K72" s="127">
        <v>0</v>
      </c>
      <c r="L72" s="127">
        <v>0</v>
      </c>
      <c r="M72" s="128">
        <f t="shared" si="4"/>
        <v>1195.4900289176342</v>
      </c>
    </row>
    <row r="73" spans="2:13">
      <c r="B73" t="s">
        <v>23</v>
      </c>
      <c r="D73" s="127">
        <v>281.1622737508219</v>
      </c>
      <c r="E73" s="127">
        <v>209.76997544936947</v>
      </c>
      <c r="F73" s="127">
        <v>1288.9553839895043</v>
      </c>
      <c r="G73" s="127">
        <v>6.6027617831010952</v>
      </c>
      <c r="H73" s="127">
        <v>1.1801890773670931</v>
      </c>
      <c r="I73" s="127">
        <v>128.97475935250864</v>
      </c>
      <c r="J73" s="127">
        <v>122.20238347653294</v>
      </c>
      <c r="K73" s="127">
        <v>13.206539219452937</v>
      </c>
      <c r="L73" s="127">
        <v>0</v>
      </c>
      <c r="M73" s="128">
        <f t="shared" si="4"/>
        <v>2052.0542660986584</v>
      </c>
    </row>
    <row r="74" spans="2:13">
      <c r="B74" t="s">
        <v>24</v>
      </c>
      <c r="D74" s="127">
        <v>66.828343545307078</v>
      </c>
      <c r="E74" s="127">
        <v>80.023289947837284</v>
      </c>
      <c r="F74" s="127">
        <v>1097.603346568688</v>
      </c>
      <c r="G74" s="127">
        <v>3.1870870541496066</v>
      </c>
      <c r="H74" s="127">
        <v>1.3692294382317896</v>
      </c>
      <c r="I74" s="127">
        <v>149.27645864357859</v>
      </c>
      <c r="J74" s="127">
        <v>109.56372995547109</v>
      </c>
      <c r="K74" s="127">
        <v>0</v>
      </c>
      <c r="L74" s="127">
        <v>0</v>
      </c>
      <c r="M74" s="128">
        <f t="shared" si="4"/>
        <v>1507.8514851532632</v>
      </c>
    </row>
    <row r="75" spans="2:13">
      <c r="B75" t="s">
        <v>25</v>
      </c>
      <c r="D75" s="127">
        <v>309.83113672453948</v>
      </c>
      <c r="E75" s="127">
        <v>673.66052876820277</v>
      </c>
      <c r="F75" s="127">
        <v>697.23922149756368</v>
      </c>
      <c r="G75" s="127">
        <v>13.868743145899085</v>
      </c>
      <c r="H75" s="127">
        <v>1.2002774186799661</v>
      </c>
      <c r="I75" s="127">
        <v>128.22743552922435</v>
      </c>
      <c r="J75" s="127">
        <v>54.668012151393206</v>
      </c>
      <c r="K75" s="127">
        <v>0</v>
      </c>
      <c r="L75" s="127">
        <v>0</v>
      </c>
      <c r="M75" s="128">
        <f t="shared" si="4"/>
        <v>1878.6953552355023</v>
      </c>
    </row>
    <row r="76" spans="2:13">
      <c r="B76" t="s">
        <v>26</v>
      </c>
      <c r="D76" s="127">
        <v>1.6663119399119528</v>
      </c>
      <c r="E76" s="127">
        <v>0.4254198463935307</v>
      </c>
      <c r="F76" s="127">
        <v>95.087903908862799</v>
      </c>
      <c r="G76" s="127">
        <v>2.7030833470372793</v>
      </c>
      <c r="H76" s="127">
        <v>0</v>
      </c>
      <c r="I76" s="127">
        <v>17.757489217751818</v>
      </c>
      <c r="J76" s="127">
        <v>62.119381561035404</v>
      </c>
      <c r="K76" s="127">
        <v>0</v>
      </c>
      <c r="L76" s="127">
        <v>0</v>
      </c>
      <c r="M76" s="128">
        <f t="shared" si="4"/>
        <v>179.75958982099277</v>
      </c>
    </row>
    <row r="77" spans="2:13">
      <c r="B77" t="s">
        <v>27</v>
      </c>
      <c r="D77" s="127">
        <v>124.65213142841012</v>
      </c>
      <c r="E77" s="127">
        <v>295.1515018180495</v>
      </c>
      <c r="F77" s="127">
        <v>1866.4623421144599</v>
      </c>
      <c r="G77" s="127">
        <v>18.074665683328622</v>
      </c>
      <c r="H77" s="127">
        <v>9.0378405855174287E-2</v>
      </c>
      <c r="I77" s="127">
        <v>153.05735354729703</v>
      </c>
      <c r="J77" s="127">
        <v>215.66013966145192</v>
      </c>
      <c r="K77" s="127">
        <v>2.8941399627780533</v>
      </c>
      <c r="L77" s="127">
        <v>0</v>
      </c>
      <c r="M77" s="128">
        <f t="shared" si="4"/>
        <v>2676.0426526216302</v>
      </c>
    </row>
    <row r="78" spans="2:13">
      <c r="B78" t="s">
        <v>28</v>
      </c>
      <c r="D78" s="127">
        <v>38.16470261611191</v>
      </c>
      <c r="E78" s="127">
        <v>83.191536567430532</v>
      </c>
      <c r="F78" s="127">
        <v>1649.5814247385345</v>
      </c>
      <c r="G78" s="127">
        <v>15.589844328364396</v>
      </c>
      <c r="H78" s="127">
        <v>13.019464809434666</v>
      </c>
      <c r="I78" s="127">
        <v>159.74436475270238</v>
      </c>
      <c r="J78" s="127">
        <v>121.91784324279497</v>
      </c>
      <c r="K78" s="127">
        <v>5.4494889366167243</v>
      </c>
      <c r="L78" s="127">
        <v>2.1722804389532562</v>
      </c>
      <c r="M78" s="128">
        <f t="shared" si="4"/>
        <v>2088.8309504309432</v>
      </c>
    </row>
    <row r="79" spans="2:13">
      <c r="B79" t="s">
        <v>29</v>
      </c>
      <c r="D79" s="127">
        <v>0.92313464305304938</v>
      </c>
      <c r="E79" s="127">
        <v>0.31006820067536778</v>
      </c>
      <c r="F79" s="127">
        <v>449.98268875210618</v>
      </c>
      <c r="G79" s="127">
        <v>0.56256673542729596</v>
      </c>
      <c r="H79" s="127">
        <v>0</v>
      </c>
      <c r="I79" s="127">
        <v>131.69111579693762</v>
      </c>
      <c r="J79" s="127">
        <v>231.37046735802579</v>
      </c>
      <c r="K79" s="127">
        <v>0</v>
      </c>
      <c r="L79" s="127">
        <v>0</v>
      </c>
      <c r="M79" s="128">
        <f t="shared" si="4"/>
        <v>814.84004148622535</v>
      </c>
    </row>
    <row r="80" spans="2:13">
      <c r="B80" t="s">
        <v>30</v>
      </c>
      <c r="D80" s="127">
        <v>0</v>
      </c>
      <c r="E80" s="127">
        <v>33.24161916499245</v>
      </c>
      <c r="F80" s="127">
        <v>836.97960503960371</v>
      </c>
      <c r="G80" s="127">
        <v>1.4232756386014258</v>
      </c>
      <c r="H80" s="127">
        <v>0</v>
      </c>
      <c r="I80" s="127">
        <v>47.78037981330602</v>
      </c>
      <c r="J80" s="127">
        <v>26.813496405794723</v>
      </c>
      <c r="K80" s="127">
        <v>3.7859131986797934</v>
      </c>
      <c r="L80" s="127">
        <v>0</v>
      </c>
      <c r="M80" s="128">
        <f t="shared" si="4"/>
        <v>950.02428926097809</v>
      </c>
    </row>
    <row r="81" spans="2:34">
      <c r="B81" t="s">
        <v>31</v>
      </c>
      <c r="D81" s="127">
        <v>21.438946302479781</v>
      </c>
      <c r="E81" s="127">
        <v>135.83704152620368</v>
      </c>
      <c r="F81" s="127">
        <v>814.52205801279251</v>
      </c>
      <c r="G81" s="127">
        <v>19.196745266045568</v>
      </c>
      <c r="H81" s="127">
        <v>0.13854581597230933</v>
      </c>
      <c r="I81" s="127">
        <v>284.3540813715789</v>
      </c>
      <c r="J81" s="127">
        <v>153.45273453938879</v>
      </c>
      <c r="K81" s="127">
        <v>15.217627933782037</v>
      </c>
      <c r="L81" s="127">
        <v>4.6942582352970685</v>
      </c>
      <c r="M81" s="128">
        <f t="shared" si="4"/>
        <v>1448.8520390035405</v>
      </c>
    </row>
    <row r="82" spans="2:34">
      <c r="B82" s="2" t="s">
        <v>32</v>
      </c>
      <c r="C82" s="2"/>
      <c r="D82" s="128">
        <f>SUM(D51:D81)</f>
        <v>3350.8718833512603</v>
      </c>
      <c r="E82" s="128">
        <f t="shared" ref="E82:L82" si="5">SUM(E51:E81)</f>
        <v>2786.6994354430408</v>
      </c>
      <c r="F82" s="128">
        <f t="shared" si="5"/>
        <v>18262.751187783397</v>
      </c>
      <c r="G82" s="128">
        <f t="shared" si="5"/>
        <v>207.50077882822677</v>
      </c>
      <c r="H82" s="128">
        <f t="shared" si="5"/>
        <v>58.345208452593901</v>
      </c>
      <c r="I82" s="128">
        <f t="shared" si="5"/>
        <v>3449.7945905065512</v>
      </c>
      <c r="J82" s="128">
        <f t="shared" si="5"/>
        <v>2496.9026258193821</v>
      </c>
      <c r="K82" s="128">
        <f t="shared" si="5"/>
        <v>44.485340809187186</v>
      </c>
      <c r="L82" s="128">
        <f t="shared" si="5"/>
        <v>6.8929490063613992</v>
      </c>
      <c r="M82" s="128">
        <f>SUM(M51:M81)</f>
        <v>30664.243999999999</v>
      </c>
    </row>
    <row r="83" spans="2:34">
      <c r="AG83" t="s">
        <v>52</v>
      </c>
      <c r="AH83" t="s">
        <v>49</v>
      </c>
    </row>
    <row r="84" spans="2:34">
      <c r="AG84">
        <f t="shared" ref="AG84:AH84" si="6">W84+K53</f>
        <v>0</v>
      </c>
      <c r="AH84">
        <f t="shared" si="6"/>
        <v>0</v>
      </c>
    </row>
    <row r="85" spans="2:34">
      <c r="AG85">
        <f t="shared" ref="AG85:AG112" si="7">W85+K54</f>
        <v>0</v>
      </c>
      <c r="AH85">
        <f t="shared" ref="AH85:AH112" si="8">X85+L54</f>
        <v>2.6410332111074308E-2</v>
      </c>
    </row>
    <row r="86" spans="2:34"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AG86">
        <f t="shared" si="7"/>
        <v>2.5775378051345319</v>
      </c>
      <c r="AH86">
        <f t="shared" si="8"/>
        <v>0</v>
      </c>
    </row>
    <row r="87" spans="2:34">
      <c r="AG87">
        <f t="shared" si="7"/>
        <v>0</v>
      </c>
      <c r="AH87">
        <f t="shared" si="8"/>
        <v>0</v>
      </c>
    </row>
    <row r="88" spans="2:34">
      <c r="AG88">
        <f t="shared" si="7"/>
        <v>0</v>
      </c>
      <c r="AH88">
        <f t="shared" si="8"/>
        <v>0</v>
      </c>
    </row>
    <row r="89" spans="2:34">
      <c r="AG89">
        <f t="shared" si="7"/>
        <v>0</v>
      </c>
      <c r="AH89">
        <f t="shared" si="8"/>
        <v>0</v>
      </c>
    </row>
    <row r="90" spans="2:34">
      <c r="AG90">
        <f t="shared" si="7"/>
        <v>0</v>
      </c>
      <c r="AH90">
        <f t="shared" si="8"/>
        <v>0</v>
      </c>
    </row>
    <row r="91" spans="2:34">
      <c r="AG91">
        <f t="shared" si="7"/>
        <v>0</v>
      </c>
      <c r="AH91">
        <f t="shared" si="8"/>
        <v>0</v>
      </c>
    </row>
    <row r="92" spans="2:34">
      <c r="AG92">
        <f t="shared" si="7"/>
        <v>0</v>
      </c>
      <c r="AH92">
        <f t="shared" si="8"/>
        <v>0</v>
      </c>
    </row>
    <row r="93" spans="2:34">
      <c r="AG93">
        <f t="shared" si="7"/>
        <v>0</v>
      </c>
      <c r="AH93">
        <f t="shared" si="8"/>
        <v>0</v>
      </c>
    </row>
    <row r="94" spans="2:34">
      <c r="AG94">
        <f t="shared" si="7"/>
        <v>0</v>
      </c>
      <c r="AH94">
        <f t="shared" si="8"/>
        <v>0</v>
      </c>
    </row>
    <row r="95" spans="2:34">
      <c r="AG95">
        <f t="shared" si="7"/>
        <v>0</v>
      </c>
      <c r="AH95">
        <f t="shared" si="8"/>
        <v>0</v>
      </c>
    </row>
    <row r="96" spans="2:34">
      <c r="AG96">
        <f t="shared" si="7"/>
        <v>0</v>
      </c>
      <c r="AH96">
        <f t="shared" si="8"/>
        <v>0</v>
      </c>
    </row>
    <row r="97" spans="33:34">
      <c r="AG97">
        <f t="shared" si="7"/>
        <v>0</v>
      </c>
      <c r="AH97">
        <f t="shared" si="8"/>
        <v>0</v>
      </c>
    </row>
    <row r="98" spans="33:34">
      <c r="AG98">
        <f t="shared" si="7"/>
        <v>1.3540937527431103</v>
      </c>
      <c r="AH98">
        <f t="shared" si="8"/>
        <v>0</v>
      </c>
    </row>
    <row r="99" spans="33:34">
      <c r="AG99">
        <f t="shared" si="7"/>
        <v>0</v>
      </c>
      <c r="AH99">
        <f t="shared" si="8"/>
        <v>0</v>
      </c>
    </row>
    <row r="100" spans="33:34">
      <c r="AG100">
        <f t="shared" si="7"/>
        <v>0</v>
      </c>
      <c r="AH100">
        <f t="shared" si="8"/>
        <v>0</v>
      </c>
    </row>
    <row r="101" spans="33:34">
      <c r="AG101">
        <f t="shared" si="7"/>
        <v>0</v>
      </c>
      <c r="AH101">
        <f t="shared" si="8"/>
        <v>0</v>
      </c>
    </row>
    <row r="102" spans="33:34">
      <c r="AG102">
        <f t="shared" si="7"/>
        <v>0</v>
      </c>
      <c r="AH102">
        <f t="shared" si="8"/>
        <v>0</v>
      </c>
    </row>
    <row r="103" spans="33:34">
      <c r="AG103">
        <f t="shared" si="7"/>
        <v>0</v>
      </c>
      <c r="AH103">
        <f t="shared" si="8"/>
        <v>0</v>
      </c>
    </row>
    <row r="104" spans="33:34">
      <c r="AG104">
        <f t="shared" si="7"/>
        <v>13.206539219452937</v>
      </c>
      <c r="AH104">
        <f t="shared" si="8"/>
        <v>0</v>
      </c>
    </row>
    <row r="105" spans="33:34">
      <c r="AG105">
        <f t="shared" si="7"/>
        <v>0</v>
      </c>
      <c r="AH105">
        <f t="shared" si="8"/>
        <v>0</v>
      </c>
    </row>
    <row r="106" spans="33:34">
      <c r="AG106">
        <f t="shared" si="7"/>
        <v>0</v>
      </c>
      <c r="AH106">
        <f t="shared" si="8"/>
        <v>0</v>
      </c>
    </row>
    <row r="107" spans="33:34">
      <c r="AG107">
        <f t="shared" si="7"/>
        <v>0</v>
      </c>
      <c r="AH107">
        <f t="shared" si="8"/>
        <v>0</v>
      </c>
    </row>
    <row r="108" spans="33:34">
      <c r="AG108">
        <f t="shared" si="7"/>
        <v>2.8941399627780533</v>
      </c>
      <c r="AH108">
        <f t="shared" si="8"/>
        <v>0</v>
      </c>
    </row>
    <row r="109" spans="33:34">
      <c r="AG109">
        <f t="shared" si="7"/>
        <v>5.4494889366167243</v>
      </c>
      <c r="AH109">
        <f t="shared" si="8"/>
        <v>2.1722804389532562</v>
      </c>
    </row>
    <row r="110" spans="33:34">
      <c r="AG110">
        <f t="shared" si="7"/>
        <v>0</v>
      </c>
      <c r="AH110">
        <f t="shared" si="8"/>
        <v>0</v>
      </c>
    </row>
    <row r="111" spans="33:34">
      <c r="AG111">
        <f t="shared" si="7"/>
        <v>3.7859131986797934</v>
      </c>
      <c r="AH111">
        <f t="shared" si="8"/>
        <v>0</v>
      </c>
    </row>
    <row r="112" spans="33:34">
      <c r="AG112">
        <f t="shared" si="7"/>
        <v>15.217627933782037</v>
      </c>
      <c r="AH112">
        <f t="shared" si="8"/>
        <v>4.6942582352970685</v>
      </c>
    </row>
  </sheetData>
  <phoneticPr fontId="15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graph of area</vt:lpstr>
      <vt:lpstr>P1 SDP-TN</vt:lpstr>
      <vt:lpstr>P2 NSWC</vt:lpstr>
      <vt:lpstr>P3 SDP-FR</vt:lpstr>
      <vt:lpstr>P4 CADP</vt:lpstr>
      <vt:lpstr>P5 YSWC</vt:lpstr>
      <vt:lpstr>P6 NLCP</vt:lpstr>
      <vt:lpstr>P7 NFCP</vt:lpstr>
      <vt:lpstr>P8 GFG</vt:lpstr>
      <vt:lpstr>P9 FGHYT</vt:lpstr>
      <vt:lpstr>P10 FECF</vt:lpstr>
      <vt:lpstr>P11 SCP</vt:lpstr>
      <vt:lpstr>P12 WCNR</vt:lpstr>
      <vt:lpstr>P13 PRC-GEF</vt:lpstr>
      <vt:lpstr>P14 RDTP</vt:lpstr>
      <vt:lpstr>P15 GESA</vt:lpstr>
      <vt:lpstr>P16 CLQP</vt:lpstr>
      <vt:lpstr>'graph of area'!Print_Area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2018-02-14T03:08:20Z</dcterms:modified>
</cp:coreProperties>
</file>