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autoCompressPictures="0"/>
  <mc:AlternateContent xmlns:mc="http://schemas.openxmlformats.org/markup-compatibility/2006">
    <mc:Choice Requires="x15">
      <x15ac:absPath xmlns:x15ac="http://schemas.microsoft.com/office/spreadsheetml/2010/11/ac" url="/Users/bbrett/Dropbox/China/Review_paper/As_submitted_to_Nature_170627/Revision_1/As_resubmitted_171010/"/>
    </mc:Choice>
  </mc:AlternateContent>
  <bookViews>
    <workbookView xWindow="0" yWindow="460" windowWidth="38400" windowHeight="22540"/>
  </bookViews>
  <sheets>
    <sheet name="action graph" sheetId="2" r:id="rId1"/>
    <sheet name="Sheet1" sheetId="4" r:id="rId2"/>
    <sheet name="action by province" sheetId="3" r:id="rId3"/>
  </sheets>
  <definedNames>
    <definedName name="_xlnm.Print_Area" localSheetId="0">'action graph'!$C$82:$T$98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66" i="2" l="1"/>
  <c r="J167"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30" i="2"/>
  <c r="J165" i="2"/>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2" i="4"/>
  <c r="H161" i="2"/>
  <c r="I161" i="2"/>
  <c r="J161" i="2"/>
  <c r="K161" i="2"/>
  <c r="L161" i="2"/>
  <c r="M161" i="2"/>
  <c r="N161" i="2"/>
  <c r="O161" i="2"/>
  <c r="P161" i="2"/>
  <c r="Q161" i="2"/>
  <c r="R161" i="2"/>
  <c r="S161" i="2"/>
  <c r="T161" i="2"/>
  <c r="U161" i="2"/>
  <c r="V161" i="2"/>
  <c r="G161"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F62" i="2"/>
  <c r="F83" i="2"/>
  <c r="X83" i="2"/>
  <c r="G62" i="2"/>
  <c r="G83" i="2"/>
  <c r="Y83" i="2"/>
  <c r="H62" i="2"/>
  <c r="H83" i="2"/>
  <c r="Z83" i="2"/>
  <c r="I62" i="2"/>
  <c r="I83" i="2"/>
  <c r="AA83" i="2"/>
  <c r="J62" i="2"/>
  <c r="J83" i="2"/>
  <c r="AB83" i="2"/>
  <c r="K62" i="2"/>
  <c r="K83" i="2"/>
  <c r="AC83" i="2"/>
  <c r="L62" i="2"/>
  <c r="L83" i="2"/>
  <c r="AD83" i="2"/>
  <c r="M62" i="2"/>
  <c r="M83" i="2"/>
  <c r="AE83" i="2"/>
  <c r="N62" i="2"/>
  <c r="N83" i="2"/>
  <c r="AF83" i="2"/>
  <c r="O62" i="2"/>
  <c r="O83" i="2"/>
  <c r="AG83" i="2"/>
  <c r="P62" i="2"/>
  <c r="P83" i="2"/>
  <c r="AH83" i="2"/>
  <c r="Q62" i="2"/>
  <c r="Q83" i="2"/>
  <c r="AI83" i="2"/>
  <c r="R62" i="2"/>
  <c r="R83" i="2"/>
  <c r="AJ83" i="2"/>
  <c r="S62" i="2"/>
  <c r="S83" i="2"/>
  <c r="AK83" i="2"/>
  <c r="T62" i="2"/>
  <c r="T83" i="2"/>
  <c r="AL83" i="2"/>
  <c r="U62" i="2"/>
  <c r="U83" i="2"/>
  <c r="AM83" i="2"/>
  <c r="V62" i="2"/>
  <c r="V83" i="2"/>
  <c r="AN83" i="2"/>
  <c r="F63" i="2"/>
  <c r="F84" i="2"/>
  <c r="X84" i="2"/>
  <c r="G63" i="2"/>
  <c r="G84" i="2"/>
  <c r="Y84" i="2"/>
  <c r="H63" i="2"/>
  <c r="H84" i="2"/>
  <c r="Z84" i="2"/>
  <c r="I63" i="2"/>
  <c r="I84" i="2"/>
  <c r="AA84" i="2"/>
  <c r="J63" i="2"/>
  <c r="J84" i="2"/>
  <c r="AB84" i="2"/>
  <c r="K63" i="2"/>
  <c r="K84" i="2"/>
  <c r="AC84" i="2"/>
  <c r="L63" i="2"/>
  <c r="L84" i="2"/>
  <c r="AD84" i="2"/>
  <c r="M63" i="2"/>
  <c r="M84" i="2"/>
  <c r="AE84" i="2"/>
  <c r="N63" i="2"/>
  <c r="N84" i="2"/>
  <c r="AF84" i="2"/>
  <c r="O63" i="2"/>
  <c r="O84" i="2"/>
  <c r="AG84" i="2"/>
  <c r="P63" i="2"/>
  <c r="P84" i="2"/>
  <c r="AH84" i="2"/>
  <c r="Q63" i="2"/>
  <c r="Q84" i="2"/>
  <c r="AI84" i="2"/>
  <c r="R63" i="2"/>
  <c r="R84" i="2"/>
  <c r="AJ84" i="2"/>
  <c r="S63" i="2"/>
  <c r="S84" i="2"/>
  <c r="AK84" i="2"/>
  <c r="T63" i="2"/>
  <c r="T84" i="2"/>
  <c r="AL84" i="2"/>
  <c r="U63" i="2"/>
  <c r="U84" i="2"/>
  <c r="AM84" i="2"/>
  <c r="V63" i="2"/>
  <c r="V84" i="2"/>
  <c r="AN84" i="2"/>
  <c r="F64" i="2"/>
  <c r="F85" i="2"/>
  <c r="X85" i="2"/>
  <c r="G64" i="2"/>
  <c r="G85" i="2"/>
  <c r="Y85" i="2"/>
  <c r="H64" i="2"/>
  <c r="H85" i="2"/>
  <c r="Z85" i="2"/>
  <c r="I64" i="2"/>
  <c r="I85" i="2"/>
  <c r="AA85" i="2"/>
  <c r="J64" i="2"/>
  <c r="J85" i="2"/>
  <c r="AB85" i="2"/>
  <c r="K64" i="2"/>
  <c r="K85" i="2"/>
  <c r="AC85" i="2"/>
  <c r="L64" i="2"/>
  <c r="L85" i="2"/>
  <c r="AD85" i="2"/>
  <c r="M64" i="2"/>
  <c r="M85" i="2"/>
  <c r="AE85" i="2"/>
  <c r="N64" i="2"/>
  <c r="N85" i="2"/>
  <c r="AF85" i="2"/>
  <c r="O64" i="2"/>
  <c r="O85" i="2"/>
  <c r="AG85" i="2"/>
  <c r="P64" i="2"/>
  <c r="P85" i="2"/>
  <c r="AH85" i="2"/>
  <c r="Q64" i="2"/>
  <c r="Q85" i="2"/>
  <c r="AI85" i="2"/>
  <c r="R64" i="2"/>
  <c r="R85" i="2"/>
  <c r="AJ85" i="2"/>
  <c r="S64" i="2"/>
  <c r="S85" i="2"/>
  <c r="AK85" i="2"/>
  <c r="T64" i="2"/>
  <c r="T85" i="2"/>
  <c r="AL85" i="2"/>
  <c r="U64" i="2"/>
  <c r="U85" i="2"/>
  <c r="AM85" i="2"/>
  <c r="V64" i="2"/>
  <c r="V85" i="2"/>
  <c r="AN85" i="2"/>
  <c r="F65" i="2"/>
  <c r="F86" i="2"/>
  <c r="X86" i="2"/>
  <c r="G65" i="2"/>
  <c r="G86" i="2"/>
  <c r="Y86" i="2"/>
  <c r="H65" i="2"/>
  <c r="H86" i="2"/>
  <c r="Z86" i="2"/>
  <c r="I65" i="2"/>
  <c r="I86" i="2"/>
  <c r="AA86" i="2"/>
  <c r="J65" i="2"/>
  <c r="J86" i="2"/>
  <c r="AB86" i="2"/>
  <c r="K65" i="2"/>
  <c r="K86" i="2"/>
  <c r="AC86" i="2"/>
  <c r="L65" i="2"/>
  <c r="L86" i="2"/>
  <c r="AD86" i="2"/>
  <c r="M65" i="2"/>
  <c r="M86" i="2"/>
  <c r="AE86" i="2"/>
  <c r="N65" i="2"/>
  <c r="N86" i="2"/>
  <c r="AF86" i="2"/>
  <c r="O65" i="2"/>
  <c r="O86" i="2"/>
  <c r="AG86" i="2"/>
  <c r="P65" i="2"/>
  <c r="P86" i="2"/>
  <c r="AH86" i="2"/>
  <c r="Q65" i="2"/>
  <c r="Q86" i="2"/>
  <c r="AI86" i="2"/>
  <c r="R65" i="2"/>
  <c r="R86" i="2"/>
  <c r="AJ86" i="2"/>
  <c r="S65" i="2"/>
  <c r="S86" i="2"/>
  <c r="AK86" i="2"/>
  <c r="T65" i="2"/>
  <c r="T86" i="2"/>
  <c r="AL86" i="2"/>
  <c r="U65" i="2"/>
  <c r="U86" i="2"/>
  <c r="AM86" i="2"/>
  <c r="V65" i="2"/>
  <c r="V86" i="2"/>
  <c r="AN86" i="2"/>
  <c r="F66" i="2"/>
  <c r="F87" i="2"/>
  <c r="X87" i="2"/>
  <c r="G66" i="2"/>
  <c r="G87" i="2"/>
  <c r="Y87" i="2"/>
  <c r="H66" i="2"/>
  <c r="H87" i="2"/>
  <c r="Z87" i="2"/>
  <c r="I66" i="2"/>
  <c r="I87" i="2"/>
  <c r="AA87" i="2"/>
  <c r="J66" i="2"/>
  <c r="J87" i="2"/>
  <c r="AB87" i="2"/>
  <c r="K66" i="2"/>
  <c r="K87" i="2"/>
  <c r="AC87" i="2"/>
  <c r="L66" i="2"/>
  <c r="L87" i="2"/>
  <c r="AD87" i="2"/>
  <c r="M66" i="2"/>
  <c r="M87" i="2"/>
  <c r="AE87" i="2"/>
  <c r="N66" i="2"/>
  <c r="N87" i="2"/>
  <c r="AF87" i="2"/>
  <c r="O66" i="2"/>
  <c r="O87" i="2"/>
  <c r="AG87" i="2"/>
  <c r="P66" i="2"/>
  <c r="P87" i="2"/>
  <c r="AH87" i="2"/>
  <c r="Q66" i="2"/>
  <c r="Q87" i="2"/>
  <c r="AI87" i="2"/>
  <c r="R66" i="2"/>
  <c r="R87" i="2"/>
  <c r="AJ87" i="2"/>
  <c r="S66" i="2"/>
  <c r="S87" i="2"/>
  <c r="AK87" i="2"/>
  <c r="T66" i="2"/>
  <c r="T87" i="2"/>
  <c r="AL87" i="2"/>
  <c r="U66" i="2"/>
  <c r="U87" i="2"/>
  <c r="AM87" i="2"/>
  <c r="V66" i="2"/>
  <c r="V87" i="2"/>
  <c r="AN87" i="2"/>
  <c r="F67" i="2"/>
  <c r="F88" i="2"/>
  <c r="X88" i="2"/>
  <c r="G67" i="2"/>
  <c r="G88" i="2"/>
  <c r="Y88" i="2"/>
  <c r="H67" i="2"/>
  <c r="H88" i="2"/>
  <c r="Z88" i="2"/>
  <c r="I67" i="2"/>
  <c r="I88" i="2"/>
  <c r="AA88" i="2"/>
  <c r="J67" i="2"/>
  <c r="J88" i="2"/>
  <c r="AB88" i="2"/>
  <c r="K67" i="2"/>
  <c r="K88" i="2"/>
  <c r="AC88" i="2"/>
  <c r="L67" i="2"/>
  <c r="L88" i="2"/>
  <c r="AD88" i="2"/>
  <c r="M67" i="2"/>
  <c r="M88" i="2"/>
  <c r="AE88" i="2"/>
  <c r="N67" i="2"/>
  <c r="N88" i="2"/>
  <c r="AF88" i="2"/>
  <c r="O67" i="2"/>
  <c r="O88" i="2"/>
  <c r="AG88" i="2"/>
  <c r="P67" i="2"/>
  <c r="P88" i="2"/>
  <c r="AH88" i="2"/>
  <c r="Q67" i="2"/>
  <c r="Q88" i="2"/>
  <c r="AI88" i="2"/>
  <c r="R67" i="2"/>
  <c r="R88" i="2"/>
  <c r="AJ88" i="2"/>
  <c r="S67" i="2"/>
  <c r="S88" i="2"/>
  <c r="AK88" i="2"/>
  <c r="T67" i="2"/>
  <c r="T88" i="2"/>
  <c r="AL88" i="2"/>
  <c r="U67" i="2"/>
  <c r="U88" i="2"/>
  <c r="AM88" i="2"/>
  <c r="V67" i="2"/>
  <c r="V88" i="2"/>
  <c r="AN88" i="2"/>
  <c r="F68" i="2"/>
  <c r="F89" i="2"/>
  <c r="X89" i="2"/>
  <c r="G68" i="2"/>
  <c r="G89" i="2"/>
  <c r="Y89" i="2"/>
  <c r="H68" i="2"/>
  <c r="H89" i="2"/>
  <c r="Z89" i="2"/>
  <c r="I68" i="2"/>
  <c r="I89" i="2"/>
  <c r="AA89" i="2"/>
  <c r="J68" i="2"/>
  <c r="J89" i="2"/>
  <c r="AB89" i="2"/>
  <c r="K68" i="2"/>
  <c r="K89" i="2"/>
  <c r="AC89" i="2"/>
  <c r="L68" i="2"/>
  <c r="L89" i="2"/>
  <c r="AD89" i="2"/>
  <c r="M68" i="2"/>
  <c r="M89" i="2"/>
  <c r="AE89" i="2"/>
  <c r="N68" i="2"/>
  <c r="N89" i="2"/>
  <c r="AF89" i="2"/>
  <c r="O68" i="2"/>
  <c r="O89" i="2"/>
  <c r="AG89" i="2"/>
  <c r="P68" i="2"/>
  <c r="P89" i="2"/>
  <c r="AH89" i="2"/>
  <c r="Q68" i="2"/>
  <c r="Q89" i="2"/>
  <c r="AI89" i="2"/>
  <c r="R68" i="2"/>
  <c r="R89" i="2"/>
  <c r="AJ89" i="2"/>
  <c r="S68" i="2"/>
  <c r="S89" i="2"/>
  <c r="AK89" i="2"/>
  <c r="T68" i="2"/>
  <c r="T89" i="2"/>
  <c r="AL89" i="2"/>
  <c r="U68" i="2"/>
  <c r="U89" i="2"/>
  <c r="AM89" i="2"/>
  <c r="V68" i="2"/>
  <c r="V89" i="2"/>
  <c r="AN89" i="2"/>
  <c r="F69" i="2"/>
  <c r="F90" i="2"/>
  <c r="X90" i="2"/>
  <c r="G69" i="2"/>
  <c r="G90" i="2"/>
  <c r="Y90" i="2"/>
  <c r="H69" i="2"/>
  <c r="H90" i="2"/>
  <c r="Z90" i="2"/>
  <c r="I69" i="2"/>
  <c r="I90" i="2"/>
  <c r="AA90" i="2"/>
  <c r="J69" i="2"/>
  <c r="J90" i="2"/>
  <c r="AB90" i="2"/>
  <c r="K69" i="2"/>
  <c r="K90" i="2"/>
  <c r="AC90" i="2"/>
  <c r="L69" i="2"/>
  <c r="L90" i="2"/>
  <c r="AD90" i="2"/>
  <c r="M69" i="2"/>
  <c r="M90" i="2"/>
  <c r="AE90" i="2"/>
  <c r="N69" i="2"/>
  <c r="N90" i="2"/>
  <c r="AF90" i="2"/>
  <c r="O69" i="2"/>
  <c r="O90" i="2"/>
  <c r="AG90" i="2"/>
  <c r="P69" i="2"/>
  <c r="P90" i="2"/>
  <c r="AH90" i="2"/>
  <c r="Q69" i="2"/>
  <c r="Q90" i="2"/>
  <c r="AI90" i="2"/>
  <c r="R69" i="2"/>
  <c r="R90" i="2"/>
  <c r="AJ90" i="2"/>
  <c r="S69" i="2"/>
  <c r="S90" i="2"/>
  <c r="AK90" i="2"/>
  <c r="T69" i="2"/>
  <c r="T90" i="2"/>
  <c r="AL90" i="2"/>
  <c r="U69" i="2"/>
  <c r="U90" i="2"/>
  <c r="AM90" i="2"/>
  <c r="V69" i="2"/>
  <c r="V90" i="2"/>
  <c r="AN90" i="2"/>
  <c r="F70" i="2"/>
  <c r="F91" i="2"/>
  <c r="X91" i="2"/>
  <c r="G70" i="2"/>
  <c r="G91" i="2"/>
  <c r="Y91" i="2"/>
  <c r="H70" i="2"/>
  <c r="H91" i="2"/>
  <c r="Z91" i="2"/>
  <c r="I70" i="2"/>
  <c r="I91" i="2"/>
  <c r="AA91" i="2"/>
  <c r="J70" i="2"/>
  <c r="J91" i="2"/>
  <c r="AB91" i="2"/>
  <c r="K70" i="2"/>
  <c r="K91" i="2"/>
  <c r="AC91" i="2"/>
  <c r="L70" i="2"/>
  <c r="L91" i="2"/>
  <c r="AD91" i="2"/>
  <c r="M70" i="2"/>
  <c r="M91" i="2"/>
  <c r="AE91" i="2"/>
  <c r="N70" i="2"/>
  <c r="N91" i="2"/>
  <c r="AF91" i="2"/>
  <c r="O70" i="2"/>
  <c r="O91" i="2"/>
  <c r="AG91" i="2"/>
  <c r="P70" i="2"/>
  <c r="P91" i="2"/>
  <c r="AH91" i="2"/>
  <c r="Q70" i="2"/>
  <c r="Q91" i="2"/>
  <c r="AI91" i="2"/>
  <c r="R70" i="2"/>
  <c r="R91" i="2"/>
  <c r="AJ91" i="2"/>
  <c r="S70" i="2"/>
  <c r="S91" i="2"/>
  <c r="AK91" i="2"/>
  <c r="T70" i="2"/>
  <c r="T91" i="2"/>
  <c r="AL91" i="2"/>
  <c r="U70" i="2"/>
  <c r="U91" i="2"/>
  <c r="AM91" i="2"/>
  <c r="V70" i="2"/>
  <c r="V91" i="2"/>
  <c r="AN91" i="2"/>
  <c r="F71" i="2"/>
  <c r="F92" i="2"/>
  <c r="X92" i="2"/>
  <c r="G71" i="2"/>
  <c r="G92" i="2"/>
  <c r="Y92" i="2"/>
  <c r="H71" i="2"/>
  <c r="H92" i="2"/>
  <c r="Z92" i="2"/>
  <c r="I71" i="2"/>
  <c r="I92" i="2"/>
  <c r="AA92" i="2"/>
  <c r="J71" i="2"/>
  <c r="J92" i="2"/>
  <c r="AB92" i="2"/>
  <c r="K71" i="2"/>
  <c r="K92" i="2"/>
  <c r="AC92" i="2"/>
  <c r="L71" i="2"/>
  <c r="L92" i="2"/>
  <c r="AD92" i="2"/>
  <c r="M71" i="2"/>
  <c r="M92" i="2"/>
  <c r="AE92" i="2"/>
  <c r="N71" i="2"/>
  <c r="N92" i="2"/>
  <c r="AF92" i="2"/>
  <c r="O71" i="2"/>
  <c r="O92" i="2"/>
  <c r="AG92" i="2"/>
  <c r="P71" i="2"/>
  <c r="P92" i="2"/>
  <c r="AH92" i="2"/>
  <c r="Q71" i="2"/>
  <c r="Q92" i="2"/>
  <c r="AI92" i="2"/>
  <c r="R71" i="2"/>
  <c r="R92" i="2"/>
  <c r="AJ92" i="2"/>
  <c r="S71" i="2"/>
  <c r="S92" i="2"/>
  <c r="AK92" i="2"/>
  <c r="T71" i="2"/>
  <c r="T92" i="2"/>
  <c r="AL92" i="2"/>
  <c r="U71" i="2"/>
  <c r="U92" i="2"/>
  <c r="AM92" i="2"/>
  <c r="V71" i="2"/>
  <c r="V92" i="2"/>
  <c r="AN92" i="2"/>
  <c r="F72" i="2"/>
  <c r="F93" i="2"/>
  <c r="X93" i="2"/>
  <c r="G72" i="2"/>
  <c r="G93" i="2"/>
  <c r="Y93" i="2"/>
  <c r="H72" i="2"/>
  <c r="H93" i="2"/>
  <c r="Z93" i="2"/>
  <c r="I72" i="2"/>
  <c r="I93" i="2"/>
  <c r="AA93" i="2"/>
  <c r="J72" i="2"/>
  <c r="J93" i="2"/>
  <c r="AB93" i="2"/>
  <c r="K72" i="2"/>
  <c r="K93" i="2"/>
  <c r="AC93" i="2"/>
  <c r="L72" i="2"/>
  <c r="L93" i="2"/>
  <c r="AD93" i="2"/>
  <c r="M72" i="2"/>
  <c r="M93" i="2"/>
  <c r="AE93" i="2"/>
  <c r="N72" i="2"/>
  <c r="N93" i="2"/>
  <c r="AF93" i="2"/>
  <c r="O72" i="2"/>
  <c r="O93" i="2"/>
  <c r="AG93" i="2"/>
  <c r="P72" i="2"/>
  <c r="P93" i="2"/>
  <c r="AH93" i="2"/>
  <c r="Q72" i="2"/>
  <c r="Q93" i="2"/>
  <c r="AI93" i="2"/>
  <c r="R72" i="2"/>
  <c r="R93" i="2"/>
  <c r="AJ93" i="2"/>
  <c r="S72" i="2"/>
  <c r="S93" i="2"/>
  <c r="AK93" i="2"/>
  <c r="T72" i="2"/>
  <c r="T93" i="2"/>
  <c r="AL93" i="2"/>
  <c r="U72" i="2"/>
  <c r="U93" i="2"/>
  <c r="AM93" i="2"/>
  <c r="V72" i="2"/>
  <c r="V93" i="2"/>
  <c r="AN93" i="2"/>
  <c r="F73" i="2"/>
  <c r="F94" i="2"/>
  <c r="X94" i="2"/>
  <c r="G73" i="2"/>
  <c r="G94" i="2"/>
  <c r="Y94" i="2"/>
  <c r="H73" i="2"/>
  <c r="H94" i="2"/>
  <c r="Z94" i="2"/>
  <c r="I73" i="2"/>
  <c r="I94" i="2"/>
  <c r="AA94" i="2"/>
  <c r="J73" i="2"/>
  <c r="J94" i="2"/>
  <c r="AB94" i="2"/>
  <c r="K73" i="2"/>
  <c r="K94" i="2"/>
  <c r="AC94" i="2"/>
  <c r="L73" i="2"/>
  <c r="L94" i="2"/>
  <c r="AD94" i="2"/>
  <c r="M73" i="2"/>
  <c r="M94" i="2"/>
  <c r="AE94" i="2"/>
  <c r="N73" i="2"/>
  <c r="N94" i="2"/>
  <c r="AF94" i="2"/>
  <c r="O73" i="2"/>
  <c r="O94" i="2"/>
  <c r="AG94" i="2"/>
  <c r="P73" i="2"/>
  <c r="P94" i="2"/>
  <c r="AH94" i="2"/>
  <c r="Q73" i="2"/>
  <c r="Q94" i="2"/>
  <c r="AI94" i="2"/>
  <c r="R73" i="2"/>
  <c r="R94" i="2"/>
  <c r="AJ94" i="2"/>
  <c r="S73" i="2"/>
  <c r="S94" i="2"/>
  <c r="AK94" i="2"/>
  <c r="T73" i="2"/>
  <c r="T94" i="2"/>
  <c r="AL94" i="2"/>
  <c r="U73" i="2"/>
  <c r="U94" i="2"/>
  <c r="AM94" i="2"/>
  <c r="V73" i="2"/>
  <c r="V94" i="2"/>
  <c r="AN94" i="2"/>
  <c r="F74" i="2"/>
  <c r="F95" i="2"/>
  <c r="X95" i="2"/>
  <c r="G74" i="2"/>
  <c r="G95" i="2"/>
  <c r="Y95" i="2"/>
  <c r="H74" i="2"/>
  <c r="H95" i="2"/>
  <c r="Z95" i="2"/>
  <c r="I74" i="2"/>
  <c r="I95" i="2"/>
  <c r="AA95" i="2"/>
  <c r="J74" i="2"/>
  <c r="J95" i="2"/>
  <c r="AB95" i="2"/>
  <c r="K74" i="2"/>
  <c r="K95" i="2"/>
  <c r="AC95" i="2"/>
  <c r="L74" i="2"/>
  <c r="L95" i="2"/>
  <c r="AD95" i="2"/>
  <c r="M74" i="2"/>
  <c r="M95" i="2"/>
  <c r="AE95" i="2"/>
  <c r="N74" i="2"/>
  <c r="N95" i="2"/>
  <c r="AF95" i="2"/>
  <c r="O74" i="2"/>
  <c r="O95" i="2"/>
  <c r="AG95" i="2"/>
  <c r="P74" i="2"/>
  <c r="P95" i="2"/>
  <c r="AH95" i="2"/>
  <c r="Q74" i="2"/>
  <c r="Q95" i="2"/>
  <c r="AI95" i="2"/>
  <c r="R74" i="2"/>
  <c r="R95" i="2"/>
  <c r="AJ95" i="2"/>
  <c r="S74" i="2"/>
  <c r="S95" i="2"/>
  <c r="AK95" i="2"/>
  <c r="T74" i="2"/>
  <c r="T95" i="2"/>
  <c r="AL95" i="2"/>
  <c r="U74" i="2"/>
  <c r="U95" i="2"/>
  <c r="AM95" i="2"/>
  <c r="V74" i="2"/>
  <c r="V95" i="2"/>
  <c r="AN95" i="2"/>
  <c r="F75" i="2"/>
  <c r="F96" i="2"/>
  <c r="X96" i="2"/>
  <c r="G75" i="2"/>
  <c r="G96" i="2"/>
  <c r="Y96" i="2"/>
  <c r="H75" i="2"/>
  <c r="H96" i="2"/>
  <c r="Z96" i="2"/>
  <c r="I75" i="2"/>
  <c r="I96" i="2"/>
  <c r="AA96" i="2"/>
  <c r="J75" i="2"/>
  <c r="J96" i="2"/>
  <c r="AB96" i="2"/>
  <c r="K75" i="2"/>
  <c r="K96" i="2"/>
  <c r="AC96" i="2"/>
  <c r="L75" i="2"/>
  <c r="L96" i="2"/>
  <c r="AD96" i="2"/>
  <c r="M75" i="2"/>
  <c r="M96" i="2"/>
  <c r="AE96" i="2"/>
  <c r="N75" i="2"/>
  <c r="N96" i="2"/>
  <c r="AF96" i="2"/>
  <c r="O75" i="2"/>
  <c r="O96" i="2"/>
  <c r="AG96" i="2"/>
  <c r="P75" i="2"/>
  <c r="P96" i="2"/>
  <c r="AH96" i="2"/>
  <c r="Q75" i="2"/>
  <c r="Q96" i="2"/>
  <c r="AI96" i="2"/>
  <c r="R75" i="2"/>
  <c r="R96" i="2"/>
  <c r="AJ96" i="2"/>
  <c r="S75" i="2"/>
  <c r="S96" i="2"/>
  <c r="AK96" i="2"/>
  <c r="T75" i="2"/>
  <c r="T96" i="2"/>
  <c r="AL96" i="2"/>
  <c r="U75" i="2"/>
  <c r="U96" i="2"/>
  <c r="AM96" i="2"/>
  <c r="V75" i="2"/>
  <c r="V96" i="2"/>
  <c r="AN96" i="2"/>
  <c r="F76" i="2"/>
  <c r="F97" i="2"/>
  <c r="X97" i="2"/>
  <c r="G76" i="2"/>
  <c r="G97" i="2"/>
  <c r="Y97" i="2"/>
  <c r="H76" i="2"/>
  <c r="H97" i="2"/>
  <c r="Z97" i="2"/>
  <c r="I76" i="2"/>
  <c r="I97" i="2"/>
  <c r="AA97" i="2"/>
  <c r="J76" i="2"/>
  <c r="J97" i="2"/>
  <c r="AB97" i="2"/>
  <c r="K76" i="2"/>
  <c r="K97" i="2"/>
  <c r="AC97" i="2"/>
  <c r="L76" i="2"/>
  <c r="L97" i="2"/>
  <c r="AD97" i="2"/>
  <c r="M76" i="2"/>
  <c r="M97" i="2"/>
  <c r="AE97" i="2"/>
  <c r="N76" i="2"/>
  <c r="N97" i="2"/>
  <c r="AF97" i="2"/>
  <c r="O76" i="2"/>
  <c r="O97" i="2"/>
  <c r="AG97" i="2"/>
  <c r="P76" i="2"/>
  <c r="P97" i="2"/>
  <c r="AH97" i="2"/>
  <c r="Q76" i="2"/>
  <c r="Q97" i="2"/>
  <c r="AI97" i="2"/>
  <c r="R76" i="2"/>
  <c r="R97" i="2"/>
  <c r="AJ97" i="2"/>
  <c r="S76" i="2"/>
  <c r="S97" i="2"/>
  <c r="AK97" i="2"/>
  <c r="T76" i="2"/>
  <c r="T97" i="2"/>
  <c r="AL97" i="2"/>
  <c r="U76" i="2"/>
  <c r="U97" i="2"/>
  <c r="AM97" i="2"/>
  <c r="V76" i="2"/>
  <c r="V97" i="2"/>
  <c r="AN97" i="2"/>
  <c r="F77" i="2"/>
  <c r="F98" i="2"/>
  <c r="X98" i="2"/>
  <c r="G77" i="2"/>
  <c r="G98" i="2"/>
  <c r="Y98" i="2"/>
  <c r="H77" i="2"/>
  <c r="H98" i="2"/>
  <c r="Z98" i="2"/>
  <c r="I77" i="2"/>
  <c r="I98" i="2"/>
  <c r="AA98" i="2"/>
  <c r="J77" i="2"/>
  <c r="J98" i="2"/>
  <c r="AB98" i="2"/>
  <c r="K77" i="2"/>
  <c r="K98" i="2"/>
  <c r="AC98" i="2"/>
  <c r="L77" i="2"/>
  <c r="L98" i="2"/>
  <c r="AD98" i="2"/>
  <c r="M77" i="2"/>
  <c r="M98" i="2"/>
  <c r="AE98" i="2"/>
  <c r="N77" i="2"/>
  <c r="N98" i="2"/>
  <c r="AF98" i="2"/>
  <c r="O77" i="2"/>
  <c r="O98" i="2"/>
  <c r="AG98" i="2"/>
  <c r="P77" i="2"/>
  <c r="P98" i="2"/>
  <c r="AH98" i="2"/>
  <c r="Q77" i="2"/>
  <c r="Q98" i="2"/>
  <c r="AI98" i="2"/>
  <c r="R77" i="2"/>
  <c r="R98" i="2"/>
  <c r="AJ98" i="2"/>
  <c r="S77" i="2"/>
  <c r="S98" i="2"/>
  <c r="AK98" i="2"/>
  <c r="T77" i="2"/>
  <c r="T98" i="2"/>
  <c r="AL98" i="2"/>
  <c r="U77" i="2"/>
  <c r="U98" i="2"/>
  <c r="AM98" i="2"/>
  <c r="V77" i="2"/>
  <c r="V98" i="2"/>
  <c r="AN98" i="2"/>
  <c r="W63" i="2"/>
  <c r="W64" i="2"/>
  <c r="W65" i="2"/>
  <c r="W66" i="2"/>
  <c r="W67" i="2"/>
  <c r="W68" i="2"/>
  <c r="W69" i="2"/>
  <c r="W70" i="2"/>
  <c r="W71" i="2"/>
  <c r="W72" i="2"/>
  <c r="W73" i="2"/>
  <c r="W74" i="2"/>
  <c r="W75" i="2"/>
  <c r="W76" i="2"/>
  <c r="W77" i="2"/>
  <c r="W62" i="2"/>
  <c r="W78" i="2"/>
  <c r="BL4" i="3"/>
  <c r="BL5" i="3"/>
  <c r="BL6" i="3"/>
  <c r="BL7" i="3"/>
  <c r="BL8" i="3"/>
  <c r="BL9" i="3"/>
  <c r="BL10" i="3"/>
  <c r="BL11" i="3"/>
  <c r="BL12" i="3"/>
  <c r="BL13" i="3"/>
  <c r="BL14" i="3"/>
  <c r="BL15" i="3"/>
  <c r="BL16" i="3"/>
  <c r="BL17" i="3"/>
  <c r="BL18" i="3"/>
  <c r="BL19" i="3"/>
  <c r="BL20" i="3"/>
  <c r="BL21" i="3"/>
  <c r="BL22" i="3"/>
  <c r="BL23" i="3"/>
  <c r="BL24" i="3"/>
  <c r="BL25" i="3"/>
  <c r="BL26" i="3"/>
  <c r="BL27" i="3"/>
  <c r="BL28" i="3"/>
  <c r="BL29" i="3"/>
  <c r="BL30" i="3"/>
  <c r="BL31" i="3"/>
  <c r="BL32" i="3"/>
  <c r="BL33" i="3"/>
  <c r="BL34" i="3"/>
  <c r="BL35"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H4" i="3"/>
  <c r="BH5" i="3"/>
  <c r="BH6" i="3"/>
  <c r="BH7" i="3"/>
  <c r="BH8" i="3"/>
  <c r="BH9" i="3"/>
  <c r="BH10" i="3"/>
  <c r="BH11" i="3"/>
  <c r="BH12" i="3"/>
  <c r="BH13" i="3"/>
  <c r="BH14" i="3"/>
  <c r="BH15" i="3"/>
  <c r="BH16" i="3"/>
  <c r="BH17" i="3"/>
  <c r="BH18" i="3"/>
  <c r="BH19" i="3"/>
  <c r="BH20" i="3"/>
  <c r="BH21" i="3"/>
  <c r="BH22" i="3"/>
  <c r="BH23" i="3"/>
  <c r="BH24" i="3"/>
  <c r="BH25" i="3"/>
  <c r="BH26" i="3"/>
  <c r="BH27" i="3"/>
  <c r="BH28" i="3"/>
  <c r="BH29" i="3"/>
  <c r="BH30" i="3"/>
  <c r="BH31" i="3"/>
  <c r="BH32" i="3"/>
  <c r="BH33" i="3"/>
  <c r="BH34" i="3"/>
  <c r="BH35"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K4" i="3"/>
  <c r="BK5" i="3"/>
  <c r="BK6" i="3"/>
  <c r="BK7" i="3"/>
  <c r="BK8" i="3"/>
  <c r="BK9" i="3"/>
  <c r="BK10" i="3"/>
  <c r="BK11" i="3"/>
  <c r="BK12" i="3"/>
  <c r="BK13" i="3"/>
  <c r="BK14" i="3"/>
  <c r="BK15" i="3"/>
  <c r="BK16" i="3"/>
  <c r="BK17" i="3"/>
  <c r="BK18" i="3"/>
  <c r="BK19" i="3"/>
  <c r="BK20" i="3"/>
  <c r="BK21" i="3"/>
  <c r="BK22" i="3"/>
  <c r="BK23" i="3"/>
  <c r="BK24" i="3"/>
  <c r="BK25" i="3"/>
  <c r="BK26" i="3"/>
  <c r="BK27" i="3"/>
  <c r="BK28" i="3"/>
  <c r="BK29" i="3"/>
  <c r="BK30" i="3"/>
  <c r="BK31" i="3"/>
  <c r="BK32" i="3"/>
  <c r="BK33" i="3"/>
  <c r="BK34" i="3"/>
  <c r="BK35" i="3"/>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U4" i="3"/>
  <c r="BU5" i="3"/>
  <c r="BU6" i="3"/>
  <c r="BU7" i="3"/>
  <c r="BU8" i="3"/>
  <c r="BU9" i="3"/>
  <c r="BU10" i="3"/>
  <c r="BU11" i="3"/>
  <c r="BU12" i="3"/>
  <c r="BU13" i="3"/>
  <c r="BU14" i="3"/>
  <c r="BU15" i="3"/>
  <c r="BU16" i="3"/>
  <c r="BU17" i="3"/>
  <c r="BU18" i="3"/>
  <c r="BU19" i="3"/>
  <c r="BU20" i="3"/>
  <c r="BU21" i="3"/>
  <c r="BU22" i="3"/>
  <c r="BU23" i="3"/>
  <c r="BU24" i="3"/>
  <c r="BU25" i="3"/>
  <c r="BU26" i="3"/>
  <c r="BU27" i="3"/>
  <c r="BU28" i="3"/>
  <c r="BU29" i="3"/>
  <c r="BU30" i="3"/>
  <c r="BU31" i="3"/>
  <c r="BU32" i="3"/>
  <c r="BU33" i="3"/>
  <c r="BU34" i="3"/>
  <c r="BU35" i="3"/>
  <c r="BR4" i="3"/>
  <c r="BR5" i="3"/>
  <c r="BR6" i="3"/>
  <c r="BR7" i="3"/>
  <c r="BR8" i="3"/>
  <c r="BR9" i="3"/>
  <c r="BR10" i="3"/>
  <c r="BR11" i="3"/>
  <c r="BR12" i="3"/>
  <c r="BR13" i="3"/>
  <c r="BR14" i="3"/>
  <c r="BR15" i="3"/>
  <c r="BR16" i="3"/>
  <c r="BR17" i="3"/>
  <c r="BR18" i="3"/>
  <c r="BR19" i="3"/>
  <c r="BR20" i="3"/>
  <c r="BR21" i="3"/>
  <c r="BR22" i="3"/>
  <c r="BR23" i="3"/>
  <c r="BR24" i="3"/>
  <c r="BR25" i="3"/>
  <c r="BR26" i="3"/>
  <c r="BR27" i="3"/>
  <c r="BR28" i="3"/>
  <c r="BR29" i="3"/>
  <c r="BR30" i="3"/>
  <c r="BR31" i="3"/>
  <c r="BR32" i="3"/>
  <c r="BR33" i="3"/>
  <c r="BR34" i="3"/>
  <c r="BR35" i="3"/>
  <c r="BS4" i="3"/>
  <c r="BS5" i="3"/>
  <c r="BS6" i="3"/>
  <c r="BS7" i="3"/>
  <c r="BS8" i="3"/>
  <c r="BS9" i="3"/>
  <c r="BS10" i="3"/>
  <c r="BS11" i="3"/>
  <c r="BS12" i="3"/>
  <c r="BS13" i="3"/>
  <c r="BS14" i="3"/>
  <c r="BS15" i="3"/>
  <c r="BS16" i="3"/>
  <c r="BS17" i="3"/>
  <c r="BS18" i="3"/>
  <c r="BS19" i="3"/>
  <c r="BS20" i="3"/>
  <c r="BS21" i="3"/>
  <c r="BS22" i="3"/>
  <c r="BS23" i="3"/>
  <c r="BS24" i="3"/>
  <c r="BS25" i="3"/>
  <c r="BS26" i="3"/>
  <c r="BS27" i="3"/>
  <c r="BS28" i="3"/>
  <c r="BS29" i="3"/>
  <c r="BS30" i="3"/>
  <c r="BS31" i="3"/>
  <c r="BS32" i="3"/>
  <c r="BS33" i="3"/>
  <c r="BS34" i="3"/>
  <c r="BS35" i="3"/>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V35" i="3"/>
  <c r="AN99" i="2"/>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alcChain>
</file>

<file path=xl/sharedStrings.xml><?xml version="1.0" encoding="utf-8"?>
<sst xmlns="http://schemas.openxmlformats.org/spreadsheetml/2006/main" count="435" uniqueCount="200">
  <si>
    <t>用材林</t>
  </si>
  <si>
    <t>经济林</t>
  </si>
  <si>
    <t>防护林</t>
  </si>
  <si>
    <t>薪炭林</t>
  </si>
  <si>
    <t>特种用途林</t>
  </si>
  <si>
    <t>低产改造</t>
  </si>
  <si>
    <t>本年新封</t>
  </si>
  <si>
    <t>低效改造</t>
  </si>
  <si>
    <t>种草</t>
  </si>
  <si>
    <t>幼林抚育</t>
  </si>
  <si>
    <t>迹地更新</t>
  </si>
  <si>
    <t>Mountain enclosure</t>
  </si>
  <si>
    <t>Grass plantation</t>
  </si>
  <si>
    <t>Forests tending</t>
  </si>
  <si>
    <t>Slash update</t>
  </si>
  <si>
    <t>草地治理</t>
  </si>
  <si>
    <t>小流域治理</t>
  </si>
  <si>
    <t>Grassland development</t>
  </si>
  <si>
    <t>Demonstration project of high standard cropland</t>
  </si>
  <si>
    <t>新封山育林面积</t>
  </si>
  <si>
    <t>Woodfuel forests</t>
  </si>
  <si>
    <t>Timber stands</t>
  </si>
  <si>
    <t>Forests for special uses</t>
  </si>
  <si>
    <t>Economic forests</t>
  </si>
  <si>
    <t>Protection forests</t>
  </si>
  <si>
    <t>land consolidation</t>
  </si>
  <si>
    <t>land development</t>
  </si>
  <si>
    <t>land reclamation</t>
  </si>
  <si>
    <t>Forests management</t>
  </si>
  <si>
    <t>Grass plantation and grassland development</t>
  </si>
  <si>
    <t>Small watershed-improvement</t>
  </si>
  <si>
    <t xml:space="preserve">Improvement of low and medium yield cropland                </t>
  </si>
  <si>
    <t>Demonstration of high yield cropland</t>
  </si>
  <si>
    <t>program</t>
  </si>
  <si>
    <t>action number</t>
  </si>
  <si>
    <t>Firewood forests</t>
  </si>
  <si>
    <t>Timber forests</t>
  </si>
  <si>
    <t>新封山育林</t>
  </si>
  <si>
    <t>NA</t>
  </si>
  <si>
    <t>生态补偿</t>
  </si>
  <si>
    <t>Grassland management</t>
  </si>
  <si>
    <t>Small watershed managemnt</t>
  </si>
  <si>
    <t>水土流失治理</t>
  </si>
  <si>
    <t>soil and water conservation</t>
  </si>
  <si>
    <t>水土流失 治理</t>
  </si>
  <si>
    <t xml:space="preserve">整理  </t>
  </si>
  <si>
    <t>land consolidation</t>
    <phoneticPr fontId="0" type="noConversion"/>
  </si>
  <si>
    <t>开发</t>
  </si>
  <si>
    <t>land development</t>
    <phoneticPr fontId="0" type="noConversion"/>
  </si>
  <si>
    <t>复垦</t>
  </si>
  <si>
    <t>land reclamation</t>
    <phoneticPr fontId="0" type="noConversion"/>
  </si>
  <si>
    <t xml:space="preserve">中低产田改造 </t>
  </si>
  <si>
    <t xml:space="preserve">Improvement of low and medium yield cropland </t>
  </si>
  <si>
    <t xml:space="preserve">高标准农田示范工程 </t>
  </si>
  <si>
    <t>草原（场）建设</t>
  </si>
  <si>
    <t>小流域治理S</t>
  </si>
  <si>
    <t>土地沙化治理</t>
  </si>
  <si>
    <t>specific action</t>
  </si>
  <si>
    <t>action</t>
  </si>
  <si>
    <t>specific action of each program</t>
  </si>
  <si>
    <t>Aggregated action area of some program</t>
  </si>
  <si>
    <t xml:space="preserve">actions graph </t>
  </si>
  <si>
    <t>Forest ecosystem compensation</t>
  </si>
  <si>
    <t>P15 GEPP</t>
  </si>
  <si>
    <t>P8 GFGP</t>
  </si>
  <si>
    <t>P7 NFCP</t>
  </si>
  <si>
    <t>P9 FGHYT</t>
  </si>
  <si>
    <t>P10 FECF</t>
  </si>
  <si>
    <t>P1 SDP-TN</t>
  </si>
  <si>
    <t>P11 SCP</t>
  </si>
  <si>
    <t>P13 PRC-GEF</t>
  </si>
  <si>
    <t>P2 NSWC</t>
  </si>
  <si>
    <t>P5 YSWC</t>
  </si>
  <si>
    <t>P16 CLQP</t>
  </si>
  <si>
    <t>P4 CADP</t>
  </si>
  <si>
    <t>P14 RDTP</t>
  </si>
  <si>
    <t>P6NLCP</t>
  </si>
  <si>
    <t>P12 WCNR</t>
  </si>
  <si>
    <t>Land consolidation</t>
  </si>
  <si>
    <t>Land development</t>
  </si>
  <si>
    <t>Land reclamation</t>
  </si>
  <si>
    <t>Add new action of 'Soil and water conservation'</t>
  </si>
  <si>
    <t>'Soil and water conservation'</t>
  </si>
  <si>
    <t>Add to 'Forest management'</t>
  </si>
  <si>
    <t>Add to Desertification control</t>
  </si>
  <si>
    <t>Add to Grassland management</t>
  </si>
  <si>
    <t>Desertification control</t>
  </si>
  <si>
    <t>Demonstration of high-yield cropland</t>
  </si>
  <si>
    <t xml:space="preserve">Improvement of low and medium-yield cropland                </t>
  </si>
  <si>
    <t>Small watershed improvement</t>
  </si>
  <si>
    <t>Forest management</t>
  </si>
  <si>
    <t>Fuelwood forests</t>
  </si>
  <si>
    <t>Special use forests</t>
  </si>
  <si>
    <t>Add new action of 'Wildlife conservation and nature reserves'</t>
  </si>
  <si>
    <t>Soil and water conservation</t>
  </si>
  <si>
    <t>Wildlife conservation and nature reserves</t>
  </si>
  <si>
    <t>Low-yield forest transformation</t>
  </si>
  <si>
    <t>Land desertification control</t>
  </si>
  <si>
    <t>Small watershed improvement/management</t>
  </si>
  <si>
    <t>P3 SDP-FR</t>
  </si>
  <si>
    <t>Grassland plantation/management</t>
  </si>
  <si>
    <t>Beijing</t>
  </si>
  <si>
    <t>Tianjin</t>
  </si>
  <si>
    <t>Hebei</t>
  </si>
  <si>
    <t>Shanxi</t>
  </si>
  <si>
    <t>Inner Mongolia</t>
  </si>
  <si>
    <t>Liaoning</t>
  </si>
  <si>
    <t>Jilin</t>
  </si>
  <si>
    <t>Heilongjiang</t>
  </si>
  <si>
    <t>Shanghai</t>
  </si>
  <si>
    <t>Jiangsu</t>
  </si>
  <si>
    <t>Zhejiang</t>
  </si>
  <si>
    <t>Anhui</t>
  </si>
  <si>
    <t>Fujian</t>
  </si>
  <si>
    <t>Jiangxi</t>
  </si>
  <si>
    <t>Henan</t>
  </si>
  <si>
    <t>Hubei</t>
  </si>
  <si>
    <t>Hunan</t>
  </si>
  <si>
    <t>Guangdong</t>
  </si>
  <si>
    <t>Guangxi</t>
  </si>
  <si>
    <t>Hainan</t>
  </si>
  <si>
    <t>Chongqing</t>
  </si>
  <si>
    <t>Sichuan</t>
  </si>
  <si>
    <t>Guizhou</t>
  </si>
  <si>
    <t>Yunnan</t>
  </si>
  <si>
    <t>Tibet</t>
  </si>
  <si>
    <t>Shaanxi</t>
  </si>
  <si>
    <t>Gansu</t>
  </si>
  <si>
    <t>Qinghai</t>
  </si>
  <si>
    <t>Ningxia</t>
  </si>
  <si>
    <t>Xinjiang</t>
  </si>
  <si>
    <t>P1</t>
    <phoneticPr fontId="5" type="noConversion"/>
  </si>
  <si>
    <t>用材林 (Timber stands)</t>
  </si>
  <si>
    <t>经济林 (Economic forests)</t>
  </si>
  <si>
    <t>防护林 (Protection forests)</t>
  </si>
  <si>
    <t>薪炭林 (Firewood forests)</t>
  </si>
  <si>
    <t>特种用途林 (Forests for special uses)</t>
  </si>
  <si>
    <t>低产改造 (Low yield forest transformation)</t>
  </si>
  <si>
    <t>本年新封 (New mountain enclosure)</t>
  </si>
  <si>
    <t>Program</t>
    <phoneticPr fontId="5" type="noConversion"/>
  </si>
  <si>
    <t>action number</t>
    <phoneticPr fontId="5" type="noConversion"/>
  </si>
  <si>
    <t>P2</t>
    <phoneticPr fontId="5" type="noConversion"/>
  </si>
  <si>
    <t>P3</t>
    <phoneticPr fontId="5" type="noConversion"/>
  </si>
  <si>
    <t>P4</t>
    <phoneticPr fontId="5" type="noConversion"/>
  </si>
  <si>
    <t>P5</t>
    <phoneticPr fontId="5" type="noConversion"/>
  </si>
  <si>
    <t>action</t>
    <phoneticPr fontId="5" type="noConversion"/>
  </si>
  <si>
    <t>P6</t>
    <phoneticPr fontId="5" type="noConversion"/>
  </si>
  <si>
    <t>整理 (land consolidation)</t>
  </si>
  <si>
    <t>开发 (land development)</t>
  </si>
  <si>
    <t>复垦 (land reclamation)</t>
  </si>
  <si>
    <t>P7</t>
    <phoneticPr fontId="5" type="noConversion"/>
  </si>
  <si>
    <t>P8</t>
    <phoneticPr fontId="5" type="noConversion"/>
  </si>
  <si>
    <t>P9</t>
    <phoneticPr fontId="5" type="noConversion"/>
  </si>
  <si>
    <t>P10</t>
    <phoneticPr fontId="5" type="noConversion"/>
  </si>
  <si>
    <t>P11</t>
    <phoneticPr fontId="5" type="noConversion"/>
  </si>
  <si>
    <t>P12</t>
    <phoneticPr fontId="5" type="noConversion"/>
  </si>
  <si>
    <t>P13</t>
    <phoneticPr fontId="5" type="noConversion"/>
  </si>
  <si>
    <t>P14</t>
    <phoneticPr fontId="5" type="noConversion"/>
  </si>
  <si>
    <t>P15</t>
    <phoneticPr fontId="5" type="noConversion"/>
  </si>
  <si>
    <t>P16</t>
    <phoneticPr fontId="5" type="noConversion"/>
  </si>
  <si>
    <t>TOTAL</t>
    <phoneticPr fontId="5" type="noConversion"/>
  </si>
  <si>
    <t>NA</t>
    <phoneticPr fontId="5" type="noConversion"/>
  </si>
  <si>
    <r>
      <rPr>
        <b/>
        <sz val="11"/>
        <color theme="1"/>
        <rFont val="Calibri"/>
        <family val="2"/>
        <scheme val="minor"/>
      </rPr>
      <t>Forest management</t>
    </r>
    <r>
      <rPr>
        <sz val="11"/>
        <color theme="1"/>
        <rFont val="Calibri"/>
        <family val="2"/>
        <scheme val="minor"/>
      </rPr>
      <t>. Logging bans, timber quotas, tending of natural forests, and mountain closure.</t>
    </r>
  </si>
  <si>
    <r>
      <rPr>
        <b/>
        <sz val="11"/>
        <color theme="1"/>
        <rFont val="Calibri"/>
        <family val="2"/>
        <scheme val="minor"/>
      </rPr>
      <t>Small watershed improvement</t>
    </r>
    <r>
      <rPr>
        <sz val="11"/>
        <color theme="1"/>
        <rFont val="Calibri"/>
        <family val="2"/>
        <scheme val="minor"/>
      </rPr>
      <t>. Comprehensive suite of actions to mitigate erosion and promote sustainable agricultural production including infrastructure development.</t>
    </r>
  </si>
  <si>
    <r>
      <rPr>
        <b/>
        <sz val="11"/>
        <color theme="1"/>
        <rFont val="Calibri"/>
        <family val="2"/>
        <scheme val="minor"/>
      </rPr>
      <t>Land development</t>
    </r>
    <r>
      <rPr>
        <sz val="11"/>
        <color theme="1"/>
        <rFont val="Calibri"/>
        <family val="2"/>
        <scheme val="minor"/>
      </rPr>
      <t>. Conversion of unused land (e.g. shoals, saline/alkaline land) to agricultural production.</t>
    </r>
  </si>
  <si>
    <r>
      <rPr>
        <b/>
        <sz val="11"/>
        <color theme="1"/>
        <rFont val="Calibri"/>
        <family val="2"/>
        <scheme val="minor"/>
      </rPr>
      <t>Land reclamation</t>
    </r>
    <r>
      <rPr>
        <sz val="11"/>
        <color theme="1"/>
        <rFont val="Calibri"/>
        <family val="2"/>
        <scheme val="minor"/>
      </rPr>
      <t>. Restoring to a usable state land damaged by human (e.g. excavation, construction) and natural (e.g. floods, wind-blown sand) factors via biotechnical and engineering methods.</t>
    </r>
  </si>
  <si>
    <r>
      <rPr>
        <b/>
        <sz val="11"/>
        <color theme="1"/>
        <rFont val="Calibri"/>
        <family val="2"/>
        <scheme val="minor"/>
      </rPr>
      <t>Improvement of low and medium-yield cropland</t>
    </r>
    <r>
      <rPr>
        <sz val="11"/>
        <color theme="1"/>
        <rFont val="Calibri"/>
        <family val="2"/>
        <scheme val="minor"/>
      </rPr>
      <t xml:space="preserve">. Improving cropland productivity via irrigation, drainage, and other infrastructure, soil fertility and treatment, and enhancing productivity and sustainability through science and technology.             </t>
    </r>
  </si>
  <si>
    <r>
      <rPr>
        <b/>
        <sz val="11"/>
        <color theme="1"/>
        <rFont val="Calibri"/>
        <family val="2"/>
        <scheme val="minor"/>
      </rPr>
      <t>Demonstration of high-yield cropland</t>
    </r>
    <r>
      <rPr>
        <sz val="11"/>
        <color theme="1"/>
        <rFont val="Calibri"/>
        <family val="2"/>
        <scheme val="minor"/>
      </rPr>
      <t xml:space="preserve">. Develop highly-productive and sustainable cropland demonstration sites demonstrating irrigation, drainage, and other infrastructure, soil fertility and treatment, science and technology. </t>
    </r>
  </si>
  <si>
    <r>
      <rPr>
        <b/>
        <sz val="11"/>
        <color theme="1"/>
        <rFont val="Calibri"/>
        <family val="2"/>
        <scheme val="minor"/>
      </rPr>
      <t>Desertification control</t>
    </r>
    <r>
      <rPr>
        <sz val="11"/>
        <color theme="1"/>
        <rFont val="Calibri"/>
        <family val="2"/>
        <scheme val="minor"/>
      </rPr>
      <t>. Afforestation and shelterbelt plantation, revegetation, grassland restoration, and dune stabilisation.</t>
    </r>
  </si>
  <si>
    <r>
      <rPr>
        <b/>
        <sz val="11"/>
        <color theme="1"/>
        <rFont val="Calibri"/>
        <family val="2"/>
        <scheme val="minor"/>
      </rPr>
      <t>Soil and water conservation</t>
    </r>
    <r>
      <rPr>
        <sz val="11"/>
        <color theme="1"/>
        <rFont val="Calibri"/>
        <family val="2"/>
        <scheme val="minor"/>
      </rPr>
      <t>. Mitigation of soil water erosion and sedimentation via revegetation of forest and grassland on sloping farmland, changes in agricultural and land management, industry restructuring and development, and water conservation.</t>
    </r>
  </si>
  <si>
    <r>
      <rPr>
        <b/>
        <sz val="11"/>
        <color theme="1"/>
        <rFont val="Calibri"/>
        <family val="2"/>
        <scheme val="minor"/>
      </rPr>
      <t>Wildlife conservation and nature reserves</t>
    </r>
    <r>
      <rPr>
        <sz val="11"/>
        <color theme="1"/>
        <rFont val="Calibri"/>
        <family val="2"/>
        <scheme val="minor"/>
      </rPr>
      <t>. Establishment of nature reserves, breeding centres, monitoring stations, and conservation projects.</t>
    </r>
  </si>
  <si>
    <t>TOTAL</t>
  </si>
  <si>
    <t>TOTAL</t>
    <phoneticPr fontId="5" type="noConversion"/>
  </si>
  <si>
    <t>total</t>
    <phoneticPr fontId="5" type="noConversion"/>
  </si>
  <si>
    <r>
      <rPr>
        <b/>
        <sz val="11"/>
        <color theme="1"/>
        <rFont val="Calibri"/>
        <family val="2"/>
        <scheme val="minor"/>
      </rPr>
      <t>Grassland management</t>
    </r>
    <r>
      <rPr>
        <sz val="11"/>
        <color theme="1"/>
        <rFont val="Calibri"/>
        <family val="2"/>
        <scheme val="minor"/>
      </rPr>
      <t>. Artificial seeding, improvement of natural grassland, grazing rotation zoning, grazing prohibition, fodder production.</t>
    </r>
    <phoneticPr fontId="5" type="noConversion"/>
  </si>
  <si>
    <t>Grassland Management is not shown in this graph</t>
    <phoneticPr fontId="5" type="noConversion"/>
  </si>
  <si>
    <t>Action area by province（1998-2014）</t>
    <phoneticPr fontId="5" type="noConversion"/>
  </si>
  <si>
    <t>Action area by province（1998-2014）</t>
    <phoneticPr fontId="5" type="noConversion"/>
  </si>
  <si>
    <t>total</t>
    <phoneticPr fontId="5" type="noConversion"/>
  </si>
  <si>
    <t>Shandong</t>
  </si>
  <si>
    <t>Timber forests. Reforestation/afforestation and productivity improvement of forests for timber resources.</t>
  </si>
  <si>
    <t>Protection forests. Reforestation/afforestation for mitigating soil and bank erosion and water quality management.</t>
  </si>
  <si>
    <t>Fuelwood forests. Reforestation/afforestation for energy supply.</t>
  </si>
  <si>
    <t>Special use forests. Reforestation/afforestation for national defense, scientific research, amenity, and historical site protection.</t>
  </si>
  <si>
    <t>Economic forests. Reforestation/afforestation and productivity improvement of forests for producing fruit, oils, industrial raw materials, and medicines; and gardens.</t>
  </si>
  <si>
    <r>
      <rPr>
        <b/>
        <sz val="11"/>
        <color theme="1"/>
        <rFont val="Calibri"/>
        <family val="2"/>
        <scheme val="minor"/>
      </rPr>
      <t>Land consolidation</t>
    </r>
    <r>
      <rPr>
        <sz val="11"/>
        <color theme="1"/>
        <rFont val="Calibri"/>
        <family val="2"/>
        <scheme val="minor"/>
      </rPr>
      <t>. Increase agricultural and ecological productivity via structural adjustment of industry, consolidation of scattered parcels of land, land levelling, road and canal construction; and concentration, relocation, and modification of villages.</t>
    </r>
  </si>
  <si>
    <t>Northwest</t>
  </si>
  <si>
    <t>Northeast</t>
  </si>
  <si>
    <t>Hong Kong</t>
  </si>
  <si>
    <t>Macau</t>
  </si>
  <si>
    <t>Upper limit of afforestation in Three North =</t>
  </si>
  <si>
    <t xml:space="preserve">Total area of Three North = </t>
  </si>
  <si>
    <t>Total area of Province</t>
  </si>
  <si>
    <t>Region</t>
  </si>
  <si>
    <t>% of area</t>
  </si>
  <si>
    <t>Southwest</t>
  </si>
  <si>
    <t>North</t>
  </si>
  <si>
    <t>East</t>
  </si>
  <si>
    <t>Central</t>
  </si>
  <si>
    <t>South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</si>
</sst>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_ "/>
    <numFmt numFmtId="166" formatCode="0.00_ "/>
    <numFmt numFmtId="167" formatCode="#,##0.000"/>
    <numFmt numFmtId="168" formatCode="0.0%"/>
  </numFmts>
  <fonts count="14" x14ac:knownFonts="1">
    <font>
      <sz val="11"/>
      <color theme="1"/>
      <name val="Calibri"/>
      <family val="2"/>
      <scheme val="minor"/>
    </font>
    <font>
      <b/>
      <sz val="11"/>
      <color theme="1"/>
      <name val="Calibri"/>
      <family val="2"/>
      <scheme val="minor"/>
    </font>
    <font>
      <sz val="11"/>
      <color rgb="FF00B050"/>
      <name val="Calibri"/>
      <family val="2"/>
      <scheme val="minor"/>
    </font>
    <font>
      <b/>
      <sz val="10"/>
      <color theme="1"/>
      <name val="Arial"/>
      <family val="2"/>
    </font>
    <font>
      <sz val="11"/>
      <color rgb="FF9C0006"/>
      <name val="Calibri"/>
      <family val="2"/>
      <scheme val="minor"/>
    </font>
    <font>
      <sz val="9"/>
      <name val="Calibri"/>
      <family val="3"/>
      <charset val="134"/>
      <scheme val="minor"/>
    </font>
    <font>
      <u/>
      <sz val="11"/>
      <color theme="10"/>
      <name val="Calibri"/>
      <family val="2"/>
      <scheme val="minor"/>
    </font>
    <font>
      <u/>
      <sz val="11"/>
      <color theme="11"/>
      <name val="Calibri"/>
      <family val="2"/>
      <scheme val="minor"/>
    </font>
    <font>
      <sz val="12"/>
      <name val="宋体"/>
      <family val="3"/>
      <charset val="134"/>
    </font>
    <font>
      <sz val="11"/>
      <color theme="1"/>
      <name val="Yuanti TC Regular"/>
      <family val="2"/>
    </font>
    <font>
      <b/>
      <sz val="11"/>
      <color theme="1"/>
      <name val="Calibri"/>
      <family val="3"/>
      <charset val="134"/>
      <scheme val="minor"/>
    </font>
    <font>
      <sz val="11"/>
      <color theme="1"/>
      <name val="Calibri"/>
      <family val="2"/>
      <scheme val="minor"/>
    </font>
    <font>
      <sz val="11"/>
      <color rgb="FF000000"/>
      <name val="Calibri"/>
      <family val="2"/>
      <scheme val="minor"/>
    </font>
    <font>
      <sz val="11"/>
      <color rgb="FF000000"/>
      <name val="宋体"/>
      <charset val="134"/>
    </font>
  </fonts>
  <fills count="19">
    <fill>
      <patternFill patternType="none"/>
    </fill>
    <fill>
      <patternFill patternType="gray125"/>
    </fill>
    <fill>
      <patternFill patternType="solid">
        <fgColor theme="0" tint="-0.34998626667073579"/>
        <bgColor indexed="64"/>
      </patternFill>
    </fill>
    <fill>
      <patternFill patternType="solid">
        <fgColor rgb="FF9FAEE5"/>
        <bgColor indexed="64"/>
      </patternFill>
    </fill>
    <fill>
      <patternFill patternType="solid">
        <fgColor theme="0" tint="-0.249977111117893"/>
        <bgColor indexed="64"/>
      </patternFill>
    </fill>
    <fill>
      <patternFill patternType="solid">
        <fgColor rgb="FFFFC7CE"/>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FFC000"/>
        <bgColor rgb="FF000000"/>
      </patternFill>
    </fill>
    <fill>
      <patternFill patternType="solid">
        <fgColor rgb="FFA6A6A6"/>
        <bgColor rgb="FF000000"/>
      </patternFill>
    </fill>
    <fill>
      <patternFill patternType="solid">
        <fgColor rgb="FFC5D9F1"/>
        <bgColor rgb="FF000000"/>
      </patternFill>
    </fill>
    <fill>
      <patternFill patternType="solid">
        <fgColor rgb="FFFABF8F"/>
        <bgColor rgb="FF000000"/>
      </patternFill>
    </fill>
    <fill>
      <patternFill patternType="solid">
        <fgColor rgb="FF31869B"/>
        <bgColor rgb="FF000000"/>
      </patternFill>
    </fill>
    <fill>
      <patternFill patternType="solid">
        <fgColor rgb="FFD9D9D9"/>
        <bgColor rgb="FF000000"/>
      </patternFill>
    </fill>
    <fill>
      <patternFill patternType="solid">
        <fgColor rgb="FF8DB4E2"/>
        <bgColor rgb="FF000000"/>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30">
    <xf numFmtId="0" fontId="0" fillId="0" borderId="0"/>
    <xf numFmtId="0" fontId="4" fillId="5"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lignment vertic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5">
    <xf numFmtId="0" fontId="0" fillId="0" borderId="0" xfId="0"/>
    <xf numFmtId="0" fontId="0" fillId="0" borderId="0" xfId="0" applyAlignment="1">
      <alignment vertical="center"/>
    </xf>
    <xf numFmtId="2" fontId="0" fillId="0" borderId="0" xfId="0" applyNumberFormat="1"/>
    <xf numFmtId="164" fontId="0" fillId="0" borderId="0" xfId="0" applyNumberFormat="1"/>
    <xf numFmtId="1" fontId="0" fillId="2" borderId="0" xfId="0" applyNumberFormat="1" applyFill="1"/>
    <xf numFmtId="0" fontId="0" fillId="0" borderId="0" xfId="0" applyFill="1"/>
    <xf numFmtId="0" fontId="0" fillId="0" borderId="0" xfId="0" applyNumberFormat="1" applyBorder="1"/>
    <xf numFmtId="0" fontId="2" fillId="0" borderId="0" xfId="0" applyNumberFormat="1" applyFont="1" applyBorder="1"/>
    <xf numFmtId="0" fontId="0" fillId="0" borderId="1" xfId="0" applyNumberFormat="1" applyBorder="1"/>
    <xf numFmtId="0" fontId="0" fillId="0" borderId="2" xfId="0" applyNumberFormat="1" applyBorder="1"/>
    <xf numFmtId="0" fontId="0" fillId="0" borderId="4" xfId="0" applyNumberFormat="1" applyBorder="1"/>
    <xf numFmtId="0" fontId="0" fillId="0" borderId="6" xfId="0" applyNumberFormat="1" applyBorder="1"/>
    <xf numFmtId="0" fontId="0" fillId="0" borderId="5" xfId="0" applyNumberFormat="1" applyBorder="1"/>
    <xf numFmtId="0" fontId="1" fillId="3" borderId="0" xfId="0" applyFont="1" applyFill="1"/>
    <xf numFmtId="0" fontId="0" fillId="3" borderId="0" xfId="0" applyFill="1"/>
    <xf numFmtId="0" fontId="1" fillId="3" borderId="0" xfId="0" applyNumberFormat="1" applyFont="1" applyFill="1" applyBorder="1"/>
    <xf numFmtId="0" fontId="3" fillId="3" borderId="0" xfId="0" applyFont="1" applyFill="1"/>
    <xf numFmtId="2" fontId="0" fillId="3" borderId="0" xfId="0" applyNumberFormat="1" applyFill="1"/>
    <xf numFmtId="0" fontId="0" fillId="4" borderId="0" xfId="0" applyFill="1"/>
    <xf numFmtId="0" fontId="1" fillId="4" borderId="0" xfId="0" applyFont="1" applyFill="1"/>
    <xf numFmtId="0" fontId="0" fillId="4" borderId="2" xfId="0" applyNumberFormat="1" applyFill="1" applyBorder="1"/>
    <xf numFmtId="0" fontId="0" fillId="4" borderId="3" xfId="0" applyNumberFormat="1" applyFill="1" applyBorder="1"/>
    <xf numFmtId="0" fontId="0" fillId="0" borderId="0" xfId="0" applyNumberFormat="1" applyFill="1" applyBorder="1"/>
    <xf numFmtId="0" fontId="4" fillId="5" borderId="0" xfId="1"/>
    <xf numFmtId="0" fontId="0" fillId="0" borderId="4" xfId="0" applyNumberFormat="1" applyFill="1" applyBorder="1"/>
    <xf numFmtId="0" fontId="0" fillId="0" borderId="0" xfId="0" applyFill="1" applyBorder="1"/>
    <xf numFmtId="164" fontId="0" fillId="0" borderId="0" xfId="0" applyNumberFormat="1" applyFill="1"/>
    <xf numFmtId="0" fontId="0" fillId="0" borderId="0" xfId="0"/>
    <xf numFmtId="0" fontId="0" fillId="0" borderId="0" xfId="0"/>
    <xf numFmtId="0" fontId="0" fillId="6" borderId="0" xfId="0" applyFill="1"/>
    <xf numFmtId="0" fontId="0" fillId="8" borderId="0" xfId="0" applyFill="1"/>
    <xf numFmtId="0" fontId="0" fillId="7" borderId="0" xfId="0" applyFill="1"/>
    <xf numFmtId="0" fontId="9" fillId="6" borderId="0" xfId="0" applyFont="1" applyFill="1"/>
    <xf numFmtId="0" fontId="0" fillId="6" borderId="0" xfId="0" applyFill="1" applyAlignment="1">
      <alignment vertical="center"/>
    </xf>
    <xf numFmtId="0" fontId="4" fillId="8" borderId="0" xfId="1" applyFill="1"/>
    <xf numFmtId="165" fontId="0" fillId="0" borderId="0" xfId="0" applyNumberFormat="1"/>
    <xf numFmtId="0" fontId="0" fillId="0" borderId="7" xfId="0" applyBorder="1"/>
    <xf numFmtId="0" fontId="0" fillId="0" borderId="7" xfId="0" applyFill="1" applyBorder="1"/>
    <xf numFmtId="164" fontId="0" fillId="0" borderId="7" xfId="0" applyNumberFormat="1" applyFill="1" applyBorder="1"/>
    <xf numFmtId="0" fontId="0" fillId="9" borderId="0" xfId="0" applyFill="1"/>
    <xf numFmtId="164" fontId="0" fillId="9" borderId="0" xfId="0" applyNumberFormat="1" applyFill="1"/>
    <xf numFmtId="166" fontId="0" fillId="0" borderId="7" xfId="0" applyNumberFormat="1" applyBorder="1"/>
    <xf numFmtId="166" fontId="0" fillId="4" borderId="0" xfId="0" applyNumberFormat="1" applyFill="1"/>
    <xf numFmtId="166" fontId="0" fillId="0" borderId="0" xfId="0" applyNumberFormat="1"/>
    <xf numFmtId="0" fontId="0" fillId="10" borderId="7" xfId="0" applyFill="1" applyBorder="1"/>
    <xf numFmtId="0" fontId="10" fillId="6" borderId="7" xfId="0" applyFont="1" applyFill="1" applyBorder="1"/>
    <xf numFmtId="0" fontId="0" fillId="0" borderId="0" xfId="0" applyBorder="1"/>
    <xf numFmtId="0" fontId="0" fillId="10" borderId="0" xfId="0" applyFill="1" applyBorder="1"/>
    <xf numFmtId="0" fontId="10" fillId="0" borderId="0" xfId="0" applyFont="1"/>
    <xf numFmtId="0" fontId="10" fillId="8" borderId="0" xfId="0" applyFont="1" applyFill="1"/>
    <xf numFmtId="0" fontId="10" fillId="6" borderId="0" xfId="0" applyFont="1" applyFill="1"/>
    <xf numFmtId="0" fontId="0" fillId="11" borderId="5" xfId="0" applyNumberFormat="1" applyFill="1" applyBorder="1"/>
    <xf numFmtId="0" fontId="0" fillId="0" borderId="2" xfId="0" applyNumberFormat="1" applyFill="1" applyBorder="1"/>
    <xf numFmtId="0" fontId="0" fillId="0" borderId="6" xfId="0" applyNumberFormat="1" applyFill="1" applyBorder="1"/>
    <xf numFmtId="166" fontId="10" fillId="11" borderId="0" xfId="0" applyNumberFormat="1" applyFont="1" applyFill="1"/>
    <xf numFmtId="166" fontId="0" fillId="11" borderId="0" xfId="0" applyNumberFormat="1" applyFill="1"/>
    <xf numFmtId="0" fontId="0" fillId="0" borderId="8" xfId="0" applyBorder="1"/>
    <xf numFmtId="0" fontId="0" fillId="4" borderId="9" xfId="0" applyFill="1" applyBorder="1"/>
    <xf numFmtId="167" fontId="0" fillId="0" borderId="8" xfId="0" applyNumberFormat="1" applyBorder="1"/>
    <xf numFmtId="167" fontId="0" fillId="6" borderId="0" xfId="0" applyNumberFormat="1" applyFill="1"/>
    <xf numFmtId="167" fontId="0" fillId="4" borderId="0" xfId="0" applyNumberFormat="1" applyFill="1"/>
    <xf numFmtId="167" fontId="0" fillId="11" borderId="0" xfId="0" applyNumberFormat="1" applyFill="1"/>
    <xf numFmtId="3" fontId="0" fillId="0" borderId="0" xfId="0" applyNumberFormat="1"/>
    <xf numFmtId="4" fontId="0" fillId="0" borderId="0" xfId="0" applyNumberFormat="1"/>
    <xf numFmtId="167" fontId="0" fillId="0" borderId="0" xfId="0" applyNumberFormat="1"/>
    <xf numFmtId="168" fontId="0" fillId="0" borderId="0" xfId="123" applyNumberFormat="1" applyFont="1"/>
    <xf numFmtId="167" fontId="12" fillId="0" borderId="0" xfId="0" applyNumberFormat="1" applyFont="1"/>
    <xf numFmtId="0" fontId="0" fillId="4" borderId="0" xfId="0" applyFill="1" applyAlignment="1"/>
    <xf numFmtId="0" fontId="13" fillId="12" borderId="0" xfId="0" applyNumberFormat="1" applyFont="1" applyFill="1" applyBorder="1" applyAlignment="1"/>
    <xf numFmtId="0" fontId="13" fillId="13" borderId="0" xfId="0" applyNumberFormat="1" applyFont="1" applyFill="1" applyBorder="1" applyAlignment="1"/>
    <xf numFmtId="0" fontId="13" fillId="14" borderId="0" xfId="0" applyNumberFormat="1" applyFont="1" applyFill="1" applyBorder="1" applyAlignment="1"/>
    <xf numFmtId="0" fontId="13" fillId="15" borderId="0" xfId="0" applyNumberFormat="1" applyFont="1" applyFill="1" applyBorder="1" applyAlignment="1"/>
    <xf numFmtId="0" fontId="13" fillId="16" borderId="0" xfId="0" applyNumberFormat="1" applyFont="1" applyFill="1" applyBorder="1" applyAlignment="1"/>
    <xf numFmtId="0" fontId="13" fillId="17" borderId="0" xfId="0" applyNumberFormat="1" applyFont="1" applyFill="1" applyBorder="1" applyAlignment="1"/>
    <xf numFmtId="0" fontId="13" fillId="18" borderId="0" xfId="0" applyNumberFormat="1" applyFont="1" applyFill="1" applyBorder="1" applyAlignment="1"/>
  </cellXfs>
  <cellStyles count="130">
    <cellStyle name="Bad" xfId="1"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5" builtinId="9" hidden="1"/>
    <cellStyle name="Followed Hyperlink" xfId="127" builtinId="9" hidden="1"/>
    <cellStyle name="Followed Hyperlink" xfId="128" builtinId="9" hidden="1"/>
    <cellStyle name="Followed Hyperlink" xfId="1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4" builtinId="8" hidden="1"/>
    <cellStyle name="Hyperlink" xfId="126" builtinId="8" hidden="1"/>
    <cellStyle name="Normal" xfId="0" builtinId="0"/>
    <cellStyle name="Normal 2" xfId="14"/>
    <cellStyle name="Percent" xfId="123" builtinId="5"/>
  </cellStyles>
  <dxfs count="0"/>
  <tableStyles count="0" defaultTableStyle="TableStyleMedium2" defaultPivotStyle="PivotStyleLight16"/>
  <colors>
    <mruColors>
      <color rgb="FFFFCD33"/>
      <color rgb="FFC00000"/>
      <color rgb="FFFF33CC"/>
      <color rgb="FFCC00FF"/>
      <color rgb="FFFFCC99"/>
      <color rgb="FF00313C"/>
      <color rgb="FFE87722"/>
      <color rgb="FFCCECFF"/>
      <color rgb="FF66CCFF"/>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56279972031222"/>
          <c:y val="0.00824781995263874"/>
          <c:w val="0.435504612466852"/>
          <c:h val="0.368886388921692"/>
        </c:manualLayout>
      </c:layout>
      <c:lineChart>
        <c:grouping val="standard"/>
        <c:varyColors val="0"/>
        <c:ser>
          <c:idx val="0"/>
          <c:order val="0"/>
          <c:tx>
            <c:strRef>
              <c:f>'action graph'!$E$83</c:f>
              <c:strCache>
                <c:ptCount val="1"/>
                <c:pt idx="0">
                  <c:v>Timber forests. Reforestation/afforestation and productivity improvement of forests for timber resources.</c:v>
                </c:pt>
              </c:strCache>
            </c:strRef>
          </c:tx>
          <c:spPr>
            <a:ln w="12700" cap="rnd">
              <a:solidFill>
                <a:srgbClr val="44693D"/>
              </a:solidFill>
              <a:round/>
            </a:ln>
            <a:effectLst/>
          </c:spPr>
          <c:marker>
            <c:symbol val="none"/>
          </c:marker>
          <c:dPt>
            <c:idx val="1"/>
            <c:bubble3D val="0"/>
            <c:extLst xmlns:c16r2="http://schemas.microsoft.com/office/drawing/2015/06/chart">
              <c:ext xmlns:c16="http://schemas.microsoft.com/office/drawing/2014/chart" uri="{C3380CC4-5D6E-409C-BE32-E72D297353CC}">
                <c16:uniqueId val="{00000000-9295-41ED-8D83-9CFA4FC4ECD5}"/>
              </c:ext>
            </c:extLst>
          </c:dPt>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graph'!$F$83:$V$83</c:f>
              <c:numCache>
                <c:formatCode>0.0</c:formatCode>
                <c:ptCount val="17"/>
                <c:pt idx="0">
                  <c:v>502.59</c:v>
                </c:pt>
                <c:pt idx="1">
                  <c:v>605.4508833512604</c:v>
                </c:pt>
                <c:pt idx="2">
                  <c:v>354.143</c:v>
                </c:pt>
                <c:pt idx="3">
                  <c:v>392.1377120574717</c:v>
                </c:pt>
                <c:pt idx="4">
                  <c:v>543.811</c:v>
                </c:pt>
                <c:pt idx="5">
                  <c:v>791.7650000000001</c:v>
                </c:pt>
                <c:pt idx="6">
                  <c:v>530.7739999999998</c:v>
                </c:pt>
                <c:pt idx="7">
                  <c:v>361.177</c:v>
                </c:pt>
                <c:pt idx="8">
                  <c:v>181.394</c:v>
                </c:pt>
                <c:pt idx="9">
                  <c:v>255.013</c:v>
                </c:pt>
                <c:pt idx="10">
                  <c:v>267.901</c:v>
                </c:pt>
                <c:pt idx="11">
                  <c:v>326.479</c:v>
                </c:pt>
                <c:pt idx="12">
                  <c:v>255.3</c:v>
                </c:pt>
                <c:pt idx="13">
                  <c:v>218.217</c:v>
                </c:pt>
                <c:pt idx="14">
                  <c:v>183.466</c:v>
                </c:pt>
                <c:pt idx="15">
                  <c:v>167.262</c:v>
                </c:pt>
                <c:pt idx="16">
                  <c:v>124.592</c:v>
                </c:pt>
              </c:numCache>
            </c:numRef>
          </c:val>
          <c:smooth val="0"/>
          <c:extLst xmlns:c16r2="http://schemas.microsoft.com/office/drawing/2015/06/chart">
            <c:ext xmlns:c16="http://schemas.microsoft.com/office/drawing/2014/chart" uri="{C3380CC4-5D6E-409C-BE32-E72D297353CC}">
              <c16:uniqueId val="{00000001-9295-41ED-8D83-9CFA4FC4ECD5}"/>
            </c:ext>
          </c:extLst>
        </c:ser>
        <c:ser>
          <c:idx val="1"/>
          <c:order val="1"/>
          <c:tx>
            <c:strRef>
              <c:f>'action graph'!$E$84</c:f>
              <c:strCache>
                <c:ptCount val="1"/>
                <c:pt idx="0">
                  <c:v>Economic forests. Reforestation/afforestation and productivity improvement of forests for producing fruit, oils, industrial raw materials, and medicines; and gardens.</c:v>
                </c:pt>
              </c:strCache>
            </c:strRef>
          </c:tx>
          <c:spPr>
            <a:ln w="12700" cap="rnd">
              <a:solidFill>
                <a:srgbClr val="78BE20"/>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graph'!$F$84:$V$84</c:f>
              <c:numCache>
                <c:formatCode>0.0</c:formatCode>
                <c:ptCount val="17"/>
                <c:pt idx="0">
                  <c:v>616.1600000000001</c:v>
                </c:pt>
                <c:pt idx="1">
                  <c:v>636.8224354430411</c:v>
                </c:pt>
                <c:pt idx="2">
                  <c:v>637.7379999999999</c:v>
                </c:pt>
                <c:pt idx="3">
                  <c:v>434.9497066554982</c:v>
                </c:pt>
                <c:pt idx="4">
                  <c:v>599.105</c:v>
                </c:pt>
                <c:pt idx="5">
                  <c:v>555.919</c:v>
                </c:pt>
                <c:pt idx="6">
                  <c:v>283.283</c:v>
                </c:pt>
                <c:pt idx="7">
                  <c:v>177.627</c:v>
                </c:pt>
                <c:pt idx="8">
                  <c:v>115.531</c:v>
                </c:pt>
                <c:pt idx="9">
                  <c:v>167.559</c:v>
                </c:pt>
                <c:pt idx="10">
                  <c:v>240.146</c:v>
                </c:pt>
                <c:pt idx="11">
                  <c:v>392.814</c:v>
                </c:pt>
                <c:pt idx="12">
                  <c:v>408.224</c:v>
                </c:pt>
                <c:pt idx="13">
                  <c:v>347.5249999999999</c:v>
                </c:pt>
                <c:pt idx="14">
                  <c:v>260.157</c:v>
                </c:pt>
                <c:pt idx="15">
                  <c:v>225.488</c:v>
                </c:pt>
                <c:pt idx="16">
                  <c:v>196.426</c:v>
                </c:pt>
              </c:numCache>
            </c:numRef>
          </c:val>
          <c:smooth val="0"/>
          <c:extLst xmlns:c16r2="http://schemas.microsoft.com/office/drawing/2015/06/chart">
            <c:ext xmlns:c16="http://schemas.microsoft.com/office/drawing/2014/chart" uri="{C3380CC4-5D6E-409C-BE32-E72D297353CC}">
              <c16:uniqueId val="{00000002-9295-41ED-8D83-9CFA4FC4ECD5}"/>
            </c:ext>
          </c:extLst>
        </c:ser>
        <c:ser>
          <c:idx val="2"/>
          <c:order val="2"/>
          <c:tx>
            <c:strRef>
              <c:f>'action graph'!$E$85</c:f>
              <c:strCache>
                <c:ptCount val="1"/>
                <c:pt idx="0">
                  <c:v>Protection forests. Reforestation/afforestation for mitigating soil and bank erosion and water quality management.</c:v>
                </c:pt>
              </c:strCache>
            </c:strRef>
          </c:tx>
          <c:spPr>
            <a:ln w="12700" cap="rnd">
              <a:solidFill>
                <a:srgbClr val="71CC98"/>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graph'!$F$85:$V$85</c:f>
              <c:numCache>
                <c:formatCode>0.0</c:formatCode>
                <c:ptCount val="17"/>
                <c:pt idx="0">
                  <c:v>1278.38</c:v>
                </c:pt>
                <c:pt idx="1">
                  <c:v>1550.40118778339</c:v>
                </c:pt>
                <c:pt idx="2">
                  <c:v>1694.494</c:v>
                </c:pt>
                <c:pt idx="3">
                  <c:v>2220.1257625429</c:v>
                </c:pt>
                <c:pt idx="4">
                  <c:v>5578.15</c:v>
                </c:pt>
                <c:pt idx="5">
                  <c:v>6850.03</c:v>
                </c:pt>
                <c:pt idx="6">
                  <c:v>3957.417000000001</c:v>
                </c:pt>
                <c:pt idx="7">
                  <c:v>2469.312</c:v>
                </c:pt>
                <c:pt idx="8">
                  <c:v>1385.97</c:v>
                </c:pt>
                <c:pt idx="9">
                  <c:v>2139.811</c:v>
                </c:pt>
                <c:pt idx="10">
                  <c:v>2834.489</c:v>
                </c:pt>
                <c:pt idx="11">
                  <c:v>3819.237</c:v>
                </c:pt>
                <c:pt idx="12">
                  <c:v>2933.305</c:v>
                </c:pt>
                <c:pt idx="13">
                  <c:v>2481.684</c:v>
                </c:pt>
                <c:pt idx="14">
                  <c:v>2265.41</c:v>
                </c:pt>
                <c:pt idx="15">
                  <c:v>2132.071</c:v>
                </c:pt>
                <c:pt idx="16">
                  <c:v>1566.139</c:v>
                </c:pt>
              </c:numCache>
            </c:numRef>
          </c:val>
          <c:smooth val="0"/>
          <c:extLst xmlns:c16r2="http://schemas.microsoft.com/office/drawing/2015/06/chart">
            <c:ext xmlns:c16="http://schemas.microsoft.com/office/drawing/2014/chart" uri="{C3380CC4-5D6E-409C-BE32-E72D297353CC}">
              <c16:uniqueId val="{00000003-9295-41ED-8D83-9CFA4FC4ECD5}"/>
            </c:ext>
          </c:extLst>
        </c:ser>
        <c:ser>
          <c:idx val="3"/>
          <c:order val="3"/>
          <c:tx>
            <c:strRef>
              <c:f>'action graph'!$E$86</c:f>
              <c:strCache>
                <c:ptCount val="1"/>
                <c:pt idx="0">
                  <c:v>Fuelwood forests. Reforestation/afforestation for energy supply.</c:v>
                </c:pt>
              </c:strCache>
            </c:strRef>
          </c:tx>
          <c:spPr>
            <a:ln w="12700" cap="rnd">
              <a:solidFill>
                <a:srgbClr val="007A53"/>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graph'!$F$86:$V$86</c:f>
              <c:numCache>
                <c:formatCode>0.0</c:formatCode>
                <c:ptCount val="17"/>
                <c:pt idx="0">
                  <c:v>80.7</c:v>
                </c:pt>
                <c:pt idx="1">
                  <c:v>72.38777882822679</c:v>
                </c:pt>
                <c:pt idx="2">
                  <c:v>47.89100000000001</c:v>
                </c:pt>
                <c:pt idx="3">
                  <c:v>16.12924884950766</c:v>
                </c:pt>
                <c:pt idx="4">
                  <c:v>43.54</c:v>
                </c:pt>
                <c:pt idx="5">
                  <c:v>50.515</c:v>
                </c:pt>
                <c:pt idx="6">
                  <c:v>24.279</c:v>
                </c:pt>
                <c:pt idx="7">
                  <c:v>18.093</c:v>
                </c:pt>
                <c:pt idx="8">
                  <c:v>5.626</c:v>
                </c:pt>
                <c:pt idx="9">
                  <c:v>4.689</c:v>
                </c:pt>
                <c:pt idx="10">
                  <c:v>0.729</c:v>
                </c:pt>
                <c:pt idx="11">
                  <c:v>9.862</c:v>
                </c:pt>
                <c:pt idx="12">
                  <c:v>13.47</c:v>
                </c:pt>
                <c:pt idx="13">
                  <c:v>15.425</c:v>
                </c:pt>
                <c:pt idx="14">
                  <c:v>20.779</c:v>
                </c:pt>
                <c:pt idx="15">
                  <c:v>13.439</c:v>
                </c:pt>
                <c:pt idx="16">
                  <c:v>15.946</c:v>
                </c:pt>
              </c:numCache>
            </c:numRef>
          </c:val>
          <c:smooth val="0"/>
          <c:extLst xmlns:c16r2="http://schemas.microsoft.com/office/drawing/2015/06/chart">
            <c:ext xmlns:c16="http://schemas.microsoft.com/office/drawing/2014/chart" uri="{C3380CC4-5D6E-409C-BE32-E72D297353CC}">
              <c16:uniqueId val="{00000004-9295-41ED-8D83-9CFA4FC4ECD5}"/>
            </c:ext>
          </c:extLst>
        </c:ser>
        <c:ser>
          <c:idx val="4"/>
          <c:order val="4"/>
          <c:tx>
            <c:strRef>
              <c:f>'action graph'!$E$87</c:f>
              <c:strCache>
                <c:ptCount val="1"/>
                <c:pt idx="0">
                  <c:v>Special use forests. Reforestation/afforestation for national defense, scientific research, amenity, and historical site protection.</c:v>
                </c:pt>
              </c:strCache>
            </c:strRef>
          </c:tx>
          <c:spPr>
            <a:ln w="12700" cap="rnd">
              <a:solidFill>
                <a:srgbClr val="00CC99"/>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graph'!$F$87:$V$87</c:f>
              <c:numCache>
                <c:formatCode>0.0</c:formatCode>
                <c:ptCount val="17"/>
                <c:pt idx="0">
                  <c:v>8.540000000000001</c:v>
                </c:pt>
                <c:pt idx="1">
                  <c:v>11.1862084525939</c:v>
                </c:pt>
                <c:pt idx="2">
                  <c:v>5.548</c:v>
                </c:pt>
                <c:pt idx="3">
                  <c:v>6.833023422452744</c:v>
                </c:pt>
                <c:pt idx="4">
                  <c:v>12.768</c:v>
                </c:pt>
                <c:pt idx="5">
                  <c:v>14.557</c:v>
                </c:pt>
                <c:pt idx="6">
                  <c:v>7.086999999999999</c:v>
                </c:pt>
                <c:pt idx="7">
                  <c:v>2.888</c:v>
                </c:pt>
                <c:pt idx="8">
                  <c:v>2.185</c:v>
                </c:pt>
                <c:pt idx="9">
                  <c:v>14.571</c:v>
                </c:pt>
                <c:pt idx="10">
                  <c:v>14.228</c:v>
                </c:pt>
                <c:pt idx="11">
                  <c:v>21.194</c:v>
                </c:pt>
                <c:pt idx="12">
                  <c:v>12.685</c:v>
                </c:pt>
                <c:pt idx="13">
                  <c:v>13.007</c:v>
                </c:pt>
                <c:pt idx="14">
                  <c:v>10.787</c:v>
                </c:pt>
                <c:pt idx="15">
                  <c:v>10.692</c:v>
                </c:pt>
                <c:pt idx="16">
                  <c:v>14.434</c:v>
                </c:pt>
              </c:numCache>
            </c:numRef>
          </c:val>
          <c:smooth val="0"/>
          <c:extLst xmlns:c16r2="http://schemas.microsoft.com/office/drawing/2015/06/chart">
            <c:ext xmlns:c16="http://schemas.microsoft.com/office/drawing/2014/chart" uri="{C3380CC4-5D6E-409C-BE32-E72D297353CC}">
              <c16:uniqueId val="{00000005-9295-41ED-8D83-9CFA4FC4ECD5}"/>
            </c:ext>
          </c:extLst>
        </c:ser>
        <c:ser>
          <c:idx val="5"/>
          <c:order val="5"/>
          <c:tx>
            <c:strRef>
              <c:f>'action graph'!$E$88</c:f>
              <c:strCache>
                <c:ptCount val="1"/>
                <c:pt idx="0">
                  <c:v>Forest management. Logging bans, timber quotas, tending of natural forests, and mountain closure.</c:v>
                </c:pt>
              </c:strCache>
            </c:strRef>
          </c:tx>
          <c:spPr>
            <a:ln w="12700" cap="rnd">
              <a:solidFill>
                <a:srgbClr val="0000CC"/>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graph'!$F$88:$V$88</c:f>
              <c:numCache>
                <c:formatCode>0.0</c:formatCode>
                <c:ptCount val="17"/>
                <c:pt idx="0">
                  <c:v>5108.58</c:v>
                </c:pt>
                <c:pt idx="1">
                  <c:v>5599.9308803221</c:v>
                </c:pt>
                <c:pt idx="2">
                  <c:v>3085.629</c:v>
                </c:pt>
                <c:pt idx="3">
                  <c:v>16681.10362369897</c:v>
                </c:pt>
                <c:pt idx="4">
                  <c:v>1430.833</c:v>
                </c:pt>
                <c:pt idx="5">
                  <c:v>1312.579</c:v>
                </c:pt>
                <c:pt idx="6">
                  <c:v>14893.391</c:v>
                </c:pt>
                <c:pt idx="7">
                  <c:v>2452.323</c:v>
                </c:pt>
                <c:pt idx="8">
                  <c:v>14608.441</c:v>
                </c:pt>
                <c:pt idx="9">
                  <c:v>5420.145000000001</c:v>
                </c:pt>
                <c:pt idx="10">
                  <c:v>3099.650999999994</c:v>
                </c:pt>
                <c:pt idx="11">
                  <c:v>24532.432</c:v>
                </c:pt>
                <c:pt idx="12">
                  <c:v>8555.783999999998</c:v>
                </c:pt>
                <c:pt idx="13">
                  <c:v>9045.282999999998</c:v>
                </c:pt>
                <c:pt idx="14">
                  <c:v>8062.765333333343</c:v>
                </c:pt>
                <c:pt idx="15">
                  <c:v>7045.603333333332</c:v>
                </c:pt>
                <c:pt idx="16">
                  <c:v>2542.424</c:v>
                </c:pt>
              </c:numCache>
            </c:numRef>
          </c:val>
          <c:smooth val="0"/>
          <c:extLst xmlns:c16r2="http://schemas.microsoft.com/office/drawing/2015/06/chart">
            <c:ext xmlns:c16="http://schemas.microsoft.com/office/drawing/2014/chart" uri="{C3380CC4-5D6E-409C-BE32-E72D297353CC}">
              <c16:uniqueId val="{00000006-9295-41ED-8D83-9CFA4FC4ECD5}"/>
            </c:ext>
          </c:extLst>
        </c:ser>
        <c:ser>
          <c:idx val="6"/>
          <c:order val="6"/>
          <c:tx>
            <c:strRef>
              <c:f>'action graph'!$E$89</c:f>
              <c:strCache>
                <c:ptCount val="1"/>
                <c:pt idx="0">
                  <c:v>Wildlife conservation and nature reserves. Establishment of nature reserves, breeding centres, monitoring stations, and conservation projects.</c:v>
                </c:pt>
              </c:strCache>
            </c:strRef>
          </c:tx>
          <c:spPr>
            <a:ln w="12700" cap="rnd">
              <a:solidFill>
                <a:srgbClr val="0066FF"/>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graph'!$F$89:$V$89</c:f>
              <c:numCache>
                <c:formatCode>0.0</c:formatCode>
                <c:ptCount val="17"/>
                <c:pt idx="0">
                  <c:v>0.0</c:v>
                </c:pt>
                <c:pt idx="1">
                  <c:v>0.0</c:v>
                </c:pt>
                <c:pt idx="2">
                  <c:v>0.0</c:v>
                </c:pt>
                <c:pt idx="3">
                  <c:v>10629.60000000001</c:v>
                </c:pt>
                <c:pt idx="4">
                  <c:v>-4233.199999999997</c:v>
                </c:pt>
                <c:pt idx="5">
                  <c:v>8401.999999999985</c:v>
                </c:pt>
                <c:pt idx="6">
                  <c:v>872.8999999999942</c:v>
                </c:pt>
                <c:pt idx="7">
                  <c:v>1214.099999999991</c:v>
                </c:pt>
                <c:pt idx="8">
                  <c:v>1288.600000000006</c:v>
                </c:pt>
                <c:pt idx="9">
                  <c:v>361.3000000000175</c:v>
                </c:pt>
                <c:pt idx="10">
                  <c:v>1269.700000000012</c:v>
                </c:pt>
                <c:pt idx="11">
                  <c:v>77.0</c:v>
                </c:pt>
                <c:pt idx="12">
                  <c:v>827.1999999999825</c:v>
                </c:pt>
                <c:pt idx="13">
                  <c:v>-1018.89999999998</c:v>
                </c:pt>
                <c:pt idx="14">
                  <c:v>2174.699999999983</c:v>
                </c:pt>
                <c:pt idx="15">
                  <c:v>-398.7999999999738</c:v>
                </c:pt>
                <c:pt idx="16">
                  <c:v>228.9999999999854</c:v>
                </c:pt>
              </c:numCache>
            </c:numRef>
          </c:val>
          <c:smooth val="0"/>
          <c:extLst xmlns:c16r2="http://schemas.microsoft.com/office/drawing/2015/06/chart">
            <c:ext xmlns:c16="http://schemas.microsoft.com/office/drawing/2014/chart" uri="{C3380CC4-5D6E-409C-BE32-E72D297353CC}">
              <c16:uniqueId val="{00000007-9295-41ED-8D83-9CFA4FC4ECD5}"/>
            </c:ext>
          </c:extLst>
        </c:ser>
        <c:ser>
          <c:idx val="7"/>
          <c:order val="7"/>
          <c:tx>
            <c:strRef>
              <c:f>'action graph'!$E$90</c:f>
              <c:strCache>
                <c:ptCount val="1"/>
                <c:pt idx="0">
                  <c:v>Grassland management. Artificial seeding, improvement of natural grassland, grazing rotation zoning, grazing prohibition, fodder production.</c:v>
                </c:pt>
              </c:strCache>
            </c:strRef>
          </c:tx>
          <c:spPr>
            <a:ln w="12700" cap="rnd">
              <a:solidFill>
                <a:srgbClr val="66CCFF"/>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graph'!$F$90:$V$90</c:f>
              <c:numCache>
                <c:formatCode>0.0</c:formatCode>
                <c:ptCount val="17"/>
                <c:pt idx="0">
                  <c:v>136.7</c:v>
                </c:pt>
                <c:pt idx="1">
                  <c:v>152.0306258193826</c:v>
                </c:pt>
                <c:pt idx="2">
                  <c:v>177.0333333333333</c:v>
                </c:pt>
                <c:pt idx="3">
                  <c:v>386.0921135003428</c:v>
                </c:pt>
                <c:pt idx="4">
                  <c:v>820.4769999999999</c:v>
                </c:pt>
                <c:pt idx="5">
                  <c:v>548.8696666666667</c:v>
                </c:pt>
                <c:pt idx="6">
                  <c:v>531.3440000000001</c:v>
                </c:pt>
                <c:pt idx="7">
                  <c:v>534.447</c:v>
                </c:pt>
                <c:pt idx="8">
                  <c:v>543.4523333333334</c:v>
                </c:pt>
                <c:pt idx="9">
                  <c:v>384.4723333333332</c:v>
                </c:pt>
                <c:pt idx="10">
                  <c:v>348.7036666666666</c:v>
                </c:pt>
                <c:pt idx="11">
                  <c:v>530.6966666666666</c:v>
                </c:pt>
                <c:pt idx="12">
                  <c:v>2048.133666666667</c:v>
                </c:pt>
                <c:pt idx="13">
                  <c:v>252464.0856666667</c:v>
                </c:pt>
                <c:pt idx="14">
                  <c:v>207.6026666666667</c:v>
                </c:pt>
                <c:pt idx="15">
                  <c:v>250.487</c:v>
                </c:pt>
                <c:pt idx="16">
                  <c:v>211.807</c:v>
                </c:pt>
              </c:numCache>
            </c:numRef>
          </c:val>
          <c:smooth val="0"/>
          <c:extLst xmlns:c16r2="http://schemas.microsoft.com/office/drawing/2015/06/chart">
            <c:ext xmlns:c16="http://schemas.microsoft.com/office/drawing/2014/chart" uri="{C3380CC4-5D6E-409C-BE32-E72D297353CC}">
              <c16:uniqueId val="{00000008-9295-41ED-8D83-9CFA4FC4ECD5}"/>
            </c:ext>
          </c:extLst>
        </c:ser>
        <c:ser>
          <c:idx val="8"/>
          <c:order val="8"/>
          <c:tx>
            <c:strRef>
              <c:f>'action graph'!$E$91</c:f>
              <c:strCache>
                <c:ptCount val="1"/>
                <c:pt idx="0">
                  <c:v>Small watershed improvement. Comprehensive suite of actions to mitigate erosion and promote sustainable agricultural production including infrastructure development.</c:v>
                </c:pt>
              </c:strCache>
            </c:strRef>
          </c:tx>
          <c:spPr>
            <a:ln w="12700" cap="rnd">
              <a:solidFill>
                <a:srgbClr val="CCECFF"/>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graph'!$F$91:$V$91</c:f>
              <c:numCache>
                <c:formatCode>0.0</c:formatCode>
                <c:ptCount val="17"/>
                <c:pt idx="0">
                  <c:v>0.0</c:v>
                </c:pt>
                <c:pt idx="1">
                  <c:v>0.0</c:v>
                </c:pt>
                <c:pt idx="2">
                  <c:v>0.0</c:v>
                </c:pt>
                <c:pt idx="3">
                  <c:v>17.74947593952774</c:v>
                </c:pt>
                <c:pt idx="4">
                  <c:v>87.376</c:v>
                </c:pt>
                <c:pt idx="5">
                  <c:v>57.577</c:v>
                </c:pt>
                <c:pt idx="6">
                  <c:v>126.708</c:v>
                </c:pt>
                <c:pt idx="7">
                  <c:v>207.0556666666667</c:v>
                </c:pt>
                <c:pt idx="8">
                  <c:v>195.035</c:v>
                </c:pt>
                <c:pt idx="9">
                  <c:v>125.246</c:v>
                </c:pt>
                <c:pt idx="10">
                  <c:v>162.9723333333333</c:v>
                </c:pt>
                <c:pt idx="11">
                  <c:v>196.557</c:v>
                </c:pt>
                <c:pt idx="12">
                  <c:v>201.6566666666667</c:v>
                </c:pt>
                <c:pt idx="13">
                  <c:v>161.5643333333333</c:v>
                </c:pt>
                <c:pt idx="14">
                  <c:v>160.32</c:v>
                </c:pt>
                <c:pt idx="15">
                  <c:v>133.519</c:v>
                </c:pt>
                <c:pt idx="16">
                  <c:v>153.0133333333333</c:v>
                </c:pt>
              </c:numCache>
            </c:numRef>
          </c:val>
          <c:smooth val="0"/>
          <c:extLst xmlns:c16r2="http://schemas.microsoft.com/office/drawing/2015/06/chart">
            <c:ext xmlns:c16="http://schemas.microsoft.com/office/drawing/2014/chart" uri="{C3380CC4-5D6E-409C-BE32-E72D297353CC}">
              <c16:uniqueId val="{00000009-9295-41ED-8D83-9CFA4FC4ECD5}"/>
            </c:ext>
          </c:extLst>
        </c:ser>
        <c:ser>
          <c:idx val="9"/>
          <c:order val="9"/>
          <c:tx>
            <c:strRef>
              <c:f>'action graph'!$E$92</c:f>
              <c:strCache>
                <c:ptCount val="1"/>
                <c:pt idx="0">
                  <c:v>Land consolidation. Increase agricultural and ecological productivity via structural adjustment of industry, consolidation of scattered parcels of land, land levelling, road and canal construction; and concentration, relocation, and modification of villag</c:v>
                </c:pt>
              </c:strCache>
            </c:strRef>
          </c:tx>
          <c:spPr>
            <a:ln w="12700" cap="rnd">
              <a:solidFill>
                <a:srgbClr val="E87722"/>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graph'!$F$92:$V$92</c:f>
              <c:numCache>
                <c:formatCode>0.0</c:formatCode>
                <c:ptCount val="17"/>
                <c:pt idx="0">
                  <c:v>0.0</c:v>
                </c:pt>
                <c:pt idx="1">
                  <c:v>89.05167</c:v>
                </c:pt>
                <c:pt idx="2">
                  <c:v>90.50857</c:v>
                </c:pt>
                <c:pt idx="3">
                  <c:v>78.12935999999999</c:v>
                </c:pt>
                <c:pt idx="4">
                  <c:v>98.36830999999997</c:v>
                </c:pt>
                <c:pt idx="5">
                  <c:v>187.3464</c:v>
                </c:pt>
                <c:pt idx="6">
                  <c:v>224.79699</c:v>
                </c:pt>
                <c:pt idx="7">
                  <c:v>332.3213499999999</c:v>
                </c:pt>
                <c:pt idx="8">
                  <c:v>524.17839</c:v>
                </c:pt>
                <c:pt idx="9">
                  <c:v>636.70403</c:v>
                </c:pt>
                <c:pt idx="10">
                  <c:v>822.82604</c:v>
                </c:pt>
                <c:pt idx="11">
                  <c:v>143.93376</c:v>
                </c:pt>
                <c:pt idx="12">
                  <c:v>50.17630000000001</c:v>
                </c:pt>
                <c:pt idx="13">
                  <c:v>966.6935099999998</c:v>
                </c:pt>
                <c:pt idx="14">
                  <c:v>1893.05826</c:v>
                </c:pt>
                <c:pt idx="15">
                  <c:v>2115.12557</c:v>
                </c:pt>
                <c:pt idx="16">
                  <c:v>870.0221100000001</c:v>
                </c:pt>
              </c:numCache>
            </c:numRef>
          </c:val>
          <c:smooth val="0"/>
          <c:extLst xmlns:c16r2="http://schemas.microsoft.com/office/drawing/2015/06/chart">
            <c:ext xmlns:c16="http://schemas.microsoft.com/office/drawing/2014/chart" uri="{C3380CC4-5D6E-409C-BE32-E72D297353CC}">
              <c16:uniqueId val="{0000000A-9295-41ED-8D83-9CFA4FC4ECD5}"/>
            </c:ext>
          </c:extLst>
        </c:ser>
        <c:ser>
          <c:idx val="10"/>
          <c:order val="10"/>
          <c:tx>
            <c:strRef>
              <c:f>'action graph'!$E$93</c:f>
              <c:strCache>
                <c:ptCount val="1"/>
                <c:pt idx="0">
                  <c:v>Land development. Conversion of unused land (e.g. shoals, saline/alkaline land) to agricultural production.</c:v>
                </c:pt>
              </c:strCache>
            </c:strRef>
          </c:tx>
          <c:spPr>
            <a:ln w="12700" cap="rnd">
              <a:solidFill>
                <a:srgbClr val="00313C"/>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graph'!$F$93:$V$93</c:f>
              <c:numCache>
                <c:formatCode>0.0</c:formatCode>
                <c:ptCount val="17"/>
                <c:pt idx="0">
                  <c:v>0.0</c:v>
                </c:pt>
                <c:pt idx="1">
                  <c:v>276.35302</c:v>
                </c:pt>
                <c:pt idx="2">
                  <c:v>247.71108</c:v>
                </c:pt>
                <c:pt idx="3">
                  <c:v>177.82404</c:v>
                </c:pt>
                <c:pt idx="4">
                  <c:v>210.75748</c:v>
                </c:pt>
                <c:pt idx="5">
                  <c:v>170.08975</c:v>
                </c:pt>
                <c:pt idx="6">
                  <c:v>187.2697999999999</c:v>
                </c:pt>
                <c:pt idx="7">
                  <c:v>159.06867</c:v>
                </c:pt>
                <c:pt idx="8">
                  <c:v>154.7688</c:v>
                </c:pt>
                <c:pt idx="9">
                  <c:v>165.80551</c:v>
                </c:pt>
                <c:pt idx="10">
                  <c:v>181.709347</c:v>
                </c:pt>
                <c:pt idx="11">
                  <c:v>30.87505</c:v>
                </c:pt>
                <c:pt idx="12">
                  <c:v>211.7313</c:v>
                </c:pt>
                <c:pt idx="13">
                  <c:v>268.5206299999999</c:v>
                </c:pt>
                <c:pt idx="14">
                  <c:v>301.85075</c:v>
                </c:pt>
                <c:pt idx="15">
                  <c:v>238.9422</c:v>
                </c:pt>
                <c:pt idx="16">
                  <c:v>92.62214</c:v>
                </c:pt>
              </c:numCache>
            </c:numRef>
          </c:val>
          <c:smooth val="0"/>
          <c:extLst xmlns:c16r2="http://schemas.microsoft.com/office/drawing/2015/06/chart">
            <c:ext xmlns:c16="http://schemas.microsoft.com/office/drawing/2014/chart" uri="{C3380CC4-5D6E-409C-BE32-E72D297353CC}">
              <c16:uniqueId val="{0000000B-9295-41ED-8D83-9CFA4FC4ECD5}"/>
            </c:ext>
          </c:extLst>
        </c:ser>
        <c:ser>
          <c:idx val="11"/>
          <c:order val="11"/>
          <c:tx>
            <c:strRef>
              <c:f>'action graph'!$E$94</c:f>
              <c:strCache>
                <c:ptCount val="1"/>
                <c:pt idx="0">
                  <c:v>Land reclamation. Restoring to a usable state land damaged by human (e.g. excavation, construction) and natural (e.g. floods, wind-blown sand) factors via biotechnical and engineering methods.</c:v>
                </c:pt>
              </c:strCache>
            </c:strRef>
          </c:tx>
          <c:spPr>
            <a:ln w="12700" cap="rnd">
              <a:solidFill>
                <a:srgbClr val="FFCC99"/>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graph'!$F$94:$V$94</c:f>
              <c:numCache>
                <c:formatCode>0.0</c:formatCode>
                <c:ptCount val="17"/>
                <c:pt idx="0">
                  <c:v>0.0</c:v>
                </c:pt>
                <c:pt idx="1">
                  <c:v>65.02596</c:v>
                </c:pt>
                <c:pt idx="2">
                  <c:v>62.22852</c:v>
                </c:pt>
                <c:pt idx="3">
                  <c:v>46.41401000000002</c:v>
                </c:pt>
                <c:pt idx="4">
                  <c:v>63.59833999999997</c:v>
                </c:pt>
                <c:pt idx="5">
                  <c:v>53.00873999999998</c:v>
                </c:pt>
                <c:pt idx="6">
                  <c:v>69.23279000000001</c:v>
                </c:pt>
                <c:pt idx="7">
                  <c:v>53.74099</c:v>
                </c:pt>
                <c:pt idx="8">
                  <c:v>69.51082</c:v>
                </c:pt>
                <c:pt idx="9">
                  <c:v>57.81874000000001</c:v>
                </c:pt>
                <c:pt idx="10">
                  <c:v>59.42242999999998</c:v>
                </c:pt>
                <c:pt idx="11">
                  <c:v>699.80148</c:v>
                </c:pt>
                <c:pt idx="12">
                  <c:v>1144.9187</c:v>
                </c:pt>
                <c:pt idx="13">
                  <c:v>40.91634000000001</c:v>
                </c:pt>
                <c:pt idx="14">
                  <c:v>50.89570999999998</c:v>
                </c:pt>
                <c:pt idx="15">
                  <c:v>46.9155</c:v>
                </c:pt>
                <c:pt idx="16">
                  <c:v>15.53214999999999</c:v>
                </c:pt>
              </c:numCache>
            </c:numRef>
          </c:val>
          <c:smooth val="0"/>
          <c:extLst xmlns:c16r2="http://schemas.microsoft.com/office/drawing/2015/06/chart">
            <c:ext xmlns:c16="http://schemas.microsoft.com/office/drawing/2014/chart" uri="{C3380CC4-5D6E-409C-BE32-E72D297353CC}">
              <c16:uniqueId val="{0000000C-9295-41ED-8D83-9CFA4FC4ECD5}"/>
            </c:ext>
          </c:extLst>
        </c:ser>
        <c:ser>
          <c:idx val="12"/>
          <c:order val="12"/>
          <c:tx>
            <c:strRef>
              <c:f>'action graph'!$E$95</c:f>
              <c:strCache>
                <c:ptCount val="1"/>
                <c:pt idx="0">
                  <c:v>Improvement of low and medium-yield cropland. Improving cropland productivity via irrigation, drainage, and other infrastructure, soil fertility and treatment, and enhancing productivity and sustainability through science and technology.             </c:v>
                </c:pt>
              </c:strCache>
            </c:strRef>
          </c:tx>
          <c:spPr>
            <a:ln w="12700" cap="rnd">
              <a:solidFill>
                <a:srgbClr val="CC00FF"/>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graph'!$F$95:$V$95</c:f>
              <c:numCache>
                <c:formatCode>0.0</c:formatCode>
                <c:ptCount val="17"/>
                <c:pt idx="0">
                  <c:v>2026.546666666667</c:v>
                </c:pt>
                <c:pt idx="1">
                  <c:v>2431.573333333333</c:v>
                </c:pt>
                <c:pt idx="2">
                  <c:v>2495.166666666667</c:v>
                </c:pt>
                <c:pt idx="3">
                  <c:v>2039.173333333333</c:v>
                </c:pt>
                <c:pt idx="4">
                  <c:v>1878.96</c:v>
                </c:pt>
                <c:pt idx="5">
                  <c:v>1546.573333333333</c:v>
                </c:pt>
                <c:pt idx="6">
                  <c:v>1610.086666666667</c:v>
                </c:pt>
                <c:pt idx="7">
                  <c:v>2041.446666666667</c:v>
                </c:pt>
                <c:pt idx="8">
                  <c:v>1987.073333333333</c:v>
                </c:pt>
                <c:pt idx="9">
                  <c:v>1827.946666666667</c:v>
                </c:pt>
                <c:pt idx="10">
                  <c:v>1763.6</c:v>
                </c:pt>
                <c:pt idx="11">
                  <c:v>1642.806666666667</c:v>
                </c:pt>
                <c:pt idx="12">
                  <c:v>1378.473333333333</c:v>
                </c:pt>
                <c:pt idx="13">
                  <c:v>1199.866666666667</c:v>
                </c:pt>
                <c:pt idx="14">
                  <c:v>1114.16</c:v>
                </c:pt>
                <c:pt idx="15">
                  <c:v>961.7866666666667</c:v>
                </c:pt>
                <c:pt idx="16">
                  <c:v>150.6466666666666</c:v>
                </c:pt>
              </c:numCache>
            </c:numRef>
          </c:val>
          <c:smooth val="0"/>
          <c:extLst xmlns:c16r2="http://schemas.microsoft.com/office/drawing/2015/06/chart">
            <c:ext xmlns:c16="http://schemas.microsoft.com/office/drawing/2014/chart" uri="{C3380CC4-5D6E-409C-BE32-E72D297353CC}">
              <c16:uniqueId val="{0000000D-9295-41ED-8D83-9CFA4FC4ECD5}"/>
            </c:ext>
          </c:extLst>
        </c:ser>
        <c:ser>
          <c:idx val="13"/>
          <c:order val="13"/>
          <c:tx>
            <c:strRef>
              <c:f>'action graph'!$E$96</c:f>
              <c:strCache>
                <c:ptCount val="1"/>
                <c:pt idx="0">
                  <c:v>Demonstration of high-yield cropland. Develop highly-productive and sustainable cropland demonstration sites demonstrating irrigation, drainage, and other infrastructure, soil fertility and treatment, science and technology. </c:v>
                </c:pt>
              </c:strCache>
            </c:strRef>
          </c:tx>
          <c:spPr>
            <a:ln w="12700" cap="rnd">
              <a:solidFill>
                <a:srgbClr val="FF33CC"/>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graph'!$F$96:$V$96</c:f>
              <c:numCache>
                <c:formatCode>0.0</c:formatCode>
                <c:ptCount val="17"/>
                <c:pt idx="0">
                  <c:v>0.0</c:v>
                </c:pt>
                <c:pt idx="1">
                  <c:v>0.0</c:v>
                </c:pt>
                <c:pt idx="2">
                  <c:v>0.0</c:v>
                </c:pt>
                <c:pt idx="3">
                  <c:v>0.0</c:v>
                </c:pt>
                <c:pt idx="4">
                  <c:v>0.0</c:v>
                </c:pt>
                <c:pt idx="5">
                  <c:v>0.0</c:v>
                </c:pt>
                <c:pt idx="6">
                  <c:v>0.0</c:v>
                </c:pt>
                <c:pt idx="7">
                  <c:v>0.0</c:v>
                </c:pt>
                <c:pt idx="8">
                  <c:v>0.0</c:v>
                </c:pt>
                <c:pt idx="9">
                  <c:v>0.0</c:v>
                </c:pt>
                <c:pt idx="10">
                  <c:v>0.0</c:v>
                </c:pt>
                <c:pt idx="11">
                  <c:v>34.36666666666667</c:v>
                </c:pt>
                <c:pt idx="12">
                  <c:v>320.0333333333334</c:v>
                </c:pt>
                <c:pt idx="13">
                  <c:v>504.82</c:v>
                </c:pt>
                <c:pt idx="14">
                  <c:v>825.5599999999999</c:v>
                </c:pt>
                <c:pt idx="15">
                  <c:v>988.7333333333333</c:v>
                </c:pt>
                <c:pt idx="16">
                  <c:v>1440.92</c:v>
                </c:pt>
              </c:numCache>
            </c:numRef>
          </c:val>
          <c:smooth val="0"/>
          <c:extLst xmlns:c16r2="http://schemas.microsoft.com/office/drawing/2015/06/chart">
            <c:ext xmlns:c16="http://schemas.microsoft.com/office/drawing/2014/chart" uri="{C3380CC4-5D6E-409C-BE32-E72D297353CC}">
              <c16:uniqueId val="{0000000E-9295-41ED-8D83-9CFA4FC4ECD5}"/>
            </c:ext>
          </c:extLst>
        </c:ser>
        <c:ser>
          <c:idx val="14"/>
          <c:order val="14"/>
          <c:tx>
            <c:strRef>
              <c:f>'action graph'!$E$97</c:f>
              <c:strCache>
                <c:ptCount val="1"/>
                <c:pt idx="0">
                  <c:v>Desertification control. Afforestation and shelterbelt plantation, revegetation, grassland restoration, and dune stabilisation.</c:v>
                </c:pt>
              </c:strCache>
            </c:strRef>
          </c:tx>
          <c:spPr>
            <a:ln w="12700" cap="rnd">
              <a:solidFill>
                <a:srgbClr val="C00000"/>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graph'!$F$97:$V$97</c:f>
              <c:numCache>
                <c:formatCode>0.0</c:formatCode>
                <c:ptCount val="17"/>
                <c:pt idx="0">
                  <c:v>0.0</c:v>
                </c:pt>
                <c:pt idx="1">
                  <c:v>0.0</c:v>
                </c:pt>
                <c:pt idx="2">
                  <c:v>0.0</c:v>
                </c:pt>
                <c:pt idx="3">
                  <c:v>0.0</c:v>
                </c:pt>
                <c:pt idx="4">
                  <c:v>0.0</c:v>
                </c:pt>
                <c:pt idx="5">
                  <c:v>79.44520588761098</c:v>
                </c:pt>
                <c:pt idx="6">
                  <c:v>112.6785392209443</c:v>
                </c:pt>
                <c:pt idx="7">
                  <c:v>120.9918725542776</c:v>
                </c:pt>
                <c:pt idx="8">
                  <c:v>103.4585392209443</c:v>
                </c:pt>
                <c:pt idx="9">
                  <c:v>102.2785392209443</c:v>
                </c:pt>
                <c:pt idx="10">
                  <c:v>347.7902002748538</c:v>
                </c:pt>
                <c:pt idx="11">
                  <c:v>550.4122731039854</c:v>
                </c:pt>
                <c:pt idx="12">
                  <c:v>661.9033095185518</c:v>
                </c:pt>
                <c:pt idx="13">
                  <c:v>2057.590163274892</c:v>
                </c:pt>
                <c:pt idx="14">
                  <c:v>2226.921948552259</c:v>
                </c:pt>
                <c:pt idx="15">
                  <c:v>2530.854770976981</c:v>
                </c:pt>
                <c:pt idx="16">
                  <c:v>3124.418618241886</c:v>
                </c:pt>
              </c:numCache>
            </c:numRef>
          </c:val>
          <c:smooth val="0"/>
          <c:extLst xmlns:c16r2="http://schemas.microsoft.com/office/drawing/2015/06/chart">
            <c:ext xmlns:c16="http://schemas.microsoft.com/office/drawing/2014/chart" uri="{C3380CC4-5D6E-409C-BE32-E72D297353CC}">
              <c16:uniqueId val="{0000000F-9295-41ED-8D83-9CFA4FC4ECD5}"/>
            </c:ext>
          </c:extLst>
        </c:ser>
        <c:ser>
          <c:idx val="15"/>
          <c:order val="15"/>
          <c:tx>
            <c:strRef>
              <c:f>'action graph'!$E$98</c:f>
              <c:strCache>
                <c:ptCount val="1"/>
                <c:pt idx="0">
                  <c:v>Soil and water conservation. Mitigation of soil water erosion and sedimentation via revegetation of forest and grassland on sloping farmland, changes in agricultural and land management, industry restructuring and development, and water conservation.</c:v>
                </c:pt>
              </c:strCache>
            </c:strRef>
          </c:tx>
          <c:spPr>
            <a:ln w="12700" cap="rnd">
              <a:solidFill>
                <a:schemeClr val="accent4">
                  <a:lumMod val="80000"/>
                  <a:lumOff val="20000"/>
                </a:schemeClr>
              </a:solidFill>
              <a:round/>
            </a:ln>
            <a:effectLst/>
          </c:spPr>
          <c:marker>
            <c:symbol val="none"/>
          </c:marker>
          <c:cat>
            <c:numRef>
              <c:f>'action graph'!$F$82:$V$82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graph'!$F$98:$V$98</c:f>
              <c:numCache>
                <c:formatCode>0.0</c:formatCode>
                <c:ptCount val="17"/>
                <c:pt idx="0">
                  <c:v>766.15</c:v>
                </c:pt>
                <c:pt idx="1">
                  <c:v>766.15</c:v>
                </c:pt>
                <c:pt idx="2">
                  <c:v>766.15</c:v>
                </c:pt>
                <c:pt idx="3">
                  <c:v>766.15</c:v>
                </c:pt>
                <c:pt idx="4">
                  <c:v>545.71</c:v>
                </c:pt>
                <c:pt idx="5">
                  <c:v>429.15</c:v>
                </c:pt>
                <c:pt idx="6">
                  <c:v>429.15</c:v>
                </c:pt>
                <c:pt idx="7">
                  <c:v>429.15</c:v>
                </c:pt>
                <c:pt idx="8">
                  <c:v>429.15</c:v>
                </c:pt>
                <c:pt idx="9">
                  <c:v>429.15</c:v>
                </c:pt>
                <c:pt idx="10">
                  <c:v>568.27</c:v>
                </c:pt>
                <c:pt idx="11">
                  <c:v>711.5599999999998</c:v>
                </c:pt>
                <c:pt idx="12">
                  <c:v>711.5599999999998</c:v>
                </c:pt>
                <c:pt idx="13">
                  <c:v>711.5599999999998</c:v>
                </c:pt>
                <c:pt idx="14">
                  <c:v>711.5599999999998</c:v>
                </c:pt>
                <c:pt idx="15">
                  <c:v>1079.0</c:v>
                </c:pt>
                <c:pt idx="16">
                  <c:v>1079.0</c:v>
                </c:pt>
              </c:numCache>
            </c:numRef>
          </c:val>
          <c:smooth val="0"/>
          <c:extLst xmlns:c16r2="http://schemas.microsoft.com/office/drawing/2015/06/chart">
            <c:ext xmlns:c16="http://schemas.microsoft.com/office/drawing/2014/chart" uri="{C3380CC4-5D6E-409C-BE32-E72D297353CC}">
              <c16:uniqueId val="{00000010-9295-41ED-8D83-9CFA4FC4ECD5}"/>
            </c:ext>
          </c:extLst>
        </c:ser>
        <c:dLbls>
          <c:showLegendKey val="0"/>
          <c:showVal val="0"/>
          <c:showCatName val="0"/>
          <c:showSerName val="0"/>
          <c:showPercent val="0"/>
          <c:showBubbleSize val="0"/>
        </c:dLbls>
        <c:smooth val="0"/>
        <c:axId val="-1298606480"/>
        <c:axId val="-1298601968"/>
      </c:lineChart>
      <c:catAx>
        <c:axId val="-1298606480"/>
        <c:scaling>
          <c:orientation val="minMax"/>
        </c:scaling>
        <c:delete val="0"/>
        <c:axPos val="b"/>
        <c:numFmt formatCode="General" sourceLinked="0"/>
        <c:majorTickMark val="out"/>
        <c:minorTickMark val="none"/>
        <c:tickLblPos val="low"/>
        <c:spPr>
          <a:noFill/>
          <a:ln w="1270"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chemeClr val="tx1"/>
                </a:solidFill>
                <a:latin typeface="Arial" panose="020B0604020202020204" pitchFamily="34" charset="0"/>
                <a:ea typeface="+mj-ea"/>
                <a:cs typeface="+mn-cs"/>
              </a:defRPr>
            </a:pPr>
            <a:endParaRPr lang="en-US"/>
          </a:p>
        </c:txPr>
        <c:crossAx val="-1298601968"/>
        <c:crossesAt val="0.0"/>
        <c:auto val="1"/>
        <c:lblAlgn val="ctr"/>
        <c:lblOffset val="100"/>
        <c:tickLblSkip val="1"/>
        <c:noMultiLvlLbl val="0"/>
      </c:catAx>
      <c:valAx>
        <c:axId val="-1298601968"/>
        <c:scaling>
          <c:logBase val="10.0"/>
          <c:orientation val="minMax"/>
          <c:max val="270000.0"/>
          <c:min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mn-cs"/>
                  </a:defRPr>
                </a:pPr>
                <a:r>
                  <a:rPr lang="en-AU" sz="800" b="1" i="0" baseline="0">
                    <a:solidFill>
                      <a:schemeClr val="tx1"/>
                    </a:solidFill>
                    <a:latin typeface="Arial" panose="020B0604020202020204" pitchFamily="34" charset="0"/>
                  </a:rPr>
                  <a:t>Area (log, thousand ha)</a:t>
                </a:r>
              </a:p>
            </c:rich>
          </c:tx>
          <c:layout>
            <c:manualLayout>
              <c:xMode val="edge"/>
              <c:yMode val="edge"/>
              <c:x val="0.000852874777052517"/>
              <c:y val="0.109641705479882"/>
            </c:manualLayout>
          </c:layout>
          <c:overlay val="0"/>
          <c:spPr>
            <a:noFill/>
            <a:ln>
              <a:noFill/>
            </a:ln>
            <a:effectLst/>
          </c:spPr>
        </c:title>
        <c:numFmt formatCode="#,##0_);[Red]\(#,##0\)" sourceLinked="0"/>
        <c:majorTickMark val="out"/>
        <c:minorTickMark val="none"/>
        <c:tickLblPos val="nextTo"/>
        <c:spPr>
          <a:solidFill>
            <a:schemeClr val="bg1"/>
          </a:solidFill>
          <a:ln w="1270">
            <a:solidFill>
              <a:schemeClr val="tx1"/>
            </a:solid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crossAx val="-1298606480"/>
        <c:crosses val="autoZero"/>
        <c:crossBetween val="midCat"/>
        <c:majorUnit val="10.0"/>
      </c:valAx>
      <c:spPr>
        <a:noFill/>
        <a:ln w="25400">
          <a:noFill/>
        </a:ln>
        <a:effectLst/>
      </c:spPr>
    </c:plotArea>
    <c:legend>
      <c:legendPos val="r"/>
      <c:layout>
        <c:manualLayout>
          <c:xMode val="edge"/>
          <c:yMode val="edge"/>
          <c:x val="0.0"/>
          <c:y val="0.459831378739095"/>
          <c:w val="0.994355036225613"/>
          <c:h val="0.526397035598918"/>
        </c:manualLayout>
      </c:layout>
      <c:overlay val="1"/>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04375365239797"/>
          <c:y val="0.016658950617284"/>
          <c:w val="0.378116574581966"/>
          <c:h val="0.777127986669293"/>
        </c:manualLayout>
      </c:layout>
      <c:lineChart>
        <c:grouping val="standard"/>
        <c:varyColors val="0"/>
        <c:ser>
          <c:idx val="0"/>
          <c:order val="0"/>
          <c:tx>
            <c:strRef>
              <c:f>'action graph'!$E$83</c:f>
              <c:strCache>
                <c:ptCount val="1"/>
                <c:pt idx="0">
                  <c:v>Timber forests. Reforestation/afforestation and productivity improvement of forests for timber resources.</c:v>
                </c:pt>
              </c:strCache>
            </c:strRef>
          </c:tx>
          <c:spPr>
            <a:ln w="12700">
              <a:solidFill>
                <a:srgbClr val="44693D"/>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graph'!$X$83:$AN$83</c:f>
              <c:numCache>
                <c:formatCode>0.0</c:formatCode>
                <c:ptCount val="17"/>
                <c:pt idx="0">
                  <c:v>502.59</c:v>
                </c:pt>
                <c:pt idx="1">
                  <c:v>1108.040883351261</c:v>
                </c:pt>
                <c:pt idx="2">
                  <c:v>1462.183883351261</c:v>
                </c:pt>
                <c:pt idx="3">
                  <c:v>1854.321595408732</c:v>
                </c:pt>
                <c:pt idx="4">
                  <c:v>2398.132595408732</c:v>
                </c:pt>
                <c:pt idx="5">
                  <c:v>3189.897595408733</c:v>
                </c:pt>
                <c:pt idx="6">
                  <c:v>3720.671595408733</c:v>
                </c:pt>
                <c:pt idx="7">
                  <c:v>4081.848595408733</c:v>
                </c:pt>
                <c:pt idx="8">
                  <c:v>4263.242595408733</c:v>
                </c:pt>
                <c:pt idx="9">
                  <c:v>4518.255595408733</c:v>
                </c:pt>
                <c:pt idx="10">
                  <c:v>4786.156595408732</c:v>
                </c:pt>
                <c:pt idx="11">
                  <c:v>5112.635595408733</c:v>
                </c:pt>
                <c:pt idx="12">
                  <c:v>5367.935595408733</c:v>
                </c:pt>
                <c:pt idx="13">
                  <c:v>5586.152595408732</c:v>
                </c:pt>
                <c:pt idx="14">
                  <c:v>5769.618595408733</c:v>
                </c:pt>
                <c:pt idx="15">
                  <c:v>5936.880595408733</c:v>
                </c:pt>
                <c:pt idx="16">
                  <c:v>6061.472595408733</c:v>
                </c:pt>
              </c:numCache>
            </c:numRef>
          </c:val>
          <c:smooth val="0"/>
          <c:extLst xmlns:c16r2="http://schemas.microsoft.com/office/drawing/2015/06/chart">
            <c:ext xmlns:c16="http://schemas.microsoft.com/office/drawing/2014/chart" uri="{C3380CC4-5D6E-409C-BE32-E72D297353CC}">
              <c16:uniqueId val="{00000001-9295-41ED-8D83-9CFA4FC4ECD5}"/>
            </c:ext>
          </c:extLst>
        </c:ser>
        <c:ser>
          <c:idx val="1"/>
          <c:order val="1"/>
          <c:tx>
            <c:strRef>
              <c:f>'action graph'!$E$84</c:f>
              <c:strCache>
                <c:ptCount val="1"/>
                <c:pt idx="0">
                  <c:v>Economic forests. Reforestation/afforestation and productivity improvement of forests for producing fruit, oils, industrial raw materials, and medicines; and gardens.</c:v>
                </c:pt>
              </c:strCache>
            </c:strRef>
          </c:tx>
          <c:spPr>
            <a:ln w="12700">
              <a:solidFill>
                <a:srgbClr val="66BE2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graph'!$X$84:$AN$84</c:f>
              <c:numCache>
                <c:formatCode>0.0</c:formatCode>
                <c:ptCount val="17"/>
                <c:pt idx="0">
                  <c:v>616.1600000000001</c:v>
                </c:pt>
                <c:pt idx="1">
                  <c:v>1252.982435443041</c:v>
                </c:pt>
                <c:pt idx="2">
                  <c:v>1890.720435443041</c:v>
                </c:pt>
                <c:pt idx="3">
                  <c:v>2325.67014209854</c:v>
                </c:pt>
                <c:pt idx="4">
                  <c:v>2924.77514209854</c:v>
                </c:pt>
                <c:pt idx="5">
                  <c:v>3480.69414209854</c:v>
                </c:pt>
                <c:pt idx="6">
                  <c:v>3763.977142098538</c:v>
                </c:pt>
                <c:pt idx="7">
                  <c:v>3941.604142098539</c:v>
                </c:pt>
                <c:pt idx="8">
                  <c:v>4057.135142098538</c:v>
                </c:pt>
                <c:pt idx="9">
                  <c:v>4224.694142098538</c:v>
                </c:pt>
                <c:pt idx="10">
                  <c:v>4464.840142098538</c:v>
                </c:pt>
                <c:pt idx="11">
                  <c:v>4857.654142098538</c:v>
                </c:pt>
                <c:pt idx="12">
                  <c:v>5265.878142098539</c:v>
                </c:pt>
                <c:pt idx="13">
                  <c:v>5613.403142098538</c:v>
                </c:pt>
                <c:pt idx="14">
                  <c:v>5873.560142098538</c:v>
                </c:pt>
                <c:pt idx="15">
                  <c:v>6099.048142098539</c:v>
                </c:pt>
                <c:pt idx="16">
                  <c:v>6295.474142098539</c:v>
                </c:pt>
              </c:numCache>
            </c:numRef>
          </c:val>
          <c:smooth val="0"/>
          <c:extLst xmlns:c16r2="http://schemas.microsoft.com/office/drawing/2015/06/chart">
            <c:ext xmlns:c16="http://schemas.microsoft.com/office/drawing/2014/chart" uri="{C3380CC4-5D6E-409C-BE32-E72D297353CC}">
              <c16:uniqueId val="{00000002-9295-41ED-8D83-9CFA4FC4ECD5}"/>
            </c:ext>
          </c:extLst>
        </c:ser>
        <c:ser>
          <c:idx val="2"/>
          <c:order val="2"/>
          <c:tx>
            <c:strRef>
              <c:f>'action graph'!$E$85</c:f>
              <c:strCache>
                <c:ptCount val="1"/>
                <c:pt idx="0">
                  <c:v>Protection forests. Reforestation/afforestation for mitigating soil and bank erosion and water quality management.</c:v>
                </c:pt>
              </c:strCache>
            </c:strRef>
          </c:tx>
          <c:spPr>
            <a:ln w="12700"/>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graph'!$X$85:$AN$85</c:f>
              <c:numCache>
                <c:formatCode>0.0</c:formatCode>
                <c:ptCount val="17"/>
                <c:pt idx="0">
                  <c:v>1278.38</c:v>
                </c:pt>
                <c:pt idx="1">
                  <c:v>2828.78118778339</c:v>
                </c:pt>
                <c:pt idx="2">
                  <c:v>4523.275187783391</c:v>
                </c:pt>
                <c:pt idx="3">
                  <c:v>6743.40095032629</c:v>
                </c:pt>
                <c:pt idx="4">
                  <c:v>12321.55095032629</c:v>
                </c:pt>
                <c:pt idx="5">
                  <c:v>19171.58095032629</c:v>
                </c:pt>
                <c:pt idx="6">
                  <c:v>23128.9979503263</c:v>
                </c:pt>
                <c:pt idx="7">
                  <c:v>25598.30995032629</c:v>
                </c:pt>
                <c:pt idx="8">
                  <c:v>26984.27995032629</c:v>
                </c:pt>
                <c:pt idx="9">
                  <c:v>29124.0909503263</c:v>
                </c:pt>
                <c:pt idx="10">
                  <c:v>31958.5799503263</c:v>
                </c:pt>
                <c:pt idx="11">
                  <c:v>35777.8169503263</c:v>
                </c:pt>
                <c:pt idx="12">
                  <c:v>38711.1219503263</c:v>
                </c:pt>
                <c:pt idx="13">
                  <c:v>41192.8059503263</c:v>
                </c:pt>
                <c:pt idx="14">
                  <c:v>43458.2159503263</c:v>
                </c:pt>
                <c:pt idx="15">
                  <c:v>45590.2869503263</c:v>
                </c:pt>
                <c:pt idx="16">
                  <c:v>47156.42595032629</c:v>
                </c:pt>
              </c:numCache>
            </c:numRef>
          </c:val>
          <c:smooth val="0"/>
          <c:extLst xmlns:c16r2="http://schemas.microsoft.com/office/drawing/2015/06/chart">
            <c:ext xmlns:c16="http://schemas.microsoft.com/office/drawing/2014/chart" uri="{C3380CC4-5D6E-409C-BE32-E72D297353CC}">
              <c16:uniqueId val="{00000003-9295-41ED-8D83-9CFA4FC4ECD5}"/>
            </c:ext>
          </c:extLst>
        </c:ser>
        <c:ser>
          <c:idx val="3"/>
          <c:order val="3"/>
          <c:tx>
            <c:strRef>
              <c:f>'action graph'!$E$86</c:f>
              <c:strCache>
                <c:ptCount val="1"/>
                <c:pt idx="0">
                  <c:v>Fuelwood forests. Reforestation/afforestation for energy supply.</c:v>
                </c:pt>
              </c:strCache>
            </c:strRef>
          </c:tx>
          <c:spPr>
            <a:ln w="12700">
              <a:solidFill>
                <a:srgbClr val="007A5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graph'!$X$86:$AN$86</c:f>
              <c:numCache>
                <c:formatCode>0.0</c:formatCode>
                <c:ptCount val="17"/>
                <c:pt idx="0">
                  <c:v>80.7</c:v>
                </c:pt>
                <c:pt idx="1">
                  <c:v>153.0877788282268</c:v>
                </c:pt>
                <c:pt idx="2">
                  <c:v>200.9787788282268</c:v>
                </c:pt>
                <c:pt idx="3">
                  <c:v>217.1080276777344</c:v>
                </c:pt>
                <c:pt idx="4">
                  <c:v>260.6480276777344</c:v>
                </c:pt>
                <c:pt idx="5">
                  <c:v>311.1630276777344</c:v>
                </c:pt>
                <c:pt idx="6">
                  <c:v>335.4420276777344</c:v>
                </c:pt>
                <c:pt idx="7">
                  <c:v>353.5350276777344</c:v>
                </c:pt>
                <c:pt idx="8">
                  <c:v>359.1610276777344</c:v>
                </c:pt>
                <c:pt idx="9">
                  <c:v>363.8500276777344</c:v>
                </c:pt>
                <c:pt idx="10">
                  <c:v>364.5790276777344</c:v>
                </c:pt>
                <c:pt idx="11">
                  <c:v>374.4410276777344</c:v>
                </c:pt>
                <c:pt idx="12">
                  <c:v>387.9110276777345</c:v>
                </c:pt>
                <c:pt idx="13">
                  <c:v>403.3360276777345</c:v>
                </c:pt>
                <c:pt idx="14">
                  <c:v>424.1150276777345</c:v>
                </c:pt>
                <c:pt idx="15">
                  <c:v>437.5540276777345</c:v>
                </c:pt>
                <c:pt idx="16">
                  <c:v>453.5000276777345</c:v>
                </c:pt>
              </c:numCache>
            </c:numRef>
          </c:val>
          <c:smooth val="0"/>
          <c:extLst xmlns:c16r2="http://schemas.microsoft.com/office/drawing/2015/06/chart">
            <c:ext xmlns:c16="http://schemas.microsoft.com/office/drawing/2014/chart" uri="{C3380CC4-5D6E-409C-BE32-E72D297353CC}">
              <c16:uniqueId val="{00000004-9295-41ED-8D83-9CFA4FC4ECD5}"/>
            </c:ext>
          </c:extLst>
        </c:ser>
        <c:ser>
          <c:idx val="4"/>
          <c:order val="4"/>
          <c:tx>
            <c:strRef>
              <c:f>'action graph'!$E$87</c:f>
              <c:strCache>
                <c:ptCount val="1"/>
                <c:pt idx="0">
                  <c:v>Special use forests. Reforestation/afforestation for national defense, scientific research, amenity, and historical site protection.</c:v>
                </c:pt>
              </c:strCache>
            </c:strRef>
          </c:tx>
          <c:spPr>
            <a:ln w="12700">
              <a:solidFill>
                <a:srgbClr val="00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graph'!$X$87:$AN$87</c:f>
              <c:numCache>
                <c:formatCode>0.0</c:formatCode>
                <c:ptCount val="17"/>
                <c:pt idx="0">
                  <c:v>8.540000000000001</c:v>
                </c:pt>
                <c:pt idx="1">
                  <c:v>19.7262084525939</c:v>
                </c:pt>
                <c:pt idx="2">
                  <c:v>25.2742084525939</c:v>
                </c:pt>
                <c:pt idx="3">
                  <c:v>32.10723187504665</c:v>
                </c:pt>
                <c:pt idx="4">
                  <c:v>44.87523187504665</c:v>
                </c:pt>
                <c:pt idx="5">
                  <c:v>59.43223187504665</c:v>
                </c:pt>
                <c:pt idx="6">
                  <c:v>66.51923187504665</c:v>
                </c:pt>
                <c:pt idx="7">
                  <c:v>69.40723187504666</c:v>
                </c:pt>
                <c:pt idx="8">
                  <c:v>71.59223187504666</c:v>
                </c:pt>
                <c:pt idx="9">
                  <c:v>86.16323187504666</c:v>
                </c:pt>
                <c:pt idx="10">
                  <c:v>100.3912318750467</c:v>
                </c:pt>
                <c:pt idx="11">
                  <c:v>121.5852318750467</c:v>
                </c:pt>
                <c:pt idx="12">
                  <c:v>134.2702318750466</c:v>
                </c:pt>
                <c:pt idx="13">
                  <c:v>147.2772318750467</c:v>
                </c:pt>
                <c:pt idx="14">
                  <c:v>158.0642318750467</c:v>
                </c:pt>
                <c:pt idx="15">
                  <c:v>168.7562318750467</c:v>
                </c:pt>
                <c:pt idx="16">
                  <c:v>183.1902318750467</c:v>
                </c:pt>
              </c:numCache>
            </c:numRef>
          </c:val>
          <c:smooth val="0"/>
          <c:extLst xmlns:c16r2="http://schemas.microsoft.com/office/drawing/2015/06/chart">
            <c:ext xmlns:c16="http://schemas.microsoft.com/office/drawing/2014/chart" uri="{C3380CC4-5D6E-409C-BE32-E72D297353CC}">
              <c16:uniqueId val="{00000005-9295-41ED-8D83-9CFA4FC4ECD5}"/>
            </c:ext>
          </c:extLst>
        </c:ser>
        <c:ser>
          <c:idx val="5"/>
          <c:order val="5"/>
          <c:tx>
            <c:strRef>
              <c:f>'action graph'!$E$88</c:f>
              <c:strCache>
                <c:ptCount val="1"/>
                <c:pt idx="0">
                  <c:v>Forest management. Logging bans, timber quotas, tending of natural forests, and mountain closure.</c:v>
                </c:pt>
              </c:strCache>
            </c:strRef>
          </c:tx>
          <c:spPr>
            <a:ln w="12700">
              <a:solidFill>
                <a:srgbClr val="0000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graph'!$X$88:$AN$88</c:f>
              <c:numCache>
                <c:formatCode>0.0</c:formatCode>
                <c:ptCount val="17"/>
                <c:pt idx="0">
                  <c:v>5108.58</c:v>
                </c:pt>
                <c:pt idx="1">
                  <c:v>10708.5108803221</c:v>
                </c:pt>
                <c:pt idx="2">
                  <c:v>13794.1398803221</c:v>
                </c:pt>
                <c:pt idx="3">
                  <c:v>30475.24350402107</c:v>
                </c:pt>
                <c:pt idx="4">
                  <c:v>31906.07650402107</c:v>
                </c:pt>
                <c:pt idx="5">
                  <c:v>33218.65550402107</c:v>
                </c:pt>
                <c:pt idx="6">
                  <c:v>48112.04650402107</c:v>
                </c:pt>
                <c:pt idx="7">
                  <c:v>50564.36950402107</c:v>
                </c:pt>
                <c:pt idx="8">
                  <c:v>65172.81050402106</c:v>
                </c:pt>
                <c:pt idx="9">
                  <c:v>70592.95550402107</c:v>
                </c:pt>
                <c:pt idx="10">
                  <c:v>73692.60650402107</c:v>
                </c:pt>
                <c:pt idx="11">
                  <c:v>98225.03850402107</c:v>
                </c:pt>
                <c:pt idx="12">
                  <c:v>106780.8225040211</c:v>
                </c:pt>
                <c:pt idx="13">
                  <c:v>115826.1055040211</c:v>
                </c:pt>
                <c:pt idx="14">
                  <c:v>123888.8708373544</c:v>
                </c:pt>
                <c:pt idx="15">
                  <c:v>130934.4741706877</c:v>
                </c:pt>
                <c:pt idx="16">
                  <c:v>133476.8981706878</c:v>
                </c:pt>
              </c:numCache>
            </c:numRef>
          </c:val>
          <c:smooth val="0"/>
          <c:extLst xmlns:c16r2="http://schemas.microsoft.com/office/drawing/2015/06/chart">
            <c:ext xmlns:c16="http://schemas.microsoft.com/office/drawing/2014/chart" uri="{C3380CC4-5D6E-409C-BE32-E72D297353CC}">
              <c16:uniqueId val="{00000006-9295-41ED-8D83-9CFA4FC4ECD5}"/>
            </c:ext>
          </c:extLst>
        </c:ser>
        <c:ser>
          <c:idx val="6"/>
          <c:order val="6"/>
          <c:tx>
            <c:strRef>
              <c:f>'action graph'!$E$89</c:f>
              <c:strCache>
                <c:ptCount val="1"/>
                <c:pt idx="0">
                  <c:v>Wildlife conservation and nature reserves. Establishment of nature reserves, breeding centres, monitoring stations, and conservation projects.</c:v>
                </c:pt>
              </c:strCache>
            </c:strRef>
          </c:tx>
          <c:spPr>
            <a:ln w="12700">
              <a:solidFill>
                <a:srgbClr val="0066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graph'!$X$89:$AN$89</c:f>
              <c:numCache>
                <c:formatCode>0.0</c:formatCode>
                <c:ptCount val="17"/>
                <c:pt idx="0">
                  <c:v>0.0</c:v>
                </c:pt>
                <c:pt idx="1">
                  <c:v>0.0</c:v>
                </c:pt>
                <c:pt idx="2">
                  <c:v>0.0</c:v>
                </c:pt>
                <c:pt idx="3">
                  <c:v>10629.60000000001</c:v>
                </c:pt>
                <c:pt idx="4">
                  <c:v>6396.400000000009</c:v>
                </c:pt>
                <c:pt idx="5">
                  <c:v>14798.39999999999</c:v>
                </c:pt>
                <c:pt idx="6">
                  <c:v>15671.29999999999</c:v>
                </c:pt>
                <c:pt idx="7">
                  <c:v>16885.39999999998</c:v>
                </c:pt>
                <c:pt idx="8">
                  <c:v>18173.99999999999</c:v>
                </c:pt>
                <c:pt idx="9">
                  <c:v>18535.3</c:v>
                </c:pt>
                <c:pt idx="10">
                  <c:v>19805.00000000001</c:v>
                </c:pt>
                <c:pt idx="11">
                  <c:v>19882.00000000001</c:v>
                </c:pt>
                <c:pt idx="12">
                  <c:v>20709.2</c:v>
                </c:pt>
                <c:pt idx="13">
                  <c:v>19690.30000000002</c:v>
                </c:pt>
                <c:pt idx="14">
                  <c:v>21865.0</c:v>
                </c:pt>
                <c:pt idx="15">
                  <c:v>21466.20000000003</c:v>
                </c:pt>
                <c:pt idx="16">
                  <c:v>21695.20000000001</c:v>
                </c:pt>
              </c:numCache>
            </c:numRef>
          </c:val>
          <c:smooth val="0"/>
          <c:extLst xmlns:c16r2="http://schemas.microsoft.com/office/drawing/2015/06/chart">
            <c:ext xmlns:c16="http://schemas.microsoft.com/office/drawing/2014/chart" uri="{C3380CC4-5D6E-409C-BE32-E72D297353CC}">
              <c16:uniqueId val="{00000007-9295-41ED-8D83-9CFA4FC4ECD5}"/>
            </c:ext>
          </c:extLst>
        </c:ser>
        <c:ser>
          <c:idx val="7"/>
          <c:order val="7"/>
          <c:tx>
            <c:strRef>
              <c:f>'action graph'!$E$90</c:f>
              <c:strCache>
                <c:ptCount val="1"/>
                <c:pt idx="0">
                  <c:v>Grassland management. Artificial seeding, improvement of natural grassland, grazing rotation zoning, grazing prohibition, fodder production.</c:v>
                </c:pt>
              </c:strCache>
            </c:strRef>
          </c:tx>
          <c:spPr>
            <a:ln w="12700">
              <a:solidFill>
                <a:srgbClr val="66CC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graph'!$X$90:$AN$90</c:f>
              <c:numCache>
                <c:formatCode>0.0</c:formatCode>
                <c:ptCount val="17"/>
                <c:pt idx="0">
                  <c:v>136.7</c:v>
                </c:pt>
                <c:pt idx="1">
                  <c:v>288.7306258193826</c:v>
                </c:pt>
                <c:pt idx="2">
                  <c:v>465.7639591527159</c:v>
                </c:pt>
                <c:pt idx="3">
                  <c:v>851.8560726530586</c:v>
                </c:pt>
                <c:pt idx="4">
                  <c:v>1672.333072653058</c:v>
                </c:pt>
                <c:pt idx="5">
                  <c:v>2221.202739319725</c:v>
                </c:pt>
                <c:pt idx="6">
                  <c:v>2752.546739319725</c:v>
                </c:pt>
                <c:pt idx="7">
                  <c:v>3286.993739319725</c:v>
                </c:pt>
                <c:pt idx="8">
                  <c:v>3830.446072653059</c:v>
                </c:pt>
                <c:pt idx="9">
                  <c:v>4214.918405986392</c:v>
                </c:pt>
                <c:pt idx="10">
                  <c:v>4563.622072653058</c:v>
                </c:pt>
                <c:pt idx="11">
                  <c:v>5094.318739319725</c:v>
                </c:pt>
                <c:pt idx="12">
                  <c:v>7142.452405986392</c:v>
                </c:pt>
                <c:pt idx="13">
                  <c:v>259606.5380726531</c:v>
                </c:pt>
                <c:pt idx="14">
                  <c:v>259814.1407393198</c:v>
                </c:pt>
                <c:pt idx="15">
                  <c:v>260064.6277393198</c:v>
                </c:pt>
                <c:pt idx="16">
                  <c:v>260276.4347393198</c:v>
                </c:pt>
              </c:numCache>
            </c:numRef>
          </c:val>
          <c:smooth val="0"/>
          <c:extLst xmlns:c16r2="http://schemas.microsoft.com/office/drawing/2015/06/chart">
            <c:ext xmlns:c16="http://schemas.microsoft.com/office/drawing/2014/chart" uri="{C3380CC4-5D6E-409C-BE32-E72D297353CC}">
              <c16:uniqueId val="{00000008-9295-41ED-8D83-9CFA4FC4ECD5}"/>
            </c:ext>
          </c:extLst>
        </c:ser>
        <c:ser>
          <c:idx val="8"/>
          <c:order val="8"/>
          <c:tx>
            <c:strRef>
              <c:f>'action graph'!$E$91</c:f>
              <c:strCache>
                <c:ptCount val="1"/>
                <c:pt idx="0">
                  <c:v>Small watershed improvement. Comprehensive suite of actions to mitigate erosion and promote sustainable agricultural production including infrastructure development.</c:v>
                </c:pt>
              </c:strCache>
            </c:strRef>
          </c:tx>
          <c:spPr>
            <a:ln w="12700">
              <a:solidFill>
                <a:srgbClr val="CCEC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graph'!$X$91:$AN$91</c:f>
              <c:numCache>
                <c:formatCode>0.0</c:formatCode>
                <c:ptCount val="17"/>
                <c:pt idx="0">
                  <c:v>0.0</c:v>
                </c:pt>
                <c:pt idx="1">
                  <c:v>0.0</c:v>
                </c:pt>
                <c:pt idx="2">
                  <c:v>0.0</c:v>
                </c:pt>
                <c:pt idx="3">
                  <c:v>17.74947593952774</c:v>
                </c:pt>
                <c:pt idx="4">
                  <c:v>105.1254759395277</c:v>
                </c:pt>
                <c:pt idx="5">
                  <c:v>162.7024759395277</c:v>
                </c:pt>
                <c:pt idx="6">
                  <c:v>289.4104759395277</c:v>
                </c:pt>
                <c:pt idx="7">
                  <c:v>496.4661426061944</c:v>
                </c:pt>
                <c:pt idx="8">
                  <c:v>691.5011426061943</c:v>
                </c:pt>
                <c:pt idx="9">
                  <c:v>816.7471426061943</c:v>
                </c:pt>
                <c:pt idx="10">
                  <c:v>979.7194759395276</c:v>
                </c:pt>
                <c:pt idx="11">
                  <c:v>1176.276475939528</c:v>
                </c:pt>
                <c:pt idx="12">
                  <c:v>1377.933142606194</c:v>
                </c:pt>
                <c:pt idx="13">
                  <c:v>1539.497475939528</c:v>
                </c:pt>
                <c:pt idx="14">
                  <c:v>1699.817475939528</c:v>
                </c:pt>
                <c:pt idx="15">
                  <c:v>1833.336475939528</c:v>
                </c:pt>
                <c:pt idx="16">
                  <c:v>1986.349809272861</c:v>
                </c:pt>
              </c:numCache>
            </c:numRef>
          </c:val>
          <c:smooth val="0"/>
          <c:extLst xmlns:c16r2="http://schemas.microsoft.com/office/drawing/2015/06/chart">
            <c:ext xmlns:c16="http://schemas.microsoft.com/office/drawing/2014/chart" uri="{C3380CC4-5D6E-409C-BE32-E72D297353CC}">
              <c16:uniqueId val="{00000009-9295-41ED-8D83-9CFA4FC4ECD5}"/>
            </c:ext>
          </c:extLst>
        </c:ser>
        <c:ser>
          <c:idx val="9"/>
          <c:order val="9"/>
          <c:tx>
            <c:strRef>
              <c:f>'action graph'!$E$92</c:f>
              <c:strCache>
                <c:ptCount val="1"/>
                <c:pt idx="0">
                  <c:v>Land consolidation. Increase agricultural and ecological productivity via structural adjustment of industry, consolidation of scattered parcels of land, land levelling, road and canal construction; and concentration, relocation, and modification of villag</c:v>
                </c:pt>
              </c:strCache>
            </c:strRef>
          </c:tx>
          <c:spPr>
            <a:ln w="12700">
              <a:solidFill>
                <a:srgbClr val="E87722"/>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graph'!$X$92:$AN$92</c:f>
              <c:numCache>
                <c:formatCode>0.0</c:formatCode>
                <c:ptCount val="17"/>
                <c:pt idx="0">
                  <c:v>0.0</c:v>
                </c:pt>
                <c:pt idx="1">
                  <c:v>89.05167</c:v>
                </c:pt>
                <c:pt idx="2">
                  <c:v>179.56024</c:v>
                </c:pt>
                <c:pt idx="3">
                  <c:v>257.6896</c:v>
                </c:pt>
                <c:pt idx="4">
                  <c:v>356.0579099999999</c:v>
                </c:pt>
                <c:pt idx="5">
                  <c:v>543.4043099999999</c:v>
                </c:pt>
                <c:pt idx="6">
                  <c:v>768.2012999999999</c:v>
                </c:pt>
                <c:pt idx="7">
                  <c:v>1100.52265</c:v>
                </c:pt>
                <c:pt idx="8">
                  <c:v>1624.70104</c:v>
                </c:pt>
                <c:pt idx="9">
                  <c:v>2261.40507</c:v>
                </c:pt>
                <c:pt idx="10">
                  <c:v>3084.23111</c:v>
                </c:pt>
                <c:pt idx="11">
                  <c:v>3228.16487</c:v>
                </c:pt>
                <c:pt idx="12">
                  <c:v>3278.34117</c:v>
                </c:pt>
                <c:pt idx="13">
                  <c:v>4245.03468</c:v>
                </c:pt>
                <c:pt idx="14">
                  <c:v>6138.09294</c:v>
                </c:pt>
                <c:pt idx="15">
                  <c:v>8253.218509999999</c:v>
                </c:pt>
                <c:pt idx="16">
                  <c:v>9123.240619999999</c:v>
                </c:pt>
              </c:numCache>
            </c:numRef>
          </c:val>
          <c:smooth val="0"/>
          <c:extLst xmlns:c16r2="http://schemas.microsoft.com/office/drawing/2015/06/chart">
            <c:ext xmlns:c16="http://schemas.microsoft.com/office/drawing/2014/chart" uri="{C3380CC4-5D6E-409C-BE32-E72D297353CC}">
              <c16:uniqueId val="{0000000A-9295-41ED-8D83-9CFA4FC4ECD5}"/>
            </c:ext>
          </c:extLst>
        </c:ser>
        <c:ser>
          <c:idx val="10"/>
          <c:order val="10"/>
          <c:tx>
            <c:strRef>
              <c:f>'action graph'!$E$93</c:f>
              <c:strCache>
                <c:ptCount val="1"/>
                <c:pt idx="0">
                  <c:v>Land development. Conversion of unused land (e.g. shoals, saline/alkaline land) to agricultural production.</c:v>
                </c:pt>
              </c:strCache>
            </c:strRef>
          </c:tx>
          <c:spPr>
            <a:ln w="12700">
              <a:solidFill>
                <a:srgbClr val="00313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graph'!$X$93:$AN$93</c:f>
              <c:numCache>
                <c:formatCode>0.0</c:formatCode>
                <c:ptCount val="17"/>
                <c:pt idx="0">
                  <c:v>0.0</c:v>
                </c:pt>
                <c:pt idx="1">
                  <c:v>276.35302</c:v>
                </c:pt>
                <c:pt idx="2">
                  <c:v>524.0641000000001</c:v>
                </c:pt>
                <c:pt idx="3">
                  <c:v>701.88814</c:v>
                </c:pt>
                <c:pt idx="4">
                  <c:v>912.64562</c:v>
                </c:pt>
                <c:pt idx="5">
                  <c:v>1082.73537</c:v>
                </c:pt>
                <c:pt idx="6">
                  <c:v>1270.00517</c:v>
                </c:pt>
                <c:pt idx="7">
                  <c:v>1429.07384</c:v>
                </c:pt>
                <c:pt idx="8">
                  <c:v>1583.84264</c:v>
                </c:pt>
                <c:pt idx="9">
                  <c:v>1749.64815</c:v>
                </c:pt>
                <c:pt idx="10">
                  <c:v>1931.357497</c:v>
                </c:pt>
                <c:pt idx="11">
                  <c:v>1962.232547</c:v>
                </c:pt>
                <c:pt idx="12">
                  <c:v>2173.963847</c:v>
                </c:pt>
                <c:pt idx="13">
                  <c:v>2442.484477</c:v>
                </c:pt>
                <c:pt idx="14">
                  <c:v>2744.335227</c:v>
                </c:pt>
                <c:pt idx="15">
                  <c:v>2983.277427</c:v>
                </c:pt>
                <c:pt idx="16">
                  <c:v>3075.899567</c:v>
                </c:pt>
              </c:numCache>
            </c:numRef>
          </c:val>
          <c:smooth val="0"/>
          <c:extLst xmlns:c16r2="http://schemas.microsoft.com/office/drawing/2015/06/chart">
            <c:ext xmlns:c16="http://schemas.microsoft.com/office/drawing/2014/chart" uri="{C3380CC4-5D6E-409C-BE32-E72D297353CC}">
              <c16:uniqueId val="{0000000B-9295-41ED-8D83-9CFA4FC4ECD5}"/>
            </c:ext>
          </c:extLst>
        </c:ser>
        <c:ser>
          <c:idx val="11"/>
          <c:order val="11"/>
          <c:tx>
            <c:strRef>
              <c:f>'action graph'!$E$94</c:f>
              <c:strCache>
                <c:ptCount val="1"/>
                <c:pt idx="0">
                  <c:v>Land reclamation. Restoring to a usable state land damaged by human (e.g. excavation, construction) and natural (e.g. floods, wind-blown sand) factors via biotechnical and engineering methods.</c:v>
                </c:pt>
              </c:strCache>
            </c:strRef>
          </c:tx>
          <c:spPr>
            <a:ln w="12700">
              <a:solidFill>
                <a:srgbClr val="FF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graph'!$X$94:$AN$94</c:f>
              <c:numCache>
                <c:formatCode>0.0</c:formatCode>
                <c:ptCount val="17"/>
                <c:pt idx="0">
                  <c:v>0.0</c:v>
                </c:pt>
                <c:pt idx="1">
                  <c:v>65.02596</c:v>
                </c:pt>
                <c:pt idx="2">
                  <c:v>127.25448</c:v>
                </c:pt>
                <c:pt idx="3">
                  <c:v>173.66849</c:v>
                </c:pt>
                <c:pt idx="4">
                  <c:v>237.26683</c:v>
                </c:pt>
                <c:pt idx="5">
                  <c:v>290.27557</c:v>
                </c:pt>
                <c:pt idx="6">
                  <c:v>359.50836</c:v>
                </c:pt>
                <c:pt idx="7">
                  <c:v>413.24935</c:v>
                </c:pt>
                <c:pt idx="8">
                  <c:v>482.7601700000001</c:v>
                </c:pt>
                <c:pt idx="9">
                  <c:v>540.57891</c:v>
                </c:pt>
                <c:pt idx="10">
                  <c:v>600.00134</c:v>
                </c:pt>
                <c:pt idx="11">
                  <c:v>1299.80282</c:v>
                </c:pt>
                <c:pt idx="12">
                  <c:v>2444.72152</c:v>
                </c:pt>
                <c:pt idx="13">
                  <c:v>2485.63786</c:v>
                </c:pt>
                <c:pt idx="14">
                  <c:v>2536.53357</c:v>
                </c:pt>
                <c:pt idx="15">
                  <c:v>2583.44907</c:v>
                </c:pt>
                <c:pt idx="16">
                  <c:v>2598.98122</c:v>
                </c:pt>
              </c:numCache>
            </c:numRef>
          </c:val>
          <c:smooth val="0"/>
          <c:extLst xmlns:c16r2="http://schemas.microsoft.com/office/drawing/2015/06/chart">
            <c:ext xmlns:c16="http://schemas.microsoft.com/office/drawing/2014/chart" uri="{C3380CC4-5D6E-409C-BE32-E72D297353CC}">
              <c16:uniqueId val="{0000000C-9295-41ED-8D83-9CFA4FC4ECD5}"/>
            </c:ext>
          </c:extLst>
        </c:ser>
        <c:ser>
          <c:idx val="12"/>
          <c:order val="12"/>
          <c:tx>
            <c:strRef>
              <c:f>'action graph'!$E$95</c:f>
              <c:strCache>
                <c:ptCount val="1"/>
                <c:pt idx="0">
                  <c:v>Improvement of low and medium-yield cropland. Improving cropland productivity via irrigation, drainage, and other infrastructure, soil fertility and treatment, and enhancing productivity and sustainability through science and technology.             </c:v>
                </c:pt>
              </c:strCache>
            </c:strRef>
          </c:tx>
          <c:spPr>
            <a:ln w="12700">
              <a:solidFill>
                <a:srgbClr val="CC00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graph'!$X$95:$AN$95</c:f>
              <c:numCache>
                <c:formatCode>0.0</c:formatCode>
                <c:ptCount val="17"/>
                <c:pt idx="0">
                  <c:v>2026.546666666667</c:v>
                </c:pt>
                <c:pt idx="1">
                  <c:v>4458.12</c:v>
                </c:pt>
                <c:pt idx="2">
                  <c:v>6953.286666666666</c:v>
                </c:pt>
                <c:pt idx="3">
                  <c:v>8992.460000000001</c:v>
                </c:pt>
                <c:pt idx="4">
                  <c:v>10871.42</c:v>
                </c:pt>
                <c:pt idx="5">
                  <c:v>12417.99333333334</c:v>
                </c:pt>
                <c:pt idx="6">
                  <c:v>14028.08</c:v>
                </c:pt>
                <c:pt idx="7">
                  <c:v>16069.52666666667</c:v>
                </c:pt>
                <c:pt idx="8">
                  <c:v>18056.6</c:v>
                </c:pt>
                <c:pt idx="9">
                  <c:v>19884.54666666667</c:v>
                </c:pt>
                <c:pt idx="10">
                  <c:v>21648.14666666667</c:v>
                </c:pt>
                <c:pt idx="11">
                  <c:v>23290.95333333333</c:v>
                </c:pt>
                <c:pt idx="12">
                  <c:v>24669.42666666667</c:v>
                </c:pt>
                <c:pt idx="13">
                  <c:v>25869.29333333333</c:v>
                </c:pt>
                <c:pt idx="14">
                  <c:v>26983.45333333333</c:v>
                </c:pt>
                <c:pt idx="15">
                  <c:v>27945.24</c:v>
                </c:pt>
                <c:pt idx="16">
                  <c:v>28095.88666666667</c:v>
                </c:pt>
              </c:numCache>
            </c:numRef>
          </c:val>
          <c:smooth val="0"/>
          <c:extLst xmlns:c16r2="http://schemas.microsoft.com/office/drawing/2015/06/chart">
            <c:ext xmlns:c16="http://schemas.microsoft.com/office/drawing/2014/chart" uri="{C3380CC4-5D6E-409C-BE32-E72D297353CC}">
              <c16:uniqueId val="{0000000D-9295-41ED-8D83-9CFA4FC4ECD5}"/>
            </c:ext>
          </c:extLst>
        </c:ser>
        <c:ser>
          <c:idx val="13"/>
          <c:order val="13"/>
          <c:tx>
            <c:strRef>
              <c:f>'action graph'!$E$96</c:f>
              <c:strCache>
                <c:ptCount val="1"/>
                <c:pt idx="0">
                  <c:v>Demonstration of high-yield cropland. Develop highly-productive and sustainable cropland demonstration sites demonstrating irrigation, drainage, and other infrastructure, soil fertility and treatment, science and technology. </c:v>
                </c:pt>
              </c:strCache>
            </c:strRef>
          </c:tx>
          <c:spPr>
            <a:ln w="12700">
              <a:solidFill>
                <a:srgbClr val="FF33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graph'!$X$96:$AP$96</c:f>
              <c:numCache>
                <c:formatCode>0.0</c:formatCode>
                <c:ptCount val="19"/>
                <c:pt idx="0">
                  <c:v>0.0</c:v>
                </c:pt>
                <c:pt idx="1">
                  <c:v>0.0</c:v>
                </c:pt>
                <c:pt idx="2">
                  <c:v>0.0</c:v>
                </c:pt>
                <c:pt idx="3">
                  <c:v>0.0</c:v>
                </c:pt>
                <c:pt idx="4">
                  <c:v>0.0</c:v>
                </c:pt>
                <c:pt idx="5">
                  <c:v>0.0</c:v>
                </c:pt>
                <c:pt idx="6">
                  <c:v>0.0</c:v>
                </c:pt>
                <c:pt idx="7">
                  <c:v>0.0</c:v>
                </c:pt>
                <c:pt idx="8">
                  <c:v>0.0</c:v>
                </c:pt>
                <c:pt idx="9">
                  <c:v>0.0</c:v>
                </c:pt>
                <c:pt idx="10">
                  <c:v>0.0</c:v>
                </c:pt>
                <c:pt idx="11">
                  <c:v>34.36666666666667</c:v>
                </c:pt>
                <c:pt idx="12">
                  <c:v>354.4</c:v>
                </c:pt>
                <c:pt idx="13">
                  <c:v>859.22</c:v>
                </c:pt>
                <c:pt idx="14">
                  <c:v>1684.78</c:v>
                </c:pt>
                <c:pt idx="15">
                  <c:v>2673.513333333333</c:v>
                </c:pt>
                <c:pt idx="16">
                  <c:v>4114.433333333333</c:v>
                </c:pt>
              </c:numCache>
            </c:numRef>
          </c:val>
          <c:smooth val="0"/>
          <c:extLst xmlns:c16r2="http://schemas.microsoft.com/office/drawing/2015/06/chart">
            <c:ext xmlns:c16="http://schemas.microsoft.com/office/drawing/2014/chart" uri="{C3380CC4-5D6E-409C-BE32-E72D297353CC}">
              <c16:uniqueId val="{0000000E-9295-41ED-8D83-9CFA4FC4ECD5}"/>
            </c:ext>
          </c:extLst>
        </c:ser>
        <c:ser>
          <c:idx val="14"/>
          <c:order val="14"/>
          <c:tx>
            <c:strRef>
              <c:f>'action graph'!$E$97</c:f>
              <c:strCache>
                <c:ptCount val="1"/>
                <c:pt idx="0">
                  <c:v>Desertification control. Afforestation and shelterbelt plantation, revegetation, grassland restoration, and dune stabilisation.</c:v>
                </c:pt>
              </c:strCache>
            </c:strRef>
          </c:tx>
          <c:spPr>
            <a:ln w="12700">
              <a:solidFill>
                <a:srgbClr val="C0000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graph'!$X$97:$AN$97</c:f>
              <c:numCache>
                <c:formatCode>0.0</c:formatCode>
                <c:ptCount val="17"/>
                <c:pt idx="0">
                  <c:v>0.0</c:v>
                </c:pt>
                <c:pt idx="1">
                  <c:v>0.0</c:v>
                </c:pt>
                <c:pt idx="2">
                  <c:v>0.0</c:v>
                </c:pt>
                <c:pt idx="3">
                  <c:v>0.0</c:v>
                </c:pt>
                <c:pt idx="4">
                  <c:v>0.0</c:v>
                </c:pt>
                <c:pt idx="5">
                  <c:v>79.44520588761098</c:v>
                </c:pt>
                <c:pt idx="6">
                  <c:v>192.1237451085553</c:v>
                </c:pt>
                <c:pt idx="7">
                  <c:v>313.115617662833</c:v>
                </c:pt>
                <c:pt idx="8">
                  <c:v>416.5741568837773</c:v>
                </c:pt>
                <c:pt idx="9">
                  <c:v>518.8526961047216</c:v>
                </c:pt>
                <c:pt idx="10">
                  <c:v>866.6428963795754</c:v>
                </c:pt>
                <c:pt idx="11">
                  <c:v>1417.055169483561</c:v>
                </c:pt>
                <c:pt idx="12">
                  <c:v>2078.958479002113</c:v>
                </c:pt>
                <c:pt idx="13">
                  <c:v>4136.548642277005</c:v>
                </c:pt>
                <c:pt idx="14">
                  <c:v>6363.470590829264</c:v>
                </c:pt>
                <c:pt idx="15">
                  <c:v>8894.325361806244</c:v>
                </c:pt>
                <c:pt idx="16">
                  <c:v>12018.74398004813</c:v>
                </c:pt>
              </c:numCache>
            </c:numRef>
          </c:val>
          <c:smooth val="0"/>
          <c:extLst xmlns:c16r2="http://schemas.microsoft.com/office/drawing/2015/06/chart">
            <c:ext xmlns:c16="http://schemas.microsoft.com/office/drawing/2014/chart" uri="{C3380CC4-5D6E-409C-BE32-E72D297353CC}">
              <c16:uniqueId val="{0000000F-9295-41ED-8D83-9CFA4FC4ECD5}"/>
            </c:ext>
          </c:extLst>
        </c:ser>
        <c:ser>
          <c:idx val="15"/>
          <c:order val="15"/>
          <c:tx>
            <c:strRef>
              <c:f>'action graph'!$E$98</c:f>
              <c:strCache>
                <c:ptCount val="1"/>
                <c:pt idx="0">
                  <c:v>Soil and water conservation. Mitigation of soil water erosion and sedimentation via revegetation of forest and grassland on sloping farmland, changes in agricultural and land management, industry restructuring and development, and water conservation.</c:v>
                </c:pt>
              </c:strCache>
            </c:strRef>
          </c:tx>
          <c:spPr>
            <a:ln w="12700">
              <a:solidFill>
                <a:srgbClr val="FFCD3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graph'!$X$98:$AN$98</c:f>
              <c:numCache>
                <c:formatCode>0.0</c:formatCode>
                <c:ptCount val="17"/>
                <c:pt idx="0">
                  <c:v>766.15</c:v>
                </c:pt>
                <c:pt idx="1">
                  <c:v>1532.3</c:v>
                </c:pt>
                <c:pt idx="2">
                  <c:v>2298.45</c:v>
                </c:pt>
                <c:pt idx="3">
                  <c:v>3064.6</c:v>
                </c:pt>
                <c:pt idx="4">
                  <c:v>3610.31</c:v>
                </c:pt>
                <c:pt idx="5">
                  <c:v>4039.46</c:v>
                </c:pt>
                <c:pt idx="6">
                  <c:v>4468.61</c:v>
                </c:pt>
                <c:pt idx="7">
                  <c:v>4897.76</c:v>
                </c:pt>
                <c:pt idx="8">
                  <c:v>5326.909999999999</c:v>
                </c:pt>
                <c:pt idx="9">
                  <c:v>5756.059999999998</c:v>
                </c:pt>
                <c:pt idx="10">
                  <c:v>6324.329999999998</c:v>
                </c:pt>
                <c:pt idx="11">
                  <c:v>7035.889999999997</c:v>
                </c:pt>
                <c:pt idx="12">
                  <c:v>7747.449999999997</c:v>
                </c:pt>
                <c:pt idx="13">
                  <c:v>8459.009999999997</c:v>
                </c:pt>
                <c:pt idx="14">
                  <c:v>9170.569999999996</c:v>
                </c:pt>
                <c:pt idx="15">
                  <c:v>10249.57</c:v>
                </c:pt>
                <c:pt idx="16">
                  <c:v>11328.57</c:v>
                </c:pt>
              </c:numCache>
            </c:numRef>
          </c:val>
          <c:smooth val="0"/>
          <c:extLst xmlns:c16r2="http://schemas.microsoft.com/office/drawing/2015/06/chart">
            <c:ext xmlns:c16="http://schemas.microsoft.com/office/drawing/2014/chart" uri="{C3380CC4-5D6E-409C-BE32-E72D297353CC}">
              <c16:uniqueId val="{00000010-9295-41ED-8D83-9CFA4FC4ECD5}"/>
            </c:ext>
          </c:extLst>
        </c:ser>
        <c:dLbls>
          <c:showLegendKey val="0"/>
          <c:showVal val="0"/>
          <c:showCatName val="0"/>
          <c:showSerName val="0"/>
          <c:showPercent val="0"/>
          <c:showBubbleSize val="0"/>
        </c:dLbls>
        <c:smooth val="0"/>
        <c:axId val="-1297849280"/>
        <c:axId val="-1297841344"/>
      </c:lineChart>
      <c:catAx>
        <c:axId val="-1297849280"/>
        <c:scaling>
          <c:orientation val="minMax"/>
        </c:scaling>
        <c:delete val="0"/>
        <c:axPos val="b"/>
        <c:title>
          <c:tx>
            <c:rich>
              <a:bodyPr/>
              <a:lstStyle/>
              <a:p>
                <a:pPr algn="ctr" rtl="0">
                  <a:defRPr lang="en-US" altLang="zh-CN" sz="800" b="1" i="0" u="none" strike="noStrike" kern="1200" baseline="0">
                    <a:solidFill>
                      <a:schemeClr val="tx1"/>
                    </a:solidFill>
                    <a:latin typeface="Arial" panose="020B0604020202020204" pitchFamily="34" charset="0"/>
                    <a:ea typeface="+mn-ea"/>
                    <a:cs typeface="+mn-cs"/>
                  </a:defRPr>
                </a:pPr>
                <a:r>
                  <a:rPr lang="en-US" altLang="zh-CN" sz="800" b="1" i="0" u="none" strike="noStrike" kern="1200" baseline="0">
                    <a:solidFill>
                      <a:schemeClr val="tx1"/>
                    </a:solidFill>
                    <a:latin typeface="Arial" panose="020B0604020202020204" pitchFamily="34" charset="0"/>
                    <a:ea typeface="+mn-ea"/>
                    <a:cs typeface="+mn-cs"/>
                  </a:rPr>
                  <a:t>Year</a:t>
                </a:r>
              </a:p>
            </c:rich>
          </c:tx>
          <c:layout>
            <c:manualLayout>
              <c:xMode val="edge"/>
              <c:yMode val="edge"/>
              <c:x val="0.380052034219649"/>
              <c:y val="0.910314624963139"/>
            </c:manualLayout>
          </c:layout>
          <c:overlay val="0"/>
        </c:title>
        <c:numFmt formatCode="General" sourceLinked="0"/>
        <c:majorTickMark val="out"/>
        <c:minorTickMark val="none"/>
        <c:tickLblPos val="low"/>
        <c:spPr>
          <a:noFill/>
          <a:ln w="6350" cap="flat" cmpd="sng" algn="ctr">
            <a:solidFill>
              <a:schemeClr val="tx1"/>
            </a:solidFill>
            <a:round/>
          </a:ln>
          <a:effectLst/>
        </c:spPr>
        <c:txPr>
          <a:bodyPr rot="-5400000" spcFirstLastPara="1" vertOverflow="ellipsis" wrap="square" anchor="ctr" anchorCtr="1"/>
          <a:lstStyle/>
          <a:p>
            <a:pPr>
              <a:defRPr sz="700" b="0" i="0" u="none" strike="noStrike" kern="1200" baseline="0">
                <a:solidFill>
                  <a:schemeClr val="tx1"/>
                </a:solidFill>
                <a:latin typeface="Arial" panose="020B0604020202020204" pitchFamily="34" charset="0"/>
                <a:ea typeface="+mj-ea"/>
                <a:cs typeface="+mn-cs"/>
              </a:defRPr>
            </a:pPr>
            <a:endParaRPr lang="en-US"/>
          </a:p>
        </c:txPr>
        <c:crossAx val="-1297841344"/>
        <c:crosses val="autoZero"/>
        <c:auto val="1"/>
        <c:lblAlgn val="ctr"/>
        <c:lblOffset val="100"/>
        <c:tickLblSkip val="1"/>
        <c:noMultiLvlLbl val="0"/>
      </c:catAx>
      <c:valAx>
        <c:axId val="-1297841344"/>
        <c:scaling>
          <c:orientation val="minMax"/>
          <c:max val="270000.0"/>
          <c:min val="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mn-cs"/>
                  </a:defRPr>
                </a:pPr>
                <a:r>
                  <a:rPr lang="en-AU" sz="800" b="1" i="0" baseline="0">
                    <a:solidFill>
                      <a:schemeClr val="tx1"/>
                    </a:solidFill>
                    <a:latin typeface="Arial" panose="020B0604020202020204" pitchFamily="34" charset="0"/>
                  </a:rPr>
                  <a:t>Area ( thousand ha)</a:t>
                </a:r>
              </a:p>
            </c:rich>
          </c:tx>
          <c:layout>
            <c:manualLayout>
              <c:xMode val="edge"/>
              <c:yMode val="edge"/>
              <c:x val="0.000253642987249545"/>
              <c:y val="0.283443518518518"/>
            </c:manualLayout>
          </c:layout>
          <c:overlay val="0"/>
          <c:spPr>
            <a:noFill/>
            <a:ln>
              <a:noFill/>
            </a:ln>
            <a:effectLst/>
          </c:spPr>
        </c:title>
        <c:numFmt formatCode="General" sourceLinked="0"/>
        <c:majorTickMark val="out"/>
        <c:minorTickMark val="none"/>
        <c:tickLblPos val="nextTo"/>
        <c:spPr>
          <a:solidFill>
            <a:schemeClr val="bg1"/>
          </a:solidFill>
          <a:ln w="6350" cmpd="sng">
            <a:solidFill>
              <a:schemeClr val="tx1"/>
            </a:solid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mn-cs"/>
              </a:defRPr>
            </a:pPr>
            <a:endParaRPr lang="en-US"/>
          </a:p>
        </c:txPr>
        <c:crossAx val="-1297849280"/>
        <c:crosses val="autoZero"/>
        <c:crossBetween val="midCat"/>
      </c:valAx>
      <c:spPr>
        <a:noFill/>
        <a:ln w="25400">
          <a:noFill/>
        </a:ln>
        <a:effectLst/>
      </c:spPr>
    </c:plotArea>
    <c:legend>
      <c:legendPos val="r"/>
      <c:layout>
        <c:manualLayout>
          <c:xMode val="edge"/>
          <c:yMode val="edge"/>
          <c:x val="0.444501685370658"/>
          <c:y val="0.0242558641975309"/>
          <c:w val="0.545179731528823"/>
          <c:h val="0.940466358024691"/>
        </c:manualLayout>
      </c:layout>
      <c:overlay val="1"/>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326210764633731"/>
          <c:y val="0.016294089615916"/>
          <c:w val="0.939929701894969"/>
          <c:h val="0.8375059881552"/>
        </c:manualLayout>
      </c:layout>
      <c:lineChart>
        <c:grouping val="standard"/>
        <c:varyColors val="0"/>
        <c:ser>
          <c:idx val="0"/>
          <c:order val="0"/>
          <c:tx>
            <c:strRef>
              <c:f>'action graph'!$E$83</c:f>
              <c:strCache>
                <c:ptCount val="1"/>
                <c:pt idx="0">
                  <c:v>Timber forests. Reforestation/afforestation and productivity improvement of forests for timber resources.</c:v>
                </c:pt>
              </c:strCache>
            </c:strRef>
          </c:tx>
          <c:spPr>
            <a:ln w="12700">
              <a:solidFill>
                <a:srgbClr val="44693D"/>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graph'!$X$83:$AN$83</c:f>
              <c:numCache>
                <c:formatCode>0.0</c:formatCode>
                <c:ptCount val="17"/>
                <c:pt idx="0">
                  <c:v>502.59</c:v>
                </c:pt>
                <c:pt idx="1">
                  <c:v>1108.040883351261</c:v>
                </c:pt>
                <c:pt idx="2">
                  <c:v>1462.183883351261</c:v>
                </c:pt>
                <c:pt idx="3">
                  <c:v>1854.321595408732</c:v>
                </c:pt>
                <c:pt idx="4">
                  <c:v>2398.132595408732</c:v>
                </c:pt>
                <c:pt idx="5">
                  <c:v>3189.897595408733</c:v>
                </c:pt>
                <c:pt idx="6">
                  <c:v>3720.671595408733</c:v>
                </c:pt>
                <c:pt idx="7">
                  <c:v>4081.848595408733</c:v>
                </c:pt>
                <c:pt idx="8">
                  <c:v>4263.242595408733</c:v>
                </c:pt>
                <c:pt idx="9">
                  <c:v>4518.255595408733</c:v>
                </c:pt>
                <c:pt idx="10">
                  <c:v>4786.156595408732</c:v>
                </c:pt>
                <c:pt idx="11">
                  <c:v>5112.635595408733</c:v>
                </c:pt>
                <c:pt idx="12">
                  <c:v>5367.935595408733</c:v>
                </c:pt>
                <c:pt idx="13">
                  <c:v>5586.152595408732</c:v>
                </c:pt>
                <c:pt idx="14">
                  <c:v>5769.618595408733</c:v>
                </c:pt>
                <c:pt idx="15">
                  <c:v>5936.880595408733</c:v>
                </c:pt>
                <c:pt idx="16">
                  <c:v>6061.472595408733</c:v>
                </c:pt>
              </c:numCache>
            </c:numRef>
          </c:val>
          <c:smooth val="0"/>
          <c:extLst xmlns:c16r2="http://schemas.microsoft.com/office/drawing/2015/06/chart">
            <c:ext xmlns:c16="http://schemas.microsoft.com/office/drawing/2014/chart" uri="{C3380CC4-5D6E-409C-BE32-E72D297353CC}">
              <c16:uniqueId val="{00000001-9295-41ED-8D83-9CFA4FC4ECD5}"/>
            </c:ext>
          </c:extLst>
        </c:ser>
        <c:ser>
          <c:idx val="1"/>
          <c:order val="1"/>
          <c:tx>
            <c:strRef>
              <c:f>'action graph'!$E$84</c:f>
              <c:strCache>
                <c:ptCount val="1"/>
                <c:pt idx="0">
                  <c:v>Economic forests. Reforestation/afforestation and productivity improvement of forests for producing fruit, oils, industrial raw materials, and medicines; and gardens.</c:v>
                </c:pt>
              </c:strCache>
            </c:strRef>
          </c:tx>
          <c:spPr>
            <a:ln w="12700">
              <a:solidFill>
                <a:srgbClr val="66BE2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graph'!$X$84:$AN$84</c:f>
              <c:numCache>
                <c:formatCode>0.0</c:formatCode>
                <c:ptCount val="17"/>
                <c:pt idx="0">
                  <c:v>616.1600000000001</c:v>
                </c:pt>
                <c:pt idx="1">
                  <c:v>1252.982435443041</c:v>
                </c:pt>
                <c:pt idx="2">
                  <c:v>1890.720435443041</c:v>
                </c:pt>
                <c:pt idx="3">
                  <c:v>2325.67014209854</c:v>
                </c:pt>
                <c:pt idx="4">
                  <c:v>2924.77514209854</c:v>
                </c:pt>
                <c:pt idx="5">
                  <c:v>3480.69414209854</c:v>
                </c:pt>
                <c:pt idx="6">
                  <c:v>3763.977142098538</c:v>
                </c:pt>
                <c:pt idx="7">
                  <c:v>3941.604142098539</c:v>
                </c:pt>
                <c:pt idx="8">
                  <c:v>4057.135142098538</c:v>
                </c:pt>
                <c:pt idx="9">
                  <c:v>4224.694142098538</c:v>
                </c:pt>
                <c:pt idx="10">
                  <c:v>4464.840142098538</c:v>
                </c:pt>
                <c:pt idx="11">
                  <c:v>4857.654142098538</c:v>
                </c:pt>
                <c:pt idx="12">
                  <c:v>5265.878142098539</c:v>
                </c:pt>
                <c:pt idx="13">
                  <c:v>5613.403142098538</c:v>
                </c:pt>
                <c:pt idx="14">
                  <c:v>5873.560142098538</c:v>
                </c:pt>
                <c:pt idx="15">
                  <c:v>6099.048142098539</c:v>
                </c:pt>
                <c:pt idx="16">
                  <c:v>6295.474142098539</c:v>
                </c:pt>
              </c:numCache>
            </c:numRef>
          </c:val>
          <c:smooth val="0"/>
          <c:extLst xmlns:c16r2="http://schemas.microsoft.com/office/drawing/2015/06/chart">
            <c:ext xmlns:c16="http://schemas.microsoft.com/office/drawing/2014/chart" uri="{C3380CC4-5D6E-409C-BE32-E72D297353CC}">
              <c16:uniqueId val="{00000002-9295-41ED-8D83-9CFA4FC4ECD5}"/>
            </c:ext>
          </c:extLst>
        </c:ser>
        <c:ser>
          <c:idx val="2"/>
          <c:order val="2"/>
          <c:tx>
            <c:strRef>
              <c:f>'action graph'!$E$85</c:f>
              <c:strCache>
                <c:ptCount val="1"/>
                <c:pt idx="0">
                  <c:v>Protection forests. Reforestation/afforestation for mitigating soil and bank erosion and water quality management.</c:v>
                </c:pt>
              </c:strCache>
            </c:strRef>
          </c:tx>
          <c:spPr>
            <a:ln w="12700"/>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graph'!$X$85:$AN$85</c:f>
              <c:numCache>
                <c:formatCode>0.0</c:formatCode>
                <c:ptCount val="17"/>
                <c:pt idx="0">
                  <c:v>1278.38</c:v>
                </c:pt>
                <c:pt idx="1">
                  <c:v>2828.78118778339</c:v>
                </c:pt>
                <c:pt idx="2">
                  <c:v>4523.275187783391</c:v>
                </c:pt>
                <c:pt idx="3">
                  <c:v>6743.40095032629</c:v>
                </c:pt>
                <c:pt idx="4">
                  <c:v>12321.55095032629</c:v>
                </c:pt>
                <c:pt idx="5">
                  <c:v>19171.58095032629</c:v>
                </c:pt>
                <c:pt idx="6">
                  <c:v>23128.9979503263</c:v>
                </c:pt>
                <c:pt idx="7">
                  <c:v>25598.30995032629</c:v>
                </c:pt>
                <c:pt idx="8">
                  <c:v>26984.27995032629</c:v>
                </c:pt>
                <c:pt idx="9">
                  <c:v>29124.0909503263</c:v>
                </c:pt>
                <c:pt idx="10">
                  <c:v>31958.5799503263</c:v>
                </c:pt>
                <c:pt idx="11">
                  <c:v>35777.8169503263</c:v>
                </c:pt>
                <c:pt idx="12">
                  <c:v>38711.1219503263</c:v>
                </c:pt>
                <c:pt idx="13">
                  <c:v>41192.8059503263</c:v>
                </c:pt>
                <c:pt idx="14">
                  <c:v>43458.2159503263</c:v>
                </c:pt>
                <c:pt idx="15">
                  <c:v>45590.2869503263</c:v>
                </c:pt>
                <c:pt idx="16">
                  <c:v>47156.42595032629</c:v>
                </c:pt>
              </c:numCache>
            </c:numRef>
          </c:val>
          <c:smooth val="0"/>
          <c:extLst xmlns:c16r2="http://schemas.microsoft.com/office/drawing/2015/06/chart">
            <c:ext xmlns:c16="http://schemas.microsoft.com/office/drawing/2014/chart" uri="{C3380CC4-5D6E-409C-BE32-E72D297353CC}">
              <c16:uniqueId val="{00000003-9295-41ED-8D83-9CFA4FC4ECD5}"/>
            </c:ext>
          </c:extLst>
        </c:ser>
        <c:ser>
          <c:idx val="3"/>
          <c:order val="3"/>
          <c:tx>
            <c:strRef>
              <c:f>'action graph'!$E$86</c:f>
              <c:strCache>
                <c:ptCount val="1"/>
                <c:pt idx="0">
                  <c:v>Fuelwood forests. Reforestation/afforestation for energy supply.</c:v>
                </c:pt>
              </c:strCache>
            </c:strRef>
          </c:tx>
          <c:spPr>
            <a:ln w="12700">
              <a:solidFill>
                <a:srgbClr val="007A5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graph'!$X$86:$AN$86</c:f>
              <c:numCache>
                <c:formatCode>0.0</c:formatCode>
                <c:ptCount val="17"/>
                <c:pt idx="0">
                  <c:v>80.7</c:v>
                </c:pt>
                <c:pt idx="1">
                  <c:v>153.0877788282268</c:v>
                </c:pt>
                <c:pt idx="2">
                  <c:v>200.9787788282268</c:v>
                </c:pt>
                <c:pt idx="3">
                  <c:v>217.1080276777344</c:v>
                </c:pt>
                <c:pt idx="4">
                  <c:v>260.6480276777344</c:v>
                </c:pt>
                <c:pt idx="5">
                  <c:v>311.1630276777344</c:v>
                </c:pt>
                <c:pt idx="6">
                  <c:v>335.4420276777344</c:v>
                </c:pt>
                <c:pt idx="7">
                  <c:v>353.5350276777344</c:v>
                </c:pt>
                <c:pt idx="8">
                  <c:v>359.1610276777344</c:v>
                </c:pt>
                <c:pt idx="9">
                  <c:v>363.8500276777344</c:v>
                </c:pt>
                <c:pt idx="10">
                  <c:v>364.5790276777344</c:v>
                </c:pt>
                <c:pt idx="11">
                  <c:v>374.4410276777344</c:v>
                </c:pt>
                <c:pt idx="12">
                  <c:v>387.9110276777345</c:v>
                </c:pt>
                <c:pt idx="13">
                  <c:v>403.3360276777345</c:v>
                </c:pt>
                <c:pt idx="14">
                  <c:v>424.1150276777345</c:v>
                </c:pt>
                <c:pt idx="15">
                  <c:v>437.5540276777345</c:v>
                </c:pt>
                <c:pt idx="16">
                  <c:v>453.5000276777345</c:v>
                </c:pt>
              </c:numCache>
            </c:numRef>
          </c:val>
          <c:smooth val="0"/>
          <c:extLst xmlns:c16r2="http://schemas.microsoft.com/office/drawing/2015/06/chart">
            <c:ext xmlns:c16="http://schemas.microsoft.com/office/drawing/2014/chart" uri="{C3380CC4-5D6E-409C-BE32-E72D297353CC}">
              <c16:uniqueId val="{00000004-9295-41ED-8D83-9CFA4FC4ECD5}"/>
            </c:ext>
          </c:extLst>
        </c:ser>
        <c:ser>
          <c:idx val="4"/>
          <c:order val="4"/>
          <c:tx>
            <c:strRef>
              <c:f>'action graph'!$E$87</c:f>
              <c:strCache>
                <c:ptCount val="1"/>
                <c:pt idx="0">
                  <c:v>Special use forests. Reforestation/afforestation for national defense, scientific research, amenity, and historical site protection.</c:v>
                </c:pt>
              </c:strCache>
            </c:strRef>
          </c:tx>
          <c:spPr>
            <a:ln w="12700">
              <a:solidFill>
                <a:srgbClr val="00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graph'!$X$87:$AN$87</c:f>
              <c:numCache>
                <c:formatCode>0.0</c:formatCode>
                <c:ptCount val="17"/>
                <c:pt idx="0">
                  <c:v>8.540000000000001</c:v>
                </c:pt>
                <c:pt idx="1">
                  <c:v>19.7262084525939</c:v>
                </c:pt>
                <c:pt idx="2">
                  <c:v>25.2742084525939</c:v>
                </c:pt>
                <c:pt idx="3">
                  <c:v>32.10723187504665</c:v>
                </c:pt>
                <c:pt idx="4">
                  <c:v>44.87523187504665</c:v>
                </c:pt>
                <c:pt idx="5">
                  <c:v>59.43223187504665</c:v>
                </c:pt>
                <c:pt idx="6">
                  <c:v>66.51923187504665</c:v>
                </c:pt>
                <c:pt idx="7">
                  <c:v>69.40723187504666</c:v>
                </c:pt>
                <c:pt idx="8">
                  <c:v>71.59223187504666</c:v>
                </c:pt>
                <c:pt idx="9">
                  <c:v>86.16323187504666</c:v>
                </c:pt>
                <c:pt idx="10">
                  <c:v>100.3912318750467</c:v>
                </c:pt>
                <c:pt idx="11">
                  <c:v>121.5852318750467</c:v>
                </c:pt>
                <c:pt idx="12">
                  <c:v>134.2702318750466</c:v>
                </c:pt>
                <c:pt idx="13">
                  <c:v>147.2772318750467</c:v>
                </c:pt>
                <c:pt idx="14">
                  <c:v>158.0642318750467</c:v>
                </c:pt>
                <c:pt idx="15">
                  <c:v>168.7562318750467</c:v>
                </c:pt>
                <c:pt idx="16">
                  <c:v>183.1902318750467</c:v>
                </c:pt>
              </c:numCache>
            </c:numRef>
          </c:val>
          <c:smooth val="0"/>
          <c:extLst xmlns:c16r2="http://schemas.microsoft.com/office/drawing/2015/06/chart">
            <c:ext xmlns:c16="http://schemas.microsoft.com/office/drawing/2014/chart" uri="{C3380CC4-5D6E-409C-BE32-E72D297353CC}">
              <c16:uniqueId val="{00000005-9295-41ED-8D83-9CFA4FC4ECD5}"/>
            </c:ext>
          </c:extLst>
        </c:ser>
        <c:ser>
          <c:idx val="5"/>
          <c:order val="5"/>
          <c:tx>
            <c:strRef>
              <c:f>'action graph'!$E$88</c:f>
              <c:strCache>
                <c:ptCount val="1"/>
                <c:pt idx="0">
                  <c:v>Forest management. Logging bans, timber quotas, tending of natural forests, and mountain closure.</c:v>
                </c:pt>
              </c:strCache>
            </c:strRef>
          </c:tx>
          <c:spPr>
            <a:ln w="12700">
              <a:solidFill>
                <a:srgbClr val="0000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graph'!$X$88:$AN$88</c:f>
              <c:numCache>
                <c:formatCode>0.0</c:formatCode>
                <c:ptCount val="17"/>
                <c:pt idx="0">
                  <c:v>5108.58</c:v>
                </c:pt>
                <c:pt idx="1">
                  <c:v>10708.5108803221</c:v>
                </c:pt>
                <c:pt idx="2">
                  <c:v>13794.1398803221</c:v>
                </c:pt>
                <c:pt idx="3">
                  <c:v>30475.24350402107</c:v>
                </c:pt>
                <c:pt idx="4">
                  <c:v>31906.07650402107</c:v>
                </c:pt>
                <c:pt idx="5">
                  <c:v>33218.65550402107</c:v>
                </c:pt>
                <c:pt idx="6">
                  <c:v>48112.04650402107</c:v>
                </c:pt>
                <c:pt idx="7">
                  <c:v>50564.36950402107</c:v>
                </c:pt>
                <c:pt idx="8">
                  <c:v>65172.81050402106</c:v>
                </c:pt>
                <c:pt idx="9">
                  <c:v>70592.95550402107</c:v>
                </c:pt>
                <c:pt idx="10">
                  <c:v>73692.60650402107</c:v>
                </c:pt>
                <c:pt idx="11">
                  <c:v>98225.03850402107</c:v>
                </c:pt>
                <c:pt idx="12">
                  <c:v>106780.8225040211</c:v>
                </c:pt>
                <c:pt idx="13">
                  <c:v>115826.1055040211</c:v>
                </c:pt>
                <c:pt idx="14">
                  <c:v>123888.8708373544</c:v>
                </c:pt>
                <c:pt idx="15">
                  <c:v>130934.4741706877</c:v>
                </c:pt>
                <c:pt idx="16">
                  <c:v>133476.8981706878</c:v>
                </c:pt>
              </c:numCache>
            </c:numRef>
          </c:val>
          <c:smooth val="0"/>
          <c:extLst xmlns:c16r2="http://schemas.microsoft.com/office/drawing/2015/06/chart">
            <c:ext xmlns:c16="http://schemas.microsoft.com/office/drawing/2014/chart" uri="{C3380CC4-5D6E-409C-BE32-E72D297353CC}">
              <c16:uniqueId val="{00000006-9295-41ED-8D83-9CFA4FC4ECD5}"/>
            </c:ext>
          </c:extLst>
        </c:ser>
        <c:ser>
          <c:idx val="6"/>
          <c:order val="6"/>
          <c:tx>
            <c:strRef>
              <c:f>'action graph'!$E$89</c:f>
              <c:strCache>
                <c:ptCount val="1"/>
                <c:pt idx="0">
                  <c:v>Wildlife conservation and nature reserves. Establishment of nature reserves, breeding centres, monitoring stations, and conservation projects.</c:v>
                </c:pt>
              </c:strCache>
            </c:strRef>
          </c:tx>
          <c:spPr>
            <a:ln w="12700">
              <a:solidFill>
                <a:srgbClr val="0066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graph'!$X$89:$AN$89</c:f>
              <c:numCache>
                <c:formatCode>0.0</c:formatCode>
                <c:ptCount val="17"/>
                <c:pt idx="0">
                  <c:v>0.0</c:v>
                </c:pt>
                <c:pt idx="1">
                  <c:v>0.0</c:v>
                </c:pt>
                <c:pt idx="2">
                  <c:v>0.0</c:v>
                </c:pt>
                <c:pt idx="3">
                  <c:v>10629.60000000001</c:v>
                </c:pt>
                <c:pt idx="4">
                  <c:v>6396.400000000009</c:v>
                </c:pt>
                <c:pt idx="5">
                  <c:v>14798.39999999999</c:v>
                </c:pt>
                <c:pt idx="6">
                  <c:v>15671.29999999999</c:v>
                </c:pt>
                <c:pt idx="7">
                  <c:v>16885.39999999998</c:v>
                </c:pt>
                <c:pt idx="8">
                  <c:v>18173.99999999999</c:v>
                </c:pt>
                <c:pt idx="9">
                  <c:v>18535.3</c:v>
                </c:pt>
                <c:pt idx="10">
                  <c:v>19805.00000000001</c:v>
                </c:pt>
                <c:pt idx="11">
                  <c:v>19882.00000000001</c:v>
                </c:pt>
                <c:pt idx="12">
                  <c:v>20709.2</c:v>
                </c:pt>
                <c:pt idx="13">
                  <c:v>19690.30000000002</c:v>
                </c:pt>
                <c:pt idx="14">
                  <c:v>21865.0</c:v>
                </c:pt>
                <c:pt idx="15">
                  <c:v>21466.20000000003</c:v>
                </c:pt>
                <c:pt idx="16">
                  <c:v>21695.20000000001</c:v>
                </c:pt>
              </c:numCache>
            </c:numRef>
          </c:val>
          <c:smooth val="0"/>
          <c:extLst xmlns:c16r2="http://schemas.microsoft.com/office/drawing/2015/06/chart">
            <c:ext xmlns:c16="http://schemas.microsoft.com/office/drawing/2014/chart" uri="{C3380CC4-5D6E-409C-BE32-E72D297353CC}">
              <c16:uniqueId val="{00000007-9295-41ED-8D83-9CFA4FC4ECD5}"/>
            </c:ext>
          </c:extLst>
        </c:ser>
        <c:ser>
          <c:idx val="7"/>
          <c:order val="7"/>
          <c:tx>
            <c:strRef>
              <c:f>'action graph'!$E$90</c:f>
              <c:strCache>
                <c:ptCount val="1"/>
                <c:pt idx="0">
                  <c:v>Grassland management. Artificial seeding, improvement of natural grassland, grazing rotation zoning, grazing prohibition, fodder production.</c:v>
                </c:pt>
              </c:strCache>
            </c:strRef>
          </c:tx>
          <c:spPr>
            <a:ln w="12700">
              <a:solidFill>
                <a:srgbClr val="66CC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graph'!$X$90:$AN$90</c:f>
              <c:numCache>
                <c:formatCode>0.0</c:formatCode>
                <c:ptCount val="17"/>
                <c:pt idx="0">
                  <c:v>136.7</c:v>
                </c:pt>
                <c:pt idx="1">
                  <c:v>288.7306258193826</c:v>
                </c:pt>
                <c:pt idx="2">
                  <c:v>465.7639591527159</c:v>
                </c:pt>
                <c:pt idx="3">
                  <c:v>851.8560726530586</c:v>
                </c:pt>
                <c:pt idx="4">
                  <c:v>1672.333072653058</c:v>
                </c:pt>
                <c:pt idx="5">
                  <c:v>2221.202739319725</c:v>
                </c:pt>
                <c:pt idx="6">
                  <c:v>2752.546739319725</c:v>
                </c:pt>
                <c:pt idx="7">
                  <c:v>3286.993739319725</c:v>
                </c:pt>
                <c:pt idx="8">
                  <c:v>3830.446072653059</c:v>
                </c:pt>
                <c:pt idx="9">
                  <c:v>4214.918405986392</c:v>
                </c:pt>
                <c:pt idx="10">
                  <c:v>4563.622072653058</c:v>
                </c:pt>
                <c:pt idx="11">
                  <c:v>5094.318739319725</c:v>
                </c:pt>
                <c:pt idx="12">
                  <c:v>7142.452405986392</c:v>
                </c:pt>
                <c:pt idx="13">
                  <c:v>259606.5380726531</c:v>
                </c:pt>
                <c:pt idx="14">
                  <c:v>259814.1407393198</c:v>
                </c:pt>
                <c:pt idx="15">
                  <c:v>260064.6277393198</c:v>
                </c:pt>
                <c:pt idx="16">
                  <c:v>260276.4347393198</c:v>
                </c:pt>
              </c:numCache>
            </c:numRef>
          </c:val>
          <c:smooth val="0"/>
          <c:extLst xmlns:c16r2="http://schemas.microsoft.com/office/drawing/2015/06/chart">
            <c:ext xmlns:c16="http://schemas.microsoft.com/office/drawing/2014/chart" uri="{C3380CC4-5D6E-409C-BE32-E72D297353CC}">
              <c16:uniqueId val="{00000008-9295-41ED-8D83-9CFA4FC4ECD5}"/>
            </c:ext>
          </c:extLst>
        </c:ser>
        <c:ser>
          <c:idx val="8"/>
          <c:order val="8"/>
          <c:tx>
            <c:strRef>
              <c:f>'action graph'!$E$91</c:f>
              <c:strCache>
                <c:ptCount val="1"/>
                <c:pt idx="0">
                  <c:v>Small watershed improvement. Comprehensive suite of actions to mitigate erosion and promote sustainable agricultural production including infrastructure development.</c:v>
                </c:pt>
              </c:strCache>
            </c:strRef>
          </c:tx>
          <c:spPr>
            <a:ln w="12700">
              <a:solidFill>
                <a:srgbClr val="CCEC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graph'!$X$91:$AN$91</c:f>
              <c:numCache>
                <c:formatCode>0.0</c:formatCode>
                <c:ptCount val="17"/>
                <c:pt idx="0">
                  <c:v>0.0</c:v>
                </c:pt>
                <c:pt idx="1">
                  <c:v>0.0</c:v>
                </c:pt>
                <c:pt idx="2">
                  <c:v>0.0</c:v>
                </c:pt>
                <c:pt idx="3">
                  <c:v>17.74947593952774</c:v>
                </c:pt>
                <c:pt idx="4">
                  <c:v>105.1254759395277</c:v>
                </c:pt>
                <c:pt idx="5">
                  <c:v>162.7024759395277</c:v>
                </c:pt>
                <c:pt idx="6">
                  <c:v>289.4104759395277</c:v>
                </c:pt>
                <c:pt idx="7">
                  <c:v>496.4661426061944</c:v>
                </c:pt>
                <c:pt idx="8">
                  <c:v>691.5011426061943</c:v>
                </c:pt>
                <c:pt idx="9">
                  <c:v>816.7471426061943</c:v>
                </c:pt>
                <c:pt idx="10">
                  <c:v>979.7194759395276</c:v>
                </c:pt>
                <c:pt idx="11">
                  <c:v>1176.276475939528</c:v>
                </c:pt>
                <c:pt idx="12">
                  <c:v>1377.933142606194</c:v>
                </c:pt>
                <c:pt idx="13">
                  <c:v>1539.497475939528</c:v>
                </c:pt>
                <c:pt idx="14">
                  <c:v>1699.817475939528</c:v>
                </c:pt>
                <c:pt idx="15">
                  <c:v>1833.336475939528</c:v>
                </c:pt>
                <c:pt idx="16">
                  <c:v>1986.349809272861</c:v>
                </c:pt>
              </c:numCache>
            </c:numRef>
          </c:val>
          <c:smooth val="0"/>
          <c:extLst xmlns:c16r2="http://schemas.microsoft.com/office/drawing/2015/06/chart">
            <c:ext xmlns:c16="http://schemas.microsoft.com/office/drawing/2014/chart" uri="{C3380CC4-5D6E-409C-BE32-E72D297353CC}">
              <c16:uniqueId val="{00000009-9295-41ED-8D83-9CFA4FC4ECD5}"/>
            </c:ext>
          </c:extLst>
        </c:ser>
        <c:ser>
          <c:idx val="9"/>
          <c:order val="9"/>
          <c:tx>
            <c:strRef>
              <c:f>'action graph'!$E$92</c:f>
              <c:strCache>
                <c:ptCount val="1"/>
                <c:pt idx="0">
                  <c:v>Land consolidation. Increase agricultural and ecological productivity via structural adjustment of industry, consolidation of scattered parcels of land, land levelling, road and canal construction; and concentration, relocation, and modification of villag</c:v>
                </c:pt>
              </c:strCache>
            </c:strRef>
          </c:tx>
          <c:spPr>
            <a:ln w="12700">
              <a:solidFill>
                <a:srgbClr val="E87722"/>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graph'!$X$92:$AN$92</c:f>
              <c:numCache>
                <c:formatCode>0.0</c:formatCode>
                <c:ptCount val="17"/>
                <c:pt idx="0">
                  <c:v>0.0</c:v>
                </c:pt>
                <c:pt idx="1">
                  <c:v>89.05167</c:v>
                </c:pt>
                <c:pt idx="2">
                  <c:v>179.56024</c:v>
                </c:pt>
                <c:pt idx="3">
                  <c:v>257.6896</c:v>
                </c:pt>
                <c:pt idx="4">
                  <c:v>356.0579099999999</c:v>
                </c:pt>
                <c:pt idx="5">
                  <c:v>543.4043099999999</c:v>
                </c:pt>
                <c:pt idx="6">
                  <c:v>768.2012999999999</c:v>
                </c:pt>
                <c:pt idx="7">
                  <c:v>1100.52265</c:v>
                </c:pt>
                <c:pt idx="8">
                  <c:v>1624.70104</c:v>
                </c:pt>
                <c:pt idx="9">
                  <c:v>2261.40507</c:v>
                </c:pt>
                <c:pt idx="10">
                  <c:v>3084.23111</c:v>
                </c:pt>
                <c:pt idx="11">
                  <c:v>3228.16487</c:v>
                </c:pt>
                <c:pt idx="12">
                  <c:v>3278.34117</c:v>
                </c:pt>
                <c:pt idx="13">
                  <c:v>4245.03468</c:v>
                </c:pt>
                <c:pt idx="14">
                  <c:v>6138.09294</c:v>
                </c:pt>
                <c:pt idx="15">
                  <c:v>8253.218509999999</c:v>
                </c:pt>
                <c:pt idx="16">
                  <c:v>9123.240619999999</c:v>
                </c:pt>
              </c:numCache>
            </c:numRef>
          </c:val>
          <c:smooth val="0"/>
          <c:extLst xmlns:c16r2="http://schemas.microsoft.com/office/drawing/2015/06/chart">
            <c:ext xmlns:c16="http://schemas.microsoft.com/office/drawing/2014/chart" uri="{C3380CC4-5D6E-409C-BE32-E72D297353CC}">
              <c16:uniqueId val="{0000000A-9295-41ED-8D83-9CFA4FC4ECD5}"/>
            </c:ext>
          </c:extLst>
        </c:ser>
        <c:ser>
          <c:idx val="10"/>
          <c:order val="10"/>
          <c:tx>
            <c:strRef>
              <c:f>'action graph'!$E$93</c:f>
              <c:strCache>
                <c:ptCount val="1"/>
                <c:pt idx="0">
                  <c:v>Land development. Conversion of unused land (e.g. shoals, saline/alkaline land) to agricultural production.</c:v>
                </c:pt>
              </c:strCache>
            </c:strRef>
          </c:tx>
          <c:spPr>
            <a:ln w="12700">
              <a:solidFill>
                <a:srgbClr val="00313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graph'!$X$93:$AN$93</c:f>
              <c:numCache>
                <c:formatCode>0.0</c:formatCode>
                <c:ptCount val="17"/>
                <c:pt idx="0">
                  <c:v>0.0</c:v>
                </c:pt>
                <c:pt idx="1">
                  <c:v>276.35302</c:v>
                </c:pt>
                <c:pt idx="2">
                  <c:v>524.0641000000001</c:v>
                </c:pt>
                <c:pt idx="3">
                  <c:v>701.88814</c:v>
                </c:pt>
                <c:pt idx="4">
                  <c:v>912.64562</c:v>
                </c:pt>
                <c:pt idx="5">
                  <c:v>1082.73537</c:v>
                </c:pt>
                <c:pt idx="6">
                  <c:v>1270.00517</c:v>
                </c:pt>
                <c:pt idx="7">
                  <c:v>1429.07384</c:v>
                </c:pt>
                <c:pt idx="8">
                  <c:v>1583.84264</c:v>
                </c:pt>
                <c:pt idx="9">
                  <c:v>1749.64815</c:v>
                </c:pt>
                <c:pt idx="10">
                  <c:v>1931.357497</c:v>
                </c:pt>
                <c:pt idx="11">
                  <c:v>1962.232547</c:v>
                </c:pt>
                <c:pt idx="12">
                  <c:v>2173.963847</c:v>
                </c:pt>
                <c:pt idx="13">
                  <c:v>2442.484477</c:v>
                </c:pt>
                <c:pt idx="14">
                  <c:v>2744.335227</c:v>
                </c:pt>
                <c:pt idx="15">
                  <c:v>2983.277427</c:v>
                </c:pt>
                <c:pt idx="16">
                  <c:v>3075.899567</c:v>
                </c:pt>
              </c:numCache>
            </c:numRef>
          </c:val>
          <c:smooth val="0"/>
          <c:extLst xmlns:c16r2="http://schemas.microsoft.com/office/drawing/2015/06/chart">
            <c:ext xmlns:c16="http://schemas.microsoft.com/office/drawing/2014/chart" uri="{C3380CC4-5D6E-409C-BE32-E72D297353CC}">
              <c16:uniqueId val="{0000000B-9295-41ED-8D83-9CFA4FC4ECD5}"/>
            </c:ext>
          </c:extLst>
        </c:ser>
        <c:ser>
          <c:idx val="11"/>
          <c:order val="11"/>
          <c:tx>
            <c:strRef>
              <c:f>'action graph'!$E$94</c:f>
              <c:strCache>
                <c:ptCount val="1"/>
                <c:pt idx="0">
                  <c:v>Land reclamation. Restoring to a usable state land damaged by human (e.g. excavation, construction) and natural (e.g. floods, wind-blown sand) factors via biotechnical and engineering methods.</c:v>
                </c:pt>
              </c:strCache>
            </c:strRef>
          </c:tx>
          <c:spPr>
            <a:ln w="12700">
              <a:solidFill>
                <a:srgbClr val="FF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graph'!$X$94:$AN$94</c:f>
              <c:numCache>
                <c:formatCode>0.0</c:formatCode>
                <c:ptCount val="17"/>
                <c:pt idx="0">
                  <c:v>0.0</c:v>
                </c:pt>
                <c:pt idx="1">
                  <c:v>65.02596</c:v>
                </c:pt>
                <c:pt idx="2">
                  <c:v>127.25448</c:v>
                </c:pt>
                <c:pt idx="3">
                  <c:v>173.66849</c:v>
                </c:pt>
                <c:pt idx="4">
                  <c:v>237.26683</c:v>
                </c:pt>
                <c:pt idx="5">
                  <c:v>290.27557</c:v>
                </c:pt>
                <c:pt idx="6">
                  <c:v>359.50836</c:v>
                </c:pt>
                <c:pt idx="7">
                  <c:v>413.24935</c:v>
                </c:pt>
                <c:pt idx="8">
                  <c:v>482.7601700000001</c:v>
                </c:pt>
                <c:pt idx="9">
                  <c:v>540.57891</c:v>
                </c:pt>
                <c:pt idx="10">
                  <c:v>600.00134</c:v>
                </c:pt>
                <c:pt idx="11">
                  <c:v>1299.80282</c:v>
                </c:pt>
                <c:pt idx="12">
                  <c:v>2444.72152</c:v>
                </c:pt>
                <c:pt idx="13">
                  <c:v>2485.63786</c:v>
                </c:pt>
                <c:pt idx="14">
                  <c:v>2536.53357</c:v>
                </c:pt>
                <c:pt idx="15">
                  <c:v>2583.44907</c:v>
                </c:pt>
                <c:pt idx="16">
                  <c:v>2598.98122</c:v>
                </c:pt>
              </c:numCache>
            </c:numRef>
          </c:val>
          <c:smooth val="0"/>
          <c:extLst xmlns:c16r2="http://schemas.microsoft.com/office/drawing/2015/06/chart">
            <c:ext xmlns:c16="http://schemas.microsoft.com/office/drawing/2014/chart" uri="{C3380CC4-5D6E-409C-BE32-E72D297353CC}">
              <c16:uniqueId val="{0000000C-9295-41ED-8D83-9CFA4FC4ECD5}"/>
            </c:ext>
          </c:extLst>
        </c:ser>
        <c:ser>
          <c:idx val="12"/>
          <c:order val="12"/>
          <c:tx>
            <c:strRef>
              <c:f>'action graph'!$E$95</c:f>
              <c:strCache>
                <c:ptCount val="1"/>
                <c:pt idx="0">
                  <c:v>Improvement of low and medium-yield cropland. Improving cropland productivity via irrigation, drainage, and other infrastructure, soil fertility and treatment, and enhancing productivity and sustainability through science and technology.             </c:v>
                </c:pt>
              </c:strCache>
            </c:strRef>
          </c:tx>
          <c:spPr>
            <a:ln w="12700">
              <a:solidFill>
                <a:srgbClr val="CC00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graph'!$X$95:$AN$95</c:f>
              <c:numCache>
                <c:formatCode>0.0</c:formatCode>
                <c:ptCount val="17"/>
                <c:pt idx="0">
                  <c:v>2026.546666666667</c:v>
                </c:pt>
                <c:pt idx="1">
                  <c:v>4458.12</c:v>
                </c:pt>
                <c:pt idx="2">
                  <c:v>6953.286666666666</c:v>
                </c:pt>
                <c:pt idx="3">
                  <c:v>8992.460000000001</c:v>
                </c:pt>
                <c:pt idx="4">
                  <c:v>10871.42</c:v>
                </c:pt>
                <c:pt idx="5">
                  <c:v>12417.99333333334</c:v>
                </c:pt>
                <c:pt idx="6">
                  <c:v>14028.08</c:v>
                </c:pt>
                <c:pt idx="7">
                  <c:v>16069.52666666667</c:v>
                </c:pt>
                <c:pt idx="8">
                  <c:v>18056.6</c:v>
                </c:pt>
                <c:pt idx="9">
                  <c:v>19884.54666666667</c:v>
                </c:pt>
                <c:pt idx="10">
                  <c:v>21648.14666666667</c:v>
                </c:pt>
                <c:pt idx="11">
                  <c:v>23290.95333333333</c:v>
                </c:pt>
                <c:pt idx="12">
                  <c:v>24669.42666666667</c:v>
                </c:pt>
                <c:pt idx="13">
                  <c:v>25869.29333333333</c:v>
                </c:pt>
                <c:pt idx="14">
                  <c:v>26983.45333333333</c:v>
                </c:pt>
                <c:pt idx="15">
                  <c:v>27945.24</c:v>
                </c:pt>
                <c:pt idx="16">
                  <c:v>28095.88666666667</c:v>
                </c:pt>
              </c:numCache>
            </c:numRef>
          </c:val>
          <c:smooth val="0"/>
          <c:extLst xmlns:c16r2="http://schemas.microsoft.com/office/drawing/2015/06/chart">
            <c:ext xmlns:c16="http://schemas.microsoft.com/office/drawing/2014/chart" uri="{C3380CC4-5D6E-409C-BE32-E72D297353CC}">
              <c16:uniqueId val="{0000000D-9295-41ED-8D83-9CFA4FC4ECD5}"/>
            </c:ext>
          </c:extLst>
        </c:ser>
        <c:ser>
          <c:idx val="13"/>
          <c:order val="13"/>
          <c:tx>
            <c:strRef>
              <c:f>'action graph'!$E$96</c:f>
              <c:strCache>
                <c:ptCount val="1"/>
                <c:pt idx="0">
                  <c:v>Demonstration of high-yield cropland. Develop highly-productive and sustainable cropland demonstration sites demonstrating irrigation, drainage, and other infrastructure, soil fertility and treatment, science and technology. </c:v>
                </c:pt>
              </c:strCache>
            </c:strRef>
          </c:tx>
          <c:spPr>
            <a:ln w="12700">
              <a:solidFill>
                <a:srgbClr val="FF33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graph'!$X$96:$AN$96</c:f>
              <c:numCache>
                <c:formatCode>0.0</c:formatCode>
                <c:ptCount val="17"/>
                <c:pt idx="0">
                  <c:v>0.0</c:v>
                </c:pt>
                <c:pt idx="1">
                  <c:v>0.0</c:v>
                </c:pt>
                <c:pt idx="2">
                  <c:v>0.0</c:v>
                </c:pt>
                <c:pt idx="3">
                  <c:v>0.0</c:v>
                </c:pt>
                <c:pt idx="4">
                  <c:v>0.0</c:v>
                </c:pt>
                <c:pt idx="5">
                  <c:v>0.0</c:v>
                </c:pt>
                <c:pt idx="6">
                  <c:v>0.0</c:v>
                </c:pt>
                <c:pt idx="7">
                  <c:v>0.0</c:v>
                </c:pt>
                <c:pt idx="8">
                  <c:v>0.0</c:v>
                </c:pt>
                <c:pt idx="9">
                  <c:v>0.0</c:v>
                </c:pt>
                <c:pt idx="10">
                  <c:v>0.0</c:v>
                </c:pt>
                <c:pt idx="11">
                  <c:v>34.36666666666667</c:v>
                </c:pt>
                <c:pt idx="12">
                  <c:v>354.4</c:v>
                </c:pt>
                <c:pt idx="13">
                  <c:v>859.22</c:v>
                </c:pt>
                <c:pt idx="14">
                  <c:v>1684.78</c:v>
                </c:pt>
                <c:pt idx="15">
                  <c:v>2673.513333333333</c:v>
                </c:pt>
                <c:pt idx="16">
                  <c:v>4114.433333333333</c:v>
                </c:pt>
              </c:numCache>
            </c:numRef>
          </c:val>
          <c:smooth val="0"/>
          <c:extLst xmlns:c16r2="http://schemas.microsoft.com/office/drawing/2015/06/chart">
            <c:ext xmlns:c16="http://schemas.microsoft.com/office/drawing/2014/chart" uri="{C3380CC4-5D6E-409C-BE32-E72D297353CC}">
              <c16:uniqueId val="{0000000E-9295-41ED-8D83-9CFA4FC4ECD5}"/>
            </c:ext>
          </c:extLst>
        </c:ser>
        <c:ser>
          <c:idx val="14"/>
          <c:order val="14"/>
          <c:tx>
            <c:strRef>
              <c:f>'action graph'!$E$97</c:f>
              <c:strCache>
                <c:ptCount val="1"/>
                <c:pt idx="0">
                  <c:v>Desertification control. Afforestation and shelterbelt plantation, revegetation, grassland restoration, and dune stabilisation.</c:v>
                </c:pt>
              </c:strCache>
            </c:strRef>
          </c:tx>
          <c:spPr>
            <a:ln w="12700">
              <a:solidFill>
                <a:srgbClr val="C0000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graph'!$X$97:$AN$97</c:f>
              <c:numCache>
                <c:formatCode>0.0</c:formatCode>
                <c:ptCount val="17"/>
                <c:pt idx="0">
                  <c:v>0.0</c:v>
                </c:pt>
                <c:pt idx="1">
                  <c:v>0.0</c:v>
                </c:pt>
                <c:pt idx="2">
                  <c:v>0.0</c:v>
                </c:pt>
                <c:pt idx="3">
                  <c:v>0.0</c:v>
                </c:pt>
                <c:pt idx="4">
                  <c:v>0.0</c:v>
                </c:pt>
                <c:pt idx="5">
                  <c:v>79.44520588761098</c:v>
                </c:pt>
                <c:pt idx="6">
                  <c:v>192.1237451085553</c:v>
                </c:pt>
                <c:pt idx="7">
                  <c:v>313.115617662833</c:v>
                </c:pt>
                <c:pt idx="8">
                  <c:v>416.5741568837773</c:v>
                </c:pt>
                <c:pt idx="9">
                  <c:v>518.8526961047216</c:v>
                </c:pt>
                <c:pt idx="10">
                  <c:v>866.6428963795754</c:v>
                </c:pt>
                <c:pt idx="11">
                  <c:v>1417.055169483561</c:v>
                </c:pt>
                <c:pt idx="12">
                  <c:v>2078.958479002113</c:v>
                </c:pt>
                <c:pt idx="13">
                  <c:v>4136.548642277005</c:v>
                </c:pt>
                <c:pt idx="14">
                  <c:v>6363.470590829264</c:v>
                </c:pt>
                <c:pt idx="15">
                  <c:v>8894.325361806244</c:v>
                </c:pt>
                <c:pt idx="16">
                  <c:v>12018.74398004813</c:v>
                </c:pt>
              </c:numCache>
            </c:numRef>
          </c:val>
          <c:smooth val="0"/>
          <c:extLst xmlns:c16r2="http://schemas.microsoft.com/office/drawing/2015/06/chart">
            <c:ext xmlns:c16="http://schemas.microsoft.com/office/drawing/2014/chart" uri="{C3380CC4-5D6E-409C-BE32-E72D297353CC}">
              <c16:uniqueId val="{0000000F-9295-41ED-8D83-9CFA4FC4ECD5}"/>
            </c:ext>
          </c:extLst>
        </c:ser>
        <c:ser>
          <c:idx val="15"/>
          <c:order val="15"/>
          <c:tx>
            <c:strRef>
              <c:f>'action graph'!$E$98</c:f>
              <c:strCache>
                <c:ptCount val="1"/>
                <c:pt idx="0">
                  <c:v>Soil and water conservation. Mitigation of soil water erosion and sedimentation via revegetation of forest and grassland on sloping farmland, changes in agricultural and land management, industry restructuring and development, and water conservation.</c:v>
                </c:pt>
              </c:strCache>
            </c:strRef>
          </c:tx>
          <c:spPr>
            <a:ln w="12700">
              <a:solidFill>
                <a:srgbClr val="FFCD3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graph'!$X$98:$AN$98</c:f>
              <c:numCache>
                <c:formatCode>0.0</c:formatCode>
                <c:ptCount val="17"/>
                <c:pt idx="0">
                  <c:v>766.15</c:v>
                </c:pt>
                <c:pt idx="1">
                  <c:v>1532.3</c:v>
                </c:pt>
                <c:pt idx="2">
                  <c:v>2298.45</c:v>
                </c:pt>
                <c:pt idx="3">
                  <c:v>3064.6</c:v>
                </c:pt>
                <c:pt idx="4">
                  <c:v>3610.31</c:v>
                </c:pt>
                <c:pt idx="5">
                  <c:v>4039.46</c:v>
                </c:pt>
                <c:pt idx="6">
                  <c:v>4468.61</c:v>
                </c:pt>
                <c:pt idx="7">
                  <c:v>4897.76</c:v>
                </c:pt>
                <c:pt idx="8">
                  <c:v>5326.909999999999</c:v>
                </c:pt>
                <c:pt idx="9">
                  <c:v>5756.059999999998</c:v>
                </c:pt>
                <c:pt idx="10">
                  <c:v>6324.329999999998</c:v>
                </c:pt>
                <c:pt idx="11">
                  <c:v>7035.889999999997</c:v>
                </c:pt>
                <c:pt idx="12">
                  <c:v>7747.449999999997</c:v>
                </c:pt>
                <c:pt idx="13">
                  <c:v>8459.009999999997</c:v>
                </c:pt>
                <c:pt idx="14">
                  <c:v>9170.569999999996</c:v>
                </c:pt>
                <c:pt idx="15">
                  <c:v>10249.57</c:v>
                </c:pt>
                <c:pt idx="16">
                  <c:v>11328.57</c:v>
                </c:pt>
              </c:numCache>
            </c:numRef>
          </c:val>
          <c:smooth val="0"/>
          <c:extLst xmlns:c16r2="http://schemas.microsoft.com/office/drawing/2015/06/chart">
            <c:ext xmlns:c16="http://schemas.microsoft.com/office/drawing/2014/chart" uri="{C3380CC4-5D6E-409C-BE32-E72D297353CC}">
              <c16:uniqueId val="{00000010-9295-41ED-8D83-9CFA4FC4ECD5}"/>
            </c:ext>
          </c:extLst>
        </c:ser>
        <c:dLbls>
          <c:showLegendKey val="0"/>
          <c:showVal val="0"/>
          <c:showCatName val="0"/>
          <c:showSerName val="0"/>
          <c:showPercent val="0"/>
          <c:showBubbleSize val="0"/>
        </c:dLbls>
        <c:smooth val="0"/>
        <c:axId val="-1297653168"/>
        <c:axId val="-1297648560"/>
      </c:lineChart>
      <c:catAx>
        <c:axId val="-1297653168"/>
        <c:scaling>
          <c:orientation val="minMax"/>
        </c:scaling>
        <c:delete val="0"/>
        <c:axPos val="b"/>
        <c:numFmt formatCode="General" sourceLinked="0"/>
        <c:majorTickMark val="out"/>
        <c:minorTickMark val="none"/>
        <c:tickLblPos val="low"/>
        <c:spPr>
          <a:noFill/>
          <a:ln w="1270" cap="flat" cmpd="sng" algn="ctr">
            <a:solidFill>
              <a:schemeClr val="tx1"/>
            </a:solidFill>
            <a:round/>
          </a:ln>
          <a:effectLst/>
        </c:spPr>
        <c:txPr>
          <a:bodyPr rot="-5400000" spcFirstLastPara="1" vertOverflow="ellipsis" wrap="square" anchor="ctr" anchorCtr="1"/>
          <a:lstStyle/>
          <a:p>
            <a:pPr>
              <a:defRPr sz="800" b="0" i="0" u="none" strike="noStrike" kern="1200" baseline="0">
                <a:solidFill>
                  <a:schemeClr val="tx1"/>
                </a:solidFill>
                <a:latin typeface="Arial" panose="020B0604020202020204" pitchFamily="34" charset="0"/>
                <a:ea typeface="+mj-ea"/>
                <a:cs typeface="+mn-cs"/>
              </a:defRPr>
            </a:pPr>
            <a:endParaRPr lang="en-US"/>
          </a:p>
        </c:txPr>
        <c:crossAx val="-1297648560"/>
        <c:crosses val="autoZero"/>
        <c:auto val="1"/>
        <c:lblAlgn val="ctr"/>
        <c:lblOffset val="100"/>
        <c:tickLblSkip val="1"/>
        <c:noMultiLvlLbl val="0"/>
      </c:catAx>
      <c:valAx>
        <c:axId val="-1297648560"/>
        <c:scaling>
          <c:logBase val="10.0"/>
          <c:orientation val="minMax"/>
          <c:max val="270000.0"/>
          <c:min val="1.0"/>
        </c:scaling>
        <c:delete val="0"/>
        <c:axPos val="l"/>
        <c:majorGridlines>
          <c:spPr>
            <a:ln w="9525" cap="flat" cmpd="sng" algn="ctr">
              <a:noFill/>
              <a:round/>
            </a:ln>
            <a:effectLst/>
          </c:spPr>
        </c:majorGridlines>
        <c:numFmt formatCode="General" sourceLinked="0"/>
        <c:majorTickMark val="out"/>
        <c:minorTickMark val="none"/>
        <c:tickLblPos val="none"/>
        <c:spPr>
          <a:solidFill>
            <a:schemeClr val="bg1"/>
          </a:solidFill>
          <a:ln w="1270" cmpd="sng">
            <a:solidFill>
              <a:schemeClr val="tx1"/>
            </a:solid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mn-cs"/>
              </a:defRPr>
            </a:pPr>
            <a:endParaRPr lang="en-US"/>
          </a:p>
        </c:txPr>
        <c:crossAx val="-1297653168"/>
        <c:crosses val="autoZero"/>
        <c:crossBetween val="midCat"/>
      </c:valAx>
      <c:spPr>
        <a:noFill/>
        <a:ln w="3175">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04375365239797"/>
          <c:y val="0.016658950617284"/>
          <c:w val="0.378116574581966"/>
          <c:h val="0.777127986669293"/>
        </c:manualLayout>
      </c:layout>
      <c:lineChart>
        <c:grouping val="standard"/>
        <c:varyColors val="0"/>
        <c:ser>
          <c:idx val="0"/>
          <c:order val="0"/>
          <c:tx>
            <c:strRef>
              <c:f>'action graph'!$E$83</c:f>
              <c:strCache>
                <c:ptCount val="1"/>
                <c:pt idx="0">
                  <c:v>Timber forests. Reforestation/afforestation and productivity improvement of forests for timber resources.</c:v>
                </c:pt>
              </c:strCache>
            </c:strRef>
          </c:tx>
          <c:spPr>
            <a:ln w="12700">
              <a:solidFill>
                <a:srgbClr val="44693D"/>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graph'!$X$83:$AN$83</c:f>
              <c:numCache>
                <c:formatCode>0.0</c:formatCode>
                <c:ptCount val="17"/>
                <c:pt idx="0">
                  <c:v>502.59</c:v>
                </c:pt>
                <c:pt idx="1">
                  <c:v>1108.040883351261</c:v>
                </c:pt>
                <c:pt idx="2">
                  <c:v>1462.183883351261</c:v>
                </c:pt>
                <c:pt idx="3">
                  <c:v>1854.321595408732</c:v>
                </c:pt>
                <c:pt idx="4">
                  <c:v>2398.132595408732</c:v>
                </c:pt>
                <c:pt idx="5">
                  <c:v>3189.897595408733</c:v>
                </c:pt>
                <c:pt idx="6">
                  <c:v>3720.671595408733</c:v>
                </c:pt>
                <c:pt idx="7">
                  <c:v>4081.848595408733</c:v>
                </c:pt>
                <c:pt idx="8">
                  <c:v>4263.242595408733</c:v>
                </c:pt>
                <c:pt idx="9">
                  <c:v>4518.255595408733</c:v>
                </c:pt>
                <c:pt idx="10">
                  <c:v>4786.156595408732</c:v>
                </c:pt>
                <c:pt idx="11">
                  <c:v>5112.635595408733</c:v>
                </c:pt>
                <c:pt idx="12">
                  <c:v>5367.935595408733</c:v>
                </c:pt>
                <c:pt idx="13">
                  <c:v>5586.152595408732</c:v>
                </c:pt>
                <c:pt idx="14">
                  <c:v>5769.618595408733</c:v>
                </c:pt>
                <c:pt idx="15">
                  <c:v>5936.880595408733</c:v>
                </c:pt>
                <c:pt idx="16">
                  <c:v>6061.472595408733</c:v>
                </c:pt>
              </c:numCache>
            </c:numRef>
          </c:val>
          <c:smooth val="0"/>
          <c:extLst xmlns:c16r2="http://schemas.microsoft.com/office/drawing/2015/06/chart">
            <c:ext xmlns:c16="http://schemas.microsoft.com/office/drawing/2014/chart" uri="{C3380CC4-5D6E-409C-BE32-E72D297353CC}">
              <c16:uniqueId val="{00000001-9295-41ED-8D83-9CFA4FC4ECD5}"/>
            </c:ext>
          </c:extLst>
        </c:ser>
        <c:ser>
          <c:idx val="1"/>
          <c:order val="1"/>
          <c:tx>
            <c:strRef>
              <c:f>'action graph'!$E$84</c:f>
              <c:strCache>
                <c:ptCount val="1"/>
                <c:pt idx="0">
                  <c:v>Economic forests. Reforestation/afforestation and productivity improvement of forests for producing fruit, oils, industrial raw materials, and medicines; and gardens.</c:v>
                </c:pt>
              </c:strCache>
            </c:strRef>
          </c:tx>
          <c:spPr>
            <a:ln w="12700">
              <a:solidFill>
                <a:srgbClr val="66BE2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graph'!$X$84:$AN$84</c:f>
              <c:numCache>
                <c:formatCode>0.0</c:formatCode>
                <c:ptCount val="17"/>
                <c:pt idx="0">
                  <c:v>616.1600000000001</c:v>
                </c:pt>
                <c:pt idx="1">
                  <c:v>1252.982435443041</c:v>
                </c:pt>
                <c:pt idx="2">
                  <c:v>1890.720435443041</c:v>
                </c:pt>
                <c:pt idx="3">
                  <c:v>2325.67014209854</c:v>
                </c:pt>
                <c:pt idx="4">
                  <c:v>2924.77514209854</c:v>
                </c:pt>
                <c:pt idx="5">
                  <c:v>3480.69414209854</c:v>
                </c:pt>
                <c:pt idx="6">
                  <c:v>3763.977142098538</c:v>
                </c:pt>
                <c:pt idx="7">
                  <c:v>3941.604142098539</c:v>
                </c:pt>
                <c:pt idx="8">
                  <c:v>4057.135142098538</c:v>
                </c:pt>
                <c:pt idx="9">
                  <c:v>4224.694142098538</c:v>
                </c:pt>
                <c:pt idx="10">
                  <c:v>4464.840142098538</c:v>
                </c:pt>
                <c:pt idx="11">
                  <c:v>4857.654142098538</c:v>
                </c:pt>
                <c:pt idx="12">
                  <c:v>5265.878142098539</c:v>
                </c:pt>
                <c:pt idx="13">
                  <c:v>5613.403142098538</c:v>
                </c:pt>
                <c:pt idx="14">
                  <c:v>5873.560142098538</c:v>
                </c:pt>
                <c:pt idx="15">
                  <c:v>6099.048142098539</c:v>
                </c:pt>
                <c:pt idx="16">
                  <c:v>6295.474142098539</c:v>
                </c:pt>
              </c:numCache>
            </c:numRef>
          </c:val>
          <c:smooth val="0"/>
          <c:extLst xmlns:c16r2="http://schemas.microsoft.com/office/drawing/2015/06/chart">
            <c:ext xmlns:c16="http://schemas.microsoft.com/office/drawing/2014/chart" uri="{C3380CC4-5D6E-409C-BE32-E72D297353CC}">
              <c16:uniqueId val="{00000002-9295-41ED-8D83-9CFA4FC4ECD5}"/>
            </c:ext>
          </c:extLst>
        </c:ser>
        <c:ser>
          <c:idx val="2"/>
          <c:order val="2"/>
          <c:tx>
            <c:strRef>
              <c:f>'action graph'!$E$85</c:f>
              <c:strCache>
                <c:ptCount val="1"/>
                <c:pt idx="0">
                  <c:v>Protection forests. Reforestation/afforestation for mitigating soil and bank erosion and water quality management.</c:v>
                </c:pt>
              </c:strCache>
            </c:strRef>
          </c:tx>
          <c:spPr>
            <a:ln w="12700"/>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graph'!$X$85:$AN$85</c:f>
              <c:numCache>
                <c:formatCode>0.0</c:formatCode>
                <c:ptCount val="17"/>
                <c:pt idx="0">
                  <c:v>1278.38</c:v>
                </c:pt>
                <c:pt idx="1">
                  <c:v>2828.78118778339</c:v>
                </c:pt>
                <c:pt idx="2">
                  <c:v>4523.275187783391</c:v>
                </c:pt>
                <c:pt idx="3">
                  <c:v>6743.40095032629</c:v>
                </c:pt>
                <c:pt idx="4">
                  <c:v>12321.55095032629</c:v>
                </c:pt>
                <c:pt idx="5">
                  <c:v>19171.58095032629</c:v>
                </c:pt>
                <c:pt idx="6">
                  <c:v>23128.9979503263</c:v>
                </c:pt>
                <c:pt idx="7">
                  <c:v>25598.30995032629</c:v>
                </c:pt>
                <c:pt idx="8">
                  <c:v>26984.27995032629</c:v>
                </c:pt>
                <c:pt idx="9">
                  <c:v>29124.0909503263</c:v>
                </c:pt>
                <c:pt idx="10">
                  <c:v>31958.5799503263</c:v>
                </c:pt>
                <c:pt idx="11">
                  <c:v>35777.8169503263</c:v>
                </c:pt>
                <c:pt idx="12">
                  <c:v>38711.1219503263</c:v>
                </c:pt>
                <c:pt idx="13">
                  <c:v>41192.8059503263</c:v>
                </c:pt>
                <c:pt idx="14">
                  <c:v>43458.2159503263</c:v>
                </c:pt>
                <c:pt idx="15">
                  <c:v>45590.2869503263</c:v>
                </c:pt>
                <c:pt idx="16">
                  <c:v>47156.42595032629</c:v>
                </c:pt>
              </c:numCache>
            </c:numRef>
          </c:val>
          <c:smooth val="0"/>
          <c:extLst xmlns:c16r2="http://schemas.microsoft.com/office/drawing/2015/06/chart">
            <c:ext xmlns:c16="http://schemas.microsoft.com/office/drawing/2014/chart" uri="{C3380CC4-5D6E-409C-BE32-E72D297353CC}">
              <c16:uniqueId val="{00000003-9295-41ED-8D83-9CFA4FC4ECD5}"/>
            </c:ext>
          </c:extLst>
        </c:ser>
        <c:ser>
          <c:idx val="3"/>
          <c:order val="3"/>
          <c:tx>
            <c:strRef>
              <c:f>'action graph'!$E$86</c:f>
              <c:strCache>
                <c:ptCount val="1"/>
                <c:pt idx="0">
                  <c:v>Fuelwood forests. Reforestation/afforestation for energy supply.</c:v>
                </c:pt>
              </c:strCache>
            </c:strRef>
          </c:tx>
          <c:spPr>
            <a:ln w="12700">
              <a:solidFill>
                <a:srgbClr val="007A5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graph'!$X$86:$AN$86</c:f>
              <c:numCache>
                <c:formatCode>0.0</c:formatCode>
                <c:ptCount val="17"/>
                <c:pt idx="0">
                  <c:v>80.7</c:v>
                </c:pt>
                <c:pt idx="1">
                  <c:v>153.0877788282268</c:v>
                </c:pt>
                <c:pt idx="2">
                  <c:v>200.9787788282268</c:v>
                </c:pt>
                <c:pt idx="3">
                  <c:v>217.1080276777344</c:v>
                </c:pt>
                <c:pt idx="4">
                  <c:v>260.6480276777344</c:v>
                </c:pt>
                <c:pt idx="5">
                  <c:v>311.1630276777344</c:v>
                </c:pt>
                <c:pt idx="6">
                  <c:v>335.4420276777344</c:v>
                </c:pt>
                <c:pt idx="7">
                  <c:v>353.5350276777344</c:v>
                </c:pt>
                <c:pt idx="8">
                  <c:v>359.1610276777344</c:v>
                </c:pt>
                <c:pt idx="9">
                  <c:v>363.8500276777344</c:v>
                </c:pt>
                <c:pt idx="10">
                  <c:v>364.5790276777344</c:v>
                </c:pt>
                <c:pt idx="11">
                  <c:v>374.4410276777344</c:v>
                </c:pt>
                <c:pt idx="12">
                  <c:v>387.9110276777345</c:v>
                </c:pt>
                <c:pt idx="13">
                  <c:v>403.3360276777345</c:v>
                </c:pt>
                <c:pt idx="14">
                  <c:v>424.1150276777345</c:v>
                </c:pt>
                <c:pt idx="15">
                  <c:v>437.5540276777345</c:v>
                </c:pt>
                <c:pt idx="16">
                  <c:v>453.5000276777345</c:v>
                </c:pt>
              </c:numCache>
            </c:numRef>
          </c:val>
          <c:smooth val="0"/>
          <c:extLst xmlns:c16r2="http://schemas.microsoft.com/office/drawing/2015/06/chart">
            <c:ext xmlns:c16="http://schemas.microsoft.com/office/drawing/2014/chart" uri="{C3380CC4-5D6E-409C-BE32-E72D297353CC}">
              <c16:uniqueId val="{00000004-9295-41ED-8D83-9CFA4FC4ECD5}"/>
            </c:ext>
          </c:extLst>
        </c:ser>
        <c:ser>
          <c:idx val="4"/>
          <c:order val="4"/>
          <c:tx>
            <c:strRef>
              <c:f>'action graph'!$E$87</c:f>
              <c:strCache>
                <c:ptCount val="1"/>
                <c:pt idx="0">
                  <c:v>Special use forests. Reforestation/afforestation for national defense, scientific research, amenity, and historical site protection.</c:v>
                </c:pt>
              </c:strCache>
            </c:strRef>
          </c:tx>
          <c:spPr>
            <a:ln w="12700">
              <a:solidFill>
                <a:srgbClr val="00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graph'!$X$87:$AN$87</c:f>
              <c:numCache>
                <c:formatCode>0.0</c:formatCode>
                <c:ptCount val="17"/>
                <c:pt idx="0">
                  <c:v>8.540000000000001</c:v>
                </c:pt>
                <c:pt idx="1">
                  <c:v>19.7262084525939</c:v>
                </c:pt>
                <c:pt idx="2">
                  <c:v>25.2742084525939</c:v>
                </c:pt>
                <c:pt idx="3">
                  <c:v>32.10723187504665</c:v>
                </c:pt>
                <c:pt idx="4">
                  <c:v>44.87523187504665</c:v>
                </c:pt>
                <c:pt idx="5">
                  <c:v>59.43223187504665</c:v>
                </c:pt>
                <c:pt idx="6">
                  <c:v>66.51923187504665</c:v>
                </c:pt>
                <c:pt idx="7">
                  <c:v>69.40723187504666</c:v>
                </c:pt>
                <c:pt idx="8">
                  <c:v>71.59223187504666</c:v>
                </c:pt>
                <c:pt idx="9">
                  <c:v>86.16323187504666</c:v>
                </c:pt>
                <c:pt idx="10">
                  <c:v>100.3912318750467</c:v>
                </c:pt>
                <c:pt idx="11">
                  <c:v>121.5852318750467</c:v>
                </c:pt>
                <c:pt idx="12">
                  <c:v>134.2702318750466</c:v>
                </c:pt>
                <c:pt idx="13">
                  <c:v>147.2772318750467</c:v>
                </c:pt>
                <c:pt idx="14">
                  <c:v>158.0642318750467</c:v>
                </c:pt>
                <c:pt idx="15">
                  <c:v>168.7562318750467</c:v>
                </c:pt>
                <c:pt idx="16">
                  <c:v>183.1902318750467</c:v>
                </c:pt>
              </c:numCache>
            </c:numRef>
          </c:val>
          <c:smooth val="0"/>
          <c:extLst xmlns:c16r2="http://schemas.microsoft.com/office/drawing/2015/06/chart">
            <c:ext xmlns:c16="http://schemas.microsoft.com/office/drawing/2014/chart" uri="{C3380CC4-5D6E-409C-BE32-E72D297353CC}">
              <c16:uniqueId val="{00000005-9295-41ED-8D83-9CFA4FC4ECD5}"/>
            </c:ext>
          </c:extLst>
        </c:ser>
        <c:ser>
          <c:idx val="5"/>
          <c:order val="5"/>
          <c:tx>
            <c:strRef>
              <c:f>'action graph'!$E$88</c:f>
              <c:strCache>
                <c:ptCount val="1"/>
                <c:pt idx="0">
                  <c:v>Forest management. Logging bans, timber quotas, tending of natural forests, and mountain closure.</c:v>
                </c:pt>
              </c:strCache>
            </c:strRef>
          </c:tx>
          <c:spPr>
            <a:ln w="12700">
              <a:solidFill>
                <a:srgbClr val="0000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graph'!$X$88:$AN$88</c:f>
              <c:numCache>
                <c:formatCode>0.0</c:formatCode>
                <c:ptCount val="17"/>
                <c:pt idx="0">
                  <c:v>5108.58</c:v>
                </c:pt>
                <c:pt idx="1">
                  <c:v>10708.5108803221</c:v>
                </c:pt>
                <c:pt idx="2">
                  <c:v>13794.1398803221</c:v>
                </c:pt>
                <c:pt idx="3">
                  <c:v>30475.24350402107</c:v>
                </c:pt>
                <c:pt idx="4">
                  <c:v>31906.07650402107</c:v>
                </c:pt>
                <c:pt idx="5">
                  <c:v>33218.65550402107</c:v>
                </c:pt>
                <c:pt idx="6">
                  <c:v>48112.04650402107</c:v>
                </c:pt>
                <c:pt idx="7">
                  <c:v>50564.36950402107</c:v>
                </c:pt>
                <c:pt idx="8">
                  <c:v>65172.81050402106</c:v>
                </c:pt>
                <c:pt idx="9">
                  <c:v>70592.95550402107</c:v>
                </c:pt>
                <c:pt idx="10">
                  <c:v>73692.60650402107</c:v>
                </c:pt>
                <c:pt idx="11">
                  <c:v>98225.03850402107</c:v>
                </c:pt>
                <c:pt idx="12">
                  <c:v>106780.8225040211</c:v>
                </c:pt>
                <c:pt idx="13">
                  <c:v>115826.1055040211</c:v>
                </c:pt>
                <c:pt idx="14">
                  <c:v>123888.8708373544</c:v>
                </c:pt>
                <c:pt idx="15">
                  <c:v>130934.4741706877</c:v>
                </c:pt>
                <c:pt idx="16">
                  <c:v>133476.8981706878</c:v>
                </c:pt>
              </c:numCache>
            </c:numRef>
          </c:val>
          <c:smooth val="0"/>
          <c:extLst xmlns:c16r2="http://schemas.microsoft.com/office/drawing/2015/06/chart">
            <c:ext xmlns:c16="http://schemas.microsoft.com/office/drawing/2014/chart" uri="{C3380CC4-5D6E-409C-BE32-E72D297353CC}">
              <c16:uniqueId val="{00000006-9295-41ED-8D83-9CFA4FC4ECD5}"/>
            </c:ext>
          </c:extLst>
        </c:ser>
        <c:ser>
          <c:idx val="6"/>
          <c:order val="6"/>
          <c:tx>
            <c:strRef>
              <c:f>'action graph'!$E$89</c:f>
              <c:strCache>
                <c:ptCount val="1"/>
                <c:pt idx="0">
                  <c:v>Wildlife conservation and nature reserves. Establishment of nature reserves, breeding centres, monitoring stations, and conservation projects.</c:v>
                </c:pt>
              </c:strCache>
            </c:strRef>
          </c:tx>
          <c:spPr>
            <a:ln w="12700">
              <a:solidFill>
                <a:srgbClr val="0066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graph'!$X$89:$AN$89</c:f>
              <c:numCache>
                <c:formatCode>0.0</c:formatCode>
                <c:ptCount val="17"/>
                <c:pt idx="0">
                  <c:v>0.0</c:v>
                </c:pt>
                <c:pt idx="1">
                  <c:v>0.0</c:v>
                </c:pt>
                <c:pt idx="2">
                  <c:v>0.0</c:v>
                </c:pt>
                <c:pt idx="3">
                  <c:v>10629.60000000001</c:v>
                </c:pt>
                <c:pt idx="4">
                  <c:v>6396.400000000009</c:v>
                </c:pt>
                <c:pt idx="5">
                  <c:v>14798.39999999999</c:v>
                </c:pt>
                <c:pt idx="6">
                  <c:v>15671.29999999999</c:v>
                </c:pt>
                <c:pt idx="7">
                  <c:v>16885.39999999998</c:v>
                </c:pt>
                <c:pt idx="8">
                  <c:v>18173.99999999999</c:v>
                </c:pt>
                <c:pt idx="9">
                  <c:v>18535.3</c:v>
                </c:pt>
                <c:pt idx="10">
                  <c:v>19805.00000000001</c:v>
                </c:pt>
                <c:pt idx="11">
                  <c:v>19882.00000000001</c:v>
                </c:pt>
                <c:pt idx="12">
                  <c:v>20709.2</c:v>
                </c:pt>
                <c:pt idx="13">
                  <c:v>19690.30000000002</c:v>
                </c:pt>
                <c:pt idx="14">
                  <c:v>21865.0</c:v>
                </c:pt>
                <c:pt idx="15">
                  <c:v>21466.20000000003</c:v>
                </c:pt>
                <c:pt idx="16">
                  <c:v>21695.20000000001</c:v>
                </c:pt>
              </c:numCache>
            </c:numRef>
          </c:val>
          <c:smooth val="0"/>
          <c:extLst xmlns:c16r2="http://schemas.microsoft.com/office/drawing/2015/06/chart">
            <c:ext xmlns:c16="http://schemas.microsoft.com/office/drawing/2014/chart" uri="{C3380CC4-5D6E-409C-BE32-E72D297353CC}">
              <c16:uniqueId val="{00000007-9295-41ED-8D83-9CFA4FC4ECD5}"/>
            </c:ext>
          </c:extLst>
        </c:ser>
        <c:ser>
          <c:idx val="8"/>
          <c:order val="7"/>
          <c:tx>
            <c:strRef>
              <c:f>'action graph'!$E$91</c:f>
              <c:strCache>
                <c:ptCount val="1"/>
                <c:pt idx="0">
                  <c:v>Small watershed improvement. Comprehensive suite of actions to mitigate erosion and promote sustainable agricultural production including infrastructure development.</c:v>
                </c:pt>
              </c:strCache>
            </c:strRef>
          </c:tx>
          <c:spPr>
            <a:ln w="12700">
              <a:solidFill>
                <a:srgbClr val="CCEC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graph'!$X$91:$AN$91</c:f>
              <c:numCache>
                <c:formatCode>0.0</c:formatCode>
                <c:ptCount val="17"/>
                <c:pt idx="0">
                  <c:v>0.0</c:v>
                </c:pt>
                <c:pt idx="1">
                  <c:v>0.0</c:v>
                </c:pt>
                <c:pt idx="2">
                  <c:v>0.0</c:v>
                </c:pt>
                <c:pt idx="3">
                  <c:v>17.74947593952774</c:v>
                </c:pt>
                <c:pt idx="4">
                  <c:v>105.1254759395277</c:v>
                </c:pt>
                <c:pt idx="5">
                  <c:v>162.7024759395277</c:v>
                </c:pt>
                <c:pt idx="6">
                  <c:v>289.4104759395277</c:v>
                </c:pt>
                <c:pt idx="7">
                  <c:v>496.4661426061944</c:v>
                </c:pt>
                <c:pt idx="8">
                  <c:v>691.5011426061943</c:v>
                </c:pt>
                <c:pt idx="9">
                  <c:v>816.7471426061943</c:v>
                </c:pt>
                <c:pt idx="10">
                  <c:v>979.7194759395276</c:v>
                </c:pt>
                <c:pt idx="11">
                  <c:v>1176.276475939528</c:v>
                </c:pt>
                <c:pt idx="12">
                  <c:v>1377.933142606194</c:v>
                </c:pt>
                <c:pt idx="13">
                  <c:v>1539.497475939528</c:v>
                </c:pt>
                <c:pt idx="14">
                  <c:v>1699.817475939528</c:v>
                </c:pt>
                <c:pt idx="15">
                  <c:v>1833.336475939528</c:v>
                </c:pt>
                <c:pt idx="16">
                  <c:v>1986.349809272861</c:v>
                </c:pt>
              </c:numCache>
            </c:numRef>
          </c:val>
          <c:smooth val="0"/>
          <c:extLst xmlns:c16r2="http://schemas.microsoft.com/office/drawing/2015/06/chart">
            <c:ext xmlns:c16="http://schemas.microsoft.com/office/drawing/2014/chart" uri="{C3380CC4-5D6E-409C-BE32-E72D297353CC}">
              <c16:uniqueId val="{00000009-9295-41ED-8D83-9CFA4FC4ECD5}"/>
            </c:ext>
          </c:extLst>
        </c:ser>
        <c:ser>
          <c:idx val="9"/>
          <c:order val="8"/>
          <c:tx>
            <c:strRef>
              <c:f>'action graph'!$E$92</c:f>
              <c:strCache>
                <c:ptCount val="1"/>
                <c:pt idx="0">
                  <c:v>Land consolidation. Increase agricultural and ecological productivity via structural adjustment of industry, consolidation of scattered parcels of land, land levelling, road and canal construction; and concentration, relocation, and modification of villag</c:v>
                </c:pt>
              </c:strCache>
            </c:strRef>
          </c:tx>
          <c:spPr>
            <a:ln w="12700">
              <a:solidFill>
                <a:srgbClr val="E87722"/>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graph'!$X$92:$AN$92</c:f>
              <c:numCache>
                <c:formatCode>0.0</c:formatCode>
                <c:ptCount val="17"/>
                <c:pt idx="0">
                  <c:v>0.0</c:v>
                </c:pt>
                <c:pt idx="1">
                  <c:v>89.05167</c:v>
                </c:pt>
                <c:pt idx="2">
                  <c:v>179.56024</c:v>
                </c:pt>
                <c:pt idx="3">
                  <c:v>257.6896</c:v>
                </c:pt>
                <c:pt idx="4">
                  <c:v>356.0579099999999</c:v>
                </c:pt>
                <c:pt idx="5">
                  <c:v>543.4043099999999</c:v>
                </c:pt>
                <c:pt idx="6">
                  <c:v>768.2012999999999</c:v>
                </c:pt>
                <c:pt idx="7">
                  <c:v>1100.52265</c:v>
                </c:pt>
                <c:pt idx="8">
                  <c:v>1624.70104</c:v>
                </c:pt>
                <c:pt idx="9">
                  <c:v>2261.40507</c:v>
                </c:pt>
                <c:pt idx="10">
                  <c:v>3084.23111</c:v>
                </c:pt>
                <c:pt idx="11">
                  <c:v>3228.16487</c:v>
                </c:pt>
                <c:pt idx="12">
                  <c:v>3278.34117</c:v>
                </c:pt>
                <c:pt idx="13">
                  <c:v>4245.03468</c:v>
                </c:pt>
                <c:pt idx="14">
                  <c:v>6138.09294</c:v>
                </c:pt>
                <c:pt idx="15">
                  <c:v>8253.218509999999</c:v>
                </c:pt>
                <c:pt idx="16">
                  <c:v>9123.240619999999</c:v>
                </c:pt>
              </c:numCache>
            </c:numRef>
          </c:val>
          <c:smooth val="0"/>
          <c:extLst xmlns:c16r2="http://schemas.microsoft.com/office/drawing/2015/06/chart">
            <c:ext xmlns:c16="http://schemas.microsoft.com/office/drawing/2014/chart" uri="{C3380CC4-5D6E-409C-BE32-E72D297353CC}">
              <c16:uniqueId val="{0000000A-9295-41ED-8D83-9CFA4FC4ECD5}"/>
            </c:ext>
          </c:extLst>
        </c:ser>
        <c:ser>
          <c:idx val="10"/>
          <c:order val="9"/>
          <c:tx>
            <c:strRef>
              <c:f>'action graph'!$E$93</c:f>
              <c:strCache>
                <c:ptCount val="1"/>
                <c:pt idx="0">
                  <c:v>Land development. Conversion of unused land (e.g. shoals, saline/alkaline land) to agricultural production.</c:v>
                </c:pt>
              </c:strCache>
            </c:strRef>
          </c:tx>
          <c:spPr>
            <a:ln w="12700">
              <a:solidFill>
                <a:srgbClr val="00313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graph'!$X$93:$AN$93</c:f>
              <c:numCache>
                <c:formatCode>0.0</c:formatCode>
                <c:ptCount val="17"/>
                <c:pt idx="0">
                  <c:v>0.0</c:v>
                </c:pt>
                <c:pt idx="1">
                  <c:v>276.35302</c:v>
                </c:pt>
                <c:pt idx="2">
                  <c:v>524.0641000000001</c:v>
                </c:pt>
                <c:pt idx="3">
                  <c:v>701.88814</c:v>
                </c:pt>
                <c:pt idx="4">
                  <c:v>912.64562</c:v>
                </c:pt>
                <c:pt idx="5">
                  <c:v>1082.73537</c:v>
                </c:pt>
                <c:pt idx="6">
                  <c:v>1270.00517</c:v>
                </c:pt>
                <c:pt idx="7">
                  <c:v>1429.07384</c:v>
                </c:pt>
                <c:pt idx="8">
                  <c:v>1583.84264</c:v>
                </c:pt>
                <c:pt idx="9">
                  <c:v>1749.64815</c:v>
                </c:pt>
                <c:pt idx="10">
                  <c:v>1931.357497</c:v>
                </c:pt>
                <c:pt idx="11">
                  <c:v>1962.232547</c:v>
                </c:pt>
                <c:pt idx="12">
                  <c:v>2173.963847</c:v>
                </c:pt>
                <c:pt idx="13">
                  <c:v>2442.484477</c:v>
                </c:pt>
                <c:pt idx="14">
                  <c:v>2744.335227</c:v>
                </c:pt>
                <c:pt idx="15">
                  <c:v>2983.277427</c:v>
                </c:pt>
                <c:pt idx="16">
                  <c:v>3075.899567</c:v>
                </c:pt>
              </c:numCache>
            </c:numRef>
          </c:val>
          <c:smooth val="0"/>
          <c:extLst xmlns:c16r2="http://schemas.microsoft.com/office/drawing/2015/06/chart">
            <c:ext xmlns:c16="http://schemas.microsoft.com/office/drawing/2014/chart" uri="{C3380CC4-5D6E-409C-BE32-E72D297353CC}">
              <c16:uniqueId val="{0000000B-9295-41ED-8D83-9CFA4FC4ECD5}"/>
            </c:ext>
          </c:extLst>
        </c:ser>
        <c:ser>
          <c:idx val="11"/>
          <c:order val="10"/>
          <c:tx>
            <c:strRef>
              <c:f>'action graph'!$E$94</c:f>
              <c:strCache>
                <c:ptCount val="1"/>
                <c:pt idx="0">
                  <c:v>Land reclamation. Restoring to a usable state land damaged by human (e.g. excavation, construction) and natural (e.g. floods, wind-blown sand) factors via biotechnical and engineering methods.</c:v>
                </c:pt>
              </c:strCache>
            </c:strRef>
          </c:tx>
          <c:spPr>
            <a:ln w="12700">
              <a:solidFill>
                <a:srgbClr val="FFCC99"/>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graph'!$X$94:$AN$94</c:f>
              <c:numCache>
                <c:formatCode>0.0</c:formatCode>
                <c:ptCount val="17"/>
                <c:pt idx="0">
                  <c:v>0.0</c:v>
                </c:pt>
                <c:pt idx="1">
                  <c:v>65.02596</c:v>
                </c:pt>
                <c:pt idx="2">
                  <c:v>127.25448</c:v>
                </c:pt>
                <c:pt idx="3">
                  <c:v>173.66849</c:v>
                </c:pt>
                <c:pt idx="4">
                  <c:v>237.26683</c:v>
                </c:pt>
                <c:pt idx="5">
                  <c:v>290.27557</c:v>
                </c:pt>
                <c:pt idx="6">
                  <c:v>359.50836</c:v>
                </c:pt>
                <c:pt idx="7">
                  <c:v>413.24935</c:v>
                </c:pt>
                <c:pt idx="8">
                  <c:v>482.7601700000001</c:v>
                </c:pt>
                <c:pt idx="9">
                  <c:v>540.57891</c:v>
                </c:pt>
                <c:pt idx="10">
                  <c:v>600.00134</c:v>
                </c:pt>
                <c:pt idx="11">
                  <c:v>1299.80282</c:v>
                </c:pt>
                <c:pt idx="12">
                  <c:v>2444.72152</c:v>
                </c:pt>
                <c:pt idx="13">
                  <c:v>2485.63786</c:v>
                </c:pt>
                <c:pt idx="14">
                  <c:v>2536.53357</c:v>
                </c:pt>
                <c:pt idx="15">
                  <c:v>2583.44907</c:v>
                </c:pt>
                <c:pt idx="16">
                  <c:v>2598.98122</c:v>
                </c:pt>
              </c:numCache>
            </c:numRef>
          </c:val>
          <c:smooth val="0"/>
          <c:extLst xmlns:c16r2="http://schemas.microsoft.com/office/drawing/2015/06/chart">
            <c:ext xmlns:c16="http://schemas.microsoft.com/office/drawing/2014/chart" uri="{C3380CC4-5D6E-409C-BE32-E72D297353CC}">
              <c16:uniqueId val="{0000000C-9295-41ED-8D83-9CFA4FC4ECD5}"/>
            </c:ext>
          </c:extLst>
        </c:ser>
        <c:ser>
          <c:idx val="12"/>
          <c:order val="11"/>
          <c:tx>
            <c:strRef>
              <c:f>'action graph'!$E$95</c:f>
              <c:strCache>
                <c:ptCount val="1"/>
                <c:pt idx="0">
                  <c:v>Improvement of low and medium-yield cropland. Improving cropland productivity via irrigation, drainage, and other infrastructure, soil fertility and treatment, and enhancing productivity and sustainability through science and technology.             </c:v>
                </c:pt>
              </c:strCache>
            </c:strRef>
          </c:tx>
          <c:spPr>
            <a:ln w="12700">
              <a:solidFill>
                <a:srgbClr val="CC00FF"/>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graph'!$X$95:$AN$95</c:f>
              <c:numCache>
                <c:formatCode>0.0</c:formatCode>
                <c:ptCount val="17"/>
                <c:pt idx="0">
                  <c:v>2026.546666666667</c:v>
                </c:pt>
                <c:pt idx="1">
                  <c:v>4458.12</c:v>
                </c:pt>
                <c:pt idx="2">
                  <c:v>6953.286666666666</c:v>
                </c:pt>
                <c:pt idx="3">
                  <c:v>8992.460000000001</c:v>
                </c:pt>
                <c:pt idx="4">
                  <c:v>10871.42</c:v>
                </c:pt>
                <c:pt idx="5">
                  <c:v>12417.99333333334</c:v>
                </c:pt>
                <c:pt idx="6">
                  <c:v>14028.08</c:v>
                </c:pt>
                <c:pt idx="7">
                  <c:v>16069.52666666667</c:v>
                </c:pt>
                <c:pt idx="8">
                  <c:v>18056.6</c:v>
                </c:pt>
                <c:pt idx="9">
                  <c:v>19884.54666666667</c:v>
                </c:pt>
                <c:pt idx="10">
                  <c:v>21648.14666666667</c:v>
                </c:pt>
                <c:pt idx="11">
                  <c:v>23290.95333333333</c:v>
                </c:pt>
                <c:pt idx="12">
                  <c:v>24669.42666666667</c:v>
                </c:pt>
                <c:pt idx="13">
                  <c:v>25869.29333333333</c:v>
                </c:pt>
                <c:pt idx="14">
                  <c:v>26983.45333333333</c:v>
                </c:pt>
                <c:pt idx="15">
                  <c:v>27945.24</c:v>
                </c:pt>
                <c:pt idx="16">
                  <c:v>28095.88666666667</c:v>
                </c:pt>
              </c:numCache>
            </c:numRef>
          </c:val>
          <c:smooth val="0"/>
          <c:extLst xmlns:c16r2="http://schemas.microsoft.com/office/drawing/2015/06/chart">
            <c:ext xmlns:c16="http://schemas.microsoft.com/office/drawing/2014/chart" uri="{C3380CC4-5D6E-409C-BE32-E72D297353CC}">
              <c16:uniqueId val="{0000000D-9295-41ED-8D83-9CFA4FC4ECD5}"/>
            </c:ext>
          </c:extLst>
        </c:ser>
        <c:ser>
          <c:idx val="13"/>
          <c:order val="12"/>
          <c:tx>
            <c:strRef>
              <c:f>'action graph'!$E$96</c:f>
              <c:strCache>
                <c:ptCount val="1"/>
                <c:pt idx="0">
                  <c:v>Demonstration of high-yield cropland. Develop highly-productive and sustainable cropland demonstration sites demonstrating irrigation, drainage, and other infrastructure, soil fertility and treatment, science and technology. </c:v>
                </c:pt>
              </c:strCache>
            </c:strRef>
          </c:tx>
          <c:spPr>
            <a:ln w="12700">
              <a:solidFill>
                <a:srgbClr val="FF33CC"/>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graph'!$X$96:$AN$96</c:f>
              <c:numCache>
                <c:formatCode>0.0</c:formatCode>
                <c:ptCount val="17"/>
                <c:pt idx="0">
                  <c:v>0.0</c:v>
                </c:pt>
                <c:pt idx="1">
                  <c:v>0.0</c:v>
                </c:pt>
                <c:pt idx="2">
                  <c:v>0.0</c:v>
                </c:pt>
                <c:pt idx="3">
                  <c:v>0.0</c:v>
                </c:pt>
                <c:pt idx="4">
                  <c:v>0.0</c:v>
                </c:pt>
                <c:pt idx="5">
                  <c:v>0.0</c:v>
                </c:pt>
                <c:pt idx="6">
                  <c:v>0.0</c:v>
                </c:pt>
                <c:pt idx="7">
                  <c:v>0.0</c:v>
                </c:pt>
                <c:pt idx="8">
                  <c:v>0.0</c:v>
                </c:pt>
                <c:pt idx="9">
                  <c:v>0.0</c:v>
                </c:pt>
                <c:pt idx="10">
                  <c:v>0.0</c:v>
                </c:pt>
                <c:pt idx="11">
                  <c:v>34.36666666666667</c:v>
                </c:pt>
                <c:pt idx="12">
                  <c:v>354.4</c:v>
                </c:pt>
                <c:pt idx="13">
                  <c:v>859.22</c:v>
                </c:pt>
                <c:pt idx="14">
                  <c:v>1684.78</c:v>
                </c:pt>
                <c:pt idx="15">
                  <c:v>2673.513333333333</c:v>
                </c:pt>
                <c:pt idx="16">
                  <c:v>4114.433333333333</c:v>
                </c:pt>
              </c:numCache>
            </c:numRef>
          </c:val>
          <c:smooth val="0"/>
          <c:extLst xmlns:c16r2="http://schemas.microsoft.com/office/drawing/2015/06/chart">
            <c:ext xmlns:c16="http://schemas.microsoft.com/office/drawing/2014/chart" uri="{C3380CC4-5D6E-409C-BE32-E72D297353CC}">
              <c16:uniqueId val="{0000000E-9295-41ED-8D83-9CFA4FC4ECD5}"/>
            </c:ext>
          </c:extLst>
        </c:ser>
        <c:ser>
          <c:idx val="14"/>
          <c:order val="13"/>
          <c:tx>
            <c:strRef>
              <c:f>'action graph'!$E$97</c:f>
              <c:strCache>
                <c:ptCount val="1"/>
                <c:pt idx="0">
                  <c:v>Desertification control. Afforestation and shelterbelt plantation, revegetation, grassland restoration, and dune stabilisation.</c:v>
                </c:pt>
              </c:strCache>
            </c:strRef>
          </c:tx>
          <c:spPr>
            <a:ln w="12700">
              <a:solidFill>
                <a:srgbClr val="C00000"/>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graph'!$X$97:$AN$97</c:f>
              <c:numCache>
                <c:formatCode>0.0</c:formatCode>
                <c:ptCount val="17"/>
                <c:pt idx="0">
                  <c:v>0.0</c:v>
                </c:pt>
                <c:pt idx="1">
                  <c:v>0.0</c:v>
                </c:pt>
                <c:pt idx="2">
                  <c:v>0.0</c:v>
                </c:pt>
                <c:pt idx="3">
                  <c:v>0.0</c:v>
                </c:pt>
                <c:pt idx="4">
                  <c:v>0.0</c:v>
                </c:pt>
                <c:pt idx="5">
                  <c:v>79.44520588761098</c:v>
                </c:pt>
                <c:pt idx="6">
                  <c:v>192.1237451085553</c:v>
                </c:pt>
                <c:pt idx="7">
                  <c:v>313.115617662833</c:v>
                </c:pt>
                <c:pt idx="8">
                  <c:v>416.5741568837773</c:v>
                </c:pt>
                <c:pt idx="9">
                  <c:v>518.8526961047216</c:v>
                </c:pt>
                <c:pt idx="10">
                  <c:v>866.6428963795754</c:v>
                </c:pt>
                <c:pt idx="11">
                  <c:v>1417.055169483561</c:v>
                </c:pt>
                <c:pt idx="12">
                  <c:v>2078.958479002113</c:v>
                </c:pt>
                <c:pt idx="13">
                  <c:v>4136.548642277005</c:v>
                </c:pt>
                <c:pt idx="14">
                  <c:v>6363.470590829264</c:v>
                </c:pt>
                <c:pt idx="15">
                  <c:v>8894.325361806244</c:v>
                </c:pt>
                <c:pt idx="16">
                  <c:v>12018.74398004813</c:v>
                </c:pt>
              </c:numCache>
            </c:numRef>
          </c:val>
          <c:smooth val="0"/>
          <c:extLst xmlns:c16r2="http://schemas.microsoft.com/office/drawing/2015/06/chart">
            <c:ext xmlns:c16="http://schemas.microsoft.com/office/drawing/2014/chart" uri="{C3380CC4-5D6E-409C-BE32-E72D297353CC}">
              <c16:uniqueId val="{0000000F-9295-41ED-8D83-9CFA4FC4ECD5}"/>
            </c:ext>
          </c:extLst>
        </c:ser>
        <c:ser>
          <c:idx val="15"/>
          <c:order val="14"/>
          <c:tx>
            <c:strRef>
              <c:f>'action graph'!$E$98</c:f>
              <c:strCache>
                <c:ptCount val="1"/>
                <c:pt idx="0">
                  <c:v>Soil and water conservation. Mitigation of soil water erosion and sedimentation via revegetation of forest and grassland on sloping farmland, changes in agricultural and land management, industry restructuring and development, and water conservation.</c:v>
                </c:pt>
              </c:strCache>
            </c:strRef>
          </c:tx>
          <c:spPr>
            <a:ln w="12700">
              <a:solidFill>
                <a:srgbClr val="FFCD33"/>
              </a:solidFill>
            </a:ln>
          </c:spPr>
          <c:marker>
            <c:symbol val="none"/>
          </c:marker>
          <c:cat>
            <c:numRef>
              <c:f>'action graph'!$X$82:$AN$82</c:f>
              <c:numCache>
                <c:formatCode>0</c:formatCode>
                <c:ptCount val="17"/>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numCache>
            </c:numRef>
          </c:cat>
          <c:val>
            <c:numRef>
              <c:f>'action graph'!$X$98:$AN$98</c:f>
              <c:numCache>
                <c:formatCode>0.0</c:formatCode>
                <c:ptCount val="17"/>
                <c:pt idx="0">
                  <c:v>766.15</c:v>
                </c:pt>
                <c:pt idx="1">
                  <c:v>1532.3</c:v>
                </c:pt>
                <c:pt idx="2">
                  <c:v>2298.45</c:v>
                </c:pt>
                <c:pt idx="3">
                  <c:v>3064.6</c:v>
                </c:pt>
                <c:pt idx="4">
                  <c:v>3610.31</c:v>
                </c:pt>
                <c:pt idx="5">
                  <c:v>4039.46</c:v>
                </c:pt>
                <c:pt idx="6">
                  <c:v>4468.61</c:v>
                </c:pt>
                <c:pt idx="7">
                  <c:v>4897.76</c:v>
                </c:pt>
                <c:pt idx="8">
                  <c:v>5326.909999999999</c:v>
                </c:pt>
                <c:pt idx="9">
                  <c:v>5756.059999999998</c:v>
                </c:pt>
                <c:pt idx="10">
                  <c:v>6324.329999999998</c:v>
                </c:pt>
                <c:pt idx="11">
                  <c:v>7035.889999999997</c:v>
                </c:pt>
                <c:pt idx="12">
                  <c:v>7747.449999999997</c:v>
                </c:pt>
                <c:pt idx="13">
                  <c:v>8459.009999999997</c:v>
                </c:pt>
                <c:pt idx="14">
                  <c:v>9170.569999999996</c:v>
                </c:pt>
                <c:pt idx="15">
                  <c:v>10249.57</c:v>
                </c:pt>
                <c:pt idx="16">
                  <c:v>11328.57</c:v>
                </c:pt>
              </c:numCache>
            </c:numRef>
          </c:val>
          <c:smooth val="0"/>
          <c:extLst xmlns:c16r2="http://schemas.microsoft.com/office/drawing/2015/06/chart">
            <c:ext xmlns:c16="http://schemas.microsoft.com/office/drawing/2014/chart" uri="{C3380CC4-5D6E-409C-BE32-E72D297353CC}">
              <c16:uniqueId val="{00000010-9295-41ED-8D83-9CFA4FC4ECD5}"/>
            </c:ext>
          </c:extLst>
        </c:ser>
        <c:dLbls>
          <c:showLegendKey val="0"/>
          <c:showVal val="0"/>
          <c:showCatName val="0"/>
          <c:showSerName val="0"/>
          <c:showPercent val="0"/>
          <c:showBubbleSize val="0"/>
        </c:dLbls>
        <c:smooth val="0"/>
        <c:axId val="-1297471728"/>
        <c:axId val="-1297463792"/>
      </c:lineChart>
      <c:catAx>
        <c:axId val="-1297471728"/>
        <c:scaling>
          <c:orientation val="minMax"/>
        </c:scaling>
        <c:delete val="0"/>
        <c:axPos val="b"/>
        <c:title>
          <c:tx>
            <c:rich>
              <a:bodyPr/>
              <a:lstStyle/>
              <a:p>
                <a:pPr algn="ctr" rtl="0">
                  <a:defRPr lang="en-US" altLang="zh-CN" sz="800" b="1" i="0" u="none" strike="noStrike" kern="1200" baseline="0">
                    <a:solidFill>
                      <a:schemeClr val="tx1"/>
                    </a:solidFill>
                    <a:latin typeface="Arial" panose="020B0604020202020204" pitchFamily="34" charset="0"/>
                    <a:ea typeface="+mn-ea"/>
                    <a:cs typeface="+mn-cs"/>
                  </a:defRPr>
                </a:pPr>
                <a:r>
                  <a:rPr lang="en-US" altLang="zh-CN" sz="800" b="1" i="0" u="none" strike="noStrike" kern="1200" baseline="0">
                    <a:solidFill>
                      <a:schemeClr val="tx1"/>
                    </a:solidFill>
                    <a:latin typeface="Arial" panose="020B0604020202020204" pitchFamily="34" charset="0"/>
                    <a:ea typeface="+mn-ea"/>
                    <a:cs typeface="+mn-cs"/>
                  </a:rPr>
                  <a:t>Year</a:t>
                </a:r>
              </a:p>
            </c:rich>
          </c:tx>
          <c:layout>
            <c:manualLayout>
              <c:xMode val="edge"/>
              <c:yMode val="edge"/>
              <c:x val="0.380052034219649"/>
              <c:y val="0.910314624963139"/>
            </c:manualLayout>
          </c:layout>
          <c:overlay val="0"/>
        </c:title>
        <c:numFmt formatCode="General" sourceLinked="0"/>
        <c:majorTickMark val="out"/>
        <c:minorTickMark val="none"/>
        <c:tickLblPos val="low"/>
        <c:spPr>
          <a:noFill/>
          <a:ln w="6350" cap="flat" cmpd="sng" algn="ctr">
            <a:solidFill>
              <a:schemeClr val="tx1"/>
            </a:solidFill>
            <a:round/>
          </a:ln>
          <a:effectLst/>
        </c:spPr>
        <c:txPr>
          <a:bodyPr rot="-5400000" spcFirstLastPara="1" vertOverflow="ellipsis" wrap="square" anchor="ctr" anchorCtr="1"/>
          <a:lstStyle/>
          <a:p>
            <a:pPr>
              <a:defRPr sz="700" b="0" i="0" u="none" strike="noStrike" kern="1200" baseline="0">
                <a:solidFill>
                  <a:schemeClr val="tx1"/>
                </a:solidFill>
                <a:latin typeface="Arial" panose="020B0604020202020204" pitchFamily="34" charset="0"/>
                <a:ea typeface="+mj-ea"/>
                <a:cs typeface="+mn-cs"/>
              </a:defRPr>
            </a:pPr>
            <a:endParaRPr lang="en-US"/>
          </a:p>
        </c:txPr>
        <c:crossAx val="-1297463792"/>
        <c:crosses val="autoZero"/>
        <c:auto val="1"/>
        <c:lblAlgn val="ctr"/>
        <c:lblOffset val="100"/>
        <c:tickLblSkip val="1"/>
        <c:noMultiLvlLbl val="0"/>
      </c:catAx>
      <c:valAx>
        <c:axId val="-1297463792"/>
        <c:scaling>
          <c:orientation val="minMax"/>
          <c:max val="140000.0"/>
          <c:min val="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mn-cs"/>
                  </a:defRPr>
                </a:pPr>
                <a:r>
                  <a:rPr lang="en-AU" sz="800" b="1" i="0" baseline="0">
                    <a:solidFill>
                      <a:schemeClr val="tx1"/>
                    </a:solidFill>
                    <a:latin typeface="Arial" panose="020B0604020202020204" pitchFamily="34" charset="0"/>
                  </a:rPr>
                  <a:t>Area ( thousand ha)</a:t>
                </a:r>
              </a:p>
            </c:rich>
          </c:tx>
          <c:layout>
            <c:manualLayout>
              <c:xMode val="edge"/>
              <c:yMode val="edge"/>
              <c:x val="0.000253642987249545"/>
              <c:y val="0.283443518518518"/>
            </c:manualLayout>
          </c:layout>
          <c:overlay val="0"/>
          <c:spPr>
            <a:noFill/>
            <a:ln>
              <a:noFill/>
            </a:ln>
            <a:effectLst/>
          </c:spPr>
        </c:title>
        <c:numFmt formatCode="General" sourceLinked="0"/>
        <c:majorTickMark val="out"/>
        <c:minorTickMark val="none"/>
        <c:tickLblPos val="nextTo"/>
        <c:spPr>
          <a:solidFill>
            <a:schemeClr val="bg1"/>
          </a:solidFill>
          <a:ln w="6350" cmpd="sng">
            <a:solidFill>
              <a:schemeClr val="tx1"/>
            </a:solid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mn-cs"/>
              </a:defRPr>
            </a:pPr>
            <a:endParaRPr lang="en-US"/>
          </a:p>
        </c:txPr>
        <c:crossAx val="-1297471728"/>
        <c:crosses val="autoZero"/>
        <c:crossBetween val="midCat"/>
      </c:valAx>
      <c:spPr>
        <a:noFill/>
        <a:ln w="25400">
          <a:noFill/>
        </a:ln>
        <a:effectLst/>
      </c:spPr>
    </c:plotArea>
    <c:legend>
      <c:legendPos val="r"/>
      <c:layout>
        <c:manualLayout>
          <c:xMode val="edge"/>
          <c:yMode val="edge"/>
          <c:x val="0.444501685370658"/>
          <c:y val="0.0242558641975309"/>
          <c:w val="0.545179731528823"/>
          <c:h val="0.940466358024691"/>
        </c:manualLayout>
      </c:layout>
      <c:overlay val="1"/>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24</xdr:col>
      <xdr:colOff>107020</xdr:colOff>
      <xdr:row>124</xdr:row>
      <xdr:rowOff>59211</xdr:rowOff>
    </xdr:from>
    <xdr:to>
      <xdr:col>35</xdr:col>
      <xdr:colOff>270532</xdr:colOff>
      <xdr:row>161</xdr:row>
      <xdr:rowOff>187232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206456</xdr:colOff>
      <xdr:row>102</xdr:row>
      <xdr:rowOff>152130</xdr:rowOff>
    </xdr:from>
    <xdr:to>
      <xdr:col>35</xdr:col>
      <xdr:colOff>306</xdr:colOff>
      <xdr:row>120</xdr:row>
      <xdr:rowOff>29499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147070</xdr:colOff>
      <xdr:row>124</xdr:row>
      <xdr:rowOff>66194</xdr:rowOff>
    </xdr:from>
    <xdr:to>
      <xdr:col>35</xdr:col>
      <xdr:colOff>271590</xdr:colOff>
      <xdr:row>141</xdr:row>
      <xdr:rowOff>5573</xdr:rowOff>
    </xdr:to>
    <xdr:graphicFrame macro="">
      <xdr:nvGraphicFramePr>
        <xdr:cNvPr id="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95249</xdr:colOff>
      <xdr:row>102</xdr:row>
      <xdr:rowOff>160627</xdr:rowOff>
    </xdr:from>
    <xdr:to>
      <xdr:col>50</xdr:col>
      <xdr:colOff>251977</xdr:colOff>
      <xdr:row>120</xdr:row>
      <xdr:rowOff>82836</xdr:rowOff>
    </xdr:to>
    <xdr:graphicFrame macro="">
      <xdr:nvGraphicFramePr>
        <xdr:cNvPr id="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67"/>
  <sheetViews>
    <sheetView tabSelected="1" topLeftCell="A114" zoomScale="83" zoomScaleNormal="55" zoomScalePageLayoutView="175" workbookViewId="0">
      <selection activeCell="E166" sqref="E166"/>
    </sheetView>
  </sheetViews>
  <sheetFormatPr baseColWidth="10" defaultColWidth="8.83203125" defaultRowHeight="15" x14ac:dyDescent="0.2"/>
  <cols>
    <col min="1" max="1" width="12.1640625" customWidth="1"/>
    <col min="2" max="2" width="7.83203125" customWidth="1"/>
    <col min="3" max="3" width="6" customWidth="1"/>
    <col min="4" max="4" width="11.5" customWidth="1"/>
    <col min="5" max="5" width="25.5" customWidth="1"/>
    <col min="6" max="6" width="9.5" style="28" customWidth="1"/>
    <col min="7" max="11" width="9.5" customWidth="1"/>
    <col min="12" max="12" width="10.5" customWidth="1"/>
    <col min="13" max="13" width="9.5" customWidth="1"/>
    <col min="14" max="14" width="11.33203125" customWidth="1"/>
    <col min="15" max="22" width="9.5" customWidth="1"/>
    <col min="23" max="23" width="10.5" customWidth="1"/>
    <col min="30" max="30" width="11.1640625" customWidth="1"/>
    <col min="31" max="31" width="11.5" customWidth="1"/>
    <col min="45" max="45" width="9.5" bestFit="1" customWidth="1"/>
  </cols>
  <sheetData>
    <row r="1" spans="1:23" x14ac:dyDescent="0.2">
      <c r="A1" s="13" t="s">
        <v>59</v>
      </c>
      <c r="B1" s="14"/>
      <c r="C1" s="14"/>
      <c r="D1" s="14"/>
    </row>
    <row r="2" spans="1:23" x14ac:dyDescent="0.2">
      <c r="A2" s="18" t="s">
        <v>33</v>
      </c>
      <c r="B2" s="19" t="s">
        <v>34</v>
      </c>
      <c r="C2" s="18"/>
      <c r="D2" s="67" t="s">
        <v>57</v>
      </c>
      <c r="E2" s="67"/>
      <c r="F2" s="18">
        <v>1998</v>
      </c>
      <c r="G2" s="18">
        <v>1999</v>
      </c>
      <c r="H2" s="18">
        <v>2000</v>
      </c>
      <c r="I2" s="18">
        <v>2001</v>
      </c>
      <c r="J2" s="18">
        <v>2002</v>
      </c>
      <c r="K2" s="18">
        <v>2003</v>
      </c>
      <c r="L2" s="18">
        <v>2004</v>
      </c>
      <c r="M2" s="18">
        <v>2005</v>
      </c>
      <c r="N2" s="18">
        <v>2006</v>
      </c>
      <c r="O2" s="18">
        <v>2007</v>
      </c>
      <c r="P2" s="18">
        <v>2008</v>
      </c>
      <c r="Q2" s="18">
        <v>2009</v>
      </c>
      <c r="R2" s="18">
        <v>2010</v>
      </c>
      <c r="S2" s="18">
        <v>2011</v>
      </c>
      <c r="T2" s="18">
        <v>2012</v>
      </c>
      <c r="U2" s="18">
        <v>2013</v>
      </c>
      <c r="V2" s="18">
        <v>2014</v>
      </c>
    </row>
    <row r="3" spans="1:23" x14ac:dyDescent="0.2">
      <c r="A3" s="5" t="s">
        <v>68</v>
      </c>
      <c r="B3" s="5">
        <v>1</v>
      </c>
      <c r="C3" t="s">
        <v>0</v>
      </c>
      <c r="D3" t="s">
        <v>21</v>
      </c>
      <c r="F3">
        <v>196.5</v>
      </c>
      <c r="G3">
        <v>222.34000000000003</v>
      </c>
      <c r="H3">
        <v>169.03700000000001</v>
      </c>
      <c r="I3">
        <v>74.524000000000001</v>
      </c>
      <c r="J3">
        <v>32.718000000000004</v>
      </c>
      <c r="K3">
        <v>7.7930000000000001</v>
      </c>
      <c r="L3">
        <v>4.7229999999999999</v>
      </c>
      <c r="M3">
        <v>2.2610000000000001</v>
      </c>
      <c r="N3">
        <v>4.0979999999999999</v>
      </c>
      <c r="O3">
        <v>4.6550000000000002</v>
      </c>
      <c r="P3">
        <v>11.712999999999999</v>
      </c>
      <c r="Q3">
        <v>26.861999999999998</v>
      </c>
      <c r="R3">
        <v>10.573</v>
      </c>
      <c r="S3">
        <v>10.677</v>
      </c>
      <c r="T3">
        <v>12.941000000000001</v>
      </c>
      <c r="U3">
        <v>11.81</v>
      </c>
      <c r="V3">
        <v>15.196</v>
      </c>
    </row>
    <row r="4" spans="1:23" x14ac:dyDescent="0.2">
      <c r="A4" s="5"/>
      <c r="B4" s="5">
        <v>2</v>
      </c>
      <c r="C4" t="s">
        <v>1</v>
      </c>
      <c r="D4" t="s">
        <v>23</v>
      </c>
      <c r="F4">
        <v>299.73000000000008</v>
      </c>
      <c r="G4">
        <v>317.34000000000003</v>
      </c>
      <c r="H4">
        <v>247.708</v>
      </c>
      <c r="I4">
        <v>127.339</v>
      </c>
      <c r="J4">
        <v>68.225999999999999</v>
      </c>
      <c r="K4">
        <v>26.428999999999998</v>
      </c>
      <c r="L4">
        <v>51.831000000000003</v>
      </c>
      <c r="M4">
        <v>46.784999999999997</v>
      </c>
      <c r="N4">
        <v>40.741999999999997</v>
      </c>
      <c r="O4">
        <v>94.116</v>
      </c>
      <c r="P4">
        <v>116.926</v>
      </c>
      <c r="Q4">
        <v>166.29</v>
      </c>
      <c r="R4">
        <v>138.154</v>
      </c>
      <c r="S4">
        <v>66.450999999999993</v>
      </c>
      <c r="T4">
        <v>38.523000000000003</v>
      </c>
      <c r="U4">
        <v>24.207000000000001</v>
      </c>
      <c r="V4">
        <v>37.813000000000002</v>
      </c>
    </row>
    <row r="5" spans="1:23" x14ac:dyDescent="0.2">
      <c r="A5" s="5"/>
      <c r="B5" s="5">
        <v>3</v>
      </c>
      <c r="C5" t="s">
        <v>2</v>
      </c>
      <c r="D5" t="s">
        <v>24</v>
      </c>
      <c r="F5">
        <v>678.78</v>
      </c>
      <c r="G5">
        <v>660.06</v>
      </c>
      <c r="H5">
        <v>602.97799999999995</v>
      </c>
      <c r="I5">
        <v>328.09199999999998</v>
      </c>
      <c r="J5">
        <v>347.82900000000001</v>
      </c>
      <c r="K5">
        <v>237.55199999999999</v>
      </c>
      <c r="L5">
        <v>172.53399999999999</v>
      </c>
      <c r="M5">
        <v>165.98599999999999</v>
      </c>
      <c r="N5">
        <v>202.20599999999999</v>
      </c>
      <c r="O5">
        <v>282.40699999999998</v>
      </c>
      <c r="P5">
        <v>368.584</v>
      </c>
      <c r="Q5">
        <v>1060.0840000000001</v>
      </c>
      <c r="R5">
        <v>776.23800000000006</v>
      </c>
      <c r="S5">
        <v>658.29</v>
      </c>
      <c r="T5">
        <v>626.29899999999998</v>
      </c>
      <c r="U5">
        <v>482.238</v>
      </c>
      <c r="V5">
        <v>541.89099999999996</v>
      </c>
    </row>
    <row r="6" spans="1:23" ht="13.5" customHeight="1" x14ac:dyDescent="0.2">
      <c r="A6" s="5"/>
      <c r="B6" s="5">
        <v>4</v>
      </c>
      <c r="C6" t="s">
        <v>3</v>
      </c>
      <c r="D6" t="s">
        <v>35</v>
      </c>
      <c r="F6">
        <v>62.88</v>
      </c>
      <c r="G6">
        <v>40.36</v>
      </c>
      <c r="H6">
        <v>30.748000000000001</v>
      </c>
      <c r="I6">
        <v>8.9649999999999999</v>
      </c>
      <c r="J6">
        <v>4.2359999999999998</v>
      </c>
      <c r="K6">
        <v>2.7480000000000002</v>
      </c>
      <c r="L6">
        <v>2.2919999999999998</v>
      </c>
      <c r="M6">
        <v>2.335</v>
      </c>
      <c r="N6">
        <v>0.28699999999999998</v>
      </c>
      <c r="O6">
        <v>0.34799999999999998</v>
      </c>
      <c r="P6">
        <v>0.17</v>
      </c>
      <c r="Q6">
        <v>0.76200000000000001</v>
      </c>
      <c r="R6">
        <v>0.376</v>
      </c>
      <c r="S6">
        <v>0.17299999999999999</v>
      </c>
      <c r="T6">
        <v>0.64800000000000002</v>
      </c>
      <c r="U6">
        <v>0.01</v>
      </c>
      <c r="V6">
        <v>0.27700000000000002</v>
      </c>
    </row>
    <row r="7" spans="1:23" ht="13.5" customHeight="1" x14ac:dyDescent="0.2">
      <c r="A7" s="5"/>
      <c r="B7" s="5">
        <v>5</v>
      </c>
      <c r="C7" t="s">
        <v>4</v>
      </c>
      <c r="D7" t="s">
        <v>22</v>
      </c>
      <c r="F7">
        <v>6.07</v>
      </c>
      <c r="G7">
        <v>5.31</v>
      </c>
      <c r="H7">
        <v>2.69</v>
      </c>
      <c r="I7">
        <v>2.794</v>
      </c>
      <c r="J7">
        <v>0.754</v>
      </c>
      <c r="K7">
        <v>0.77400000000000002</v>
      </c>
      <c r="L7">
        <v>0.96199999999999997</v>
      </c>
      <c r="M7">
        <v>0.52400000000000002</v>
      </c>
      <c r="N7">
        <v>0.17599999999999999</v>
      </c>
      <c r="O7">
        <v>3.0000000000000001E-3</v>
      </c>
      <c r="P7">
        <v>0.55400000000000005</v>
      </c>
      <c r="Q7">
        <v>1.875</v>
      </c>
      <c r="R7">
        <v>2.899</v>
      </c>
      <c r="S7">
        <v>2.1930000000000001</v>
      </c>
      <c r="T7">
        <v>0.32600000000000001</v>
      </c>
      <c r="U7">
        <v>0.29099999999999998</v>
      </c>
      <c r="V7">
        <v>1.1659999999999999</v>
      </c>
    </row>
    <row r="8" spans="1:23" ht="13.5" customHeight="1" x14ac:dyDescent="0.2">
      <c r="A8" s="5"/>
      <c r="B8" s="5">
        <v>6</v>
      </c>
      <c r="C8" t="s">
        <v>5</v>
      </c>
      <c r="D8" t="s">
        <v>96</v>
      </c>
      <c r="F8">
        <v>0</v>
      </c>
      <c r="G8">
        <v>0</v>
      </c>
      <c r="H8">
        <v>68.766000000000005</v>
      </c>
      <c r="I8">
        <v>5.3789999999999996</v>
      </c>
      <c r="J8">
        <v>4.1760000000000002</v>
      </c>
      <c r="K8">
        <v>9.4909999999999997</v>
      </c>
      <c r="L8">
        <v>11.85</v>
      </c>
      <c r="M8">
        <v>8.51</v>
      </c>
      <c r="N8">
        <v>10.151999999999999</v>
      </c>
      <c r="O8">
        <v>8.9179999999999993</v>
      </c>
      <c r="P8">
        <v>3.2589999999999999</v>
      </c>
      <c r="Q8">
        <v>5.048</v>
      </c>
      <c r="R8">
        <v>3.6579999999999999</v>
      </c>
      <c r="S8">
        <v>9.3320000000000007</v>
      </c>
      <c r="T8">
        <v>2.1160000000000001</v>
      </c>
      <c r="U8">
        <v>5.4820000000000002</v>
      </c>
      <c r="V8">
        <v>4.03</v>
      </c>
    </row>
    <row r="9" spans="1:23" ht="13.5" customHeight="1" x14ac:dyDescent="0.2">
      <c r="A9" s="5"/>
      <c r="B9" s="5">
        <v>6</v>
      </c>
      <c r="C9" t="s">
        <v>6</v>
      </c>
      <c r="D9" t="s">
        <v>11</v>
      </c>
      <c r="F9">
        <v>634.71</v>
      </c>
      <c r="G9">
        <v>668.66000000000008</v>
      </c>
      <c r="H9">
        <v>852.42100000000005</v>
      </c>
      <c r="I9">
        <v>559.27200000000005</v>
      </c>
      <c r="J9">
        <v>377.98399999999998</v>
      </c>
      <c r="K9">
        <v>177.26499999999999</v>
      </c>
      <c r="L9">
        <v>177.822</v>
      </c>
      <c r="M9">
        <v>98.212000000000003</v>
      </c>
      <c r="N9">
        <v>100.55200000000001</v>
      </c>
      <c r="O9">
        <v>65.418000000000006</v>
      </c>
      <c r="P9">
        <v>21.507000000000001</v>
      </c>
      <c r="Q9">
        <v>307.13600000000002</v>
      </c>
      <c r="R9">
        <v>271.11799999999999</v>
      </c>
      <c r="S9">
        <v>259.82</v>
      </c>
      <c r="T9">
        <v>342.90499999999997</v>
      </c>
      <c r="U9">
        <v>214.76</v>
      </c>
      <c r="V9">
        <v>147.60400000000001</v>
      </c>
    </row>
    <row r="10" spans="1:23" s="23" customFormat="1" ht="15.75" customHeight="1" x14ac:dyDescent="0.2">
      <c r="A10" s="23" t="s">
        <v>71</v>
      </c>
      <c r="B10" s="23">
        <v>16</v>
      </c>
      <c r="C10" s="23" t="s">
        <v>42</v>
      </c>
      <c r="D10" s="23" t="s">
        <v>94</v>
      </c>
      <c r="F10" s="23">
        <v>210</v>
      </c>
      <c r="G10" s="23">
        <v>210</v>
      </c>
      <c r="H10" s="23">
        <v>210</v>
      </c>
      <c r="I10" s="23">
        <v>210</v>
      </c>
      <c r="J10" s="23">
        <v>210</v>
      </c>
      <c r="K10" s="23">
        <v>93.44</v>
      </c>
      <c r="L10" s="23">
        <v>93.44</v>
      </c>
      <c r="M10" s="23">
        <v>93.44</v>
      </c>
      <c r="N10" s="23">
        <v>93.44</v>
      </c>
      <c r="O10" s="23">
        <v>93.44</v>
      </c>
      <c r="P10" s="23">
        <v>232.55999999999997</v>
      </c>
      <c r="Q10" s="23">
        <v>232.55999999999997</v>
      </c>
      <c r="R10" s="23">
        <v>232.55999999999997</v>
      </c>
      <c r="S10" s="23">
        <v>232.55999999999997</v>
      </c>
      <c r="T10" s="23">
        <v>232.55999999999997</v>
      </c>
      <c r="U10" s="23">
        <v>600.00000000000011</v>
      </c>
      <c r="V10" s="23">
        <v>600.00000000000011</v>
      </c>
      <c r="W10" s="23" t="s">
        <v>81</v>
      </c>
    </row>
    <row r="11" spans="1:23" x14ac:dyDescent="0.2">
      <c r="A11" s="5" t="s">
        <v>99</v>
      </c>
      <c r="B11" s="5">
        <v>1</v>
      </c>
      <c r="C11" t="s">
        <v>0</v>
      </c>
      <c r="D11" t="s">
        <v>21</v>
      </c>
      <c r="F11">
        <v>238.16000000000003</v>
      </c>
      <c r="G11">
        <v>180.79999999999998</v>
      </c>
      <c r="H11">
        <v>115.35899999999999</v>
      </c>
      <c r="I11">
        <v>59.658000000000001</v>
      </c>
      <c r="J11">
        <v>36.573999999999998</v>
      </c>
      <c r="K11">
        <v>24.683</v>
      </c>
      <c r="L11">
        <v>11.03</v>
      </c>
      <c r="M11">
        <v>6.157</v>
      </c>
      <c r="N11">
        <v>5.0510000000000002</v>
      </c>
      <c r="O11">
        <v>5.1360000000000001</v>
      </c>
      <c r="P11">
        <v>19.045000000000002</v>
      </c>
      <c r="Q11">
        <v>52.603999999999999</v>
      </c>
      <c r="R11">
        <v>41.694000000000003</v>
      </c>
      <c r="S11">
        <v>52.082000000000001</v>
      </c>
      <c r="T11">
        <v>30.919</v>
      </c>
      <c r="U11">
        <v>17.759</v>
      </c>
      <c r="V11">
        <v>14.928000000000001</v>
      </c>
    </row>
    <row r="12" spans="1:23" x14ac:dyDescent="0.2">
      <c r="A12" s="5"/>
      <c r="B12" s="5">
        <v>2</v>
      </c>
      <c r="C12" t="s">
        <v>1</v>
      </c>
      <c r="D12" t="s">
        <v>23</v>
      </c>
      <c r="F12">
        <v>295.42</v>
      </c>
      <c r="G12">
        <v>230.76</v>
      </c>
      <c r="H12">
        <v>193.76300000000001</v>
      </c>
      <c r="I12">
        <v>184.471</v>
      </c>
      <c r="J12">
        <v>41.591999999999999</v>
      </c>
      <c r="K12">
        <v>14.327999999999999</v>
      </c>
      <c r="L12">
        <v>11.253</v>
      </c>
      <c r="M12">
        <v>3.2480000000000002</v>
      </c>
      <c r="N12">
        <v>2.4430000000000001</v>
      </c>
      <c r="O12">
        <v>3.1070000000000002</v>
      </c>
      <c r="P12">
        <v>5.7969999999999997</v>
      </c>
      <c r="Q12">
        <v>18.734000000000002</v>
      </c>
      <c r="R12">
        <v>24.515999999999998</v>
      </c>
      <c r="S12">
        <v>27.626000000000001</v>
      </c>
      <c r="T12">
        <v>12.315</v>
      </c>
      <c r="U12">
        <v>14.734</v>
      </c>
      <c r="V12">
        <v>8.7810000000000006</v>
      </c>
    </row>
    <row r="13" spans="1:23" x14ac:dyDescent="0.2">
      <c r="A13" s="5"/>
      <c r="B13" s="5">
        <v>3</v>
      </c>
      <c r="C13" t="s">
        <v>2</v>
      </c>
      <c r="D13" t="s">
        <v>24</v>
      </c>
      <c r="F13">
        <v>399.66999999999996</v>
      </c>
      <c r="G13">
        <v>345.87</v>
      </c>
      <c r="H13">
        <v>339.87299999999999</v>
      </c>
      <c r="I13">
        <v>242.46700000000001</v>
      </c>
      <c r="J13">
        <v>232.78700000000001</v>
      </c>
      <c r="K13">
        <v>216.40199999999999</v>
      </c>
      <c r="L13">
        <v>192.17500000000001</v>
      </c>
      <c r="M13">
        <v>139.70099999999999</v>
      </c>
      <c r="N13">
        <v>105.47799999999999</v>
      </c>
      <c r="O13">
        <v>184.298</v>
      </c>
      <c r="P13">
        <v>242.80099999999999</v>
      </c>
      <c r="Q13">
        <v>565.24099999999999</v>
      </c>
      <c r="R13">
        <v>365.35599999999999</v>
      </c>
      <c r="S13">
        <v>445.71</v>
      </c>
      <c r="T13">
        <v>348.92099999999999</v>
      </c>
      <c r="U13">
        <v>301.637</v>
      </c>
      <c r="V13">
        <v>275.37200000000001</v>
      </c>
    </row>
    <row r="14" spans="1:23" x14ac:dyDescent="0.2">
      <c r="A14" s="5"/>
      <c r="B14" s="5">
        <v>4</v>
      </c>
      <c r="C14" t="s">
        <v>3</v>
      </c>
      <c r="D14" t="s">
        <v>35</v>
      </c>
      <c r="F14">
        <v>17.71</v>
      </c>
      <c r="G14">
        <v>28.37</v>
      </c>
      <c r="H14">
        <v>3.0550000000000002</v>
      </c>
      <c r="I14">
        <v>3.4279999999999999</v>
      </c>
      <c r="J14">
        <v>7.6689999999999996</v>
      </c>
      <c r="K14">
        <v>0.14000000000000001</v>
      </c>
      <c r="L14">
        <v>0</v>
      </c>
      <c r="M14">
        <v>0.65200000000000002</v>
      </c>
      <c r="N14">
        <v>0</v>
      </c>
      <c r="O14">
        <v>0</v>
      </c>
      <c r="P14">
        <v>0</v>
      </c>
      <c r="Q14">
        <v>3.1E-2</v>
      </c>
      <c r="R14">
        <v>0.44800000000000001</v>
      </c>
      <c r="S14">
        <v>9.2999999999999999E-2</v>
      </c>
      <c r="T14">
        <v>5.1999999999999998E-2</v>
      </c>
      <c r="U14">
        <v>0</v>
      </c>
      <c r="V14">
        <v>0</v>
      </c>
    </row>
    <row r="15" spans="1:23" x14ac:dyDescent="0.2">
      <c r="A15" s="5"/>
      <c r="B15" s="5">
        <v>5</v>
      </c>
      <c r="C15" t="s">
        <v>4</v>
      </c>
      <c r="D15" t="s">
        <v>22</v>
      </c>
      <c r="F15">
        <v>1.1000000000000001</v>
      </c>
      <c r="G15">
        <v>1.7800000000000002</v>
      </c>
      <c r="H15">
        <v>1.6579999999999999</v>
      </c>
      <c r="I15">
        <v>3.1859999999999999</v>
      </c>
      <c r="J15">
        <v>3.24</v>
      </c>
      <c r="K15">
        <v>2.6949999999999998</v>
      </c>
      <c r="L15">
        <v>1.52</v>
      </c>
      <c r="M15">
        <v>0.55300000000000005</v>
      </c>
      <c r="N15">
        <v>0.221</v>
      </c>
      <c r="O15">
        <v>0.14899999999999999</v>
      </c>
      <c r="P15">
        <v>0.18</v>
      </c>
      <c r="Q15">
        <v>0.59399999999999997</v>
      </c>
      <c r="R15">
        <v>0.39500000000000002</v>
      </c>
      <c r="S15">
        <v>0.73099999999999998</v>
      </c>
      <c r="T15">
        <v>0.82399999999999995</v>
      </c>
      <c r="U15">
        <v>0.95799999999999996</v>
      </c>
      <c r="V15">
        <v>3.2559999999999998</v>
      </c>
    </row>
    <row r="16" spans="1:23" x14ac:dyDescent="0.2">
      <c r="A16" s="5"/>
      <c r="B16" s="5">
        <v>6</v>
      </c>
      <c r="C16" t="s">
        <v>7</v>
      </c>
      <c r="D16" t="s">
        <v>96</v>
      </c>
      <c r="F16">
        <v>0</v>
      </c>
      <c r="G16">
        <v>0</v>
      </c>
      <c r="H16">
        <v>47.731999999999999</v>
      </c>
      <c r="I16">
        <v>87.944000000000003</v>
      </c>
      <c r="J16">
        <v>48.584000000000003</v>
      </c>
      <c r="K16">
        <v>34.22</v>
      </c>
      <c r="L16">
        <v>17.719000000000001</v>
      </c>
      <c r="M16">
        <v>14.45</v>
      </c>
      <c r="N16">
        <v>8.1690000000000005</v>
      </c>
      <c r="O16">
        <v>12.14</v>
      </c>
      <c r="P16">
        <v>19.809000000000001</v>
      </c>
      <c r="Q16">
        <v>67.218999999999994</v>
      </c>
      <c r="R16">
        <v>16.72</v>
      </c>
      <c r="S16">
        <v>9.3439999999999994</v>
      </c>
      <c r="T16">
        <v>8.8190000000000008</v>
      </c>
      <c r="U16">
        <v>6.141</v>
      </c>
      <c r="V16">
        <v>7.7220000000000004</v>
      </c>
    </row>
    <row r="17" spans="1:23" x14ac:dyDescent="0.2">
      <c r="A17" s="5"/>
      <c r="B17" s="5">
        <v>6</v>
      </c>
      <c r="C17" t="s">
        <v>37</v>
      </c>
      <c r="D17" t="s">
        <v>11</v>
      </c>
      <c r="F17">
        <v>698.3599999999999</v>
      </c>
      <c r="G17">
        <v>989.71</v>
      </c>
      <c r="H17">
        <v>412.67</v>
      </c>
      <c r="I17">
        <v>764.51199999999994</v>
      </c>
      <c r="J17">
        <v>363.25400000000002</v>
      </c>
      <c r="K17">
        <v>147.583</v>
      </c>
      <c r="L17">
        <v>334.67399999999998</v>
      </c>
      <c r="M17">
        <v>145.852</v>
      </c>
      <c r="N17">
        <v>99.78</v>
      </c>
      <c r="O17">
        <v>35.252000000000002</v>
      </c>
      <c r="P17">
        <v>53.350999999999999</v>
      </c>
      <c r="Q17">
        <v>167.29300000000001</v>
      </c>
      <c r="R17">
        <v>189.999</v>
      </c>
      <c r="S17">
        <v>229.40199999999999</v>
      </c>
      <c r="T17">
        <v>398.971</v>
      </c>
      <c r="U17">
        <v>141.03399999999999</v>
      </c>
      <c r="V17">
        <v>188.88499999999999</v>
      </c>
    </row>
    <row r="18" spans="1:23" x14ac:dyDescent="0.2">
      <c r="A18" s="5" t="s">
        <v>74</v>
      </c>
      <c r="B18" s="5">
        <v>13</v>
      </c>
      <c r="C18" t="s">
        <v>51</v>
      </c>
      <c r="D18" t="s">
        <v>52</v>
      </c>
      <c r="F18">
        <v>2026.5466666666666</v>
      </c>
      <c r="G18">
        <v>2431.5733333333333</v>
      </c>
      <c r="H18">
        <v>2495.1666666666665</v>
      </c>
      <c r="I18">
        <v>2039.1733333333334</v>
      </c>
      <c r="J18">
        <v>1878.96</v>
      </c>
      <c r="K18">
        <v>1546.5733333333335</v>
      </c>
      <c r="L18">
        <v>1610.0866666666668</v>
      </c>
      <c r="M18">
        <v>2041.4466666666667</v>
      </c>
      <c r="N18">
        <v>1987.0733333333335</v>
      </c>
      <c r="O18">
        <v>1827.9466666666667</v>
      </c>
      <c r="P18">
        <v>1763.6</v>
      </c>
      <c r="Q18">
        <v>1642.8066666666666</v>
      </c>
      <c r="R18">
        <v>1378.4733333333331</v>
      </c>
      <c r="S18">
        <v>1199.8666666666666</v>
      </c>
      <c r="T18">
        <v>1114.1600000000001</v>
      </c>
      <c r="U18">
        <v>961.78666666666675</v>
      </c>
      <c r="V18">
        <v>150.64666666666665</v>
      </c>
    </row>
    <row r="19" spans="1:23" x14ac:dyDescent="0.2">
      <c r="A19" s="5"/>
      <c r="B19" s="5">
        <v>14</v>
      </c>
      <c r="C19" t="s">
        <v>53</v>
      </c>
      <c r="D19" t="s">
        <v>18</v>
      </c>
      <c r="F19">
        <v>0</v>
      </c>
      <c r="G19">
        <v>0</v>
      </c>
      <c r="H19">
        <v>0</v>
      </c>
      <c r="I19">
        <v>0</v>
      </c>
      <c r="J19">
        <v>0</v>
      </c>
      <c r="K19">
        <v>0</v>
      </c>
      <c r="L19">
        <v>0</v>
      </c>
      <c r="M19">
        <v>0</v>
      </c>
      <c r="N19">
        <v>0</v>
      </c>
      <c r="O19">
        <v>0</v>
      </c>
      <c r="P19">
        <v>0</v>
      </c>
      <c r="Q19">
        <v>34.366666666666667</v>
      </c>
      <c r="R19">
        <v>320.03333333333336</v>
      </c>
      <c r="S19">
        <v>504.82</v>
      </c>
      <c r="T19">
        <v>825.56</v>
      </c>
      <c r="U19">
        <v>988.73333333333335</v>
      </c>
      <c r="V19">
        <v>1440.9200000000003</v>
      </c>
      <c r="W19" s="28"/>
    </row>
    <row r="20" spans="1:23" x14ac:dyDescent="0.2">
      <c r="A20" s="5"/>
      <c r="B20" s="5">
        <v>8</v>
      </c>
      <c r="C20" t="s">
        <v>54</v>
      </c>
      <c r="D20" t="s">
        <v>17</v>
      </c>
      <c r="F20">
        <v>136.69999999999999</v>
      </c>
      <c r="G20">
        <v>119.3</v>
      </c>
      <c r="H20">
        <v>177.03333333333333</v>
      </c>
      <c r="I20">
        <v>197.78666666666669</v>
      </c>
      <c r="J20">
        <v>230.57999999999998</v>
      </c>
      <c r="K20">
        <v>201.10666666666668</v>
      </c>
      <c r="L20">
        <v>169.64</v>
      </c>
      <c r="M20">
        <v>205.05999999999997</v>
      </c>
      <c r="N20">
        <v>177.45333333333335</v>
      </c>
      <c r="O20">
        <v>158.15333333333331</v>
      </c>
      <c r="P20">
        <v>168.04666666666665</v>
      </c>
      <c r="Q20">
        <v>318.42666666666662</v>
      </c>
      <c r="R20">
        <v>157.42666666666668</v>
      </c>
      <c r="S20">
        <v>188.35333333333332</v>
      </c>
      <c r="T20">
        <v>189.58666666666667</v>
      </c>
      <c r="U20">
        <v>225.34</v>
      </c>
      <c r="V20">
        <v>188.32000000000002</v>
      </c>
      <c r="W20" s="28"/>
    </row>
    <row r="21" spans="1:23" x14ac:dyDescent="0.2">
      <c r="A21" s="5"/>
      <c r="B21" s="5">
        <v>9</v>
      </c>
      <c r="C21" t="s">
        <v>55</v>
      </c>
      <c r="D21" t="s">
        <v>98</v>
      </c>
      <c r="F21">
        <v>0</v>
      </c>
      <c r="G21">
        <v>0</v>
      </c>
      <c r="H21">
        <v>0</v>
      </c>
      <c r="I21">
        <v>0</v>
      </c>
      <c r="J21">
        <v>0</v>
      </c>
      <c r="K21">
        <v>0</v>
      </c>
      <c r="L21">
        <v>64.36</v>
      </c>
      <c r="M21">
        <v>62.06666666666667</v>
      </c>
      <c r="N21">
        <v>54.16</v>
      </c>
      <c r="O21">
        <v>53.76</v>
      </c>
      <c r="P21">
        <v>70.233333333333334</v>
      </c>
      <c r="Q21">
        <v>69.86</v>
      </c>
      <c r="R21">
        <v>67.626666666666665</v>
      </c>
      <c r="S21">
        <v>77.973333333333329</v>
      </c>
      <c r="T21">
        <v>118.48</v>
      </c>
      <c r="U21">
        <v>110.42</v>
      </c>
      <c r="V21">
        <v>125.21333333333332</v>
      </c>
      <c r="W21" s="28"/>
    </row>
    <row r="22" spans="1:23" x14ac:dyDescent="0.2">
      <c r="A22" s="5"/>
      <c r="B22" s="5">
        <v>15</v>
      </c>
      <c r="C22" t="s">
        <v>56</v>
      </c>
      <c r="D22" t="s">
        <v>97</v>
      </c>
      <c r="F22">
        <v>0</v>
      </c>
      <c r="G22">
        <v>0</v>
      </c>
      <c r="H22">
        <v>0</v>
      </c>
      <c r="I22">
        <v>0</v>
      </c>
      <c r="J22">
        <v>0</v>
      </c>
      <c r="K22">
        <v>0</v>
      </c>
      <c r="L22">
        <v>33.233333333333334</v>
      </c>
      <c r="M22">
        <v>41.546666666666667</v>
      </c>
      <c r="N22">
        <v>24.013333333333335</v>
      </c>
      <c r="O22">
        <v>22.833333333333332</v>
      </c>
      <c r="P22">
        <v>25.386666666666663</v>
      </c>
      <c r="Q22">
        <v>6.16</v>
      </c>
      <c r="R22">
        <v>6.7266666666666675</v>
      </c>
      <c r="S22">
        <v>8.5399999999999991</v>
      </c>
      <c r="T22">
        <v>28.180000000000003</v>
      </c>
      <c r="U22">
        <v>30</v>
      </c>
      <c r="V22">
        <v>20.673333333333336</v>
      </c>
      <c r="W22" s="28"/>
    </row>
    <row r="23" spans="1:23" s="23" customFormat="1" x14ac:dyDescent="0.2">
      <c r="A23" s="23" t="s">
        <v>72</v>
      </c>
      <c r="B23" s="23">
        <v>16</v>
      </c>
      <c r="C23" s="23" t="s">
        <v>44</v>
      </c>
      <c r="D23" s="23" t="s">
        <v>43</v>
      </c>
      <c r="F23" s="23">
        <v>556.15</v>
      </c>
      <c r="G23" s="23">
        <v>556.15</v>
      </c>
      <c r="H23" s="23">
        <v>556.15</v>
      </c>
      <c r="I23" s="23">
        <v>556.15</v>
      </c>
      <c r="J23" s="23">
        <v>335.71000000000004</v>
      </c>
      <c r="K23" s="23">
        <v>335.71000000000004</v>
      </c>
      <c r="L23" s="23">
        <v>335.71000000000004</v>
      </c>
      <c r="M23" s="23">
        <v>335.71000000000004</v>
      </c>
      <c r="N23" s="23">
        <v>335.71000000000004</v>
      </c>
      <c r="O23" s="23">
        <v>335.71000000000004</v>
      </c>
      <c r="P23" s="23">
        <v>335.71000000000004</v>
      </c>
      <c r="Q23" s="23">
        <v>478.99999999999989</v>
      </c>
      <c r="R23" s="23">
        <v>478.99999999999989</v>
      </c>
      <c r="S23" s="23">
        <v>478.99999999999989</v>
      </c>
      <c r="T23" s="23">
        <v>478.99999999999989</v>
      </c>
      <c r="U23" s="23">
        <v>478.99999999999989</v>
      </c>
      <c r="V23" s="23">
        <v>478.99999999999989</v>
      </c>
      <c r="W23" s="23" t="s">
        <v>82</v>
      </c>
    </row>
    <row r="24" spans="1:23" x14ac:dyDescent="0.2">
      <c r="A24" s="5" t="s">
        <v>76</v>
      </c>
      <c r="B24" s="5">
        <v>10</v>
      </c>
      <c r="C24" t="s">
        <v>45</v>
      </c>
      <c r="D24" s="1" t="s">
        <v>46</v>
      </c>
      <c r="F24"/>
      <c r="G24">
        <v>89.051670000000001</v>
      </c>
      <c r="H24">
        <v>90.508569999999992</v>
      </c>
      <c r="I24">
        <v>78.129359999999991</v>
      </c>
      <c r="J24">
        <v>98.368309999999965</v>
      </c>
      <c r="K24">
        <v>187.34639999999993</v>
      </c>
      <c r="L24">
        <v>224.79699000000002</v>
      </c>
      <c r="M24">
        <v>332.32134999999988</v>
      </c>
      <c r="N24">
        <v>524.17839000000004</v>
      </c>
      <c r="O24">
        <v>636.70402999999999</v>
      </c>
      <c r="P24">
        <v>822.82604000000003</v>
      </c>
      <c r="Q24">
        <v>143.93376000000001</v>
      </c>
      <c r="R24">
        <v>50.176300000000012</v>
      </c>
      <c r="S24">
        <v>966.69350999999983</v>
      </c>
      <c r="T24">
        <v>1893.05826</v>
      </c>
      <c r="U24">
        <v>2115.1255699999997</v>
      </c>
      <c r="V24">
        <v>870.02211000000011</v>
      </c>
    </row>
    <row r="25" spans="1:23" x14ac:dyDescent="0.2">
      <c r="A25" s="5"/>
      <c r="B25" s="5">
        <v>11</v>
      </c>
      <c r="C25" t="s">
        <v>47</v>
      </c>
      <c r="D25" s="1" t="s">
        <v>48</v>
      </c>
      <c r="F25"/>
      <c r="G25">
        <v>276.35302000000001</v>
      </c>
      <c r="H25">
        <v>247.71108000000004</v>
      </c>
      <c r="I25">
        <v>177.82404</v>
      </c>
      <c r="J25">
        <v>210.75748000000002</v>
      </c>
      <c r="K25">
        <v>170.08975000000004</v>
      </c>
      <c r="L25">
        <v>187.26979999999995</v>
      </c>
      <c r="M25">
        <v>159.06867</v>
      </c>
      <c r="N25">
        <v>154.7688</v>
      </c>
      <c r="O25">
        <v>165.80551000000003</v>
      </c>
      <c r="P25">
        <v>181.70934700000001</v>
      </c>
      <c r="Q25">
        <v>30.875049999999998</v>
      </c>
      <c r="R25">
        <v>211.7313</v>
      </c>
      <c r="S25">
        <v>268.52062999999993</v>
      </c>
      <c r="T25">
        <v>301.85075000000001</v>
      </c>
      <c r="U25">
        <v>238.94219999999996</v>
      </c>
      <c r="V25">
        <v>92.622140000000002</v>
      </c>
    </row>
    <row r="26" spans="1:23" x14ac:dyDescent="0.2">
      <c r="A26" s="5"/>
      <c r="B26" s="5">
        <v>12</v>
      </c>
      <c r="C26" t="s">
        <v>49</v>
      </c>
      <c r="D26" s="1" t="s">
        <v>50</v>
      </c>
      <c r="F26"/>
      <c r="G26">
        <v>65.025959999999998</v>
      </c>
      <c r="H26">
        <v>62.228519999999996</v>
      </c>
      <c r="I26">
        <v>46.414010000000019</v>
      </c>
      <c r="J26">
        <v>63.598339999999979</v>
      </c>
      <c r="K26">
        <v>53.008739999999989</v>
      </c>
      <c r="L26">
        <v>69.232790000000008</v>
      </c>
      <c r="M26">
        <v>53.740989999999996</v>
      </c>
      <c r="N26">
        <v>69.51082000000001</v>
      </c>
      <c r="O26">
        <v>57.818740000000005</v>
      </c>
      <c r="P26">
        <v>59.422429999999984</v>
      </c>
      <c r="Q26">
        <v>699.80147999999997</v>
      </c>
      <c r="R26">
        <v>1144.9186999999999</v>
      </c>
      <c r="S26">
        <v>40.916340000000005</v>
      </c>
      <c r="T26">
        <v>50.895709999999987</v>
      </c>
      <c r="U26">
        <v>46.915500000000002</v>
      </c>
      <c r="V26">
        <v>15.532149999999994</v>
      </c>
    </row>
    <row r="27" spans="1:23" x14ac:dyDescent="0.2">
      <c r="A27" s="5" t="s">
        <v>65</v>
      </c>
      <c r="B27" s="5">
        <v>1</v>
      </c>
      <c r="C27" t="s">
        <v>0</v>
      </c>
      <c r="D27" t="s">
        <v>21</v>
      </c>
      <c r="F27">
        <v>67.930000000000007</v>
      </c>
      <c r="G27">
        <v>154.30000000000001</v>
      </c>
      <c r="H27">
        <v>2.7919999999999998</v>
      </c>
      <c r="I27">
        <v>88.251000000000005</v>
      </c>
      <c r="J27">
        <v>24.920999999999999</v>
      </c>
      <c r="K27">
        <v>17.315000000000001</v>
      </c>
      <c r="L27">
        <v>23.454000000000001</v>
      </c>
      <c r="M27">
        <v>8.4039999999999999</v>
      </c>
      <c r="N27">
        <v>8.0030000000000001</v>
      </c>
      <c r="O27">
        <v>25.821999999999999</v>
      </c>
      <c r="P27">
        <v>29.823</v>
      </c>
      <c r="Q27">
        <v>61.122999999999998</v>
      </c>
      <c r="R27">
        <v>30.731999999999999</v>
      </c>
      <c r="S27">
        <v>22.245999999999999</v>
      </c>
      <c r="T27">
        <v>11.833</v>
      </c>
      <c r="U27">
        <v>16.446999999999999</v>
      </c>
      <c r="V27">
        <v>15.012</v>
      </c>
    </row>
    <row r="28" spans="1:23" x14ac:dyDescent="0.2">
      <c r="A28" s="5"/>
      <c r="B28" s="5">
        <v>2</v>
      </c>
      <c r="C28" t="s">
        <v>1</v>
      </c>
      <c r="D28" t="s">
        <v>23</v>
      </c>
      <c r="F28">
        <v>21.01</v>
      </c>
      <c r="G28">
        <v>46.06</v>
      </c>
      <c r="H28">
        <v>28.382000000000001</v>
      </c>
      <c r="I28">
        <v>24.094999999999999</v>
      </c>
      <c r="J28">
        <v>12.619</v>
      </c>
      <c r="K28">
        <v>7.4930000000000003</v>
      </c>
      <c r="L28">
        <v>1.96</v>
      </c>
      <c r="M28">
        <v>10.587999999999999</v>
      </c>
      <c r="N28">
        <v>3.3479999999999999</v>
      </c>
      <c r="O28">
        <v>7.7130000000000001</v>
      </c>
      <c r="P28">
        <v>21.405000000000001</v>
      </c>
      <c r="Q28">
        <v>63.451999999999998</v>
      </c>
      <c r="R28">
        <v>23.227</v>
      </c>
      <c r="S28">
        <v>34.610999999999997</v>
      </c>
      <c r="T28">
        <v>20.366</v>
      </c>
      <c r="U28">
        <v>18.920999999999999</v>
      </c>
      <c r="V28">
        <v>16.256</v>
      </c>
    </row>
    <row r="29" spans="1:23" x14ac:dyDescent="0.2">
      <c r="A29" s="5"/>
      <c r="B29" s="5">
        <v>3</v>
      </c>
      <c r="C29" t="s">
        <v>2</v>
      </c>
      <c r="D29" t="s">
        <v>24</v>
      </c>
      <c r="F29">
        <v>199.93</v>
      </c>
      <c r="G29">
        <v>273.43</v>
      </c>
      <c r="H29">
        <v>314.94799999999998</v>
      </c>
      <c r="I29">
        <v>833.38099999999997</v>
      </c>
      <c r="J29">
        <v>815.10299999999995</v>
      </c>
      <c r="K29">
        <v>662.55399999999997</v>
      </c>
      <c r="L29">
        <v>614.69500000000005</v>
      </c>
      <c r="M29">
        <v>405.80599999999998</v>
      </c>
      <c r="N29">
        <v>212.84800000000001</v>
      </c>
      <c r="O29">
        <v>686.85500000000002</v>
      </c>
      <c r="P29">
        <v>950.77</v>
      </c>
      <c r="Q29">
        <v>1222.4290000000001</v>
      </c>
      <c r="R29">
        <v>826.87300000000005</v>
      </c>
      <c r="S29">
        <v>491.654</v>
      </c>
      <c r="T29">
        <v>447.12900000000002</v>
      </c>
      <c r="U29">
        <v>422.02199999999999</v>
      </c>
      <c r="V29">
        <v>371.90499999999997</v>
      </c>
    </row>
    <row r="30" spans="1:23" x14ac:dyDescent="0.2">
      <c r="A30" s="5"/>
      <c r="B30" s="5">
        <v>4</v>
      </c>
      <c r="C30" t="s">
        <v>3</v>
      </c>
      <c r="D30" t="s">
        <v>35</v>
      </c>
      <c r="F30">
        <v>0.11</v>
      </c>
      <c r="G30">
        <v>0.47</v>
      </c>
      <c r="H30">
        <v>2.222</v>
      </c>
      <c r="I30">
        <v>1.764</v>
      </c>
      <c r="J30">
        <v>1.633</v>
      </c>
      <c r="K30">
        <v>0.68</v>
      </c>
      <c r="L30">
        <v>0.48199999999999998</v>
      </c>
      <c r="M30">
        <v>0</v>
      </c>
      <c r="N30">
        <v>0</v>
      </c>
      <c r="O30">
        <v>0.2</v>
      </c>
      <c r="P30">
        <v>6.7000000000000004E-2</v>
      </c>
      <c r="Q30">
        <v>3.0990000000000002</v>
      </c>
      <c r="R30">
        <v>0.38</v>
      </c>
      <c r="S30">
        <v>1.0529999999999999</v>
      </c>
      <c r="T30">
        <v>0</v>
      </c>
      <c r="U30">
        <v>0</v>
      </c>
      <c r="V30">
        <v>0.13300000000000001</v>
      </c>
    </row>
    <row r="31" spans="1:23" x14ac:dyDescent="0.2">
      <c r="A31" s="5"/>
      <c r="B31" s="5">
        <v>5</v>
      </c>
      <c r="C31" t="s">
        <v>4</v>
      </c>
      <c r="D31" t="s">
        <v>22</v>
      </c>
      <c r="F31">
        <v>1.37</v>
      </c>
      <c r="G31">
        <v>3.3</v>
      </c>
      <c r="H31">
        <v>1.002</v>
      </c>
      <c r="I31">
        <v>0.59</v>
      </c>
      <c r="J31">
        <v>1.8009999999999999</v>
      </c>
      <c r="K31">
        <v>0.215</v>
      </c>
      <c r="L31">
        <v>0.85499999999999998</v>
      </c>
      <c r="M31">
        <v>0</v>
      </c>
      <c r="N31">
        <v>0</v>
      </c>
      <c r="O31">
        <v>12.292</v>
      </c>
      <c r="P31">
        <v>6.9509999999999996</v>
      </c>
      <c r="Q31">
        <v>10.81</v>
      </c>
      <c r="R31">
        <v>4.2670000000000003</v>
      </c>
      <c r="S31">
        <v>4</v>
      </c>
      <c r="T31">
        <v>5.875</v>
      </c>
      <c r="U31">
        <v>2.911</v>
      </c>
      <c r="V31">
        <v>7.202</v>
      </c>
    </row>
    <row r="32" spans="1:23" x14ac:dyDescent="0.2">
      <c r="A32" s="5"/>
      <c r="B32" s="5">
        <v>6</v>
      </c>
      <c r="C32" t="s">
        <v>19</v>
      </c>
      <c r="D32" t="s">
        <v>11</v>
      </c>
      <c r="F32">
        <v>2590.61</v>
      </c>
      <c r="G32">
        <v>1904.68</v>
      </c>
      <c r="H32">
        <v>1030.864</v>
      </c>
      <c r="I32">
        <v>1883.5540000000001</v>
      </c>
      <c r="J32">
        <v>408.90699999999998</v>
      </c>
      <c r="K32">
        <v>613.92999999999995</v>
      </c>
      <c r="L32">
        <v>567.85799999999995</v>
      </c>
      <c r="M32">
        <v>741.86599999999999</v>
      </c>
      <c r="N32">
        <v>727.51800000000003</v>
      </c>
      <c r="O32">
        <v>460.56099999999998</v>
      </c>
      <c r="P32">
        <v>892.84</v>
      </c>
      <c r="Q32">
        <v>353.79399999999998</v>
      </c>
      <c r="R32">
        <v>471.767</v>
      </c>
      <c r="S32">
        <v>715.24900000000002</v>
      </c>
      <c r="T32">
        <v>912.976</v>
      </c>
      <c r="U32">
        <v>246.255</v>
      </c>
      <c r="V32">
        <v>102.309</v>
      </c>
    </row>
    <row r="33" spans="1:23" x14ac:dyDescent="0.2">
      <c r="A33" s="5"/>
      <c r="B33" s="5">
        <v>6</v>
      </c>
      <c r="C33" t="s">
        <v>9</v>
      </c>
      <c r="D33" t="s">
        <v>13</v>
      </c>
      <c r="F33">
        <v>1064.07</v>
      </c>
      <c r="G33">
        <v>1598.96</v>
      </c>
      <c r="H33">
        <v>341.16300000000001</v>
      </c>
      <c r="I33">
        <v>0</v>
      </c>
      <c r="J33">
        <v>0</v>
      </c>
      <c r="K33">
        <v>0</v>
      </c>
      <c r="L33">
        <v>0</v>
      </c>
      <c r="M33">
        <v>0</v>
      </c>
      <c r="N33">
        <v>0</v>
      </c>
      <c r="O33">
        <v>0</v>
      </c>
      <c r="P33">
        <v>0</v>
      </c>
      <c r="Q33">
        <v>0</v>
      </c>
      <c r="R33">
        <v>0</v>
      </c>
      <c r="S33">
        <v>0</v>
      </c>
      <c r="T33">
        <v>1681.4590000000001</v>
      </c>
      <c r="U33">
        <v>1639.135</v>
      </c>
      <c r="V33">
        <v>1695.0650000000001</v>
      </c>
    </row>
    <row r="34" spans="1:23" x14ac:dyDescent="0.2">
      <c r="A34" s="5"/>
      <c r="B34" s="5">
        <v>6</v>
      </c>
      <c r="C34" t="s">
        <v>10</v>
      </c>
      <c r="D34" t="s">
        <v>14</v>
      </c>
      <c r="F34">
        <v>120.83</v>
      </c>
      <c r="G34">
        <v>388.42</v>
      </c>
      <c r="H34">
        <v>240.87299999999999</v>
      </c>
      <c r="I34">
        <v>0</v>
      </c>
      <c r="J34">
        <v>1.454</v>
      </c>
      <c r="K34">
        <v>16.497</v>
      </c>
      <c r="L34">
        <v>0</v>
      </c>
      <c r="M34">
        <v>0</v>
      </c>
      <c r="N34">
        <v>0</v>
      </c>
      <c r="O34">
        <v>0</v>
      </c>
      <c r="P34">
        <v>0</v>
      </c>
      <c r="Q34">
        <v>0</v>
      </c>
      <c r="R34">
        <v>0</v>
      </c>
      <c r="S34">
        <v>0</v>
      </c>
      <c r="T34">
        <v>0</v>
      </c>
      <c r="U34">
        <v>0</v>
      </c>
      <c r="V34">
        <v>0</v>
      </c>
    </row>
    <row r="35" spans="1:23" x14ac:dyDescent="0.2">
      <c r="A35" s="5" t="s">
        <v>64</v>
      </c>
      <c r="B35" s="5">
        <v>1</v>
      </c>
      <c r="C35" t="s">
        <v>0</v>
      </c>
      <c r="D35" t="s">
        <v>21</v>
      </c>
      <c r="F35"/>
      <c r="G35">
        <v>48.010883351260418</v>
      </c>
      <c r="H35">
        <v>66.954999999999998</v>
      </c>
      <c r="I35">
        <v>78.33</v>
      </c>
      <c r="J35">
        <v>384.10700000000003</v>
      </c>
      <c r="K35">
        <v>702.14700000000005</v>
      </c>
      <c r="L35">
        <v>461.084</v>
      </c>
      <c r="M35">
        <v>328.32100000000003</v>
      </c>
      <c r="N35">
        <v>146.405</v>
      </c>
      <c r="O35">
        <v>210.851</v>
      </c>
      <c r="P35">
        <v>190.54599999999999</v>
      </c>
      <c r="Q35">
        <v>147.79499999999999</v>
      </c>
      <c r="R35">
        <v>161.613</v>
      </c>
      <c r="S35">
        <v>122.64</v>
      </c>
      <c r="T35">
        <v>115.22</v>
      </c>
      <c r="U35">
        <v>110.122</v>
      </c>
      <c r="V35">
        <v>76.724999999999994</v>
      </c>
    </row>
    <row r="36" spans="1:23" x14ac:dyDescent="0.2">
      <c r="A36" s="5"/>
      <c r="B36" s="5">
        <v>2</v>
      </c>
      <c r="C36" t="s">
        <v>1</v>
      </c>
      <c r="D36" t="s">
        <v>23</v>
      </c>
      <c r="F36"/>
      <c r="G36">
        <v>42.662435443040977</v>
      </c>
      <c r="H36">
        <v>167.88499999999999</v>
      </c>
      <c r="I36">
        <v>96.888999999999996</v>
      </c>
      <c r="J36">
        <v>429.40199999999999</v>
      </c>
      <c r="K36">
        <v>486.59100000000001</v>
      </c>
      <c r="L36">
        <v>207.68600000000001</v>
      </c>
      <c r="M36">
        <v>109.916</v>
      </c>
      <c r="N36">
        <v>66.02</v>
      </c>
      <c r="O36">
        <v>62.603000000000002</v>
      </c>
      <c r="P36">
        <v>92.537000000000006</v>
      </c>
      <c r="Q36">
        <v>140.66300000000001</v>
      </c>
      <c r="R36">
        <v>219.684</v>
      </c>
      <c r="S36">
        <v>207.42500000000001</v>
      </c>
      <c r="T36">
        <v>176.32400000000001</v>
      </c>
      <c r="U36">
        <v>150.84100000000001</v>
      </c>
      <c r="V36">
        <v>129.571</v>
      </c>
    </row>
    <row r="37" spans="1:23" x14ac:dyDescent="0.2">
      <c r="A37" s="5"/>
      <c r="B37" s="5">
        <v>3</v>
      </c>
      <c r="C37" t="s">
        <v>2</v>
      </c>
      <c r="D37" t="s">
        <v>24</v>
      </c>
      <c r="F37"/>
      <c r="G37">
        <v>271.04118778339034</v>
      </c>
      <c r="H37">
        <v>436.69499999999999</v>
      </c>
      <c r="I37">
        <v>713.178</v>
      </c>
      <c r="J37">
        <v>3578.8919999999998</v>
      </c>
      <c r="K37">
        <v>4950.884</v>
      </c>
      <c r="L37">
        <v>2524.1550000000002</v>
      </c>
      <c r="M37">
        <v>1364.2159999999999</v>
      </c>
      <c r="N37">
        <v>657.95899999999995</v>
      </c>
      <c r="O37">
        <v>677.34500000000003</v>
      </c>
      <c r="P37">
        <v>820.75</v>
      </c>
      <c r="Q37">
        <v>560.21500000000003</v>
      </c>
      <c r="R37">
        <v>537.59699999999998</v>
      </c>
      <c r="S37">
        <v>362.25700000000001</v>
      </c>
      <c r="T37">
        <v>331.00200000000001</v>
      </c>
      <c r="U37">
        <v>331.63200000000001</v>
      </c>
      <c r="V37">
        <v>144.93299999999999</v>
      </c>
    </row>
    <row r="38" spans="1:23" x14ac:dyDescent="0.2">
      <c r="A38" s="5"/>
      <c r="B38" s="5">
        <v>4</v>
      </c>
      <c r="C38" t="s">
        <v>3</v>
      </c>
      <c r="D38" t="s">
        <v>35</v>
      </c>
      <c r="F38"/>
      <c r="G38">
        <v>3.1877788282267829</v>
      </c>
      <c r="H38">
        <v>11.866</v>
      </c>
      <c r="I38">
        <v>1.774</v>
      </c>
      <c r="J38">
        <v>24.826000000000001</v>
      </c>
      <c r="K38">
        <v>46</v>
      </c>
      <c r="L38">
        <v>21.035</v>
      </c>
      <c r="M38">
        <v>14.506</v>
      </c>
      <c r="N38">
        <v>5.1390000000000002</v>
      </c>
      <c r="O38">
        <v>4.141</v>
      </c>
      <c r="P38">
        <v>0.49199999999999999</v>
      </c>
      <c r="Q38">
        <v>4.6120000000000001</v>
      </c>
      <c r="R38">
        <v>12.266</v>
      </c>
      <c r="S38">
        <v>14.106</v>
      </c>
      <c r="T38">
        <v>16.155999999999999</v>
      </c>
      <c r="U38">
        <v>11.858000000000001</v>
      </c>
      <c r="V38">
        <v>15.536</v>
      </c>
    </row>
    <row r="39" spans="1:23" x14ac:dyDescent="0.2">
      <c r="A39" s="5"/>
      <c r="B39" s="5">
        <v>5</v>
      </c>
      <c r="C39" t="s">
        <v>4</v>
      </c>
      <c r="D39" t="s">
        <v>22</v>
      </c>
      <c r="F39"/>
      <c r="G39">
        <v>0.79620845259390194</v>
      </c>
      <c r="H39">
        <v>0.19800000000000001</v>
      </c>
      <c r="I39">
        <v>0.121</v>
      </c>
      <c r="J39">
        <v>6.38</v>
      </c>
      <c r="K39">
        <v>10.506</v>
      </c>
      <c r="L39">
        <v>3.5819999999999999</v>
      </c>
      <c r="M39">
        <v>1.4019999999999999</v>
      </c>
      <c r="N39">
        <v>1.468</v>
      </c>
      <c r="O39">
        <v>1.08</v>
      </c>
      <c r="P39">
        <v>5.37</v>
      </c>
      <c r="Q39">
        <v>6.7140000000000004</v>
      </c>
      <c r="R39">
        <v>4.79</v>
      </c>
      <c r="S39">
        <v>5.7489999999999997</v>
      </c>
      <c r="T39">
        <v>3.2360000000000002</v>
      </c>
      <c r="U39">
        <v>4.476</v>
      </c>
      <c r="V39">
        <v>2.4769999999999999</v>
      </c>
    </row>
    <row r="40" spans="1:23" x14ac:dyDescent="0.2">
      <c r="A40" s="5"/>
      <c r="B40" s="5">
        <v>6</v>
      </c>
      <c r="C40" t="s">
        <v>19</v>
      </c>
      <c r="D40" t="s">
        <v>11</v>
      </c>
      <c r="F40"/>
      <c r="G40">
        <v>48.648590506551045</v>
      </c>
      <c r="H40">
        <v>40.613999999999997</v>
      </c>
      <c r="I40">
        <v>0</v>
      </c>
      <c r="J40">
        <v>53.057000000000002</v>
      </c>
      <c r="K40">
        <v>26.196999999999999</v>
      </c>
      <c r="L40">
        <v>169.352</v>
      </c>
      <c r="M40">
        <v>1109.492</v>
      </c>
      <c r="N40">
        <v>132.989</v>
      </c>
      <c r="O40">
        <v>210.107</v>
      </c>
      <c r="P40">
        <v>359.726</v>
      </c>
      <c r="Q40">
        <v>276.42500000000001</v>
      </c>
      <c r="R40">
        <v>0</v>
      </c>
      <c r="S40">
        <v>320.74799999999999</v>
      </c>
      <c r="T40">
        <v>129.32300000000001</v>
      </c>
      <c r="U40">
        <v>206.45400000000001</v>
      </c>
      <c r="V40">
        <v>366.66199999999998</v>
      </c>
    </row>
    <row r="41" spans="1:23" x14ac:dyDescent="0.2">
      <c r="A41" s="5"/>
      <c r="B41" s="5">
        <v>8</v>
      </c>
      <c r="C41" t="s">
        <v>8</v>
      </c>
      <c r="D41" t="s">
        <v>12</v>
      </c>
      <c r="F41"/>
      <c r="G41">
        <v>32.730625819382567</v>
      </c>
      <c r="H41">
        <v>0</v>
      </c>
      <c r="I41">
        <v>144.11600000000001</v>
      </c>
      <c r="J41">
        <v>110.949</v>
      </c>
      <c r="K41">
        <v>195.613</v>
      </c>
      <c r="L41">
        <v>123.247</v>
      </c>
      <c r="M41">
        <v>47.582000000000001</v>
      </c>
      <c r="N41">
        <v>59.537999999999997</v>
      </c>
      <c r="O41">
        <v>39.741999999999997</v>
      </c>
      <c r="P41">
        <v>0</v>
      </c>
      <c r="Q41">
        <v>26.943999999999999</v>
      </c>
      <c r="R41">
        <v>1713.433</v>
      </c>
      <c r="S41">
        <v>0</v>
      </c>
      <c r="T41">
        <v>0.02</v>
      </c>
      <c r="U41">
        <v>0</v>
      </c>
      <c r="V41">
        <v>2.988</v>
      </c>
    </row>
    <row r="42" spans="1:23" x14ac:dyDescent="0.2">
      <c r="A42" s="5"/>
      <c r="B42" s="5">
        <v>6</v>
      </c>
      <c r="C42" t="s">
        <v>9</v>
      </c>
      <c r="D42" t="s">
        <v>13</v>
      </c>
      <c r="F42"/>
      <c r="G42">
        <v>0.73234080918718547</v>
      </c>
      <c r="H42">
        <v>43.753</v>
      </c>
      <c r="I42">
        <v>0</v>
      </c>
      <c r="J42">
        <v>0</v>
      </c>
      <c r="K42">
        <v>0</v>
      </c>
      <c r="L42">
        <v>0</v>
      </c>
      <c r="M42">
        <v>0</v>
      </c>
      <c r="N42">
        <v>0</v>
      </c>
      <c r="O42">
        <v>0</v>
      </c>
      <c r="P42">
        <v>0</v>
      </c>
      <c r="Q42">
        <v>0</v>
      </c>
      <c r="R42">
        <v>0</v>
      </c>
      <c r="S42">
        <v>0</v>
      </c>
      <c r="T42">
        <v>0</v>
      </c>
      <c r="U42">
        <v>0</v>
      </c>
      <c r="V42">
        <v>0</v>
      </c>
    </row>
    <row r="43" spans="1:23" x14ac:dyDescent="0.2">
      <c r="A43" s="5"/>
      <c r="B43" s="5">
        <v>6</v>
      </c>
      <c r="C43" t="s">
        <v>10</v>
      </c>
      <c r="D43" t="s">
        <v>14</v>
      </c>
      <c r="F43"/>
      <c r="G43">
        <v>0.11994900636139949</v>
      </c>
      <c r="H43">
        <v>6.7729999999999997</v>
      </c>
      <c r="I43">
        <v>0</v>
      </c>
      <c r="J43">
        <v>0</v>
      </c>
      <c r="K43">
        <v>0</v>
      </c>
      <c r="L43">
        <v>0</v>
      </c>
      <c r="M43">
        <v>0</v>
      </c>
      <c r="N43">
        <v>0</v>
      </c>
      <c r="O43">
        <v>0</v>
      </c>
      <c r="P43">
        <v>0</v>
      </c>
      <c r="Q43">
        <v>0</v>
      </c>
      <c r="R43">
        <v>0</v>
      </c>
      <c r="S43">
        <v>0</v>
      </c>
      <c r="T43">
        <v>0</v>
      </c>
      <c r="U43">
        <v>0</v>
      </c>
      <c r="V43">
        <v>0</v>
      </c>
    </row>
    <row r="44" spans="1:23" x14ac:dyDescent="0.2">
      <c r="A44" s="5" t="s">
        <v>66</v>
      </c>
      <c r="B44" s="5">
        <v>1</v>
      </c>
      <c r="C44" t="s">
        <v>0</v>
      </c>
      <c r="D44" s="5" t="s">
        <v>36</v>
      </c>
      <c r="F44"/>
      <c r="I44">
        <v>88.94</v>
      </c>
      <c r="J44">
        <v>45.690000000000005</v>
      </c>
      <c r="K44">
        <v>20.43</v>
      </c>
      <c r="L44">
        <v>22.259999999999998</v>
      </c>
      <c r="M44">
        <v>9.49</v>
      </c>
      <c r="N44">
        <v>9.1</v>
      </c>
      <c r="O44">
        <v>3.3899999999999997</v>
      </c>
      <c r="P44">
        <v>3.9699999999999998</v>
      </c>
      <c r="Q44">
        <v>20.78</v>
      </c>
      <c r="R44">
        <v>1.7800000000000002</v>
      </c>
      <c r="S44">
        <v>0.9</v>
      </c>
      <c r="T44">
        <v>0</v>
      </c>
      <c r="U44">
        <v>0</v>
      </c>
      <c r="V44">
        <v>0</v>
      </c>
    </row>
    <row r="45" spans="1:23" s="23" customFormat="1" x14ac:dyDescent="0.2">
      <c r="A45" s="23" t="s">
        <v>67</v>
      </c>
      <c r="B45" s="23">
        <v>6</v>
      </c>
      <c r="C45" s="23" t="s">
        <v>39</v>
      </c>
      <c r="D45" s="23" t="s">
        <v>62</v>
      </c>
      <c r="I45" s="23">
        <v>13333</v>
      </c>
      <c r="J45" s="23">
        <v>0</v>
      </c>
      <c r="K45" s="23">
        <v>0</v>
      </c>
      <c r="L45" s="23">
        <v>13333</v>
      </c>
      <c r="M45" s="23">
        <v>0</v>
      </c>
      <c r="N45" s="23">
        <v>13333.000000000004</v>
      </c>
      <c r="O45" s="23">
        <v>4533.0000000000009</v>
      </c>
      <c r="P45" s="23">
        <v>1599.1799999999939</v>
      </c>
      <c r="Q45" s="23">
        <v>23199.420000000002</v>
      </c>
      <c r="R45" s="23">
        <v>7334.6999999999989</v>
      </c>
      <c r="S45" s="23">
        <v>7334.699999999998</v>
      </c>
      <c r="T45" s="23">
        <v>4333.333333333343</v>
      </c>
      <c r="U45" s="23">
        <v>4333.3333333333321</v>
      </c>
      <c r="V45" s="23">
        <v>0</v>
      </c>
      <c r="W45" s="23" t="s">
        <v>83</v>
      </c>
    </row>
    <row r="46" spans="1:23" ht="13.5" customHeight="1" x14ac:dyDescent="0.2">
      <c r="A46" s="5" t="s">
        <v>69</v>
      </c>
      <c r="B46" s="5">
        <v>1</v>
      </c>
      <c r="C46" t="s">
        <v>0</v>
      </c>
      <c r="D46" t="s">
        <v>21</v>
      </c>
      <c r="F46"/>
      <c r="I46">
        <v>2.4347120574716152</v>
      </c>
      <c r="J46">
        <v>19.800999999999998</v>
      </c>
      <c r="K46">
        <v>19.396999999999998</v>
      </c>
      <c r="L46">
        <v>8.2230000000000008</v>
      </c>
      <c r="M46">
        <v>6.5439999999999996</v>
      </c>
      <c r="N46">
        <v>8.7370000000000001</v>
      </c>
      <c r="O46">
        <v>5.1589999999999998</v>
      </c>
      <c r="P46">
        <v>12.804</v>
      </c>
      <c r="Q46">
        <v>17.315000000000001</v>
      </c>
      <c r="R46">
        <v>8.9079999999999995</v>
      </c>
      <c r="S46">
        <v>9.6720000000000006</v>
      </c>
      <c r="T46">
        <v>12.553000000000001</v>
      </c>
      <c r="U46">
        <v>11.124000000000001</v>
      </c>
      <c r="V46">
        <v>2.7309999999999999</v>
      </c>
    </row>
    <row r="47" spans="1:23" ht="13.5" customHeight="1" x14ac:dyDescent="0.2">
      <c r="A47" s="5"/>
      <c r="B47" s="5">
        <v>2</v>
      </c>
      <c r="C47" t="s">
        <v>1</v>
      </c>
      <c r="D47" t="s">
        <v>23</v>
      </c>
      <c r="F47"/>
      <c r="I47">
        <v>2.1557066554982125</v>
      </c>
      <c r="J47">
        <v>47.265999999999998</v>
      </c>
      <c r="K47">
        <v>21.077999999999999</v>
      </c>
      <c r="L47">
        <v>10.553000000000001</v>
      </c>
      <c r="M47">
        <v>7.09</v>
      </c>
      <c r="N47">
        <v>2.9780000000000002</v>
      </c>
      <c r="O47">
        <v>0.02</v>
      </c>
      <c r="P47">
        <v>3.4809999999999999</v>
      </c>
      <c r="Q47">
        <v>3.6749999999999998</v>
      </c>
      <c r="R47">
        <v>2.6429999999999998</v>
      </c>
      <c r="S47">
        <v>11.412000000000001</v>
      </c>
      <c r="T47">
        <v>12.629</v>
      </c>
      <c r="U47">
        <v>16.785</v>
      </c>
      <c r="V47">
        <v>4.0049999999999999</v>
      </c>
    </row>
    <row r="48" spans="1:23" ht="13.5" customHeight="1" x14ac:dyDescent="0.2">
      <c r="A48" s="5"/>
      <c r="B48" s="5">
        <v>3</v>
      </c>
      <c r="C48" t="s">
        <v>2</v>
      </c>
      <c r="D48" t="s">
        <v>24</v>
      </c>
      <c r="F48"/>
      <c r="I48">
        <v>103.00776254289933</v>
      </c>
      <c r="J48">
        <v>603.53899999999999</v>
      </c>
      <c r="K48">
        <v>782.63800000000003</v>
      </c>
      <c r="L48">
        <v>453.858</v>
      </c>
      <c r="M48">
        <v>393.60300000000001</v>
      </c>
      <c r="N48">
        <v>207.47900000000001</v>
      </c>
      <c r="O48">
        <v>308.90600000000001</v>
      </c>
      <c r="P48">
        <v>451.584</v>
      </c>
      <c r="Q48">
        <v>411.26799999999997</v>
      </c>
      <c r="R48">
        <v>427.24099999999999</v>
      </c>
      <c r="S48">
        <v>523.77300000000002</v>
      </c>
      <c r="T48">
        <v>512.05899999999997</v>
      </c>
      <c r="U48">
        <v>594.54200000000003</v>
      </c>
      <c r="V48">
        <v>232.03800000000001</v>
      </c>
    </row>
    <row r="49" spans="1:24" ht="13.5" customHeight="1" x14ac:dyDescent="0.2">
      <c r="A49" s="5"/>
      <c r="B49" s="5">
        <v>4</v>
      </c>
      <c r="C49" t="s">
        <v>3</v>
      </c>
      <c r="D49" t="s">
        <v>35</v>
      </c>
      <c r="F49"/>
      <c r="I49">
        <v>0.19824884950765975</v>
      </c>
      <c r="J49">
        <v>5.1760000000000002</v>
      </c>
      <c r="K49">
        <v>0.94699999999999995</v>
      </c>
      <c r="L49">
        <v>0.47</v>
      </c>
      <c r="M49">
        <v>0.6</v>
      </c>
      <c r="N49">
        <v>0.2</v>
      </c>
      <c r="O49">
        <v>0</v>
      </c>
      <c r="P49">
        <v>0</v>
      </c>
      <c r="Q49">
        <v>1.3580000000000001</v>
      </c>
      <c r="R49">
        <v>0</v>
      </c>
      <c r="S49">
        <v>0</v>
      </c>
      <c r="T49">
        <v>3.923</v>
      </c>
      <c r="U49">
        <v>1.571</v>
      </c>
      <c r="V49">
        <v>0</v>
      </c>
    </row>
    <row r="50" spans="1:24" ht="13.5" customHeight="1" x14ac:dyDescent="0.2">
      <c r="A50" s="5"/>
      <c r="B50" s="5">
        <v>5</v>
      </c>
      <c r="C50" t="s">
        <v>4</v>
      </c>
      <c r="D50" t="s">
        <v>22</v>
      </c>
      <c r="F50"/>
      <c r="I50">
        <v>0.14202342245274444</v>
      </c>
      <c r="J50">
        <v>0.59299999999999997</v>
      </c>
      <c r="K50">
        <v>0.36699999999999999</v>
      </c>
      <c r="L50">
        <v>0.16800000000000001</v>
      </c>
      <c r="M50">
        <v>0.40899999999999997</v>
      </c>
      <c r="N50">
        <v>0.32</v>
      </c>
      <c r="O50">
        <v>1.0469999999999999</v>
      </c>
      <c r="P50">
        <v>1.173</v>
      </c>
      <c r="Q50">
        <v>1.2010000000000001</v>
      </c>
      <c r="R50">
        <v>0.33400000000000002</v>
      </c>
      <c r="S50">
        <v>0.33400000000000002</v>
      </c>
      <c r="T50">
        <v>0.52600000000000002</v>
      </c>
      <c r="U50">
        <v>2.056</v>
      </c>
      <c r="V50">
        <v>0.33300000000000002</v>
      </c>
    </row>
    <row r="51" spans="1:24" ht="13.5" customHeight="1" x14ac:dyDescent="0.2">
      <c r="A51" s="5"/>
      <c r="B51" s="5">
        <v>6</v>
      </c>
      <c r="C51" t="s">
        <v>19</v>
      </c>
      <c r="D51" t="s">
        <v>11</v>
      </c>
      <c r="F51"/>
      <c r="I51">
        <v>47.442623698966592</v>
      </c>
      <c r="J51">
        <v>173.417</v>
      </c>
      <c r="K51">
        <v>287.39600000000002</v>
      </c>
      <c r="L51">
        <v>281.11599999999999</v>
      </c>
      <c r="M51">
        <v>333.94099999999997</v>
      </c>
      <c r="N51">
        <v>196.28100000000001</v>
      </c>
      <c r="O51">
        <v>94.748999999999995</v>
      </c>
      <c r="P51">
        <v>149.97900000000001</v>
      </c>
      <c r="Q51">
        <v>156.09700000000001</v>
      </c>
      <c r="R51">
        <v>267.822</v>
      </c>
      <c r="S51">
        <v>166.68799999999999</v>
      </c>
      <c r="T51">
        <v>252.863</v>
      </c>
      <c r="U51">
        <v>253.00899999999999</v>
      </c>
      <c r="V51">
        <v>30.146999999999998</v>
      </c>
    </row>
    <row r="52" spans="1:24" ht="13.5" customHeight="1" x14ac:dyDescent="0.2">
      <c r="A52" s="5"/>
      <c r="B52" s="5">
        <v>8</v>
      </c>
      <c r="C52" t="s">
        <v>15</v>
      </c>
      <c r="D52" t="s">
        <v>40</v>
      </c>
      <c r="F52"/>
      <c r="I52">
        <v>44.189446833676094</v>
      </c>
      <c r="J52">
        <v>478.94799999999998</v>
      </c>
      <c r="K52">
        <v>152.15</v>
      </c>
      <c r="L52">
        <v>238.45699999999999</v>
      </c>
      <c r="M52">
        <v>281.80500000000001</v>
      </c>
      <c r="N52">
        <v>306.46100000000001</v>
      </c>
      <c r="O52">
        <v>186.577</v>
      </c>
      <c r="P52">
        <v>180.65700000000001</v>
      </c>
      <c r="Q52">
        <v>185.32599999999999</v>
      </c>
      <c r="R52">
        <v>177.274</v>
      </c>
      <c r="S52">
        <v>142.399</v>
      </c>
      <c r="T52">
        <v>17.995999999999999</v>
      </c>
      <c r="U52">
        <v>25.146999999999998</v>
      </c>
      <c r="V52">
        <v>20.498999999999999</v>
      </c>
    </row>
    <row r="53" spans="1:24" ht="13.5" customHeight="1" x14ac:dyDescent="0.2">
      <c r="A53" s="5"/>
      <c r="B53" s="5">
        <v>9</v>
      </c>
      <c r="C53" t="s">
        <v>16</v>
      </c>
      <c r="D53" t="s">
        <v>41</v>
      </c>
      <c r="F53"/>
      <c r="I53">
        <v>17.749475939527741</v>
      </c>
      <c r="J53">
        <v>87.376000000000005</v>
      </c>
      <c r="K53">
        <v>57.576999999999998</v>
      </c>
      <c r="L53">
        <v>62.347999999999999</v>
      </c>
      <c r="M53">
        <v>144.989</v>
      </c>
      <c r="N53">
        <v>140.875</v>
      </c>
      <c r="O53">
        <v>71.486000000000004</v>
      </c>
      <c r="P53">
        <v>92.739000000000004</v>
      </c>
      <c r="Q53">
        <v>126.697</v>
      </c>
      <c r="R53">
        <v>134.03</v>
      </c>
      <c r="S53">
        <v>83.590999999999994</v>
      </c>
      <c r="T53">
        <v>41.84</v>
      </c>
      <c r="U53">
        <v>23.099</v>
      </c>
      <c r="V53">
        <v>27.8</v>
      </c>
    </row>
    <row r="54" spans="1:24" s="23" customFormat="1" x14ac:dyDescent="0.2">
      <c r="A54" s="23" t="s">
        <v>77</v>
      </c>
      <c r="B54" s="23">
        <v>16</v>
      </c>
      <c r="F54"/>
      <c r="G54"/>
      <c r="H54"/>
      <c r="I54">
        <v>10629.600000000006</v>
      </c>
      <c r="J54">
        <v>-4233.1999999999971</v>
      </c>
      <c r="K54">
        <v>8401.9999999999854</v>
      </c>
      <c r="L54">
        <v>872.89999999999418</v>
      </c>
      <c r="M54">
        <v>1214.0999999999913</v>
      </c>
      <c r="N54">
        <v>1288.6000000000058</v>
      </c>
      <c r="O54">
        <v>361.30000000001746</v>
      </c>
      <c r="P54">
        <v>1269.7000000000116</v>
      </c>
      <c r="Q54">
        <v>77</v>
      </c>
      <c r="R54">
        <v>827.19999999998254</v>
      </c>
      <c r="S54">
        <v>-1018.8999999999796</v>
      </c>
      <c r="T54">
        <v>2174.6999999999825</v>
      </c>
      <c r="U54">
        <v>-398.79999999997381</v>
      </c>
      <c r="V54">
        <v>228.99999999998545</v>
      </c>
      <c r="W54" s="23" t="s">
        <v>93</v>
      </c>
    </row>
    <row r="55" spans="1:24" s="23" customFormat="1" ht="13.5" customHeight="1" x14ac:dyDescent="0.2">
      <c r="A55" s="23" t="s">
        <v>70</v>
      </c>
      <c r="B55" s="23">
        <v>15</v>
      </c>
      <c r="F55"/>
      <c r="G55"/>
      <c r="H55"/>
      <c r="I55"/>
      <c r="J55"/>
      <c r="K55">
        <v>79.445205887610982</v>
      </c>
      <c r="L55">
        <v>79.445205887610982</v>
      </c>
      <c r="M55">
        <v>79.445205887610982</v>
      </c>
      <c r="N55">
        <v>79.445205887610982</v>
      </c>
      <c r="O55">
        <v>79.445205887610982</v>
      </c>
      <c r="P55">
        <v>100.55479411238899</v>
      </c>
      <c r="Q55">
        <v>100.55479411238899</v>
      </c>
      <c r="R55">
        <v>100.55479411238899</v>
      </c>
      <c r="S55">
        <v>1161.6552052916991</v>
      </c>
      <c r="T55">
        <v>1200.4226208211669</v>
      </c>
      <c r="U55">
        <v>1336.148888624039</v>
      </c>
      <c r="V55">
        <v>1939.0394025556113</v>
      </c>
      <c r="W55" s="23" t="s">
        <v>84</v>
      </c>
    </row>
    <row r="56" spans="1:24" s="23" customFormat="1" x14ac:dyDescent="0.2">
      <c r="A56" s="23" t="s">
        <v>75</v>
      </c>
      <c r="B56" s="23">
        <v>15</v>
      </c>
      <c r="F56"/>
      <c r="G56"/>
      <c r="H56"/>
      <c r="I56"/>
      <c r="J56"/>
      <c r="K56"/>
      <c r="L56"/>
      <c r="M56"/>
      <c r="N56"/>
      <c r="O56"/>
      <c r="P56">
        <v>221.84873949579816</v>
      </c>
      <c r="Q56">
        <v>443.69747899159637</v>
      </c>
      <c r="R56">
        <v>554.62184873949616</v>
      </c>
      <c r="S56">
        <v>887.39495798319274</v>
      </c>
      <c r="T56">
        <v>998.31932773109224</v>
      </c>
      <c r="U56">
        <v>1164.7058823529417</v>
      </c>
      <c r="V56">
        <v>1164.7058823529417</v>
      </c>
      <c r="W56" s="23" t="s">
        <v>84</v>
      </c>
    </row>
    <row r="57" spans="1:24" s="23" customFormat="1" x14ac:dyDescent="0.2">
      <c r="A57" s="23" t="s">
        <v>63</v>
      </c>
      <c r="B57" s="23">
        <v>8</v>
      </c>
      <c r="F57"/>
      <c r="G57"/>
      <c r="H57"/>
      <c r="I57"/>
      <c r="J57"/>
      <c r="K57"/>
      <c r="L57"/>
      <c r="M57"/>
      <c r="N57"/>
      <c r="O57"/>
      <c r="P57"/>
      <c r="Q57"/>
      <c r="R57"/>
      <c r="S57">
        <v>252133.33333333337</v>
      </c>
      <c r="T57"/>
      <c r="U57"/>
      <c r="V57"/>
      <c r="W57" s="23" t="s">
        <v>85</v>
      </c>
    </row>
    <row r="58" spans="1:24" s="23" customFormat="1" x14ac:dyDescent="0.2">
      <c r="A58" s="23" t="s">
        <v>73</v>
      </c>
      <c r="B58" s="23" t="s">
        <v>38</v>
      </c>
      <c r="F58"/>
      <c r="G58"/>
      <c r="H58"/>
      <c r="I58"/>
      <c r="J58"/>
      <c r="K58"/>
      <c r="L58"/>
      <c r="M58"/>
      <c r="N58"/>
      <c r="O58"/>
      <c r="P58"/>
      <c r="Q58"/>
      <c r="R58"/>
      <c r="S58"/>
      <c r="T58"/>
      <c r="U58"/>
      <c r="V58"/>
    </row>
    <row r="59" spans="1:24" x14ac:dyDescent="0.2">
      <c r="A59" s="16" t="s">
        <v>60</v>
      </c>
      <c r="B59" s="15"/>
      <c r="C59" s="15"/>
      <c r="D59" s="15"/>
      <c r="E59" s="15"/>
      <c r="F59" s="6"/>
      <c r="G59" s="6"/>
      <c r="H59" s="6"/>
      <c r="I59" s="6"/>
      <c r="J59" s="6"/>
      <c r="K59" s="6"/>
      <c r="L59" s="6"/>
      <c r="M59" s="6"/>
      <c r="N59" s="6"/>
      <c r="O59" s="6"/>
      <c r="P59" s="6"/>
      <c r="Q59" s="6"/>
      <c r="R59" s="6"/>
      <c r="S59" s="6"/>
      <c r="T59" s="6"/>
      <c r="U59" s="6"/>
      <c r="V59" s="6"/>
      <c r="W59" s="6"/>
    </row>
    <row r="60" spans="1:24" x14ac:dyDescent="0.2">
      <c r="A60" s="6"/>
      <c r="B60" s="6"/>
      <c r="C60" s="6"/>
      <c r="D60" s="6"/>
      <c r="E60" s="6"/>
      <c r="F60" s="6"/>
      <c r="G60" s="6"/>
      <c r="H60" s="6"/>
      <c r="I60" s="6"/>
      <c r="J60" s="6"/>
      <c r="K60" s="6"/>
      <c r="L60" s="6"/>
      <c r="M60" s="6"/>
      <c r="N60" s="6"/>
      <c r="O60" s="6"/>
      <c r="P60" s="6"/>
      <c r="Q60" s="6"/>
      <c r="R60" s="6"/>
      <c r="S60" s="6"/>
      <c r="T60" s="6"/>
      <c r="U60" s="6"/>
      <c r="V60" s="6"/>
      <c r="W60" s="6"/>
    </row>
    <row r="61" spans="1:24" x14ac:dyDescent="0.2">
      <c r="A61" s="6"/>
      <c r="B61" s="6"/>
      <c r="C61" s="6"/>
      <c r="D61" s="8" t="s">
        <v>34</v>
      </c>
      <c r="E61" s="9" t="s">
        <v>58</v>
      </c>
      <c r="F61" s="20">
        <v>1998</v>
      </c>
      <c r="G61" s="20">
        <v>1999</v>
      </c>
      <c r="H61" s="20">
        <v>2000</v>
      </c>
      <c r="I61" s="20">
        <v>2001</v>
      </c>
      <c r="J61" s="20">
        <v>2002</v>
      </c>
      <c r="K61" s="20">
        <v>2003</v>
      </c>
      <c r="L61" s="20">
        <v>2004</v>
      </c>
      <c r="M61" s="20">
        <v>2005</v>
      </c>
      <c r="N61" s="20">
        <v>2006</v>
      </c>
      <c r="O61" s="20">
        <v>2007</v>
      </c>
      <c r="P61" s="20">
        <v>2008</v>
      </c>
      <c r="Q61" s="20">
        <v>2009</v>
      </c>
      <c r="R61" s="20">
        <v>2010</v>
      </c>
      <c r="S61" s="20">
        <v>2011</v>
      </c>
      <c r="T61" s="20">
        <v>2012</v>
      </c>
      <c r="U61" s="20">
        <v>2013</v>
      </c>
      <c r="V61" s="21">
        <v>2014</v>
      </c>
      <c r="W61" s="6" t="s">
        <v>173</v>
      </c>
    </row>
    <row r="62" spans="1:24" x14ac:dyDescent="0.2">
      <c r="A62" s="6"/>
      <c r="B62" s="6"/>
      <c r="C62" s="6"/>
      <c r="D62" s="10">
        <v>1</v>
      </c>
      <c r="E62" s="6" t="s">
        <v>21</v>
      </c>
      <c r="F62" s="6">
        <f t="shared" ref="F62:V62" si="0">F35+F27+F44+F11+F3+F46</f>
        <v>502.59000000000003</v>
      </c>
      <c r="G62" s="6">
        <f t="shared" si="0"/>
        <v>605.45088335126047</v>
      </c>
      <c r="H62" s="6">
        <f t="shared" si="0"/>
        <v>354.14300000000003</v>
      </c>
      <c r="I62" s="6">
        <f t="shared" si="0"/>
        <v>392.13771205747167</v>
      </c>
      <c r="J62" s="6">
        <f t="shared" si="0"/>
        <v>543.81100000000004</v>
      </c>
      <c r="K62" s="6">
        <f t="shared" si="0"/>
        <v>791.7650000000001</v>
      </c>
      <c r="L62" s="6">
        <f t="shared" si="0"/>
        <v>530.77399999999989</v>
      </c>
      <c r="M62" s="6">
        <f t="shared" si="0"/>
        <v>361.17700000000002</v>
      </c>
      <c r="N62" s="6">
        <f t="shared" si="0"/>
        <v>181.39400000000001</v>
      </c>
      <c r="O62" s="6">
        <f t="shared" si="0"/>
        <v>255.01299999999998</v>
      </c>
      <c r="P62" s="6">
        <f t="shared" si="0"/>
        <v>267.90100000000001</v>
      </c>
      <c r="Q62" s="6">
        <f t="shared" si="0"/>
        <v>326.47899999999998</v>
      </c>
      <c r="R62" s="6">
        <f t="shared" si="0"/>
        <v>255.3</v>
      </c>
      <c r="S62" s="6">
        <f t="shared" si="0"/>
        <v>218.21699999999998</v>
      </c>
      <c r="T62" s="6">
        <f t="shared" si="0"/>
        <v>183.46600000000001</v>
      </c>
      <c r="U62" s="6">
        <f t="shared" si="0"/>
        <v>167.262</v>
      </c>
      <c r="V62" s="11">
        <f t="shared" si="0"/>
        <v>124.59199999999998</v>
      </c>
      <c r="W62" s="22">
        <f>SUM(F62:V62)</f>
        <v>6061.4725954087326</v>
      </c>
      <c r="X62" s="28"/>
    </row>
    <row r="63" spans="1:24" x14ac:dyDescent="0.2">
      <c r="A63" s="6"/>
      <c r="B63" s="6"/>
      <c r="C63" s="6"/>
      <c r="D63" s="10">
        <v>2</v>
      </c>
      <c r="E63" s="6" t="s">
        <v>23</v>
      </c>
      <c r="F63" s="6">
        <f t="shared" ref="F63:V63" si="1">F36+F28+F12+F4+F47</f>
        <v>616.16000000000008</v>
      </c>
      <c r="G63" s="6">
        <f t="shared" si="1"/>
        <v>636.82243544304106</v>
      </c>
      <c r="H63" s="6">
        <f t="shared" si="1"/>
        <v>637.73799999999994</v>
      </c>
      <c r="I63" s="6">
        <f t="shared" si="1"/>
        <v>434.94970665549818</v>
      </c>
      <c r="J63" s="6">
        <f t="shared" si="1"/>
        <v>599.1049999999999</v>
      </c>
      <c r="K63" s="6">
        <f t="shared" si="1"/>
        <v>555.91899999999998</v>
      </c>
      <c r="L63" s="6">
        <f t="shared" si="1"/>
        <v>283.28300000000002</v>
      </c>
      <c r="M63" s="6">
        <f t="shared" si="1"/>
        <v>177.62699999999998</v>
      </c>
      <c r="N63" s="6">
        <f t="shared" si="1"/>
        <v>115.53099999999999</v>
      </c>
      <c r="O63" s="6">
        <f t="shared" si="1"/>
        <v>167.559</v>
      </c>
      <c r="P63" s="6">
        <f t="shared" si="1"/>
        <v>240.14600000000002</v>
      </c>
      <c r="Q63" s="6">
        <f t="shared" si="1"/>
        <v>392.81400000000002</v>
      </c>
      <c r="R63" s="6">
        <f t="shared" si="1"/>
        <v>408.22399999999999</v>
      </c>
      <c r="S63" s="6">
        <f t="shared" si="1"/>
        <v>347.52499999999992</v>
      </c>
      <c r="T63" s="6">
        <f t="shared" si="1"/>
        <v>260.15699999999998</v>
      </c>
      <c r="U63" s="6">
        <f t="shared" si="1"/>
        <v>225.488</v>
      </c>
      <c r="V63" s="11">
        <f t="shared" si="1"/>
        <v>196.42599999999999</v>
      </c>
      <c r="W63" s="22">
        <f t="shared" ref="W63:W77" si="2">SUM(F63:V63)</f>
        <v>6295.4741420985392</v>
      </c>
      <c r="X63" s="28"/>
    </row>
    <row r="64" spans="1:24" x14ac:dyDescent="0.2">
      <c r="A64" s="6"/>
      <c r="B64" s="6"/>
      <c r="C64" s="6"/>
      <c r="D64" s="10">
        <v>3</v>
      </c>
      <c r="E64" s="6" t="s">
        <v>24</v>
      </c>
      <c r="F64" s="6">
        <f t="shared" ref="F64:V64" si="3">F37+F29+F13+F5+F48</f>
        <v>1278.3799999999999</v>
      </c>
      <c r="G64" s="6">
        <f t="shared" si="3"/>
        <v>1550.4011877833905</v>
      </c>
      <c r="H64" s="6">
        <f t="shared" si="3"/>
        <v>1694.4940000000001</v>
      </c>
      <c r="I64" s="6">
        <f t="shared" si="3"/>
        <v>2220.1257625428993</v>
      </c>
      <c r="J64" s="6">
        <f t="shared" si="3"/>
        <v>5578.15</v>
      </c>
      <c r="K64" s="6">
        <f t="shared" si="3"/>
        <v>6850.03</v>
      </c>
      <c r="L64" s="6">
        <f t="shared" si="3"/>
        <v>3957.4170000000008</v>
      </c>
      <c r="M64" s="6">
        <f t="shared" si="3"/>
        <v>2469.3119999999999</v>
      </c>
      <c r="N64" s="6">
        <f t="shared" si="3"/>
        <v>1385.97</v>
      </c>
      <c r="O64" s="6">
        <f t="shared" si="3"/>
        <v>2139.8110000000001</v>
      </c>
      <c r="P64" s="6">
        <f t="shared" si="3"/>
        <v>2834.4889999999996</v>
      </c>
      <c r="Q64" s="6">
        <f t="shared" si="3"/>
        <v>3819.2370000000001</v>
      </c>
      <c r="R64" s="6">
        <f t="shared" si="3"/>
        <v>2933.3050000000003</v>
      </c>
      <c r="S64" s="6">
        <f t="shared" si="3"/>
        <v>2481.6840000000002</v>
      </c>
      <c r="T64" s="6">
        <f t="shared" si="3"/>
        <v>2265.41</v>
      </c>
      <c r="U64" s="6">
        <f t="shared" si="3"/>
        <v>2132.0709999999999</v>
      </c>
      <c r="V64" s="11">
        <f t="shared" si="3"/>
        <v>1566.1390000000001</v>
      </c>
      <c r="W64" s="22">
        <f t="shared" si="2"/>
        <v>47156.425950326295</v>
      </c>
      <c r="X64" s="28"/>
    </row>
    <row r="65" spans="1:34" x14ac:dyDescent="0.2">
      <c r="A65" s="6"/>
      <c r="B65" s="6"/>
      <c r="C65" s="6"/>
      <c r="D65" s="10">
        <v>4</v>
      </c>
      <c r="E65" s="6" t="s">
        <v>20</v>
      </c>
      <c r="F65" s="6">
        <f t="shared" ref="F65:V65" si="4">F38+F30+F14+F6+F49</f>
        <v>80.7</v>
      </c>
      <c r="G65" s="6">
        <f t="shared" si="4"/>
        <v>72.387778828226786</v>
      </c>
      <c r="H65" s="6">
        <f t="shared" si="4"/>
        <v>47.891000000000005</v>
      </c>
      <c r="I65" s="6">
        <f t="shared" si="4"/>
        <v>16.129248849507661</v>
      </c>
      <c r="J65" s="6">
        <f t="shared" si="4"/>
        <v>43.54</v>
      </c>
      <c r="K65" s="6">
        <f t="shared" si="4"/>
        <v>50.515000000000001</v>
      </c>
      <c r="L65" s="6">
        <f t="shared" si="4"/>
        <v>24.278999999999996</v>
      </c>
      <c r="M65" s="6">
        <f t="shared" si="4"/>
        <v>18.093</v>
      </c>
      <c r="N65" s="6">
        <f t="shared" si="4"/>
        <v>5.6260000000000003</v>
      </c>
      <c r="O65" s="6">
        <f t="shared" si="4"/>
        <v>4.6890000000000001</v>
      </c>
      <c r="P65" s="6">
        <f t="shared" si="4"/>
        <v>0.72899999999999998</v>
      </c>
      <c r="Q65" s="6">
        <f t="shared" si="4"/>
        <v>9.8620000000000001</v>
      </c>
      <c r="R65" s="6">
        <f t="shared" si="4"/>
        <v>13.47</v>
      </c>
      <c r="S65" s="6">
        <f t="shared" si="4"/>
        <v>15.424999999999999</v>
      </c>
      <c r="T65" s="6">
        <f t="shared" si="4"/>
        <v>20.778999999999996</v>
      </c>
      <c r="U65" s="6">
        <f t="shared" si="4"/>
        <v>13.439</v>
      </c>
      <c r="V65" s="11">
        <f t="shared" si="4"/>
        <v>15.946</v>
      </c>
      <c r="W65" s="22">
        <f t="shared" si="2"/>
        <v>453.50002767773452</v>
      </c>
      <c r="X65" s="28"/>
    </row>
    <row r="66" spans="1:34" x14ac:dyDescent="0.2">
      <c r="A66" s="6"/>
      <c r="B66" s="6"/>
      <c r="C66" s="6"/>
      <c r="D66" s="10">
        <v>5</v>
      </c>
      <c r="E66" s="6" t="s">
        <v>22</v>
      </c>
      <c r="F66" s="6">
        <f t="shared" ref="F66:V66" si="5">F39+F31+F15+F7+F50</f>
        <v>8.5400000000000009</v>
      </c>
      <c r="G66" s="6">
        <f t="shared" si="5"/>
        <v>11.186208452593903</v>
      </c>
      <c r="H66" s="6">
        <f t="shared" si="5"/>
        <v>5.548</v>
      </c>
      <c r="I66" s="6">
        <f t="shared" si="5"/>
        <v>6.8330234224527446</v>
      </c>
      <c r="J66" s="6">
        <f t="shared" si="5"/>
        <v>12.767999999999999</v>
      </c>
      <c r="K66" s="6">
        <f t="shared" si="5"/>
        <v>14.557000000000002</v>
      </c>
      <c r="L66" s="6">
        <f t="shared" si="5"/>
        <v>7.0869999999999989</v>
      </c>
      <c r="M66" s="6">
        <f t="shared" si="5"/>
        <v>2.8879999999999999</v>
      </c>
      <c r="N66" s="6">
        <f t="shared" si="5"/>
        <v>2.1850000000000001</v>
      </c>
      <c r="O66" s="6">
        <f t="shared" si="5"/>
        <v>14.571</v>
      </c>
      <c r="P66" s="6">
        <f t="shared" si="5"/>
        <v>14.228</v>
      </c>
      <c r="Q66" s="6">
        <f t="shared" si="5"/>
        <v>21.194000000000003</v>
      </c>
      <c r="R66" s="6">
        <f t="shared" si="5"/>
        <v>12.684999999999999</v>
      </c>
      <c r="S66" s="6">
        <f t="shared" si="5"/>
        <v>13.006999999999998</v>
      </c>
      <c r="T66" s="6">
        <f t="shared" si="5"/>
        <v>10.787000000000001</v>
      </c>
      <c r="U66" s="6">
        <f t="shared" si="5"/>
        <v>10.692</v>
      </c>
      <c r="V66" s="11">
        <f t="shared" si="5"/>
        <v>14.434000000000001</v>
      </c>
      <c r="W66" s="22">
        <f t="shared" si="2"/>
        <v>183.19023187504666</v>
      </c>
      <c r="X66" s="28"/>
    </row>
    <row r="67" spans="1:34" x14ac:dyDescent="0.2">
      <c r="A67" s="6"/>
      <c r="B67" s="6"/>
      <c r="C67" s="6"/>
      <c r="D67" s="10">
        <v>6</v>
      </c>
      <c r="E67" s="6" t="s">
        <v>28</v>
      </c>
      <c r="F67" s="6">
        <f t="shared" ref="F67:V67" si="6">F40+F42+F32+F33+F17+F51+F9+F45+F43+F34+F16+F8</f>
        <v>5108.58</v>
      </c>
      <c r="G67" s="6">
        <f t="shared" si="6"/>
        <v>5599.9308803221002</v>
      </c>
      <c r="H67" s="6">
        <f t="shared" si="6"/>
        <v>3085.6290000000004</v>
      </c>
      <c r="I67" s="6">
        <f t="shared" si="6"/>
        <v>16681.103623698968</v>
      </c>
      <c r="J67" s="6">
        <f t="shared" si="6"/>
        <v>1430.8330000000001</v>
      </c>
      <c r="K67" s="6">
        <f t="shared" si="6"/>
        <v>1312.5790000000002</v>
      </c>
      <c r="L67" s="6">
        <f t="shared" si="6"/>
        <v>14893.391</v>
      </c>
      <c r="M67" s="6">
        <f t="shared" si="6"/>
        <v>2452.3229999999999</v>
      </c>
      <c r="N67" s="6">
        <f t="shared" si="6"/>
        <v>14608.441000000003</v>
      </c>
      <c r="O67" s="6">
        <f t="shared" si="6"/>
        <v>5420.1450000000013</v>
      </c>
      <c r="P67" s="6">
        <f t="shared" si="6"/>
        <v>3099.6509999999944</v>
      </c>
      <c r="Q67" s="6">
        <f t="shared" si="6"/>
        <v>24532.432000000001</v>
      </c>
      <c r="R67" s="6">
        <f t="shared" si="6"/>
        <v>8555.7839999999978</v>
      </c>
      <c r="S67" s="6">
        <f t="shared" si="6"/>
        <v>9045.2829999999976</v>
      </c>
      <c r="T67" s="6">
        <f t="shared" si="6"/>
        <v>8062.7653333333428</v>
      </c>
      <c r="U67" s="6">
        <f t="shared" si="6"/>
        <v>7045.6033333333316</v>
      </c>
      <c r="V67" s="11">
        <f t="shared" si="6"/>
        <v>2542.4240000000004</v>
      </c>
      <c r="W67" s="22">
        <f t="shared" si="2"/>
        <v>133476.89817068775</v>
      </c>
      <c r="X67" s="28"/>
    </row>
    <row r="68" spans="1:34" x14ac:dyDescent="0.2">
      <c r="A68" s="6"/>
      <c r="B68" s="6"/>
      <c r="C68" s="6"/>
      <c r="D68" s="10">
        <v>7</v>
      </c>
      <c r="E68" s="6" t="s">
        <v>95</v>
      </c>
      <c r="F68" s="22">
        <f t="shared" ref="F68:V68" si="7">F54</f>
        <v>0</v>
      </c>
      <c r="G68" s="22">
        <f t="shared" si="7"/>
        <v>0</v>
      </c>
      <c r="H68" s="22">
        <f t="shared" si="7"/>
        <v>0</v>
      </c>
      <c r="I68" s="22">
        <f t="shared" si="7"/>
        <v>10629.600000000006</v>
      </c>
      <c r="J68" s="22">
        <f t="shared" si="7"/>
        <v>-4233.1999999999971</v>
      </c>
      <c r="K68" s="22">
        <f t="shared" si="7"/>
        <v>8401.9999999999854</v>
      </c>
      <c r="L68" s="22">
        <f t="shared" si="7"/>
        <v>872.89999999999418</v>
      </c>
      <c r="M68" s="22">
        <f t="shared" si="7"/>
        <v>1214.0999999999913</v>
      </c>
      <c r="N68" s="22">
        <f t="shared" si="7"/>
        <v>1288.6000000000058</v>
      </c>
      <c r="O68" s="22">
        <f t="shared" si="7"/>
        <v>361.30000000001746</v>
      </c>
      <c r="P68" s="22">
        <f t="shared" si="7"/>
        <v>1269.7000000000116</v>
      </c>
      <c r="Q68" s="22">
        <f t="shared" si="7"/>
        <v>77</v>
      </c>
      <c r="R68" s="22">
        <f t="shared" si="7"/>
        <v>827.19999999998254</v>
      </c>
      <c r="S68" s="22">
        <f t="shared" si="7"/>
        <v>-1018.8999999999796</v>
      </c>
      <c r="T68" s="22">
        <f t="shared" si="7"/>
        <v>2174.6999999999825</v>
      </c>
      <c r="U68" s="22">
        <f t="shared" si="7"/>
        <v>-398.79999999997381</v>
      </c>
      <c r="V68" s="53">
        <f t="shared" si="7"/>
        <v>228.99999999998545</v>
      </c>
      <c r="W68" s="22">
        <f t="shared" si="2"/>
        <v>21695.200000000012</v>
      </c>
      <c r="X68" s="28"/>
    </row>
    <row r="69" spans="1:34" x14ac:dyDescent="0.2">
      <c r="A69" s="6"/>
      <c r="B69" s="6"/>
      <c r="C69" s="6"/>
      <c r="D69" s="10">
        <v>8</v>
      </c>
      <c r="E69" s="22" t="s">
        <v>29</v>
      </c>
      <c r="F69" s="6">
        <f t="shared" ref="F69:V69" si="8">F41+F52+F20+F57</f>
        <v>136.69999999999999</v>
      </c>
      <c r="G69" s="6">
        <f t="shared" si="8"/>
        <v>152.03062581938258</v>
      </c>
      <c r="H69" s="6">
        <f t="shared" si="8"/>
        <v>177.03333333333333</v>
      </c>
      <c r="I69" s="6">
        <f t="shared" si="8"/>
        <v>386.0921135003428</v>
      </c>
      <c r="J69" s="6">
        <f t="shared" si="8"/>
        <v>820.47699999999986</v>
      </c>
      <c r="K69" s="6">
        <f t="shared" si="8"/>
        <v>548.86966666666672</v>
      </c>
      <c r="L69" s="6">
        <f t="shared" si="8"/>
        <v>531.34400000000005</v>
      </c>
      <c r="M69" s="6">
        <f t="shared" si="8"/>
        <v>534.447</v>
      </c>
      <c r="N69" s="6">
        <f t="shared" si="8"/>
        <v>543.4523333333334</v>
      </c>
      <c r="O69" s="6">
        <f t="shared" si="8"/>
        <v>384.47233333333327</v>
      </c>
      <c r="P69" s="6">
        <f t="shared" si="8"/>
        <v>348.70366666666666</v>
      </c>
      <c r="Q69" s="6">
        <f t="shared" si="8"/>
        <v>530.6966666666666</v>
      </c>
      <c r="R69" s="6">
        <f t="shared" si="8"/>
        <v>2048.1336666666666</v>
      </c>
      <c r="S69" s="6">
        <f t="shared" si="8"/>
        <v>252464.08566666671</v>
      </c>
      <c r="T69" s="6">
        <f t="shared" si="8"/>
        <v>207.60266666666666</v>
      </c>
      <c r="U69" s="6">
        <f t="shared" si="8"/>
        <v>250.48699999999999</v>
      </c>
      <c r="V69" s="11">
        <f t="shared" si="8"/>
        <v>211.80700000000002</v>
      </c>
      <c r="W69" s="22">
        <f t="shared" si="2"/>
        <v>260276.43473931978</v>
      </c>
      <c r="X69" s="28"/>
    </row>
    <row r="70" spans="1:34" x14ac:dyDescent="0.2">
      <c r="A70" s="6"/>
      <c r="B70" s="6"/>
      <c r="C70" s="6"/>
      <c r="D70" s="10">
        <v>9</v>
      </c>
      <c r="E70" s="22" t="s">
        <v>30</v>
      </c>
      <c r="F70" s="6">
        <f t="shared" ref="F70:V70" si="9">F53+F21</f>
        <v>0</v>
      </c>
      <c r="G70" s="6">
        <f t="shared" si="9"/>
        <v>0</v>
      </c>
      <c r="H70" s="6">
        <f t="shared" si="9"/>
        <v>0</v>
      </c>
      <c r="I70" s="6">
        <f t="shared" si="9"/>
        <v>17.749475939527741</v>
      </c>
      <c r="J70" s="6">
        <f t="shared" si="9"/>
        <v>87.376000000000005</v>
      </c>
      <c r="K70" s="6">
        <f t="shared" si="9"/>
        <v>57.576999999999998</v>
      </c>
      <c r="L70" s="6">
        <f t="shared" si="9"/>
        <v>126.708</v>
      </c>
      <c r="M70" s="6">
        <f t="shared" si="9"/>
        <v>207.05566666666667</v>
      </c>
      <c r="N70" s="6">
        <f t="shared" si="9"/>
        <v>195.035</v>
      </c>
      <c r="O70" s="6">
        <f t="shared" si="9"/>
        <v>125.24600000000001</v>
      </c>
      <c r="P70" s="6">
        <f t="shared" si="9"/>
        <v>162.97233333333332</v>
      </c>
      <c r="Q70" s="6">
        <f t="shared" si="9"/>
        <v>196.55700000000002</v>
      </c>
      <c r="R70" s="6">
        <f t="shared" si="9"/>
        <v>201.65666666666667</v>
      </c>
      <c r="S70" s="6">
        <f t="shared" si="9"/>
        <v>161.56433333333331</v>
      </c>
      <c r="T70" s="6">
        <f t="shared" si="9"/>
        <v>160.32</v>
      </c>
      <c r="U70" s="6">
        <f t="shared" si="9"/>
        <v>133.51900000000001</v>
      </c>
      <c r="V70" s="11">
        <f t="shared" si="9"/>
        <v>153.01333333333332</v>
      </c>
      <c r="W70" s="22">
        <f t="shared" si="2"/>
        <v>1986.349809272861</v>
      </c>
      <c r="X70" s="28"/>
    </row>
    <row r="71" spans="1:34" x14ac:dyDescent="0.2">
      <c r="A71" s="6"/>
      <c r="B71" s="6"/>
      <c r="C71" s="6"/>
      <c r="D71" s="10">
        <v>10</v>
      </c>
      <c r="E71" s="22" t="s">
        <v>25</v>
      </c>
      <c r="F71" s="6">
        <f t="shared" ref="F71:V71" si="10">F24</f>
        <v>0</v>
      </c>
      <c r="G71" s="6">
        <f t="shared" si="10"/>
        <v>89.051670000000001</v>
      </c>
      <c r="H71" s="6">
        <f t="shared" si="10"/>
        <v>90.508569999999992</v>
      </c>
      <c r="I71" s="6">
        <f t="shared" si="10"/>
        <v>78.129359999999991</v>
      </c>
      <c r="J71" s="6">
        <f t="shared" si="10"/>
        <v>98.368309999999965</v>
      </c>
      <c r="K71" s="6">
        <f t="shared" si="10"/>
        <v>187.34639999999993</v>
      </c>
      <c r="L71" s="6">
        <f t="shared" si="10"/>
        <v>224.79699000000002</v>
      </c>
      <c r="M71" s="6">
        <f t="shared" si="10"/>
        <v>332.32134999999988</v>
      </c>
      <c r="N71" s="6">
        <f t="shared" si="10"/>
        <v>524.17839000000004</v>
      </c>
      <c r="O71" s="6">
        <f t="shared" si="10"/>
        <v>636.70402999999999</v>
      </c>
      <c r="P71" s="6">
        <f t="shared" si="10"/>
        <v>822.82604000000003</v>
      </c>
      <c r="Q71" s="6">
        <f t="shared" si="10"/>
        <v>143.93376000000001</v>
      </c>
      <c r="R71" s="6">
        <f t="shared" si="10"/>
        <v>50.176300000000012</v>
      </c>
      <c r="S71" s="6">
        <f t="shared" si="10"/>
        <v>966.69350999999983</v>
      </c>
      <c r="T71" s="6">
        <f t="shared" si="10"/>
        <v>1893.05826</v>
      </c>
      <c r="U71" s="6">
        <f t="shared" si="10"/>
        <v>2115.1255699999997</v>
      </c>
      <c r="V71" s="11">
        <f t="shared" si="10"/>
        <v>870.02211000000011</v>
      </c>
      <c r="W71" s="22">
        <f t="shared" si="2"/>
        <v>9123.2406199999987</v>
      </c>
      <c r="X71" s="28"/>
    </row>
    <row r="72" spans="1:34" x14ac:dyDescent="0.2">
      <c r="A72" s="6"/>
      <c r="B72" s="6"/>
      <c r="C72" s="6"/>
      <c r="D72" s="10">
        <v>11</v>
      </c>
      <c r="E72" s="22" t="s">
        <v>26</v>
      </c>
      <c r="F72" s="6">
        <f t="shared" ref="F72:V72" si="11">F25</f>
        <v>0</v>
      </c>
      <c r="G72" s="6">
        <f t="shared" si="11"/>
        <v>276.35302000000001</v>
      </c>
      <c r="H72" s="6">
        <f t="shared" si="11"/>
        <v>247.71108000000004</v>
      </c>
      <c r="I72" s="6">
        <f t="shared" si="11"/>
        <v>177.82404</v>
      </c>
      <c r="J72" s="6">
        <f t="shared" si="11"/>
        <v>210.75748000000002</v>
      </c>
      <c r="K72" s="6">
        <f t="shared" si="11"/>
        <v>170.08975000000004</v>
      </c>
      <c r="L72" s="6">
        <f t="shared" si="11"/>
        <v>187.26979999999995</v>
      </c>
      <c r="M72" s="6">
        <f t="shared" si="11"/>
        <v>159.06867</v>
      </c>
      <c r="N72" s="6">
        <f t="shared" si="11"/>
        <v>154.7688</v>
      </c>
      <c r="O72" s="6">
        <f t="shared" si="11"/>
        <v>165.80551000000003</v>
      </c>
      <c r="P72" s="6">
        <f t="shared" si="11"/>
        <v>181.70934700000001</v>
      </c>
      <c r="Q72" s="6">
        <f t="shared" si="11"/>
        <v>30.875049999999998</v>
      </c>
      <c r="R72" s="6">
        <f t="shared" si="11"/>
        <v>211.7313</v>
      </c>
      <c r="S72" s="6">
        <f t="shared" si="11"/>
        <v>268.52062999999993</v>
      </c>
      <c r="T72" s="6">
        <f t="shared" si="11"/>
        <v>301.85075000000001</v>
      </c>
      <c r="U72" s="6">
        <f t="shared" si="11"/>
        <v>238.94219999999996</v>
      </c>
      <c r="V72" s="11">
        <f t="shared" si="11"/>
        <v>92.622140000000002</v>
      </c>
      <c r="W72" s="22">
        <f t="shared" si="2"/>
        <v>3075.8995669999999</v>
      </c>
      <c r="X72" s="28"/>
    </row>
    <row r="73" spans="1:34" x14ac:dyDescent="0.2">
      <c r="A73" s="6"/>
      <c r="B73" s="6"/>
      <c r="C73" s="6"/>
      <c r="D73" s="10">
        <v>12</v>
      </c>
      <c r="E73" s="22" t="s">
        <v>27</v>
      </c>
      <c r="F73" s="6">
        <f t="shared" ref="F73:V73" si="12">F26</f>
        <v>0</v>
      </c>
      <c r="G73" s="6">
        <f t="shared" si="12"/>
        <v>65.025959999999998</v>
      </c>
      <c r="H73" s="6">
        <f t="shared" si="12"/>
        <v>62.228519999999996</v>
      </c>
      <c r="I73" s="6">
        <f t="shared" si="12"/>
        <v>46.414010000000019</v>
      </c>
      <c r="J73" s="6">
        <f t="shared" si="12"/>
        <v>63.598339999999979</v>
      </c>
      <c r="K73" s="6">
        <f t="shared" si="12"/>
        <v>53.008739999999989</v>
      </c>
      <c r="L73" s="6">
        <f t="shared" si="12"/>
        <v>69.232790000000008</v>
      </c>
      <c r="M73" s="6">
        <f t="shared" si="12"/>
        <v>53.740989999999996</v>
      </c>
      <c r="N73" s="6">
        <f t="shared" si="12"/>
        <v>69.51082000000001</v>
      </c>
      <c r="O73" s="6">
        <f t="shared" si="12"/>
        <v>57.818740000000005</v>
      </c>
      <c r="P73" s="6">
        <f t="shared" si="12"/>
        <v>59.422429999999984</v>
      </c>
      <c r="Q73" s="6">
        <f t="shared" si="12"/>
        <v>699.80147999999997</v>
      </c>
      <c r="R73" s="6">
        <f t="shared" si="12"/>
        <v>1144.9186999999999</v>
      </c>
      <c r="S73" s="6">
        <f t="shared" si="12"/>
        <v>40.916340000000005</v>
      </c>
      <c r="T73" s="6">
        <f t="shared" si="12"/>
        <v>50.895709999999987</v>
      </c>
      <c r="U73" s="6">
        <f t="shared" si="12"/>
        <v>46.915500000000002</v>
      </c>
      <c r="V73" s="11">
        <f t="shared" si="12"/>
        <v>15.532149999999994</v>
      </c>
      <c r="W73" s="22">
        <f t="shared" si="2"/>
        <v>2598.9812200000001</v>
      </c>
      <c r="X73" s="28"/>
      <c r="Y73" s="28"/>
      <c r="AA73" s="28"/>
      <c r="AB73" s="28"/>
      <c r="AC73" s="28"/>
      <c r="AD73" s="28"/>
      <c r="AE73" s="28"/>
      <c r="AF73" s="28"/>
      <c r="AG73" s="28"/>
    </row>
    <row r="74" spans="1:34" x14ac:dyDescent="0.2">
      <c r="A74" s="6"/>
      <c r="B74" s="6"/>
      <c r="C74" s="6"/>
      <c r="D74" s="10">
        <v>13</v>
      </c>
      <c r="E74" s="22" t="s">
        <v>31</v>
      </c>
      <c r="F74" s="6">
        <f t="shared" ref="F74:V74" si="13">F18</f>
        <v>2026.5466666666666</v>
      </c>
      <c r="G74" s="6">
        <f t="shared" si="13"/>
        <v>2431.5733333333333</v>
      </c>
      <c r="H74" s="6">
        <f t="shared" si="13"/>
        <v>2495.1666666666665</v>
      </c>
      <c r="I74" s="6">
        <f t="shared" si="13"/>
        <v>2039.1733333333334</v>
      </c>
      <c r="J74" s="6">
        <f t="shared" si="13"/>
        <v>1878.96</v>
      </c>
      <c r="K74" s="6">
        <f t="shared" si="13"/>
        <v>1546.5733333333335</v>
      </c>
      <c r="L74" s="6">
        <f t="shared" si="13"/>
        <v>1610.0866666666668</v>
      </c>
      <c r="M74" s="6">
        <f t="shared" si="13"/>
        <v>2041.4466666666667</v>
      </c>
      <c r="N74" s="6">
        <f t="shared" si="13"/>
        <v>1987.0733333333335</v>
      </c>
      <c r="O74" s="6">
        <f t="shared" si="13"/>
        <v>1827.9466666666667</v>
      </c>
      <c r="P74" s="6">
        <f t="shared" si="13"/>
        <v>1763.6</v>
      </c>
      <c r="Q74" s="6">
        <f t="shared" si="13"/>
        <v>1642.8066666666666</v>
      </c>
      <c r="R74" s="6">
        <f t="shared" si="13"/>
        <v>1378.4733333333331</v>
      </c>
      <c r="S74" s="6">
        <f t="shared" si="13"/>
        <v>1199.8666666666666</v>
      </c>
      <c r="T74" s="6">
        <f t="shared" si="13"/>
        <v>1114.1600000000001</v>
      </c>
      <c r="U74" s="6">
        <f t="shared" si="13"/>
        <v>961.78666666666675</v>
      </c>
      <c r="V74" s="11">
        <f t="shared" si="13"/>
        <v>150.64666666666665</v>
      </c>
      <c r="W74" s="22">
        <f t="shared" si="2"/>
        <v>28095.886666666665</v>
      </c>
      <c r="X74" s="28"/>
      <c r="Y74" s="28"/>
      <c r="Z74" s="28"/>
      <c r="AA74" s="28"/>
      <c r="AB74" s="28"/>
      <c r="AC74" s="28"/>
      <c r="AD74" s="28"/>
      <c r="AE74" s="28"/>
      <c r="AF74" s="28"/>
      <c r="AG74" s="28"/>
    </row>
    <row r="75" spans="1:34" x14ac:dyDescent="0.2">
      <c r="A75" s="6"/>
      <c r="B75" s="6"/>
      <c r="C75" s="6"/>
      <c r="D75" s="10">
        <v>14</v>
      </c>
      <c r="E75" s="22" t="s">
        <v>32</v>
      </c>
      <c r="F75" s="6">
        <f t="shared" ref="F75:V75" si="14">F19</f>
        <v>0</v>
      </c>
      <c r="G75" s="6">
        <f t="shared" si="14"/>
        <v>0</v>
      </c>
      <c r="H75" s="6">
        <f t="shared" si="14"/>
        <v>0</v>
      </c>
      <c r="I75" s="6">
        <f t="shared" si="14"/>
        <v>0</v>
      </c>
      <c r="J75" s="6">
        <f t="shared" si="14"/>
        <v>0</v>
      </c>
      <c r="K75" s="6">
        <f t="shared" si="14"/>
        <v>0</v>
      </c>
      <c r="L75" s="6">
        <f t="shared" si="14"/>
        <v>0</v>
      </c>
      <c r="M75" s="6">
        <f t="shared" si="14"/>
        <v>0</v>
      </c>
      <c r="N75" s="6">
        <f t="shared" si="14"/>
        <v>0</v>
      </c>
      <c r="O75" s="6">
        <f t="shared" si="14"/>
        <v>0</v>
      </c>
      <c r="P75" s="6">
        <f t="shared" si="14"/>
        <v>0</v>
      </c>
      <c r="Q75" s="6">
        <f t="shared" si="14"/>
        <v>34.366666666666667</v>
      </c>
      <c r="R75" s="6">
        <f t="shared" si="14"/>
        <v>320.03333333333336</v>
      </c>
      <c r="S75" s="6">
        <f t="shared" si="14"/>
        <v>504.82</v>
      </c>
      <c r="T75" s="6">
        <f t="shared" si="14"/>
        <v>825.56</v>
      </c>
      <c r="U75" s="6">
        <f t="shared" si="14"/>
        <v>988.73333333333335</v>
      </c>
      <c r="V75" s="11">
        <f t="shared" si="14"/>
        <v>1440.9200000000003</v>
      </c>
      <c r="W75" s="22">
        <f t="shared" si="2"/>
        <v>4114.4333333333334</v>
      </c>
      <c r="X75" s="28"/>
      <c r="Y75" s="28"/>
      <c r="Z75" s="28"/>
      <c r="AA75" s="28"/>
      <c r="AB75" s="28"/>
      <c r="AC75" s="28"/>
      <c r="AD75" s="28"/>
      <c r="AE75" s="28"/>
      <c r="AF75" s="28"/>
      <c r="AG75" s="28"/>
    </row>
    <row r="76" spans="1:34" x14ac:dyDescent="0.2">
      <c r="A76" s="6"/>
      <c r="B76" s="6"/>
      <c r="C76" s="6"/>
      <c r="D76" s="10">
        <v>15</v>
      </c>
      <c r="E76" s="25" t="s">
        <v>86</v>
      </c>
      <c r="F76" s="6">
        <f t="shared" ref="F76:V76" si="15">F22+F55+F56</f>
        <v>0</v>
      </c>
      <c r="G76" s="6">
        <f t="shared" si="15"/>
        <v>0</v>
      </c>
      <c r="H76" s="6">
        <f t="shared" si="15"/>
        <v>0</v>
      </c>
      <c r="I76" s="6">
        <f t="shared" si="15"/>
        <v>0</v>
      </c>
      <c r="J76" s="6">
        <f t="shared" si="15"/>
        <v>0</v>
      </c>
      <c r="K76" s="6">
        <f t="shared" si="15"/>
        <v>79.445205887610982</v>
      </c>
      <c r="L76" s="6">
        <f t="shared" si="15"/>
        <v>112.67853922094432</v>
      </c>
      <c r="M76" s="6">
        <f t="shared" si="15"/>
        <v>120.99187255427765</v>
      </c>
      <c r="N76" s="6">
        <f t="shared" si="15"/>
        <v>103.45853922094432</v>
      </c>
      <c r="O76" s="6">
        <f t="shared" si="15"/>
        <v>102.27853922094431</v>
      </c>
      <c r="P76" s="6">
        <f t="shared" si="15"/>
        <v>347.79020027485382</v>
      </c>
      <c r="Q76" s="6">
        <f t="shared" si="15"/>
        <v>550.4122731039854</v>
      </c>
      <c r="R76" s="6">
        <f t="shared" si="15"/>
        <v>661.90330951855185</v>
      </c>
      <c r="S76" s="6">
        <f t="shared" si="15"/>
        <v>2057.5901632748919</v>
      </c>
      <c r="T76" s="6">
        <f t="shared" si="15"/>
        <v>2226.921948552259</v>
      </c>
      <c r="U76" s="6">
        <f t="shared" si="15"/>
        <v>2530.8547709769809</v>
      </c>
      <c r="V76" s="11">
        <f t="shared" si="15"/>
        <v>3124.4186182418862</v>
      </c>
      <c r="W76" s="22">
        <f t="shared" si="2"/>
        <v>12018.74398004813</v>
      </c>
      <c r="X76" s="28"/>
      <c r="Y76" s="28"/>
      <c r="Z76" s="28"/>
      <c r="AA76" s="28"/>
      <c r="AB76" s="28"/>
      <c r="AC76" s="28"/>
      <c r="AD76" s="28"/>
      <c r="AE76" s="28"/>
      <c r="AF76" s="28"/>
      <c r="AG76" s="28"/>
    </row>
    <row r="77" spans="1:34" x14ac:dyDescent="0.2">
      <c r="A77" s="6"/>
      <c r="B77" s="6"/>
      <c r="C77" s="6"/>
      <c r="D77" s="10">
        <v>16</v>
      </c>
      <c r="E77" s="22" t="s">
        <v>94</v>
      </c>
      <c r="F77" s="6">
        <f t="shared" ref="F77:V77" si="16">F10+F23</f>
        <v>766.15</v>
      </c>
      <c r="G77" s="6">
        <f t="shared" si="16"/>
        <v>766.15</v>
      </c>
      <c r="H77" s="6">
        <f t="shared" si="16"/>
        <v>766.15</v>
      </c>
      <c r="I77" s="6">
        <f t="shared" si="16"/>
        <v>766.15</v>
      </c>
      <c r="J77" s="6">
        <f t="shared" si="16"/>
        <v>545.71</v>
      </c>
      <c r="K77" s="6">
        <f t="shared" si="16"/>
        <v>429.15000000000003</v>
      </c>
      <c r="L77" s="6">
        <f t="shared" si="16"/>
        <v>429.15000000000003</v>
      </c>
      <c r="M77" s="6">
        <f t="shared" si="16"/>
        <v>429.15000000000003</v>
      </c>
      <c r="N77" s="6">
        <f t="shared" si="16"/>
        <v>429.15000000000003</v>
      </c>
      <c r="O77" s="6">
        <f t="shared" si="16"/>
        <v>429.15000000000003</v>
      </c>
      <c r="P77" s="6">
        <f t="shared" si="16"/>
        <v>568.27</v>
      </c>
      <c r="Q77" s="6">
        <f t="shared" si="16"/>
        <v>711.55999999999983</v>
      </c>
      <c r="R77" s="6">
        <f t="shared" si="16"/>
        <v>711.55999999999983</v>
      </c>
      <c r="S77" s="6">
        <f t="shared" si="16"/>
        <v>711.55999999999983</v>
      </c>
      <c r="T77" s="6">
        <f t="shared" si="16"/>
        <v>711.55999999999983</v>
      </c>
      <c r="U77" s="6">
        <f t="shared" si="16"/>
        <v>1079</v>
      </c>
      <c r="V77" s="12">
        <f t="shared" si="16"/>
        <v>1079</v>
      </c>
      <c r="W77" s="22">
        <f t="shared" si="2"/>
        <v>11328.569999999996</v>
      </c>
      <c r="X77" s="28"/>
      <c r="Y77" s="28"/>
      <c r="Z77" s="28"/>
      <c r="AA77" s="28"/>
      <c r="AB77" s="28"/>
      <c r="AC77" s="28"/>
      <c r="AD77" s="28"/>
      <c r="AE77" s="28"/>
      <c r="AF77" s="28"/>
      <c r="AG77" s="28"/>
    </row>
    <row r="78" spans="1:34" x14ac:dyDescent="0.2">
      <c r="A78" s="6"/>
      <c r="B78" s="6"/>
      <c r="C78" s="6"/>
      <c r="D78" s="9"/>
      <c r="E78" s="52"/>
      <c r="F78" s="52"/>
      <c r="G78" s="52"/>
      <c r="H78" s="52"/>
      <c r="I78" s="52"/>
      <c r="J78" s="52"/>
      <c r="K78" s="52"/>
      <c r="L78" s="52"/>
      <c r="M78" s="52"/>
      <c r="N78" s="52"/>
      <c r="O78" s="52"/>
      <c r="P78" s="52"/>
      <c r="Q78" s="52"/>
      <c r="R78" s="52"/>
      <c r="S78" s="52"/>
      <c r="T78" s="52"/>
      <c r="U78" s="52"/>
      <c r="V78" s="52"/>
      <c r="W78" s="51">
        <f>SUM(W62:W77)</f>
        <v>547940.70105371485</v>
      </c>
      <c r="X78" s="28"/>
      <c r="Y78" s="28"/>
      <c r="Z78" s="28"/>
      <c r="AA78" s="28"/>
      <c r="AB78" s="28"/>
      <c r="AC78" s="28"/>
      <c r="AD78" s="28"/>
      <c r="AE78" s="28"/>
      <c r="AF78" s="28"/>
      <c r="AG78" s="28"/>
    </row>
    <row r="79" spans="1:34" x14ac:dyDescent="0.2">
      <c r="A79" s="6"/>
      <c r="B79" s="6"/>
      <c r="C79" s="6"/>
      <c r="D79" s="24"/>
      <c r="E79" s="6"/>
      <c r="F79" s="6"/>
      <c r="G79" s="6"/>
      <c r="H79" s="6"/>
      <c r="I79" s="6"/>
      <c r="J79" s="6"/>
      <c r="K79" s="6"/>
      <c r="L79" s="6"/>
      <c r="M79" s="6"/>
      <c r="N79" s="6"/>
      <c r="O79" s="6"/>
      <c r="P79" s="6"/>
      <c r="Q79" s="6"/>
      <c r="R79" s="6"/>
      <c r="S79" s="6"/>
      <c r="T79" s="6"/>
      <c r="U79" s="6"/>
      <c r="V79" s="6"/>
      <c r="W79" s="6"/>
      <c r="X79" s="28"/>
      <c r="Y79" s="28"/>
      <c r="Z79" s="28"/>
      <c r="AA79" s="28"/>
      <c r="AB79" s="28"/>
      <c r="AC79" s="28"/>
      <c r="AD79" s="28"/>
      <c r="AE79" s="28"/>
      <c r="AF79" s="28"/>
      <c r="AG79" s="28"/>
      <c r="AH79" s="6"/>
    </row>
    <row r="80" spans="1:34" x14ac:dyDescent="0.2">
      <c r="A80" s="7"/>
      <c r="B80" s="6"/>
      <c r="C80" s="6"/>
      <c r="D80" s="24"/>
      <c r="E80" s="6"/>
      <c r="F80" s="6"/>
      <c r="G80" s="2"/>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spans="1:41" x14ac:dyDescent="0.2">
      <c r="A81" s="13" t="s">
        <v>61</v>
      </c>
      <c r="B81" s="14"/>
      <c r="C81" s="17"/>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41" x14ac:dyDescent="0.2">
      <c r="F82" s="4">
        <v>1998</v>
      </c>
      <c r="G82" s="4">
        <v>1999</v>
      </c>
      <c r="H82" s="4">
        <v>2000</v>
      </c>
      <c r="I82" s="4">
        <v>2001</v>
      </c>
      <c r="J82" s="4">
        <v>2002</v>
      </c>
      <c r="K82" s="4">
        <v>2003</v>
      </c>
      <c r="L82" s="4">
        <v>2004</v>
      </c>
      <c r="M82" s="4">
        <v>2005</v>
      </c>
      <c r="N82" s="4">
        <v>2006</v>
      </c>
      <c r="O82" s="4">
        <v>2007</v>
      </c>
      <c r="P82" s="4">
        <v>2008</v>
      </c>
      <c r="Q82" s="4">
        <v>2009</v>
      </c>
      <c r="R82" s="4">
        <v>2010</v>
      </c>
      <c r="S82" s="4">
        <v>2011</v>
      </c>
      <c r="T82" s="4">
        <v>2012</v>
      </c>
      <c r="U82" s="4">
        <v>2013</v>
      </c>
      <c r="V82" s="4">
        <v>2014</v>
      </c>
      <c r="W82" s="3"/>
      <c r="X82" s="4">
        <v>1998</v>
      </c>
      <c r="Y82" s="4">
        <v>1999</v>
      </c>
      <c r="Z82" s="4">
        <v>2000</v>
      </c>
      <c r="AA82" s="4">
        <v>2001</v>
      </c>
      <c r="AB82" s="4">
        <v>2002</v>
      </c>
      <c r="AC82" s="4">
        <v>2003</v>
      </c>
      <c r="AD82" s="4">
        <v>2004</v>
      </c>
      <c r="AE82" s="4">
        <v>2005</v>
      </c>
      <c r="AF82" s="4">
        <v>2006</v>
      </c>
      <c r="AG82" s="4">
        <v>2007</v>
      </c>
      <c r="AH82" s="4">
        <v>2008</v>
      </c>
      <c r="AI82" s="4">
        <v>2009</v>
      </c>
      <c r="AJ82" s="4">
        <v>2010</v>
      </c>
      <c r="AK82" s="4">
        <v>2011</v>
      </c>
      <c r="AL82" s="4">
        <v>2012</v>
      </c>
      <c r="AM82" s="4">
        <v>2013</v>
      </c>
      <c r="AN82" s="4">
        <v>2014</v>
      </c>
    </row>
    <row r="83" spans="1:41" x14ac:dyDescent="0.2">
      <c r="D83">
        <v>1</v>
      </c>
      <c r="E83" s="28" t="s">
        <v>180</v>
      </c>
      <c r="F83" s="3">
        <f t="shared" ref="F83:V83" si="17">F62</f>
        <v>502.59000000000003</v>
      </c>
      <c r="G83" s="3">
        <f t="shared" si="17"/>
        <v>605.45088335126047</v>
      </c>
      <c r="H83" s="3">
        <f t="shared" si="17"/>
        <v>354.14300000000003</v>
      </c>
      <c r="I83" s="3">
        <f t="shared" si="17"/>
        <v>392.13771205747167</v>
      </c>
      <c r="J83" s="3">
        <f t="shared" si="17"/>
        <v>543.81100000000004</v>
      </c>
      <c r="K83" s="3">
        <f t="shared" si="17"/>
        <v>791.7650000000001</v>
      </c>
      <c r="L83" s="3">
        <f t="shared" si="17"/>
        <v>530.77399999999989</v>
      </c>
      <c r="M83" s="3">
        <f t="shared" si="17"/>
        <v>361.17700000000002</v>
      </c>
      <c r="N83" s="3">
        <f t="shared" si="17"/>
        <v>181.39400000000001</v>
      </c>
      <c r="O83" s="3">
        <f t="shared" si="17"/>
        <v>255.01299999999998</v>
      </c>
      <c r="P83" s="3">
        <f t="shared" si="17"/>
        <v>267.90100000000001</v>
      </c>
      <c r="Q83" s="3">
        <f t="shared" si="17"/>
        <v>326.47899999999998</v>
      </c>
      <c r="R83" s="3">
        <f t="shared" si="17"/>
        <v>255.3</v>
      </c>
      <c r="S83" s="3">
        <f t="shared" si="17"/>
        <v>218.21699999999998</v>
      </c>
      <c r="T83" s="3">
        <f t="shared" si="17"/>
        <v>183.46600000000001</v>
      </c>
      <c r="U83" s="3">
        <f t="shared" si="17"/>
        <v>167.262</v>
      </c>
      <c r="V83" s="3">
        <f t="shared" si="17"/>
        <v>124.59199999999998</v>
      </c>
      <c r="W83" s="3"/>
      <c r="X83" s="3">
        <f>F83</f>
        <v>502.59000000000003</v>
      </c>
      <c r="Y83" s="3">
        <f t="shared" ref="Y83:Y98" si="18">X83+G83</f>
        <v>1108.0408833512606</v>
      </c>
      <c r="Z83" s="3">
        <f t="shared" ref="Z83:Z98" si="19">Y83+H83</f>
        <v>1462.1838833512606</v>
      </c>
      <c r="AA83" s="3">
        <f t="shared" ref="AA83:AA98" si="20">Z83+I83</f>
        <v>1854.3215954087323</v>
      </c>
      <c r="AB83" s="3">
        <f t="shared" ref="AB83:AB98" si="21">AA83+J83</f>
        <v>2398.1325954087324</v>
      </c>
      <c r="AC83" s="3">
        <f t="shared" ref="AC83:AC98" si="22">AB83+K83</f>
        <v>3189.8975954087327</v>
      </c>
      <c r="AD83" s="3">
        <f t="shared" ref="AD83:AD98" si="23">AC83+L83</f>
        <v>3720.6715954087326</v>
      </c>
      <c r="AE83" s="3">
        <f t="shared" ref="AE83:AE98" si="24">AD83+M83</f>
        <v>4081.8485954087328</v>
      </c>
      <c r="AF83" s="3">
        <f t="shared" ref="AF83:AF98" si="25">AE83+N83</f>
        <v>4263.242595408733</v>
      </c>
      <c r="AG83" s="3">
        <f t="shared" ref="AG83:AG98" si="26">AF83+O83</f>
        <v>4518.2555954087329</v>
      </c>
      <c r="AH83" s="3">
        <f t="shared" ref="AH83:AH98" si="27">AG83+P83</f>
        <v>4786.1565954087328</v>
      </c>
      <c r="AI83" s="3">
        <f t="shared" ref="AI83:AI98" si="28">AH83+Q83</f>
        <v>5112.635595408733</v>
      </c>
      <c r="AJ83" s="3">
        <f t="shared" ref="AJ83:AJ98" si="29">AI83+R83</f>
        <v>5367.9355954087332</v>
      </c>
      <c r="AK83" s="3">
        <f t="shared" ref="AK83:AK98" si="30">AJ83+S83</f>
        <v>5586.1525954087329</v>
      </c>
      <c r="AL83" s="3">
        <f t="shared" ref="AL83:AL98" si="31">AK83+T83</f>
        <v>5769.6185954087332</v>
      </c>
      <c r="AM83" s="3">
        <f t="shared" ref="AM83:AM98" si="32">AL83+U83</f>
        <v>5936.8805954087329</v>
      </c>
      <c r="AN83" s="3">
        <f t="shared" ref="AN83:AN98" si="33">AM83+V83</f>
        <v>6061.4725954087326</v>
      </c>
      <c r="AO83" s="35"/>
    </row>
    <row r="84" spans="1:41" x14ac:dyDescent="0.2">
      <c r="D84">
        <v>2</v>
      </c>
      <c r="E84" s="28" t="s">
        <v>184</v>
      </c>
      <c r="F84" s="3">
        <f t="shared" ref="F84:V84" si="34">F63</f>
        <v>616.16000000000008</v>
      </c>
      <c r="G84" s="3">
        <f t="shared" si="34"/>
        <v>636.82243544304106</v>
      </c>
      <c r="H84" s="3">
        <f t="shared" si="34"/>
        <v>637.73799999999994</v>
      </c>
      <c r="I84" s="3">
        <f t="shared" si="34"/>
        <v>434.94970665549818</v>
      </c>
      <c r="J84" s="3">
        <f t="shared" si="34"/>
        <v>599.1049999999999</v>
      </c>
      <c r="K84" s="3">
        <f t="shared" si="34"/>
        <v>555.91899999999998</v>
      </c>
      <c r="L84" s="3">
        <f t="shared" si="34"/>
        <v>283.28300000000002</v>
      </c>
      <c r="M84" s="3">
        <f t="shared" si="34"/>
        <v>177.62699999999998</v>
      </c>
      <c r="N84" s="3">
        <f t="shared" si="34"/>
        <v>115.53099999999999</v>
      </c>
      <c r="O84" s="3">
        <f t="shared" si="34"/>
        <v>167.559</v>
      </c>
      <c r="P84" s="3">
        <f t="shared" si="34"/>
        <v>240.14600000000002</v>
      </c>
      <c r="Q84" s="3">
        <f t="shared" si="34"/>
        <v>392.81400000000002</v>
      </c>
      <c r="R84" s="3">
        <f t="shared" si="34"/>
        <v>408.22399999999999</v>
      </c>
      <c r="S84" s="3">
        <f t="shared" si="34"/>
        <v>347.52499999999992</v>
      </c>
      <c r="T84" s="3">
        <f t="shared" si="34"/>
        <v>260.15699999999998</v>
      </c>
      <c r="U84" s="3">
        <f t="shared" si="34"/>
        <v>225.488</v>
      </c>
      <c r="V84" s="3">
        <f t="shared" si="34"/>
        <v>196.42599999999999</v>
      </c>
      <c r="W84" s="3"/>
      <c r="X84" s="3">
        <f t="shared" ref="X84:X98" si="35">F84</f>
        <v>616.16000000000008</v>
      </c>
      <c r="Y84" s="3">
        <f t="shared" si="18"/>
        <v>1252.9824354430411</v>
      </c>
      <c r="Z84" s="3">
        <f t="shared" si="19"/>
        <v>1890.720435443041</v>
      </c>
      <c r="AA84" s="3">
        <f t="shared" si="20"/>
        <v>2325.6701420985391</v>
      </c>
      <c r="AB84" s="3">
        <f t="shared" si="21"/>
        <v>2924.7751420985392</v>
      </c>
      <c r="AC84" s="3">
        <f t="shared" si="22"/>
        <v>3480.694142098539</v>
      </c>
      <c r="AD84" s="3">
        <f t="shared" si="23"/>
        <v>3763.9771420985389</v>
      </c>
      <c r="AE84" s="3">
        <f t="shared" si="24"/>
        <v>3941.6041420985389</v>
      </c>
      <c r="AF84" s="3">
        <f t="shared" si="25"/>
        <v>4057.1351420985388</v>
      </c>
      <c r="AG84" s="3">
        <f t="shared" si="26"/>
        <v>4224.6941420985386</v>
      </c>
      <c r="AH84" s="3">
        <f t="shared" si="27"/>
        <v>4464.8401420985383</v>
      </c>
      <c r="AI84" s="3">
        <f t="shared" si="28"/>
        <v>4857.6541420985386</v>
      </c>
      <c r="AJ84" s="3">
        <f t="shared" si="29"/>
        <v>5265.8781420985388</v>
      </c>
      <c r="AK84" s="3">
        <f t="shared" si="30"/>
        <v>5613.4031420985384</v>
      </c>
      <c r="AL84" s="3">
        <f t="shared" si="31"/>
        <v>5873.5601420985386</v>
      </c>
      <c r="AM84" s="3">
        <f t="shared" si="32"/>
        <v>6099.0481420985388</v>
      </c>
      <c r="AN84" s="3">
        <f t="shared" si="33"/>
        <v>6295.4741420985392</v>
      </c>
      <c r="AO84" s="35"/>
    </row>
    <row r="85" spans="1:41" x14ac:dyDescent="0.2">
      <c r="D85">
        <v>3</v>
      </c>
      <c r="E85" s="28" t="s">
        <v>181</v>
      </c>
      <c r="F85" s="3">
        <f t="shared" ref="F85:V85" si="36">F64</f>
        <v>1278.3799999999999</v>
      </c>
      <c r="G85" s="3">
        <f t="shared" si="36"/>
        <v>1550.4011877833905</v>
      </c>
      <c r="H85" s="3">
        <f t="shared" si="36"/>
        <v>1694.4940000000001</v>
      </c>
      <c r="I85" s="3">
        <f t="shared" si="36"/>
        <v>2220.1257625428993</v>
      </c>
      <c r="J85" s="3">
        <f t="shared" si="36"/>
        <v>5578.15</v>
      </c>
      <c r="K85" s="3">
        <f t="shared" si="36"/>
        <v>6850.03</v>
      </c>
      <c r="L85" s="3">
        <f t="shared" si="36"/>
        <v>3957.4170000000008</v>
      </c>
      <c r="M85" s="3">
        <f t="shared" si="36"/>
        <v>2469.3119999999999</v>
      </c>
      <c r="N85" s="3">
        <f t="shared" si="36"/>
        <v>1385.97</v>
      </c>
      <c r="O85" s="3">
        <f t="shared" si="36"/>
        <v>2139.8110000000001</v>
      </c>
      <c r="P85" s="3">
        <f t="shared" si="36"/>
        <v>2834.4889999999996</v>
      </c>
      <c r="Q85" s="3">
        <f t="shared" si="36"/>
        <v>3819.2370000000001</v>
      </c>
      <c r="R85" s="3">
        <f t="shared" si="36"/>
        <v>2933.3050000000003</v>
      </c>
      <c r="S85" s="3">
        <f t="shared" si="36"/>
        <v>2481.6840000000002</v>
      </c>
      <c r="T85" s="3">
        <f t="shared" si="36"/>
        <v>2265.41</v>
      </c>
      <c r="U85" s="3">
        <f t="shared" si="36"/>
        <v>2132.0709999999999</v>
      </c>
      <c r="V85" s="3">
        <f t="shared" si="36"/>
        <v>1566.1390000000001</v>
      </c>
      <c r="W85" s="3"/>
      <c r="X85" s="3">
        <f t="shared" si="35"/>
        <v>1278.3799999999999</v>
      </c>
      <c r="Y85" s="3">
        <f t="shared" si="18"/>
        <v>2828.7811877833901</v>
      </c>
      <c r="Z85" s="3">
        <f t="shared" si="19"/>
        <v>4523.2751877833907</v>
      </c>
      <c r="AA85" s="3">
        <f t="shared" si="20"/>
        <v>6743.4009503262896</v>
      </c>
      <c r="AB85" s="3">
        <f t="shared" si="21"/>
        <v>12321.550950326289</v>
      </c>
      <c r="AC85" s="3">
        <f t="shared" si="22"/>
        <v>19171.58095032629</v>
      </c>
      <c r="AD85" s="3">
        <f t="shared" si="23"/>
        <v>23128.997950326291</v>
      </c>
      <c r="AE85" s="3">
        <f t="shared" si="24"/>
        <v>25598.309950326293</v>
      </c>
      <c r="AF85" s="3">
        <f t="shared" si="25"/>
        <v>26984.279950326294</v>
      </c>
      <c r="AG85" s="3">
        <f t="shared" si="26"/>
        <v>29124.090950326296</v>
      </c>
      <c r="AH85" s="3">
        <f t="shared" si="27"/>
        <v>31958.579950326297</v>
      </c>
      <c r="AI85" s="3">
        <f t="shared" si="28"/>
        <v>35777.816950326298</v>
      </c>
      <c r="AJ85" s="3">
        <f t="shared" si="29"/>
        <v>38711.121950326298</v>
      </c>
      <c r="AK85" s="3">
        <f t="shared" si="30"/>
        <v>41192.805950326299</v>
      </c>
      <c r="AL85" s="3">
        <f t="shared" si="31"/>
        <v>43458.215950326296</v>
      </c>
      <c r="AM85" s="3">
        <f t="shared" si="32"/>
        <v>45590.286950326292</v>
      </c>
      <c r="AN85" s="3">
        <f t="shared" si="33"/>
        <v>47156.425950326295</v>
      </c>
      <c r="AO85" s="35"/>
    </row>
    <row r="86" spans="1:41" x14ac:dyDescent="0.2">
      <c r="D86">
        <v>4</v>
      </c>
      <c r="E86" s="5" t="s">
        <v>182</v>
      </c>
      <c r="F86" s="3">
        <f t="shared" ref="F86:V86" si="37">F65</f>
        <v>80.7</v>
      </c>
      <c r="G86" s="3">
        <f t="shared" si="37"/>
        <v>72.387778828226786</v>
      </c>
      <c r="H86" s="3">
        <f t="shared" si="37"/>
        <v>47.891000000000005</v>
      </c>
      <c r="I86" s="3">
        <f t="shared" si="37"/>
        <v>16.129248849507661</v>
      </c>
      <c r="J86" s="3">
        <f t="shared" si="37"/>
        <v>43.54</v>
      </c>
      <c r="K86" s="3">
        <f t="shared" si="37"/>
        <v>50.515000000000001</v>
      </c>
      <c r="L86" s="3">
        <f t="shared" si="37"/>
        <v>24.278999999999996</v>
      </c>
      <c r="M86" s="3">
        <f t="shared" si="37"/>
        <v>18.093</v>
      </c>
      <c r="N86" s="3">
        <f t="shared" si="37"/>
        <v>5.6260000000000003</v>
      </c>
      <c r="O86" s="3">
        <f t="shared" si="37"/>
        <v>4.6890000000000001</v>
      </c>
      <c r="P86" s="3">
        <f t="shared" si="37"/>
        <v>0.72899999999999998</v>
      </c>
      <c r="Q86" s="3">
        <f t="shared" si="37"/>
        <v>9.8620000000000001</v>
      </c>
      <c r="R86" s="3">
        <f t="shared" si="37"/>
        <v>13.47</v>
      </c>
      <c r="S86" s="3">
        <f t="shared" si="37"/>
        <v>15.424999999999999</v>
      </c>
      <c r="T86" s="3">
        <f t="shared" si="37"/>
        <v>20.778999999999996</v>
      </c>
      <c r="U86" s="3">
        <f t="shared" si="37"/>
        <v>13.439</v>
      </c>
      <c r="V86" s="3">
        <f t="shared" si="37"/>
        <v>15.946</v>
      </c>
      <c r="W86" s="3"/>
      <c r="X86" s="3">
        <f t="shared" si="35"/>
        <v>80.7</v>
      </c>
      <c r="Y86" s="3">
        <f t="shared" si="18"/>
        <v>153.08777882822679</v>
      </c>
      <c r="Z86" s="3">
        <f t="shared" si="19"/>
        <v>200.97877882822678</v>
      </c>
      <c r="AA86" s="3">
        <f t="shared" si="20"/>
        <v>217.10802767773444</v>
      </c>
      <c r="AB86" s="3">
        <f t="shared" si="21"/>
        <v>260.64802767773443</v>
      </c>
      <c r="AC86" s="3">
        <f t="shared" si="22"/>
        <v>311.16302767773442</v>
      </c>
      <c r="AD86" s="3">
        <f t="shared" si="23"/>
        <v>335.44202767773442</v>
      </c>
      <c r="AE86" s="3">
        <f t="shared" si="24"/>
        <v>353.53502767773443</v>
      </c>
      <c r="AF86" s="3">
        <f t="shared" si="25"/>
        <v>359.16102767773441</v>
      </c>
      <c r="AG86" s="3">
        <f t="shared" si="26"/>
        <v>363.85002767773443</v>
      </c>
      <c r="AH86" s="3">
        <f t="shared" si="27"/>
        <v>364.57902767773442</v>
      </c>
      <c r="AI86" s="3">
        <f t="shared" si="28"/>
        <v>374.44102767773444</v>
      </c>
      <c r="AJ86" s="3">
        <f t="shared" si="29"/>
        <v>387.91102767773447</v>
      </c>
      <c r="AK86" s="3">
        <f t="shared" si="30"/>
        <v>403.33602767773448</v>
      </c>
      <c r="AL86" s="3">
        <f t="shared" si="31"/>
        <v>424.11502767773447</v>
      </c>
      <c r="AM86" s="3">
        <f t="shared" si="32"/>
        <v>437.5540276777345</v>
      </c>
      <c r="AN86" s="3">
        <f t="shared" si="33"/>
        <v>453.50002767773452</v>
      </c>
      <c r="AO86" s="35"/>
    </row>
    <row r="87" spans="1:41" x14ac:dyDescent="0.2">
      <c r="D87">
        <v>5</v>
      </c>
      <c r="E87" s="5" t="s">
        <v>183</v>
      </c>
      <c r="F87" s="3">
        <f t="shared" ref="F87:V87" si="38">F66</f>
        <v>8.5400000000000009</v>
      </c>
      <c r="G87" s="3">
        <f t="shared" si="38"/>
        <v>11.186208452593903</v>
      </c>
      <c r="H87" s="3">
        <f t="shared" si="38"/>
        <v>5.548</v>
      </c>
      <c r="I87" s="3">
        <f t="shared" si="38"/>
        <v>6.8330234224527446</v>
      </c>
      <c r="J87" s="3">
        <f t="shared" si="38"/>
        <v>12.767999999999999</v>
      </c>
      <c r="K87" s="3">
        <f t="shared" si="38"/>
        <v>14.557000000000002</v>
      </c>
      <c r="L87" s="3">
        <f t="shared" si="38"/>
        <v>7.0869999999999989</v>
      </c>
      <c r="M87" s="3">
        <f t="shared" si="38"/>
        <v>2.8879999999999999</v>
      </c>
      <c r="N87" s="3">
        <f t="shared" si="38"/>
        <v>2.1850000000000001</v>
      </c>
      <c r="O87" s="3">
        <f t="shared" si="38"/>
        <v>14.571</v>
      </c>
      <c r="P87" s="3">
        <f t="shared" si="38"/>
        <v>14.228</v>
      </c>
      <c r="Q87" s="3">
        <f t="shared" si="38"/>
        <v>21.194000000000003</v>
      </c>
      <c r="R87" s="3">
        <f t="shared" si="38"/>
        <v>12.684999999999999</v>
      </c>
      <c r="S87" s="3">
        <f t="shared" si="38"/>
        <v>13.006999999999998</v>
      </c>
      <c r="T87" s="3">
        <f t="shared" si="38"/>
        <v>10.787000000000001</v>
      </c>
      <c r="U87" s="3">
        <f t="shared" si="38"/>
        <v>10.692</v>
      </c>
      <c r="V87" s="3">
        <f t="shared" si="38"/>
        <v>14.434000000000001</v>
      </c>
      <c r="W87" s="3"/>
      <c r="X87" s="3">
        <f t="shared" si="35"/>
        <v>8.5400000000000009</v>
      </c>
      <c r="Y87" s="3">
        <f t="shared" si="18"/>
        <v>19.726208452593902</v>
      </c>
      <c r="Z87" s="3">
        <f t="shared" si="19"/>
        <v>25.274208452593903</v>
      </c>
      <c r="AA87" s="3">
        <f t="shared" si="20"/>
        <v>32.107231875046651</v>
      </c>
      <c r="AB87" s="3">
        <f t="shared" si="21"/>
        <v>44.875231875046651</v>
      </c>
      <c r="AC87" s="3">
        <f t="shared" si="22"/>
        <v>59.432231875046654</v>
      </c>
      <c r="AD87" s="3">
        <f t="shared" si="23"/>
        <v>66.519231875046657</v>
      </c>
      <c r="AE87" s="3">
        <f t="shared" si="24"/>
        <v>69.407231875046662</v>
      </c>
      <c r="AF87" s="3">
        <f t="shared" si="25"/>
        <v>71.592231875046664</v>
      </c>
      <c r="AG87" s="3">
        <f t="shared" si="26"/>
        <v>86.163231875046662</v>
      </c>
      <c r="AH87" s="3">
        <f t="shared" si="27"/>
        <v>100.39123187504666</v>
      </c>
      <c r="AI87" s="3">
        <f t="shared" si="28"/>
        <v>121.58523187504666</v>
      </c>
      <c r="AJ87" s="3">
        <f t="shared" si="29"/>
        <v>134.27023187504665</v>
      </c>
      <c r="AK87" s="3">
        <f t="shared" si="30"/>
        <v>147.27723187504665</v>
      </c>
      <c r="AL87" s="3">
        <f t="shared" si="31"/>
        <v>158.06423187504666</v>
      </c>
      <c r="AM87" s="3">
        <f t="shared" si="32"/>
        <v>168.75623187504667</v>
      </c>
      <c r="AN87" s="3">
        <f t="shared" si="33"/>
        <v>183.19023187504666</v>
      </c>
      <c r="AO87" s="35"/>
    </row>
    <row r="88" spans="1:41" x14ac:dyDescent="0.2">
      <c r="D88">
        <v>6</v>
      </c>
      <c r="E88" s="5" t="s">
        <v>162</v>
      </c>
      <c r="F88" s="3">
        <f t="shared" ref="F88:V88" si="39">F67</f>
        <v>5108.58</v>
      </c>
      <c r="G88" s="3">
        <f t="shared" si="39"/>
        <v>5599.9308803221002</v>
      </c>
      <c r="H88" s="3">
        <f t="shared" si="39"/>
        <v>3085.6290000000004</v>
      </c>
      <c r="I88" s="3">
        <f t="shared" si="39"/>
        <v>16681.103623698968</v>
      </c>
      <c r="J88" s="3">
        <f t="shared" si="39"/>
        <v>1430.8330000000001</v>
      </c>
      <c r="K88" s="3">
        <f t="shared" si="39"/>
        <v>1312.5790000000002</v>
      </c>
      <c r="L88" s="3">
        <f t="shared" si="39"/>
        <v>14893.391</v>
      </c>
      <c r="M88" s="3">
        <f t="shared" si="39"/>
        <v>2452.3229999999999</v>
      </c>
      <c r="N88" s="3">
        <f t="shared" si="39"/>
        <v>14608.441000000003</v>
      </c>
      <c r="O88" s="3">
        <f t="shared" si="39"/>
        <v>5420.1450000000013</v>
      </c>
      <c r="P88" s="3">
        <f t="shared" si="39"/>
        <v>3099.6509999999944</v>
      </c>
      <c r="Q88" s="3">
        <f t="shared" si="39"/>
        <v>24532.432000000001</v>
      </c>
      <c r="R88" s="3">
        <f t="shared" si="39"/>
        <v>8555.7839999999978</v>
      </c>
      <c r="S88" s="3">
        <f t="shared" si="39"/>
        <v>9045.2829999999976</v>
      </c>
      <c r="T88" s="3">
        <f t="shared" si="39"/>
        <v>8062.7653333333428</v>
      </c>
      <c r="U88" s="3">
        <f t="shared" si="39"/>
        <v>7045.6033333333316</v>
      </c>
      <c r="V88" s="3">
        <f t="shared" si="39"/>
        <v>2542.4240000000004</v>
      </c>
      <c r="W88" s="3"/>
      <c r="X88" s="3">
        <f t="shared" si="35"/>
        <v>5108.58</v>
      </c>
      <c r="Y88" s="3">
        <f t="shared" si="18"/>
        <v>10708.510880322101</v>
      </c>
      <c r="Z88" s="3">
        <f t="shared" si="19"/>
        <v>13794.139880322102</v>
      </c>
      <c r="AA88" s="3">
        <f t="shared" si="20"/>
        <v>30475.243504021069</v>
      </c>
      <c r="AB88" s="3">
        <f t="shared" si="21"/>
        <v>31906.076504021068</v>
      </c>
      <c r="AC88" s="3">
        <f t="shared" si="22"/>
        <v>33218.655504021066</v>
      </c>
      <c r="AD88" s="3">
        <f t="shared" si="23"/>
        <v>48112.046504021069</v>
      </c>
      <c r="AE88" s="3">
        <f t="shared" si="24"/>
        <v>50564.369504021066</v>
      </c>
      <c r="AF88" s="3">
        <f t="shared" si="25"/>
        <v>65172.810504021065</v>
      </c>
      <c r="AG88" s="3">
        <f t="shared" si="26"/>
        <v>70592.955504021069</v>
      </c>
      <c r="AH88" s="3">
        <f t="shared" si="27"/>
        <v>73692.606504021067</v>
      </c>
      <c r="AI88" s="3">
        <f t="shared" si="28"/>
        <v>98225.038504021068</v>
      </c>
      <c r="AJ88" s="3">
        <f t="shared" si="29"/>
        <v>106780.82250402107</v>
      </c>
      <c r="AK88" s="3">
        <f t="shared" si="30"/>
        <v>115826.10550402106</v>
      </c>
      <c r="AL88" s="3">
        <f t="shared" si="31"/>
        <v>123888.87083735441</v>
      </c>
      <c r="AM88" s="3">
        <f t="shared" si="32"/>
        <v>130934.47417068774</v>
      </c>
      <c r="AN88" s="3">
        <f t="shared" si="33"/>
        <v>133476.89817068775</v>
      </c>
      <c r="AO88" s="35"/>
    </row>
    <row r="89" spans="1:41" x14ac:dyDescent="0.2">
      <c r="D89">
        <v>7</v>
      </c>
      <c r="E89" s="5" t="s">
        <v>170</v>
      </c>
      <c r="F89" s="3">
        <f t="shared" ref="F89:V89" si="40">F68</f>
        <v>0</v>
      </c>
      <c r="G89" s="3">
        <f t="shared" si="40"/>
        <v>0</v>
      </c>
      <c r="H89" s="3">
        <f t="shared" si="40"/>
        <v>0</v>
      </c>
      <c r="I89" s="3">
        <f t="shared" si="40"/>
        <v>10629.600000000006</v>
      </c>
      <c r="J89" s="3">
        <f t="shared" si="40"/>
        <v>-4233.1999999999971</v>
      </c>
      <c r="K89" s="3">
        <f t="shared" si="40"/>
        <v>8401.9999999999854</v>
      </c>
      <c r="L89" s="3">
        <f t="shared" si="40"/>
        <v>872.89999999999418</v>
      </c>
      <c r="M89" s="3">
        <f t="shared" si="40"/>
        <v>1214.0999999999913</v>
      </c>
      <c r="N89" s="3">
        <f t="shared" si="40"/>
        <v>1288.6000000000058</v>
      </c>
      <c r="O89" s="3">
        <f t="shared" si="40"/>
        <v>361.30000000001746</v>
      </c>
      <c r="P89" s="3">
        <f t="shared" si="40"/>
        <v>1269.7000000000116</v>
      </c>
      <c r="Q89" s="3">
        <f t="shared" si="40"/>
        <v>77</v>
      </c>
      <c r="R89" s="3">
        <f t="shared" si="40"/>
        <v>827.19999999998254</v>
      </c>
      <c r="S89" s="3">
        <f t="shared" si="40"/>
        <v>-1018.8999999999796</v>
      </c>
      <c r="T89" s="3">
        <f t="shared" si="40"/>
        <v>2174.6999999999825</v>
      </c>
      <c r="U89" s="3">
        <f t="shared" si="40"/>
        <v>-398.79999999997381</v>
      </c>
      <c r="V89" s="3">
        <f t="shared" si="40"/>
        <v>228.99999999998545</v>
      </c>
      <c r="W89" s="3"/>
      <c r="X89" s="3">
        <f t="shared" si="35"/>
        <v>0</v>
      </c>
      <c r="Y89" s="3">
        <f t="shared" si="18"/>
        <v>0</v>
      </c>
      <c r="Z89" s="3">
        <f t="shared" si="19"/>
        <v>0</v>
      </c>
      <c r="AA89" s="3">
        <f t="shared" si="20"/>
        <v>10629.600000000006</v>
      </c>
      <c r="AB89" s="3">
        <f t="shared" si="21"/>
        <v>6396.4000000000087</v>
      </c>
      <c r="AC89" s="3">
        <f t="shared" si="22"/>
        <v>14798.399999999994</v>
      </c>
      <c r="AD89" s="3">
        <f t="shared" si="23"/>
        <v>15671.299999999988</v>
      </c>
      <c r="AE89" s="3">
        <f t="shared" si="24"/>
        <v>16885.39999999998</v>
      </c>
      <c r="AF89" s="3">
        <f t="shared" si="25"/>
        <v>18173.999999999985</v>
      </c>
      <c r="AG89" s="3">
        <f t="shared" si="26"/>
        <v>18535.300000000003</v>
      </c>
      <c r="AH89" s="3">
        <f t="shared" si="27"/>
        <v>19805.000000000015</v>
      </c>
      <c r="AI89" s="3">
        <f t="shared" si="28"/>
        <v>19882.000000000015</v>
      </c>
      <c r="AJ89" s="3">
        <f t="shared" si="29"/>
        <v>20709.199999999997</v>
      </c>
      <c r="AK89" s="3">
        <f t="shared" si="30"/>
        <v>19690.300000000017</v>
      </c>
      <c r="AL89" s="3">
        <f t="shared" si="31"/>
        <v>21865</v>
      </c>
      <c r="AM89" s="3">
        <f t="shared" si="32"/>
        <v>21466.200000000026</v>
      </c>
      <c r="AN89" s="3">
        <f t="shared" si="33"/>
        <v>21695.200000000012</v>
      </c>
      <c r="AO89" s="35"/>
    </row>
    <row r="90" spans="1:41" x14ac:dyDescent="0.2">
      <c r="D90">
        <v>8</v>
      </c>
      <c r="E90" s="5" t="s">
        <v>174</v>
      </c>
      <c r="F90" s="3">
        <f t="shared" ref="F90:V90" si="41">F69</f>
        <v>136.69999999999999</v>
      </c>
      <c r="G90" s="3">
        <f t="shared" si="41"/>
        <v>152.03062581938258</v>
      </c>
      <c r="H90" s="3">
        <f t="shared" si="41"/>
        <v>177.03333333333333</v>
      </c>
      <c r="I90" s="3">
        <f t="shared" si="41"/>
        <v>386.0921135003428</v>
      </c>
      <c r="J90" s="3">
        <f t="shared" si="41"/>
        <v>820.47699999999986</v>
      </c>
      <c r="K90" s="3">
        <f t="shared" si="41"/>
        <v>548.86966666666672</v>
      </c>
      <c r="L90" s="3">
        <f t="shared" si="41"/>
        <v>531.34400000000005</v>
      </c>
      <c r="M90" s="3">
        <f t="shared" si="41"/>
        <v>534.447</v>
      </c>
      <c r="N90" s="3">
        <f t="shared" si="41"/>
        <v>543.4523333333334</v>
      </c>
      <c r="O90" s="3">
        <f t="shared" si="41"/>
        <v>384.47233333333327</v>
      </c>
      <c r="P90" s="3">
        <f t="shared" si="41"/>
        <v>348.70366666666666</v>
      </c>
      <c r="Q90" s="3">
        <f t="shared" si="41"/>
        <v>530.6966666666666</v>
      </c>
      <c r="R90" s="3">
        <f t="shared" si="41"/>
        <v>2048.1336666666666</v>
      </c>
      <c r="S90" s="3">
        <f t="shared" si="41"/>
        <v>252464.08566666671</v>
      </c>
      <c r="T90" s="3">
        <f t="shared" si="41"/>
        <v>207.60266666666666</v>
      </c>
      <c r="U90" s="3">
        <f t="shared" si="41"/>
        <v>250.48699999999999</v>
      </c>
      <c r="V90" s="3">
        <f t="shared" si="41"/>
        <v>211.80700000000002</v>
      </c>
      <c r="W90" s="3"/>
      <c r="X90" s="3">
        <f t="shared" si="35"/>
        <v>136.69999999999999</v>
      </c>
      <c r="Y90" s="3">
        <f t="shared" si="18"/>
        <v>288.73062581938257</v>
      </c>
      <c r="Z90" s="3">
        <f t="shared" si="19"/>
        <v>465.76395915271587</v>
      </c>
      <c r="AA90" s="3">
        <f t="shared" si="20"/>
        <v>851.85607265305862</v>
      </c>
      <c r="AB90" s="3">
        <f t="shared" si="21"/>
        <v>1672.3330726530585</v>
      </c>
      <c r="AC90" s="3">
        <f t="shared" si="22"/>
        <v>2221.202739319725</v>
      </c>
      <c r="AD90" s="3">
        <f t="shared" si="23"/>
        <v>2752.546739319725</v>
      </c>
      <c r="AE90" s="3">
        <f t="shared" si="24"/>
        <v>3286.9937393197251</v>
      </c>
      <c r="AF90" s="3">
        <f t="shared" si="25"/>
        <v>3830.4460726530588</v>
      </c>
      <c r="AG90" s="3">
        <f t="shared" si="26"/>
        <v>4214.9184059863919</v>
      </c>
      <c r="AH90" s="3">
        <f t="shared" si="27"/>
        <v>4563.6220726530582</v>
      </c>
      <c r="AI90" s="3">
        <f t="shared" si="28"/>
        <v>5094.318739319725</v>
      </c>
      <c r="AJ90" s="3">
        <f t="shared" si="29"/>
        <v>7142.4524059863916</v>
      </c>
      <c r="AK90" s="3">
        <f t="shared" si="30"/>
        <v>259606.53807265311</v>
      </c>
      <c r="AL90" s="3">
        <f t="shared" si="31"/>
        <v>259814.14073931979</v>
      </c>
      <c r="AM90" s="3">
        <f t="shared" si="32"/>
        <v>260064.62773931978</v>
      </c>
      <c r="AN90" s="3">
        <f t="shared" si="33"/>
        <v>260276.43473931978</v>
      </c>
      <c r="AO90" s="35"/>
    </row>
    <row r="91" spans="1:41" x14ac:dyDescent="0.2">
      <c r="D91">
        <v>9</v>
      </c>
      <c r="E91" s="5" t="s">
        <v>163</v>
      </c>
      <c r="F91" s="3">
        <f t="shared" ref="F91:V91" si="42">F70</f>
        <v>0</v>
      </c>
      <c r="G91" s="3">
        <f t="shared" si="42"/>
        <v>0</v>
      </c>
      <c r="H91" s="3">
        <f t="shared" si="42"/>
        <v>0</v>
      </c>
      <c r="I91" s="3">
        <f t="shared" si="42"/>
        <v>17.749475939527741</v>
      </c>
      <c r="J91" s="3">
        <f t="shared" si="42"/>
        <v>87.376000000000005</v>
      </c>
      <c r="K91" s="3">
        <f t="shared" si="42"/>
        <v>57.576999999999998</v>
      </c>
      <c r="L91" s="3">
        <f t="shared" si="42"/>
        <v>126.708</v>
      </c>
      <c r="M91" s="3">
        <f t="shared" si="42"/>
        <v>207.05566666666667</v>
      </c>
      <c r="N91" s="3">
        <f t="shared" si="42"/>
        <v>195.035</v>
      </c>
      <c r="O91" s="3">
        <f t="shared" si="42"/>
        <v>125.24600000000001</v>
      </c>
      <c r="P91" s="3">
        <f t="shared" si="42"/>
        <v>162.97233333333332</v>
      </c>
      <c r="Q91" s="3">
        <f t="shared" si="42"/>
        <v>196.55700000000002</v>
      </c>
      <c r="R91" s="3">
        <f t="shared" si="42"/>
        <v>201.65666666666667</v>
      </c>
      <c r="S91" s="3">
        <f t="shared" si="42"/>
        <v>161.56433333333331</v>
      </c>
      <c r="T91" s="3">
        <f t="shared" si="42"/>
        <v>160.32</v>
      </c>
      <c r="U91" s="3">
        <f t="shared" si="42"/>
        <v>133.51900000000001</v>
      </c>
      <c r="V91" s="3">
        <f t="shared" si="42"/>
        <v>153.01333333333332</v>
      </c>
      <c r="W91" s="3"/>
      <c r="X91" s="3">
        <f t="shared" si="35"/>
        <v>0</v>
      </c>
      <c r="Y91" s="3">
        <f t="shared" si="18"/>
        <v>0</v>
      </c>
      <c r="Z91" s="3">
        <f t="shared" si="19"/>
        <v>0</v>
      </c>
      <c r="AA91" s="3">
        <f t="shared" si="20"/>
        <v>17.749475939527741</v>
      </c>
      <c r="AB91" s="3">
        <f t="shared" si="21"/>
        <v>105.12547593952775</v>
      </c>
      <c r="AC91" s="3">
        <f t="shared" si="22"/>
        <v>162.70247593952774</v>
      </c>
      <c r="AD91" s="3">
        <f t="shared" si="23"/>
        <v>289.41047593952771</v>
      </c>
      <c r="AE91" s="3">
        <f t="shared" si="24"/>
        <v>496.46614260619435</v>
      </c>
      <c r="AF91" s="3">
        <f t="shared" si="25"/>
        <v>691.50114260619432</v>
      </c>
      <c r="AG91" s="3">
        <f t="shared" si="26"/>
        <v>816.7471426061943</v>
      </c>
      <c r="AH91" s="3">
        <f t="shared" si="27"/>
        <v>979.71947593952768</v>
      </c>
      <c r="AI91" s="3">
        <f t="shared" si="28"/>
        <v>1176.2764759395277</v>
      </c>
      <c r="AJ91" s="3">
        <f t="shared" si="29"/>
        <v>1377.9331426061945</v>
      </c>
      <c r="AK91" s="3">
        <f t="shared" si="30"/>
        <v>1539.4974759395277</v>
      </c>
      <c r="AL91" s="3">
        <f t="shared" si="31"/>
        <v>1699.8174759395276</v>
      </c>
      <c r="AM91" s="3">
        <f t="shared" si="32"/>
        <v>1833.3364759395276</v>
      </c>
      <c r="AN91" s="3">
        <f t="shared" si="33"/>
        <v>1986.349809272861</v>
      </c>
      <c r="AO91" s="35"/>
    </row>
    <row r="92" spans="1:41" x14ac:dyDescent="0.2">
      <c r="D92">
        <v>10</v>
      </c>
      <c r="E92" s="5" t="s">
        <v>185</v>
      </c>
      <c r="F92" s="3">
        <f t="shared" ref="F92:V92" si="43">F71</f>
        <v>0</v>
      </c>
      <c r="G92" s="3">
        <f t="shared" si="43"/>
        <v>89.051670000000001</v>
      </c>
      <c r="H92" s="3">
        <f t="shared" si="43"/>
        <v>90.508569999999992</v>
      </c>
      <c r="I92" s="3">
        <f t="shared" si="43"/>
        <v>78.129359999999991</v>
      </c>
      <c r="J92" s="3">
        <f t="shared" si="43"/>
        <v>98.368309999999965</v>
      </c>
      <c r="K92" s="3">
        <f t="shared" si="43"/>
        <v>187.34639999999993</v>
      </c>
      <c r="L92" s="3">
        <f t="shared" si="43"/>
        <v>224.79699000000002</v>
      </c>
      <c r="M92" s="3">
        <f t="shared" si="43"/>
        <v>332.32134999999988</v>
      </c>
      <c r="N92" s="3">
        <f t="shared" si="43"/>
        <v>524.17839000000004</v>
      </c>
      <c r="O92" s="3">
        <f t="shared" si="43"/>
        <v>636.70402999999999</v>
      </c>
      <c r="P92" s="3">
        <f t="shared" si="43"/>
        <v>822.82604000000003</v>
      </c>
      <c r="Q92" s="3">
        <f t="shared" si="43"/>
        <v>143.93376000000001</v>
      </c>
      <c r="R92" s="3">
        <f t="shared" si="43"/>
        <v>50.176300000000012</v>
      </c>
      <c r="S92" s="3">
        <f t="shared" si="43"/>
        <v>966.69350999999983</v>
      </c>
      <c r="T92" s="3">
        <f t="shared" si="43"/>
        <v>1893.05826</v>
      </c>
      <c r="U92" s="3">
        <f t="shared" si="43"/>
        <v>2115.1255699999997</v>
      </c>
      <c r="V92" s="3">
        <f t="shared" si="43"/>
        <v>870.02211000000011</v>
      </c>
      <c r="W92" s="3"/>
      <c r="X92" s="3">
        <f t="shared" si="35"/>
        <v>0</v>
      </c>
      <c r="Y92" s="3">
        <f t="shared" si="18"/>
        <v>89.051670000000001</v>
      </c>
      <c r="Z92" s="3">
        <f t="shared" si="19"/>
        <v>179.56023999999999</v>
      </c>
      <c r="AA92" s="3">
        <f t="shared" si="20"/>
        <v>257.68959999999998</v>
      </c>
      <c r="AB92" s="3">
        <f t="shared" si="21"/>
        <v>356.05790999999994</v>
      </c>
      <c r="AC92" s="3">
        <f t="shared" si="22"/>
        <v>543.4043099999999</v>
      </c>
      <c r="AD92" s="3">
        <f t="shared" si="23"/>
        <v>768.20129999999995</v>
      </c>
      <c r="AE92" s="3">
        <f t="shared" si="24"/>
        <v>1100.5226499999999</v>
      </c>
      <c r="AF92" s="3">
        <f t="shared" si="25"/>
        <v>1624.7010399999999</v>
      </c>
      <c r="AG92" s="3">
        <f t="shared" si="26"/>
        <v>2261.4050699999998</v>
      </c>
      <c r="AH92" s="3">
        <f t="shared" si="27"/>
        <v>3084.2311099999997</v>
      </c>
      <c r="AI92" s="3">
        <f t="shared" si="28"/>
        <v>3228.1648699999996</v>
      </c>
      <c r="AJ92" s="3">
        <f t="shared" si="29"/>
        <v>3278.3411699999997</v>
      </c>
      <c r="AK92" s="3">
        <f t="shared" si="30"/>
        <v>4245.0346799999998</v>
      </c>
      <c r="AL92" s="3">
        <f t="shared" si="31"/>
        <v>6138.0929399999995</v>
      </c>
      <c r="AM92" s="3">
        <f t="shared" si="32"/>
        <v>8253.2185099999988</v>
      </c>
      <c r="AN92" s="3">
        <f t="shared" si="33"/>
        <v>9123.2406199999987</v>
      </c>
      <c r="AO92" s="35"/>
    </row>
    <row r="93" spans="1:41" x14ac:dyDescent="0.2">
      <c r="D93">
        <v>11</v>
      </c>
      <c r="E93" s="5" t="s">
        <v>164</v>
      </c>
      <c r="F93" s="3">
        <f t="shared" ref="F93:V93" si="44">F72</f>
        <v>0</v>
      </c>
      <c r="G93" s="3">
        <f t="shared" si="44"/>
        <v>276.35302000000001</v>
      </c>
      <c r="H93" s="3">
        <f t="shared" si="44"/>
        <v>247.71108000000004</v>
      </c>
      <c r="I93" s="3">
        <f t="shared" si="44"/>
        <v>177.82404</v>
      </c>
      <c r="J93" s="3">
        <f t="shared" si="44"/>
        <v>210.75748000000002</v>
      </c>
      <c r="K93" s="3">
        <f t="shared" si="44"/>
        <v>170.08975000000004</v>
      </c>
      <c r="L93" s="3">
        <f t="shared" si="44"/>
        <v>187.26979999999995</v>
      </c>
      <c r="M93" s="3">
        <f t="shared" si="44"/>
        <v>159.06867</v>
      </c>
      <c r="N93" s="3">
        <f t="shared" si="44"/>
        <v>154.7688</v>
      </c>
      <c r="O93" s="3">
        <f t="shared" si="44"/>
        <v>165.80551000000003</v>
      </c>
      <c r="P93" s="3">
        <f t="shared" si="44"/>
        <v>181.70934700000001</v>
      </c>
      <c r="Q93" s="3">
        <f t="shared" si="44"/>
        <v>30.875049999999998</v>
      </c>
      <c r="R93" s="3">
        <f t="shared" si="44"/>
        <v>211.7313</v>
      </c>
      <c r="S93" s="3">
        <f t="shared" si="44"/>
        <v>268.52062999999993</v>
      </c>
      <c r="T93" s="3">
        <f t="shared" si="44"/>
        <v>301.85075000000001</v>
      </c>
      <c r="U93" s="3">
        <f t="shared" si="44"/>
        <v>238.94219999999996</v>
      </c>
      <c r="V93" s="3">
        <f t="shared" si="44"/>
        <v>92.622140000000002</v>
      </c>
      <c r="W93" s="3"/>
      <c r="X93" s="3">
        <f t="shared" si="35"/>
        <v>0</v>
      </c>
      <c r="Y93" s="3">
        <f t="shared" si="18"/>
        <v>276.35302000000001</v>
      </c>
      <c r="Z93" s="3">
        <f t="shared" si="19"/>
        <v>524.06410000000005</v>
      </c>
      <c r="AA93" s="3">
        <f t="shared" si="20"/>
        <v>701.88814000000002</v>
      </c>
      <c r="AB93" s="3">
        <f t="shared" si="21"/>
        <v>912.64562000000001</v>
      </c>
      <c r="AC93" s="3">
        <f t="shared" si="22"/>
        <v>1082.7353700000001</v>
      </c>
      <c r="AD93" s="3">
        <f t="shared" si="23"/>
        <v>1270.0051700000001</v>
      </c>
      <c r="AE93" s="3">
        <f t="shared" si="24"/>
        <v>1429.07384</v>
      </c>
      <c r="AF93" s="3">
        <f t="shared" si="25"/>
        <v>1583.8426400000001</v>
      </c>
      <c r="AG93" s="3">
        <f t="shared" si="26"/>
        <v>1749.64815</v>
      </c>
      <c r="AH93" s="3">
        <f t="shared" si="27"/>
        <v>1931.357497</v>
      </c>
      <c r="AI93" s="3">
        <f t="shared" si="28"/>
        <v>1962.2325470000001</v>
      </c>
      <c r="AJ93" s="3">
        <f t="shared" si="29"/>
        <v>2173.963847</v>
      </c>
      <c r="AK93" s="3">
        <f t="shared" si="30"/>
        <v>2442.484477</v>
      </c>
      <c r="AL93" s="3">
        <f t="shared" si="31"/>
        <v>2744.335227</v>
      </c>
      <c r="AM93" s="3">
        <f t="shared" si="32"/>
        <v>2983.277427</v>
      </c>
      <c r="AN93" s="3">
        <f t="shared" si="33"/>
        <v>3075.8995669999999</v>
      </c>
      <c r="AO93" s="35"/>
    </row>
    <row r="94" spans="1:41" x14ac:dyDescent="0.2">
      <c r="D94">
        <v>12</v>
      </c>
      <c r="E94" s="5" t="s">
        <v>165</v>
      </c>
      <c r="F94" s="3">
        <f t="shared" ref="F94:V94" si="45">F73</f>
        <v>0</v>
      </c>
      <c r="G94" s="3">
        <f t="shared" si="45"/>
        <v>65.025959999999998</v>
      </c>
      <c r="H94" s="3">
        <f t="shared" si="45"/>
        <v>62.228519999999996</v>
      </c>
      <c r="I94" s="3">
        <f t="shared" si="45"/>
        <v>46.414010000000019</v>
      </c>
      <c r="J94" s="3">
        <f t="shared" si="45"/>
        <v>63.598339999999979</v>
      </c>
      <c r="K94" s="3">
        <f t="shared" si="45"/>
        <v>53.008739999999989</v>
      </c>
      <c r="L94" s="3">
        <f t="shared" si="45"/>
        <v>69.232790000000008</v>
      </c>
      <c r="M94" s="3">
        <f t="shared" si="45"/>
        <v>53.740989999999996</v>
      </c>
      <c r="N94" s="3">
        <f t="shared" si="45"/>
        <v>69.51082000000001</v>
      </c>
      <c r="O94" s="3">
        <f t="shared" si="45"/>
        <v>57.818740000000005</v>
      </c>
      <c r="P94" s="3">
        <f t="shared" si="45"/>
        <v>59.422429999999984</v>
      </c>
      <c r="Q94" s="3">
        <f t="shared" si="45"/>
        <v>699.80147999999997</v>
      </c>
      <c r="R94" s="3">
        <f t="shared" si="45"/>
        <v>1144.9186999999999</v>
      </c>
      <c r="S94" s="3">
        <f t="shared" si="45"/>
        <v>40.916340000000005</v>
      </c>
      <c r="T94" s="3">
        <f t="shared" si="45"/>
        <v>50.895709999999987</v>
      </c>
      <c r="U94" s="3">
        <f t="shared" si="45"/>
        <v>46.915500000000002</v>
      </c>
      <c r="V94" s="3">
        <f t="shared" si="45"/>
        <v>15.532149999999994</v>
      </c>
      <c r="W94" s="3"/>
      <c r="X94" s="3">
        <f t="shared" si="35"/>
        <v>0</v>
      </c>
      <c r="Y94" s="3">
        <f t="shared" si="18"/>
        <v>65.025959999999998</v>
      </c>
      <c r="Z94" s="3">
        <f t="shared" si="19"/>
        <v>127.25448</v>
      </c>
      <c r="AA94" s="3">
        <f t="shared" si="20"/>
        <v>173.66849000000002</v>
      </c>
      <c r="AB94" s="3">
        <f t="shared" si="21"/>
        <v>237.26683</v>
      </c>
      <c r="AC94" s="3">
        <f t="shared" si="22"/>
        <v>290.27557000000002</v>
      </c>
      <c r="AD94" s="3">
        <f t="shared" si="23"/>
        <v>359.50836000000004</v>
      </c>
      <c r="AE94" s="3">
        <f t="shared" si="24"/>
        <v>413.24935000000005</v>
      </c>
      <c r="AF94" s="3">
        <f t="shared" si="25"/>
        <v>482.76017000000007</v>
      </c>
      <c r="AG94" s="3">
        <f t="shared" si="26"/>
        <v>540.57891000000006</v>
      </c>
      <c r="AH94" s="3">
        <f t="shared" si="27"/>
        <v>600.00134000000003</v>
      </c>
      <c r="AI94" s="3">
        <f t="shared" si="28"/>
        <v>1299.8028199999999</v>
      </c>
      <c r="AJ94" s="3">
        <f t="shared" si="29"/>
        <v>2444.7215200000001</v>
      </c>
      <c r="AK94" s="3">
        <f t="shared" si="30"/>
        <v>2485.6378600000003</v>
      </c>
      <c r="AL94" s="3">
        <f t="shared" si="31"/>
        <v>2536.5335700000001</v>
      </c>
      <c r="AM94" s="3">
        <f t="shared" si="32"/>
        <v>2583.4490700000001</v>
      </c>
      <c r="AN94" s="3">
        <f t="shared" si="33"/>
        <v>2598.9812200000001</v>
      </c>
      <c r="AO94" s="35"/>
    </row>
    <row r="95" spans="1:41" x14ac:dyDescent="0.2">
      <c r="D95">
        <v>13</v>
      </c>
      <c r="E95" s="5" t="s">
        <v>166</v>
      </c>
      <c r="F95" s="3">
        <f t="shared" ref="F95:V95" si="46">F74</f>
        <v>2026.5466666666666</v>
      </c>
      <c r="G95" s="3">
        <f t="shared" si="46"/>
        <v>2431.5733333333333</v>
      </c>
      <c r="H95" s="3">
        <f t="shared" si="46"/>
        <v>2495.1666666666665</v>
      </c>
      <c r="I95" s="3">
        <f t="shared" si="46"/>
        <v>2039.1733333333334</v>
      </c>
      <c r="J95" s="3">
        <f t="shared" si="46"/>
        <v>1878.96</v>
      </c>
      <c r="K95" s="3">
        <f t="shared" si="46"/>
        <v>1546.5733333333335</v>
      </c>
      <c r="L95" s="3">
        <f t="shared" si="46"/>
        <v>1610.0866666666668</v>
      </c>
      <c r="M95" s="3">
        <f t="shared" si="46"/>
        <v>2041.4466666666667</v>
      </c>
      <c r="N95" s="3">
        <f t="shared" si="46"/>
        <v>1987.0733333333335</v>
      </c>
      <c r="O95" s="3">
        <f t="shared" si="46"/>
        <v>1827.9466666666667</v>
      </c>
      <c r="P95" s="3">
        <f t="shared" si="46"/>
        <v>1763.6</v>
      </c>
      <c r="Q95" s="3">
        <f t="shared" si="46"/>
        <v>1642.8066666666666</v>
      </c>
      <c r="R95" s="3">
        <f t="shared" si="46"/>
        <v>1378.4733333333331</v>
      </c>
      <c r="S95" s="3">
        <f t="shared" si="46"/>
        <v>1199.8666666666666</v>
      </c>
      <c r="T95" s="3">
        <f t="shared" si="46"/>
        <v>1114.1600000000001</v>
      </c>
      <c r="U95" s="3">
        <f t="shared" si="46"/>
        <v>961.78666666666675</v>
      </c>
      <c r="V95" s="3">
        <f t="shared" si="46"/>
        <v>150.64666666666665</v>
      </c>
      <c r="W95" s="3"/>
      <c r="X95" s="3">
        <f t="shared" si="35"/>
        <v>2026.5466666666666</v>
      </c>
      <c r="Y95" s="3">
        <f t="shared" si="18"/>
        <v>4458.12</v>
      </c>
      <c r="Z95" s="3">
        <f t="shared" si="19"/>
        <v>6953.2866666666669</v>
      </c>
      <c r="AA95" s="3">
        <f t="shared" si="20"/>
        <v>8992.4600000000009</v>
      </c>
      <c r="AB95" s="3">
        <f t="shared" si="21"/>
        <v>10871.420000000002</v>
      </c>
      <c r="AC95" s="3">
        <f t="shared" si="22"/>
        <v>12417.993333333336</v>
      </c>
      <c r="AD95" s="3">
        <f t="shared" si="23"/>
        <v>14028.080000000002</v>
      </c>
      <c r="AE95" s="3">
        <f t="shared" si="24"/>
        <v>16069.526666666668</v>
      </c>
      <c r="AF95" s="3">
        <f t="shared" si="25"/>
        <v>18056.600000000002</v>
      </c>
      <c r="AG95" s="3">
        <f t="shared" si="26"/>
        <v>19884.546666666669</v>
      </c>
      <c r="AH95" s="3">
        <f t="shared" si="27"/>
        <v>21648.146666666667</v>
      </c>
      <c r="AI95" s="3">
        <f t="shared" si="28"/>
        <v>23290.953333333335</v>
      </c>
      <c r="AJ95" s="3">
        <f t="shared" si="29"/>
        <v>24669.426666666666</v>
      </c>
      <c r="AK95" s="3">
        <f t="shared" si="30"/>
        <v>25869.293333333331</v>
      </c>
      <c r="AL95" s="3">
        <f t="shared" si="31"/>
        <v>26983.453333333331</v>
      </c>
      <c r="AM95" s="3">
        <f t="shared" si="32"/>
        <v>27945.239999999998</v>
      </c>
      <c r="AN95" s="3">
        <f t="shared" si="33"/>
        <v>28095.886666666665</v>
      </c>
      <c r="AO95" s="35"/>
    </row>
    <row r="96" spans="1:41" x14ac:dyDescent="0.2">
      <c r="D96">
        <v>14</v>
      </c>
      <c r="E96" s="5" t="s">
        <v>167</v>
      </c>
      <c r="F96" s="3">
        <f t="shared" ref="F96:V96" si="47">F75</f>
        <v>0</v>
      </c>
      <c r="G96" s="3">
        <f t="shared" si="47"/>
        <v>0</v>
      </c>
      <c r="H96" s="3">
        <f t="shared" si="47"/>
        <v>0</v>
      </c>
      <c r="I96" s="3">
        <f t="shared" si="47"/>
        <v>0</v>
      </c>
      <c r="J96" s="3">
        <f t="shared" si="47"/>
        <v>0</v>
      </c>
      <c r="K96" s="3">
        <f t="shared" si="47"/>
        <v>0</v>
      </c>
      <c r="L96" s="3">
        <f t="shared" si="47"/>
        <v>0</v>
      </c>
      <c r="M96" s="3">
        <f t="shared" si="47"/>
        <v>0</v>
      </c>
      <c r="N96" s="3">
        <f t="shared" si="47"/>
        <v>0</v>
      </c>
      <c r="O96" s="3">
        <f t="shared" si="47"/>
        <v>0</v>
      </c>
      <c r="P96" s="3">
        <f t="shared" si="47"/>
        <v>0</v>
      </c>
      <c r="Q96" s="3">
        <f t="shared" si="47"/>
        <v>34.366666666666667</v>
      </c>
      <c r="R96" s="3">
        <f t="shared" si="47"/>
        <v>320.03333333333336</v>
      </c>
      <c r="S96" s="3">
        <f t="shared" si="47"/>
        <v>504.82</v>
      </c>
      <c r="T96" s="3">
        <f t="shared" si="47"/>
        <v>825.56</v>
      </c>
      <c r="U96" s="3">
        <f t="shared" si="47"/>
        <v>988.73333333333335</v>
      </c>
      <c r="V96" s="3">
        <f t="shared" si="47"/>
        <v>1440.9200000000003</v>
      </c>
      <c r="W96" s="3"/>
      <c r="X96" s="3">
        <f t="shared" si="35"/>
        <v>0</v>
      </c>
      <c r="Y96" s="3">
        <f t="shared" si="18"/>
        <v>0</v>
      </c>
      <c r="Z96" s="3">
        <f t="shared" si="19"/>
        <v>0</v>
      </c>
      <c r="AA96" s="3">
        <f t="shared" si="20"/>
        <v>0</v>
      </c>
      <c r="AB96" s="3">
        <f t="shared" si="21"/>
        <v>0</v>
      </c>
      <c r="AC96" s="3">
        <f t="shared" si="22"/>
        <v>0</v>
      </c>
      <c r="AD96" s="3">
        <f t="shared" si="23"/>
        <v>0</v>
      </c>
      <c r="AE96" s="3">
        <f t="shared" si="24"/>
        <v>0</v>
      </c>
      <c r="AF96" s="3">
        <f t="shared" si="25"/>
        <v>0</v>
      </c>
      <c r="AG96" s="3">
        <f t="shared" si="26"/>
        <v>0</v>
      </c>
      <c r="AH96" s="3">
        <f t="shared" si="27"/>
        <v>0</v>
      </c>
      <c r="AI96" s="3">
        <f t="shared" si="28"/>
        <v>34.366666666666667</v>
      </c>
      <c r="AJ96" s="3">
        <f t="shared" si="29"/>
        <v>354.40000000000003</v>
      </c>
      <c r="AK96" s="3">
        <f t="shared" si="30"/>
        <v>859.22</v>
      </c>
      <c r="AL96" s="3">
        <f t="shared" si="31"/>
        <v>1684.78</v>
      </c>
      <c r="AM96" s="3">
        <f t="shared" si="32"/>
        <v>2673.5133333333333</v>
      </c>
      <c r="AN96" s="3">
        <f t="shared" si="33"/>
        <v>4114.4333333333334</v>
      </c>
      <c r="AO96" s="35"/>
    </row>
    <row r="97" spans="4:44" x14ac:dyDescent="0.2">
      <c r="D97">
        <v>15</v>
      </c>
      <c r="E97" s="5" t="s">
        <v>168</v>
      </c>
      <c r="F97" s="3">
        <f t="shared" ref="F97:V97" si="48">F76</f>
        <v>0</v>
      </c>
      <c r="G97" s="3">
        <f t="shared" si="48"/>
        <v>0</v>
      </c>
      <c r="H97" s="3">
        <f t="shared" si="48"/>
        <v>0</v>
      </c>
      <c r="I97" s="3">
        <f t="shared" si="48"/>
        <v>0</v>
      </c>
      <c r="J97" s="3">
        <f t="shared" si="48"/>
        <v>0</v>
      </c>
      <c r="K97" s="3">
        <f t="shared" si="48"/>
        <v>79.445205887610982</v>
      </c>
      <c r="L97" s="3">
        <f t="shared" si="48"/>
        <v>112.67853922094432</v>
      </c>
      <c r="M97" s="3">
        <f t="shared" si="48"/>
        <v>120.99187255427765</v>
      </c>
      <c r="N97" s="3">
        <f t="shared" si="48"/>
        <v>103.45853922094432</v>
      </c>
      <c r="O97" s="3">
        <f t="shared" si="48"/>
        <v>102.27853922094431</v>
      </c>
      <c r="P97" s="3">
        <f t="shared" si="48"/>
        <v>347.79020027485382</v>
      </c>
      <c r="Q97" s="3">
        <f t="shared" si="48"/>
        <v>550.4122731039854</v>
      </c>
      <c r="R97" s="3">
        <f t="shared" si="48"/>
        <v>661.90330951855185</v>
      </c>
      <c r="S97" s="3">
        <f t="shared" si="48"/>
        <v>2057.5901632748919</v>
      </c>
      <c r="T97" s="3">
        <f t="shared" si="48"/>
        <v>2226.921948552259</v>
      </c>
      <c r="U97" s="3">
        <f t="shared" si="48"/>
        <v>2530.8547709769809</v>
      </c>
      <c r="V97" s="3">
        <f t="shared" si="48"/>
        <v>3124.4186182418862</v>
      </c>
      <c r="W97" s="3"/>
      <c r="X97" s="3">
        <f t="shared" si="35"/>
        <v>0</v>
      </c>
      <c r="Y97" s="3">
        <f t="shared" si="18"/>
        <v>0</v>
      </c>
      <c r="Z97" s="3">
        <f t="shared" si="19"/>
        <v>0</v>
      </c>
      <c r="AA97" s="3">
        <f t="shared" si="20"/>
        <v>0</v>
      </c>
      <c r="AB97" s="3">
        <f t="shared" si="21"/>
        <v>0</v>
      </c>
      <c r="AC97" s="3">
        <f t="shared" si="22"/>
        <v>79.445205887610982</v>
      </c>
      <c r="AD97" s="3">
        <f t="shared" si="23"/>
        <v>192.12374510855528</v>
      </c>
      <c r="AE97" s="3">
        <f t="shared" si="24"/>
        <v>313.11561766283296</v>
      </c>
      <c r="AF97" s="3">
        <f t="shared" si="25"/>
        <v>416.57415688377728</v>
      </c>
      <c r="AG97" s="3">
        <f t="shared" si="26"/>
        <v>518.85269610472164</v>
      </c>
      <c r="AH97" s="3">
        <f t="shared" si="27"/>
        <v>866.6428963795754</v>
      </c>
      <c r="AI97" s="3">
        <f t="shared" si="28"/>
        <v>1417.0551694835608</v>
      </c>
      <c r="AJ97" s="3">
        <f t="shared" si="29"/>
        <v>2078.9584790021127</v>
      </c>
      <c r="AK97" s="3">
        <f t="shared" si="30"/>
        <v>4136.5486422770045</v>
      </c>
      <c r="AL97" s="3">
        <f t="shared" si="31"/>
        <v>6363.4705908292635</v>
      </c>
      <c r="AM97" s="3">
        <f t="shared" si="32"/>
        <v>8894.3253618062445</v>
      </c>
      <c r="AN97" s="3">
        <f t="shared" si="33"/>
        <v>12018.74398004813</v>
      </c>
      <c r="AO97" s="35"/>
    </row>
    <row r="98" spans="4:44" x14ac:dyDescent="0.2">
      <c r="D98">
        <v>16</v>
      </c>
      <c r="E98" s="26" t="s">
        <v>169</v>
      </c>
      <c r="F98" s="3">
        <f t="shared" ref="F98:V98" si="49">F77</f>
        <v>766.15</v>
      </c>
      <c r="G98" s="3">
        <f t="shared" si="49"/>
        <v>766.15</v>
      </c>
      <c r="H98" s="3">
        <f t="shared" si="49"/>
        <v>766.15</v>
      </c>
      <c r="I98" s="3">
        <f t="shared" si="49"/>
        <v>766.15</v>
      </c>
      <c r="J98" s="3">
        <f t="shared" si="49"/>
        <v>545.71</v>
      </c>
      <c r="K98" s="3">
        <f t="shared" si="49"/>
        <v>429.15000000000003</v>
      </c>
      <c r="L98" s="3">
        <f t="shared" si="49"/>
        <v>429.15000000000003</v>
      </c>
      <c r="M98" s="3">
        <f t="shared" si="49"/>
        <v>429.15000000000003</v>
      </c>
      <c r="N98" s="3">
        <f t="shared" si="49"/>
        <v>429.15000000000003</v>
      </c>
      <c r="O98" s="3">
        <f t="shared" si="49"/>
        <v>429.15000000000003</v>
      </c>
      <c r="P98" s="3">
        <f t="shared" si="49"/>
        <v>568.27</v>
      </c>
      <c r="Q98" s="3">
        <f t="shared" si="49"/>
        <v>711.55999999999983</v>
      </c>
      <c r="R98" s="3">
        <f t="shared" si="49"/>
        <v>711.55999999999983</v>
      </c>
      <c r="S98" s="3">
        <f t="shared" si="49"/>
        <v>711.55999999999983</v>
      </c>
      <c r="T98" s="3">
        <f t="shared" si="49"/>
        <v>711.55999999999983</v>
      </c>
      <c r="U98" s="3">
        <f t="shared" si="49"/>
        <v>1079</v>
      </c>
      <c r="V98" s="3">
        <f t="shared" si="49"/>
        <v>1079</v>
      </c>
      <c r="W98" s="3"/>
      <c r="X98" s="3">
        <f t="shared" si="35"/>
        <v>766.15</v>
      </c>
      <c r="Y98" s="3">
        <f t="shared" si="18"/>
        <v>1532.3</v>
      </c>
      <c r="Z98" s="3">
        <f t="shared" si="19"/>
        <v>2298.4499999999998</v>
      </c>
      <c r="AA98" s="3">
        <f t="shared" si="20"/>
        <v>3064.6</v>
      </c>
      <c r="AB98" s="3">
        <f t="shared" si="21"/>
        <v>3610.31</v>
      </c>
      <c r="AC98" s="3">
        <f t="shared" si="22"/>
        <v>4039.46</v>
      </c>
      <c r="AD98" s="3">
        <f t="shared" si="23"/>
        <v>4468.6099999999997</v>
      </c>
      <c r="AE98" s="3">
        <f t="shared" si="24"/>
        <v>4897.7599999999993</v>
      </c>
      <c r="AF98" s="3">
        <f t="shared" si="25"/>
        <v>5326.9099999999989</v>
      </c>
      <c r="AG98" s="3">
        <f t="shared" si="26"/>
        <v>5756.0599999999986</v>
      </c>
      <c r="AH98" s="3">
        <f t="shared" si="27"/>
        <v>6324.3299999999981</v>
      </c>
      <c r="AI98" s="3">
        <f t="shared" si="28"/>
        <v>7035.8899999999976</v>
      </c>
      <c r="AJ98" s="3">
        <f t="shared" si="29"/>
        <v>7747.4499999999971</v>
      </c>
      <c r="AK98" s="3">
        <f t="shared" si="30"/>
        <v>8459.0099999999966</v>
      </c>
      <c r="AL98" s="3">
        <f t="shared" si="31"/>
        <v>9170.5699999999961</v>
      </c>
      <c r="AM98" s="3">
        <f t="shared" si="32"/>
        <v>10249.569999999996</v>
      </c>
      <c r="AN98" s="3">
        <f t="shared" si="33"/>
        <v>11328.569999999996</v>
      </c>
      <c r="AO98" s="35"/>
    </row>
    <row r="99" spans="4:44" x14ac:dyDescent="0.2">
      <c r="E99" s="5"/>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40">
        <f>SUM(AN83:AN98)</f>
        <v>547940.70105371485</v>
      </c>
      <c r="AP99" s="3"/>
      <c r="AQ99" s="3"/>
      <c r="AR99" s="3"/>
    </row>
    <row r="123" spans="6:37" x14ac:dyDescent="0.2">
      <c r="AK123" s="30" t="s">
        <v>175</v>
      </c>
    </row>
    <row r="127" spans="6:37" x14ac:dyDescent="0.2">
      <c r="F127" s="18" t="s">
        <v>176</v>
      </c>
      <c r="G127" s="18"/>
      <c r="H127" s="18"/>
      <c r="I127" s="18"/>
    </row>
    <row r="128" spans="6:37" x14ac:dyDescent="0.2">
      <c r="F128" s="56"/>
      <c r="G128" s="56">
        <v>1</v>
      </c>
      <c r="H128" s="56">
        <v>2</v>
      </c>
      <c r="I128" s="56">
        <v>3</v>
      </c>
      <c r="J128" s="56">
        <v>4</v>
      </c>
      <c r="K128" s="56">
        <v>5</v>
      </c>
      <c r="L128" s="56">
        <v>6</v>
      </c>
      <c r="M128" s="56">
        <v>7</v>
      </c>
      <c r="N128" s="56">
        <v>8</v>
      </c>
      <c r="O128" s="56">
        <v>9</v>
      </c>
      <c r="P128" s="56">
        <v>10</v>
      </c>
      <c r="Q128" s="56">
        <v>11</v>
      </c>
      <c r="R128" s="56">
        <v>12</v>
      </c>
      <c r="S128" s="56">
        <v>13</v>
      </c>
      <c r="T128" s="56">
        <v>14</v>
      </c>
      <c r="U128" s="56">
        <v>15</v>
      </c>
      <c r="V128" s="56">
        <v>16</v>
      </c>
    </row>
    <row r="129" spans="4:24" x14ac:dyDescent="0.2">
      <c r="D129" t="s">
        <v>192</v>
      </c>
      <c r="E129" t="s">
        <v>193</v>
      </c>
      <c r="F129" s="56"/>
      <c r="G129" s="56" t="s">
        <v>36</v>
      </c>
      <c r="H129" s="56" t="s">
        <v>23</v>
      </c>
      <c r="I129" s="56" t="s">
        <v>24</v>
      </c>
      <c r="J129" s="56" t="s">
        <v>91</v>
      </c>
      <c r="K129" s="56" t="s">
        <v>92</v>
      </c>
      <c r="L129" s="56" t="s">
        <v>90</v>
      </c>
      <c r="M129" s="56" t="s">
        <v>95</v>
      </c>
      <c r="N129" s="56" t="s">
        <v>100</v>
      </c>
      <c r="O129" s="56" t="s">
        <v>89</v>
      </c>
      <c r="P129" s="56" t="s">
        <v>78</v>
      </c>
      <c r="Q129" s="56" t="s">
        <v>79</v>
      </c>
      <c r="R129" s="56" t="s">
        <v>80</v>
      </c>
      <c r="S129" s="56" t="s">
        <v>88</v>
      </c>
      <c r="T129" s="56" t="s">
        <v>87</v>
      </c>
      <c r="U129" s="56" t="s">
        <v>86</v>
      </c>
      <c r="V129" s="56" t="s">
        <v>94</v>
      </c>
      <c r="W129" s="29" t="s">
        <v>171</v>
      </c>
      <c r="X129" s="25" t="s">
        <v>194</v>
      </c>
    </row>
    <row r="130" spans="4:24" x14ac:dyDescent="0.2">
      <c r="D130" s="66">
        <v>1641.1</v>
      </c>
      <c r="E130" s="68" t="s">
        <v>196</v>
      </c>
      <c r="F130" s="56" t="s">
        <v>101</v>
      </c>
      <c r="G130" s="58">
        <v>13.967555133498262</v>
      </c>
      <c r="H130" s="58">
        <v>47.255878781703544</v>
      </c>
      <c r="I130" s="58">
        <v>280.62563029275469</v>
      </c>
      <c r="J130" s="58">
        <v>0.31</v>
      </c>
      <c r="K130" s="58">
        <v>19.432355915209957</v>
      </c>
      <c r="L130" s="58">
        <v>462.93733253451984</v>
      </c>
      <c r="M130" s="58">
        <v>26.353955728685648</v>
      </c>
      <c r="N130" s="58">
        <v>27.731198252356752</v>
      </c>
      <c r="O130" s="58">
        <v>166.49416246085343</v>
      </c>
      <c r="P130" s="58">
        <v>37.731559999999995</v>
      </c>
      <c r="Q130" s="58">
        <v>18.426680000000001</v>
      </c>
      <c r="R130" s="58">
        <v>12.644209999999999</v>
      </c>
      <c r="S130" s="58">
        <v>179.17267895744666</v>
      </c>
      <c r="T130" s="58">
        <v>10.477700497841212</v>
      </c>
      <c r="U130" s="58">
        <v>0</v>
      </c>
      <c r="V130" s="58">
        <v>295.12427716849453</v>
      </c>
      <c r="W130" s="59">
        <f>SUM(G130:V130)</f>
        <v>1598.6851757233642</v>
      </c>
      <c r="X130" s="65">
        <f>W130/D130</f>
        <v>0.97415463757441001</v>
      </c>
    </row>
    <row r="131" spans="4:24" x14ac:dyDescent="0.2">
      <c r="D131" s="66">
        <v>1191.7</v>
      </c>
      <c r="E131" s="68" t="s">
        <v>196</v>
      </c>
      <c r="F131" s="56" t="s">
        <v>102</v>
      </c>
      <c r="G131" s="58">
        <v>27.554245791245791</v>
      </c>
      <c r="H131" s="58">
        <v>18.14320404040404</v>
      </c>
      <c r="I131" s="58">
        <v>80.261771043771034</v>
      </c>
      <c r="J131" s="58">
        <v>12.74</v>
      </c>
      <c r="K131" s="58">
        <v>0</v>
      </c>
      <c r="L131" s="58">
        <v>52.827327712125594</v>
      </c>
      <c r="M131" s="58">
        <v>4.4623571628686918</v>
      </c>
      <c r="N131" s="58">
        <v>0.56530496339744896</v>
      </c>
      <c r="O131" s="58">
        <v>6.5945989111352556</v>
      </c>
      <c r="P131" s="58">
        <v>46.282989999999998</v>
      </c>
      <c r="Q131" s="58">
        <v>30.788920000000001</v>
      </c>
      <c r="R131" s="58">
        <v>1.9606799999999998</v>
      </c>
      <c r="S131" s="58">
        <v>201.4269874075153</v>
      </c>
      <c r="T131" s="58">
        <v>47.434286573182227</v>
      </c>
      <c r="U131" s="58">
        <v>0</v>
      </c>
      <c r="V131" s="58">
        <v>0</v>
      </c>
      <c r="W131" s="59">
        <f t="shared" ref="W131:W160" si="50">SUM(G131:V131)</f>
        <v>531.0426736056454</v>
      </c>
      <c r="X131" s="65">
        <f t="shared" ref="X131:X160" si="51">W131/D131</f>
        <v>0.44561775078093929</v>
      </c>
    </row>
    <row r="132" spans="4:24" x14ac:dyDescent="0.2">
      <c r="D132" s="66">
        <v>18880</v>
      </c>
      <c r="E132" s="68" t="s">
        <v>196</v>
      </c>
      <c r="F132" s="56" t="s">
        <v>103</v>
      </c>
      <c r="G132" s="58">
        <v>507.95199115428727</v>
      </c>
      <c r="H132" s="58">
        <v>524.23620333964664</v>
      </c>
      <c r="I132" s="58">
        <v>3614.9943355118357</v>
      </c>
      <c r="J132" s="58">
        <v>18.056562247126614</v>
      </c>
      <c r="K132" s="58">
        <v>8.394421784166525</v>
      </c>
      <c r="L132" s="58">
        <v>3639.5664730630992</v>
      </c>
      <c r="M132" s="58">
        <v>219.37587813019775</v>
      </c>
      <c r="N132" s="58">
        <v>964.08354623873106</v>
      </c>
      <c r="O132" s="58">
        <v>507.12235978425963</v>
      </c>
      <c r="P132" s="58">
        <v>312.21046000000001</v>
      </c>
      <c r="Q132" s="58">
        <v>159.66247999999996</v>
      </c>
      <c r="R132" s="58">
        <v>108.73730999999999</v>
      </c>
      <c r="S132" s="58">
        <v>1433.3313503598733</v>
      </c>
      <c r="T132" s="58">
        <v>225.11891970140681</v>
      </c>
      <c r="U132" s="58">
        <v>39.607574765563321</v>
      </c>
      <c r="V132" s="58">
        <v>389.44132602193423</v>
      </c>
      <c r="W132" s="59">
        <f t="shared" si="50"/>
        <v>12671.891192102128</v>
      </c>
      <c r="X132" s="65">
        <f t="shared" si="51"/>
        <v>0.67118067754778221</v>
      </c>
    </row>
    <row r="133" spans="4:24" x14ac:dyDescent="0.2">
      <c r="D133" s="66">
        <v>15670</v>
      </c>
      <c r="E133" s="68" t="s">
        <v>196</v>
      </c>
      <c r="F133" s="56" t="s">
        <v>104</v>
      </c>
      <c r="G133" s="58">
        <v>217.61053442053418</v>
      </c>
      <c r="H133" s="58">
        <v>518.11115827725291</v>
      </c>
      <c r="I133" s="58">
        <v>3597.6691911616267</v>
      </c>
      <c r="J133" s="58">
        <v>54.866778577303975</v>
      </c>
      <c r="K133" s="58">
        <v>1.35</v>
      </c>
      <c r="L133" s="58">
        <v>2823.876040272055</v>
      </c>
      <c r="M133" s="58">
        <v>148.55507114287752</v>
      </c>
      <c r="N133" s="58">
        <v>212.30009328825929</v>
      </c>
      <c r="O133" s="58">
        <v>165.11467145761642</v>
      </c>
      <c r="P133" s="58">
        <v>68.660230000000013</v>
      </c>
      <c r="Q133" s="58">
        <v>113.15446</v>
      </c>
      <c r="R133" s="58">
        <v>20.025459999999999</v>
      </c>
      <c r="S133" s="58">
        <v>477.06004829964007</v>
      </c>
      <c r="T133" s="58">
        <v>66.062328200548095</v>
      </c>
      <c r="U133" s="58">
        <v>190.27376199272987</v>
      </c>
      <c r="V133" s="58">
        <v>410.89695912263215</v>
      </c>
      <c r="W133" s="59">
        <f t="shared" si="50"/>
        <v>9085.5867862130781</v>
      </c>
      <c r="X133" s="65">
        <f t="shared" si="51"/>
        <v>0.57980770811825644</v>
      </c>
    </row>
    <row r="134" spans="4:24" x14ac:dyDescent="0.2">
      <c r="D134" s="66">
        <v>118300</v>
      </c>
      <c r="E134" s="68" t="s">
        <v>196</v>
      </c>
      <c r="F134" s="56" t="s">
        <v>105</v>
      </c>
      <c r="G134" s="58">
        <v>228.64673531352034</v>
      </c>
      <c r="H134" s="58">
        <v>238.92707037505272</v>
      </c>
      <c r="I134" s="58">
        <v>8521.6147174839862</v>
      </c>
      <c r="J134" s="58">
        <v>18.194626574814176</v>
      </c>
      <c r="K134" s="58">
        <v>11.657149326417409</v>
      </c>
      <c r="L134" s="58">
        <v>16887.007080130468</v>
      </c>
      <c r="M134" s="58">
        <v>1958.7451972234103</v>
      </c>
      <c r="N134" s="58">
        <v>71153.557805880846</v>
      </c>
      <c r="O134" s="58">
        <v>439.56809000180681</v>
      </c>
      <c r="P134" s="58">
        <v>494.59146999999996</v>
      </c>
      <c r="Q134" s="58">
        <v>103.91141</v>
      </c>
      <c r="R134" s="58">
        <v>124.01155</v>
      </c>
      <c r="S134" s="58">
        <v>1158.7341598276168</v>
      </c>
      <c r="T134" s="58">
        <v>263.95268055437509</v>
      </c>
      <c r="U134" s="58">
        <v>468.6375782134557</v>
      </c>
      <c r="V134" s="58">
        <v>346.56994017946164</v>
      </c>
      <c r="W134" s="59">
        <f t="shared" si="50"/>
        <v>102418.32726108521</v>
      </c>
      <c r="X134" s="65">
        <f t="shared" si="51"/>
        <v>0.86575086442168403</v>
      </c>
    </row>
    <row r="135" spans="4:24" x14ac:dyDescent="0.2">
      <c r="D135" s="66">
        <v>14840</v>
      </c>
      <c r="E135" s="69" t="s">
        <v>187</v>
      </c>
      <c r="F135" s="56" t="s">
        <v>106</v>
      </c>
      <c r="G135" s="58">
        <v>227.18371054048899</v>
      </c>
      <c r="H135" s="58">
        <v>166.95150585237442</v>
      </c>
      <c r="I135" s="58">
        <v>1587.0998700692162</v>
      </c>
      <c r="J135" s="58">
        <v>45.524486108490194</v>
      </c>
      <c r="K135" s="58">
        <v>1.5910245522786621</v>
      </c>
      <c r="L135" s="58">
        <v>3424.9351558749859</v>
      </c>
      <c r="M135" s="58">
        <v>178.77623655676996</v>
      </c>
      <c r="N135" s="58">
        <v>99.713634704718856</v>
      </c>
      <c r="O135" s="58">
        <v>92.354969330806043</v>
      </c>
      <c r="P135" s="58">
        <v>392.20257999999995</v>
      </c>
      <c r="Q135" s="58">
        <v>71.282570000000021</v>
      </c>
      <c r="R135" s="58">
        <v>42.752949999999991</v>
      </c>
      <c r="S135" s="58">
        <v>1288.9899779698981</v>
      </c>
      <c r="T135" s="58">
        <v>233.8295176707052</v>
      </c>
      <c r="U135" s="58">
        <v>3.0216988547050048</v>
      </c>
      <c r="V135" s="58">
        <v>337.99566301096712</v>
      </c>
      <c r="W135" s="59">
        <f t="shared" si="50"/>
        <v>8194.2055510964055</v>
      </c>
      <c r="X135" s="65">
        <f t="shared" si="51"/>
        <v>0.55217018538385487</v>
      </c>
    </row>
    <row r="136" spans="4:24" x14ac:dyDescent="0.2">
      <c r="D136" s="66">
        <v>18740</v>
      </c>
      <c r="E136" s="69" t="s">
        <v>187</v>
      </c>
      <c r="F136" s="56" t="s">
        <v>107</v>
      </c>
      <c r="G136" s="58">
        <v>164.29610228010026</v>
      </c>
      <c r="H136" s="58">
        <v>63.08814181493068</v>
      </c>
      <c r="I136" s="58">
        <v>745.48511566251273</v>
      </c>
      <c r="J136" s="58">
        <v>0.79087624079850738</v>
      </c>
      <c r="K136" s="58">
        <v>2.5915681199833673</v>
      </c>
      <c r="L136" s="58">
        <v>5536.9140126822322</v>
      </c>
      <c r="M136" s="58">
        <v>636.34125596533477</v>
      </c>
      <c r="N136" s="58">
        <v>590.78060725369073</v>
      </c>
      <c r="O136" s="58">
        <v>0</v>
      </c>
      <c r="P136" s="58">
        <v>167.15681000000001</v>
      </c>
      <c r="Q136" s="58">
        <v>16.829999999999998</v>
      </c>
      <c r="R136" s="58">
        <v>140.58536999999998</v>
      </c>
      <c r="S136" s="58">
        <v>1258.4474517952178</v>
      </c>
      <c r="T136" s="58">
        <v>304.95724935712224</v>
      </c>
      <c r="U136" s="58">
        <v>1.3227626920550386</v>
      </c>
      <c r="V136" s="58">
        <v>0</v>
      </c>
      <c r="W136" s="59">
        <f t="shared" si="50"/>
        <v>9629.5873238639779</v>
      </c>
      <c r="X136" s="65">
        <f t="shared" si="51"/>
        <v>0.51385204503009485</v>
      </c>
    </row>
    <row r="137" spans="4:24" x14ac:dyDescent="0.2">
      <c r="D137" s="66">
        <v>45480</v>
      </c>
      <c r="E137" s="69" t="s">
        <v>187</v>
      </c>
      <c r="F137" s="56" t="s">
        <v>108</v>
      </c>
      <c r="G137" s="58">
        <v>394.60042761614966</v>
      </c>
      <c r="H137" s="58">
        <v>59.789233838340074</v>
      </c>
      <c r="I137" s="58">
        <v>1634.3757158758697</v>
      </c>
      <c r="J137" s="58">
        <v>26.951446869577602</v>
      </c>
      <c r="K137" s="58">
        <v>35.300935934755621</v>
      </c>
      <c r="L137" s="58">
        <v>10780.758523222446</v>
      </c>
      <c r="M137" s="58">
        <v>1708.8490676633342</v>
      </c>
      <c r="N137" s="58">
        <v>403.18832199910474</v>
      </c>
      <c r="O137" s="58">
        <v>29.271917022060741</v>
      </c>
      <c r="P137" s="58">
        <v>968.42353000000003</v>
      </c>
      <c r="Q137" s="58">
        <v>46.633590000000012</v>
      </c>
      <c r="R137" s="58">
        <v>204.82575000000003</v>
      </c>
      <c r="S137" s="58">
        <v>2749.6446580703505</v>
      </c>
      <c r="T137" s="58">
        <v>443.36305560040802</v>
      </c>
      <c r="U137" s="58">
        <v>11.518005046169666</v>
      </c>
      <c r="V137" s="58">
        <v>0</v>
      </c>
      <c r="W137" s="59">
        <f t="shared" si="50"/>
        <v>19497.494178758567</v>
      </c>
      <c r="X137" s="65">
        <f t="shared" si="51"/>
        <v>0.42870479724623056</v>
      </c>
    </row>
    <row r="138" spans="4:24" x14ac:dyDescent="0.2">
      <c r="D138" s="66">
        <v>634.04999999999995</v>
      </c>
      <c r="E138" s="70" t="s">
        <v>197</v>
      </c>
      <c r="F138" s="56" t="s">
        <v>109</v>
      </c>
      <c r="G138" s="58">
        <v>0.91999999999999993</v>
      </c>
      <c r="H138" s="58">
        <v>12.242000000000001</v>
      </c>
      <c r="I138" s="58">
        <v>17.304000000000002</v>
      </c>
      <c r="J138" s="58">
        <v>0</v>
      </c>
      <c r="K138" s="58">
        <v>2.3490000000000002</v>
      </c>
      <c r="L138" s="58">
        <v>407.44400000000002</v>
      </c>
      <c r="M138" s="58">
        <v>3.0637246252538368</v>
      </c>
      <c r="N138" s="58">
        <v>0</v>
      </c>
      <c r="O138" s="58">
        <v>0.55230032117095751</v>
      </c>
      <c r="P138" s="58">
        <v>37.621940000000002</v>
      </c>
      <c r="Q138" s="58">
        <v>16.34928</v>
      </c>
      <c r="R138" s="58">
        <v>34.527089999999994</v>
      </c>
      <c r="S138" s="58">
        <v>102.14297719319198</v>
      </c>
      <c r="T138" s="58">
        <v>0.37781782397343222</v>
      </c>
      <c r="U138" s="58">
        <v>0</v>
      </c>
      <c r="V138" s="58">
        <v>0</v>
      </c>
      <c r="W138" s="59">
        <f t="shared" si="50"/>
        <v>634.89412996359033</v>
      </c>
      <c r="X138" s="65">
        <f t="shared" si="51"/>
        <v>1.0013313302793003</v>
      </c>
    </row>
    <row r="139" spans="4:24" x14ac:dyDescent="0.2">
      <c r="D139" s="66">
        <v>10260</v>
      </c>
      <c r="E139" s="70" t="s">
        <v>197</v>
      </c>
      <c r="F139" s="56" t="s">
        <v>110</v>
      </c>
      <c r="G139" s="58">
        <v>28.661999999999999</v>
      </c>
      <c r="H139" s="58">
        <v>14.243</v>
      </c>
      <c r="I139" s="58">
        <v>252.44200000000001</v>
      </c>
      <c r="J139" s="58">
        <v>0</v>
      </c>
      <c r="K139" s="58">
        <v>0.437</v>
      </c>
      <c r="L139" s="58">
        <v>66.671220992440198</v>
      </c>
      <c r="M139" s="58">
        <v>72.516259707901497</v>
      </c>
      <c r="N139" s="58">
        <v>1.7524453865320913</v>
      </c>
      <c r="O139" s="58">
        <v>4.9994685322662713</v>
      </c>
      <c r="P139" s="58">
        <v>461.96000000000004</v>
      </c>
      <c r="Q139" s="58">
        <v>162.39489</v>
      </c>
      <c r="R139" s="58">
        <v>295.28988999999996</v>
      </c>
      <c r="S139" s="58">
        <v>1687.0523203487082</v>
      </c>
      <c r="T139" s="58">
        <v>259.84125260798703</v>
      </c>
      <c r="U139" s="58">
        <v>6.0342185392793191</v>
      </c>
      <c r="V139" s="58">
        <v>0</v>
      </c>
      <c r="W139" s="59">
        <f t="shared" si="50"/>
        <v>3314.2959661151144</v>
      </c>
      <c r="X139" s="65">
        <f t="shared" si="51"/>
        <v>0.32303079591765249</v>
      </c>
    </row>
    <row r="140" spans="4:24" x14ac:dyDescent="0.2">
      <c r="D140" s="66">
        <v>10180</v>
      </c>
      <c r="E140" s="70" t="s">
        <v>197</v>
      </c>
      <c r="F140" s="56" t="s">
        <v>111</v>
      </c>
      <c r="G140" s="58">
        <v>6.9249999999999998</v>
      </c>
      <c r="H140" s="58">
        <v>21.792999999999999</v>
      </c>
      <c r="I140" s="58">
        <v>144.018</v>
      </c>
      <c r="J140" s="58">
        <v>0.34399999999999997</v>
      </c>
      <c r="K140" s="58">
        <v>0.82599999999999996</v>
      </c>
      <c r="L140" s="58">
        <v>1594.901088244372</v>
      </c>
      <c r="M140" s="58">
        <v>18.857870303586807</v>
      </c>
      <c r="N140" s="58">
        <v>0</v>
      </c>
      <c r="O140" s="58">
        <v>100.40934901454919</v>
      </c>
      <c r="P140" s="58">
        <v>527.43583999999998</v>
      </c>
      <c r="Q140" s="58">
        <v>138.67795699999999</v>
      </c>
      <c r="R140" s="58">
        <v>84.834959999999981</v>
      </c>
      <c r="S140" s="58">
        <v>824.57686878433844</v>
      </c>
      <c r="T140" s="58">
        <v>67.107994619494548</v>
      </c>
      <c r="U140" s="58">
        <v>0</v>
      </c>
      <c r="V140" s="58">
        <v>0</v>
      </c>
      <c r="W140" s="59">
        <f t="shared" si="50"/>
        <v>3530.7079279663408</v>
      </c>
      <c r="X140" s="65">
        <f t="shared" si="51"/>
        <v>0.34682789076290182</v>
      </c>
    </row>
    <row r="141" spans="4:24" x14ac:dyDescent="0.2">
      <c r="D141" s="66">
        <v>13940</v>
      </c>
      <c r="E141" s="70" t="s">
        <v>197</v>
      </c>
      <c r="F141" s="56" t="s">
        <v>112</v>
      </c>
      <c r="G141" s="58">
        <v>71.919787488428682</v>
      </c>
      <c r="H141" s="58">
        <v>130.68590145421484</v>
      </c>
      <c r="I141" s="58">
        <v>695.27189610009373</v>
      </c>
      <c r="J141" s="58">
        <v>2.2757586515394177</v>
      </c>
      <c r="K141" s="58">
        <v>2.5683424985625973</v>
      </c>
      <c r="L141" s="58">
        <v>1403.6958827602809</v>
      </c>
      <c r="M141" s="58">
        <v>37.546346010098262</v>
      </c>
      <c r="N141" s="58">
        <v>48.913160124512565</v>
      </c>
      <c r="O141" s="58">
        <v>83.190235876375482</v>
      </c>
      <c r="P141" s="58">
        <v>275.41347000000002</v>
      </c>
      <c r="Q141" s="58">
        <v>78.632580000000004</v>
      </c>
      <c r="R141" s="58">
        <v>94.751700000000014</v>
      </c>
      <c r="S141" s="58">
        <v>1466.5396375503308</v>
      </c>
      <c r="T141" s="58">
        <v>153.75280012809199</v>
      </c>
      <c r="U141" s="58">
        <v>0</v>
      </c>
      <c r="V141" s="58">
        <v>148.34566301096709</v>
      </c>
      <c r="W141" s="59">
        <f t="shared" si="50"/>
        <v>4693.5031616534952</v>
      </c>
      <c r="X141" s="65">
        <f t="shared" si="51"/>
        <v>0.33669319667528658</v>
      </c>
    </row>
    <row r="142" spans="4:24" x14ac:dyDescent="0.2">
      <c r="D142" s="66">
        <v>12390</v>
      </c>
      <c r="E142" s="70" t="s">
        <v>197</v>
      </c>
      <c r="F142" s="56" t="s">
        <v>113</v>
      </c>
      <c r="G142" s="58">
        <v>48.126999999999995</v>
      </c>
      <c r="H142" s="58">
        <v>17.047000000000001</v>
      </c>
      <c r="I142" s="58">
        <v>144.078</v>
      </c>
      <c r="J142" s="58">
        <v>6.4080000000000004</v>
      </c>
      <c r="K142" s="58">
        <v>0.29299999999999998</v>
      </c>
      <c r="L142" s="58">
        <v>1792.7139917807485</v>
      </c>
      <c r="M142" s="58">
        <v>144.69489519018185</v>
      </c>
      <c r="N142" s="58">
        <v>0</v>
      </c>
      <c r="O142" s="58">
        <v>69.9925594517278</v>
      </c>
      <c r="P142" s="58">
        <v>142.74819999999997</v>
      </c>
      <c r="Q142" s="58">
        <v>62.709579999999995</v>
      </c>
      <c r="R142" s="58">
        <v>71.463580000000022</v>
      </c>
      <c r="S142" s="58">
        <v>528.06177691923313</v>
      </c>
      <c r="T142" s="58">
        <v>49.92814979017173</v>
      </c>
      <c r="U142" s="58">
        <v>0</v>
      </c>
      <c r="V142" s="58">
        <v>169.20309072781654</v>
      </c>
      <c r="W142" s="59">
        <f t="shared" si="50"/>
        <v>3247.4688238598796</v>
      </c>
      <c r="X142" s="65">
        <f t="shared" si="51"/>
        <v>0.26210402129619692</v>
      </c>
    </row>
    <row r="143" spans="4:24" x14ac:dyDescent="0.2">
      <c r="D143" s="66">
        <v>16690</v>
      </c>
      <c r="E143" s="70" t="s">
        <v>197</v>
      </c>
      <c r="F143" s="56" t="s">
        <v>114</v>
      </c>
      <c r="G143" s="58">
        <v>256.79658914951381</v>
      </c>
      <c r="H143" s="58">
        <v>78.185481721644493</v>
      </c>
      <c r="I143" s="58">
        <v>615.52014669462369</v>
      </c>
      <c r="J143" s="58">
        <v>3.296377399234713</v>
      </c>
      <c r="K143" s="58">
        <v>2.0576225465348537</v>
      </c>
      <c r="L143" s="58">
        <v>2570.6599056896944</v>
      </c>
      <c r="M143" s="58">
        <v>175.72438164412608</v>
      </c>
      <c r="N143" s="58">
        <v>50.965290746983733</v>
      </c>
      <c r="O143" s="58">
        <v>57.266639551413647</v>
      </c>
      <c r="P143" s="58">
        <v>284.05613</v>
      </c>
      <c r="Q143" s="58">
        <v>107.09666</v>
      </c>
      <c r="R143" s="58">
        <v>70.944339999999997</v>
      </c>
      <c r="S143" s="58">
        <v>755.23510521978039</v>
      </c>
      <c r="T143" s="58">
        <v>150.36185169572596</v>
      </c>
      <c r="U143" s="58">
        <v>0</v>
      </c>
      <c r="V143" s="58">
        <v>1164.3282362911266</v>
      </c>
      <c r="W143" s="59">
        <f t="shared" si="50"/>
        <v>6342.4947583504018</v>
      </c>
      <c r="X143" s="65">
        <f t="shared" si="51"/>
        <v>0.38001766077593779</v>
      </c>
    </row>
    <row r="144" spans="4:24" x14ac:dyDescent="0.2">
      <c r="D144" s="66">
        <v>15710</v>
      </c>
      <c r="E144" s="70" t="s">
        <v>197</v>
      </c>
      <c r="F144" s="56" t="s">
        <v>179</v>
      </c>
      <c r="G144" s="58">
        <v>38.688000000000002</v>
      </c>
      <c r="H144" s="58">
        <v>129.58199999999999</v>
      </c>
      <c r="I144" s="58">
        <v>377.589</v>
      </c>
      <c r="J144" s="58">
        <v>9.4E-2</v>
      </c>
      <c r="K144" s="58">
        <v>0.626</v>
      </c>
      <c r="L144" s="58">
        <v>1110.2389429144002</v>
      </c>
      <c r="M144" s="58">
        <v>156.26866335441616</v>
      </c>
      <c r="N144" s="58">
        <v>35.670743190379021</v>
      </c>
      <c r="O144" s="58">
        <v>26.918887528738647</v>
      </c>
      <c r="P144" s="58">
        <v>843.60477000000003</v>
      </c>
      <c r="Q144" s="58">
        <v>254.66822999999997</v>
      </c>
      <c r="R144" s="58">
        <v>289.64427000000001</v>
      </c>
      <c r="S144" s="58">
        <v>2386.487752007924</v>
      </c>
      <c r="T144" s="58">
        <v>227.21434221874577</v>
      </c>
      <c r="U144" s="58">
        <v>38.037856170992413</v>
      </c>
      <c r="V144" s="58">
        <v>152.65274177467597</v>
      </c>
      <c r="W144" s="59">
        <f t="shared" si="50"/>
        <v>6067.986199160272</v>
      </c>
      <c r="X144" s="65">
        <f t="shared" si="51"/>
        <v>0.38624991719670732</v>
      </c>
    </row>
    <row r="145" spans="4:24" x14ac:dyDescent="0.2">
      <c r="D145" s="66">
        <v>16700</v>
      </c>
      <c r="E145" s="71" t="s">
        <v>198</v>
      </c>
      <c r="F145" s="56" t="s">
        <v>115</v>
      </c>
      <c r="G145" s="58">
        <v>433.32874239415003</v>
      </c>
      <c r="H145" s="58">
        <v>197.31051516888994</v>
      </c>
      <c r="I145" s="58">
        <v>1115.4203712153617</v>
      </c>
      <c r="J145" s="58">
        <v>6.769111982052527</v>
      </c>
      <c r="K145" s="58">
        <v>2.6135933051167424</v>
      </c>
      <c r="L145" s="58">
        <v>1304.2505686260324</v>
      </c>
      <c r="M145" s="58">
        <v>102.58141997246145</v>
      </c>
      <c r="N145" s="58">
        <v>108.90451134241646</v>
      </c>
      <c r="O145" s="58">
        <v>1.6971728619315882</v>
      </c>
      <c r="P145" s="58">
        <v>584.50553000000002</v>
      </c>
      <c r="Q145" s="58">
        <v>169.31182000000004</v>
      </c>
      <c r="R145" s="58">
        <v>281.64398000000011</v>
      </c>
      <c r="S145" s="58">
        <v>1841.1206096184146</v>
      </c>
      <c r="T145" s="58">
        <v>295.46293365972917</v>
      </c>
      <c r="U145" s="58">
        <v>4.443674786330889</v>
      </c>
      <c r="V145" s="58">
        <v>897.50974177467594</v>
      </c>
      <c r="W145" s="59">
        <f t="shared" si="50"/>
        <v>7346.8742967075632</v>
      </c>
      <c r="X145" s="65">
        <f t="shared" si="51"/>
        <v>0.43993259261721934</v>
      </c>
    </row>
    <row r="146" spans="4:24" x14ac:dyDescent="0.2">
      <c r="D146" s="66">
        <v>18590</v>
      </c>
      <c r="E146" s="71" t="s">
        <v>198</v>
      </c>
      <c r="F146" s="56" t="s">
        <v>116</v>
      </c>
      <c r="G146" s="58">
        <v>428.80670778241705</v>
      </c>
      <c r="H146" s="58">
        <v>223.84398966673706</v>
      </c>
      <c r="I146" s="58">
        <v>1155.7714484578007</v>
      </c>
      <c r="J146" s="58">
        <v>29.630842682957812</v>
      </c>
      <c r="K146" s="58">
        <v>4.6749730466337152</v>
      </c>
      <c r="L146" s="58">
        <v>3220.3252658369674</v>
      </c>
      <c r="M146" s="58">
        <v>208.92570721443133</v>
      </c>
      <c r="N146" s="58">
        <v>3.8367682701505834</v>
      </c>
      <c r="O146" s="58">
        <v>3.3885925955176455</v>
      </c>
      <c r="P146" s="58">
        <v>211.64386000000002</v>
      </c>
      <c r="Q146" s="58">
        <v>139.07934</v>
      </c>
      <c r="R146" s="58">
        <v>39.968090000000004</v>
      </c>
      <c r="S146" s="58">
        <v>1156.7649568397076</v>
      </c>
      <c r="T146" s="58">
        <v>162.56130958101056</v>
      </c>
      <c r="U146" s="58">
        <v>271.76470588235304</v>
      </c>
      <c r="V146" s="58">
        <v>792.03546460618145</v>
      </c>
      <c r="W146" s="59">
        <f t="shared" si="50"/>
        <v>8053.0220224628665</v>
      </c>
      <c r="X146" s="65">
        <f t="shared" si="51"/>
        <v>0.4331910716763242</v>
      </c>
    </row>
    <row r="147" spans="4:24" x14ac:dyDescent="0.2">
      <c r="D147" s="66">
        <v>21180</v>
      </c>
      <c r="E147" s="71" t="s">
        <v>198</v>
      </c>
      <c r="F147" s="56" t="s">
        <v>117</v>
      </c>
      <c r="G147" s="58">
        <v>309.85426811825255</v>
      </c>
      <c r="H147" s="58">
        <v>174.8299737752003</v>
      </c>
      <c r="I147" s="58">
        <v>1177.9377704820893</v>
      </c>
      <c r="J147" s="58">
        <v>5.9068268584405024</v>
      </c>
      <c r="K147" s="58">
        <v>8.8925035674528949</v>
      </c>
      <c r="L147" s="58">
        <v>4172.0466144211787</v>
      </c>
      <c r="M147" s="58">
        <v>342.59336125202117</v>
      </c>
      <c r="N147" s="58">
        <v>104.26571407072915</v>
      </c>
      <c r="O147" s="58">
        <v>2.9398485845662425</v>
      </c>
      <c r="P147" s="58">
        <v>519.78287999999998</v>
      </c>
      <c r="Q147" s="58">
        <v>136.35991999999999</v>
      </c>
      <c r="R147" s="58">
        <v>138.03058999999999</v>
      </c>
      <c r="S147" s="58">
        <v>1140.501438148025</v>
      </c>
      <c r="T147" s="58">
        <v>199.5248795677287</v>
      </c>
      <c r="U147" s="58">
        <v>271.76470588235304</v>
      </c>
      <c r="V147" s="58">
        <v>796.30266301096708</v>
      </c>
      <c r="W147" s="59">
        <f t="shared" si="50"/>
        <v>9501.5339577390041</v>
      </c>
      <c r="X147" s="65">
        <f t="shared" si="51"/>
        <v>0.44860877987436282</v>
      </c>
    </row>
    <row r="148" spans="4:24" x14ac:dyDescent="0.2">
      <c r="D148" s="66">
        <v>17970</v>
      </c>
      <c r="E148" s="72" t="s">
        <v>199</v>
      </c>
      <c r="F148" s="56" t="s">
        <v>118</v>
      </c>
      <c r="G148" s="58">
        <v>7.9089999999999998</v>
      </c>
      <c r="H148" s="58">
        <v>0.874</v>
      </c>
      <c r="I148" s="58">
        <v>248.73599999999999</v>
      </c>
      <c r="J148" s="58">
        <v>0</v>
      </c>
      <c r="K148" s="58">
        <v>0.307</v>
      </c>
      <c r="L148" s="58">
        <v>1415.0531940323399</v>
      </c>
      <c r="M148" s="58">
        <v>379.51688891935714</v>
      </c>
      <c r="N148" s="58">
        <v>0</v>
      </c>
      <c r="O148" s="58">
        <v>0</v>
      </c>
      <c r="P148" s="58">
        <v>59.733899999999991</v>
      </c>
      <c r="Q148" s="58">
        <v>161.99530999999999</v>
      </c>
      <c r="R148" s="58">
        <v>9.5827999999999989</v>
      </c>
      <c r="S148" s="58">
        <v>438.73327399206556</v>
      </c>
      <c r="T148" s="58">
        <v>89.528488318065939</v>
      </c>
      <c r="U148" s="58">
        <v>54.352941176470559</v>
      </c>
      <c r="V148" s="58">
        <v>0</v>
      </c>
      <c r="W148" s="59">
        <f t="shared" si="50"/>
        <v>2866.3227964383</v>
      </c>
      <c r="X148" s="65">
        <f t="shared" si="51"/>
        <v>0.15950599868883139</v>
      </c>
    </row>
    <row r="149" spans="4:24" x14ac:dyDescent="0.2">
      <c r="D149" s="66">
        <v>23760</v>
      </c>
      <c r="E149" s="72" t="s">
        <v>199</v>
      </c>
      <c r="F149" s="56" t="s">
        <v>119</v>
      </c>
      <c r="G149" s="58">
        <v>660.76544167465738</v>
      </c>
      <c r="H149" s="58">
        <v>135.6067009013785</v>
      </c>
      <c r="I149" s="58">
        <v>360.75877886535363</v>
      </c>
      <c r="J149" s="58">
        <v>2.2920346679551216</v>
      </c>
      <c r="K149" s="58">
        <v>2.811280753628008</v>
      </c>
      <c r="L149" s="58">
        <v>5271.643816886889</v>
      </c>
      <c r="M149" s="58">
        <v>127.51582665816431</v>
      </c>
      <c r="N149" s="58">
        <v>53.887898224361017</v>
      </c>
      <c r="O149" s="58">
        <v>0.86296925182962092</v>
      </c>
      <c r="P149" s="58">
        <v>105.76416</v>
      </c>
      <c r="Q149" s="58">
        <v>144.61591999999999</v>
      </c>
      <c r="R149" s="58">
        <v>23.914670000000001</v>
      </c>
      <c r="S149" s="58">
        <v>669.18914783156913</v>
      </c>
      <c r="T149" s="58">
        <v>80.491204398399034</v>
      </c>
      <c r="U149" s="58">
        <v>652.23529411764696</v>
      </c>
      <c r="V149" s="58">
        <v>30.029910269192424</v>
      </c>
      <c r="W149" s="59">
        <f t="shared" si="50"/>
        <v>8322.3850545010246</v>
      </c>
      <c r="X149" s="65">
        <f t="shared" si="51"/>
        <v>0.3502687312500431</v>
      </c>
    </row>
    <row r="150" spans="4:24" x14ac:dyDescent="0.2">
      <c r="D150" s="66">
        <v>3535.4</v>
      </c>
      <c r="E150" s="72" t="s">
        <v>199</v>
      </c>
      <c r="F150" s="56" t="s">
        <v>120</v>
      </c>
      <c r="G150" s="58">
        <v>41.793848323884802</v>
      </c>
      <c r="H150" s="58">
        <v>30.833450759792296</v>
      </c>
      <c r="I150" s="58">
        <v>167.10526149857731</v>
      </c>
      <c r="J150" s="58">
        <v>0</v>
      </c>
      <c r="K150" s="58">
        <v>1.9801194287026886</v>
      </c>
      <c r="L150" s="58">
        <v>571.8737891120436</v>
      </c>
      <c r="M150" s="58">
        <v>47.984736643201046</v>
      </c>
      <c r="N150" s="58">
        <v>10.167689176991551</v>
      </c>
      <c r="O150" s="58">
        <v>2.0251011776268442</v>
      </c>
      <c r="P150" s="58">
        <v>29.705059999999996</v>
      </c>
      <c r="Q150" s="58">
        <v>9.6988799999999991</v>
      </c>
      <c r="R150" s="58">
        <v>21.86872</v>
      </c>
      <c r="S150" s="58">
        <v>458.5928697687271</v>
      </c>
      <c r="T150" s="58">
        <v>17.882679696725095</v>
      </c>
      <c r="U150" s="58">
        <v>0</v>
      </c>
      <c r="V150" s="58">
        <v>21.455633100697906</v>
      </c>
      <c r="W150" s="59">
        <f t="shared" si="50"/>
        <v>1432.9678386869703</v>
      </c>
      <c r="X150" s="65">
        <f t="shared" si="51"/>
        <v>0.40531986159613348</v>
      </c>
    </row>
    <row r="151" spans="4:24" x14ac:dyDescent="0.2">
      <c r="D151" s="66">
        <v>8240</v>
      </c>
      <c r="E151" s="73" t="s">
        <v>195</v>
      </c>
      <c r="F151" s="56" t="s">
        <v>121</v>
      </c>
      <c r="G151" s="58">
        <v>222.28992727696749</v>
      </c>
      <c r="H151" s="58">
        <v>174.18575104182219</v>
      </c>
      <c r="I151" s="58">
        <v>1307.9469552887067</v>
      </c>
      <c r="J151" s="58">
        <v>12.173525835488933</v>
      </c>
      <c r="K151" s="58">
        <v>5.6256130062603063E-2</v>
      </c>
      <c r="L151" s="58">
        <v>1817.5533351919128</v>
      </c>
      <c r="M151" s="58">
        <v>44.895657862055032</v>
      </c>
      <c r="N151" s="58">
        <v>54.230449888843822</v>
      </c>
      <c r="O151" s="58">
        <v>83.408854753505636</v>
      </c>
      <c r="P151" s="58">
        <v>308.04567000000003</v>
      </c>
      <c r="Q151" s="58">
        <v>37.625920000000001</v>
      </c>
      <c r="R151" s="58">
        <v>86.228510000000014</v>
      </c>
      <c r="S151" s="58">
        <v>358.70047985824635</v>
      </c>
      <c r="T151" s="58">
        <v>57.988786669315637</v>
      </c>
      <c r="U151" s="58">
        <v>271.76470588235304</v>
      </c>
      <c r="V151" s="58">
        <v>770.57983150548353</v>
      </c>
      <c r="W151" s="59">
        <f t="shared" si="50"/>
        <v>5607.6746171847635</v>
      </c>
      <c r="X151" s="65">
        <f t="shared" si="51"/>
        <v>0.68054303606611211</v>
      </c>
    </row>
    <row r="152" spans="4:24" x14ac:dyDescent="0.2">
      <c r="D152" s="66">
        <v>48610</v>
      </c>
      <c r="E152" s="73" t="s">
        <v>195</v>
      </c>
      <c r="F152" s="56" t="s">
        <v>122</v>
      </c>
      <c r="G152" s="58">
        <v>478.20327375082189</v>
      </c>
      <c r="H152" s="58">
        <v>311.58497544936949</v>
      </c>
      <c r="I152" s="58">
        <v>4305.5023839895039</v>
      </c>
      <c r="J152" s="58">
        <v>10.865761783101096</v>
      </c>
      <c r="K152" s="58">
        <v>4.0091890773670933</v>
      </c>
      <c r="L152" s="58">
        <v>14924.665291713289</v>
      </c>
      <c r="M152" s="58">
        <v>1013.3429385912204</v>
      </c>
      <c r="N152" s="58">
        <v>14411.073280634051</v>
      </c>
      <c r="O152" s="58">
        <v>9.8608619842398024</v>
      </c>
      <c r="P152" s="58">
        <v>1242.3483199999998</v>
      </c>
      <c r="Q152" s="58">
        <v>66.188520000000011</v>
      </c>
      <c r="R152" s="58">
        <v>160.97698000000003</v>
      </c>
      <c r="S152" s="58">
        <v>1380.8370425797398</v>
      </c>
      <c r="T152" s="58">
        <v>149.50086892243075</v>
      </c>
      <c r="U152" s="58">
        <v>1633.2650336339771</v>
      </c>
      <c r="V152" s="58">
        <v>822.02549451645064</v>
      </c>
      <c r="W152" s="59">
        <f t="shared" si="50"/>
        <v>40924.250216625565</v>
      </c>
      <c r="X152" s="65">
        <f t="shared" si="51"/>
        <v>0.84188953335991701</v>
      </c>
    </row>
    <row r="153" spans="4:24" x14ac:dyDescent="0.2">
      <c r="D153" s="66">
        <v>17620</v>
      </c>
      <c r="E153" s="73" t="s">
        <v>195</v>
      </c>
      <c r="F153" s="56" t="s">
        <v>123</v>
      </c>
      <c r="G153" s="58">
        <v>181.64934354530709</v>
      </c>
      <c r="H153" s="58">
        <v>172.99728994783729</v>
      </c>
      <c r="I153" s="58">
        <v>1667.019346568688</v>
      </c>
      <c r="J153" s="58">
        <v>9.1550870541496074</v>
      </c>
      <c r="K153" s="58">
        <v>5.1422294382317899</v>
      </c>
      <c r="L153" s="58">
        <v>3567.1228888633377</v>
      </c>
      <c r="M153" s="58">
        <v>250.76401558169175</v>
      </c>
      <c r="N153" s="58">
        <v>112.69551945269296</v>
      </c>
      <c r="O153" s="58">
        <v>6.6966413941978589</v>
      </c>
      <c r="P153" s="58">
        <v>71.16292</v>
      </c>
      <c r="Q153" s="58">
        <v>112.0658</v>
      </c>
      <c r="R153" s="58">
        <v>18.52711</v>
      </c>
      <c r="S153" s="58">
        <v>551.58814491726025</v>
      </c>
      <c r="T153" s="58">
        <v>59.407805928281071</v>
      </c>
      <c r="U153" s="58">
        <v>3937.4167703670473</v>
      </c>
      <c r="V153" s="58">
        <v>779.15410867397804</v>
      </c>
      <c r="W153" s="59">
        <f t="shared" si="50"/>
        <v>11502.5650217327</v>
      </c>
      <c r="X153" s="65">
        <f t="shared" si="51"/>
        <v>0.65281299782818958</v>
      </c>
    </row>
    <row r="154" spans="4:24" x14ac:dyDescent="0.2">
      <c r="D154" s="66">
        <v>39410</v>
      </c>
      <c r="E154" s="73" t="s">
        <v>195</v>
      </c>
      <c r="F154" s="56" t="s">
        <v>124</v>
      </c>
      <c r="G154" s="58">
        <v>427.11913672453949</v>
      </c>
      <c r="H154" s="58">
        <v>830.53252876820284</v>
      </c>
      <c r="I154" s="58">
        <v>1696.7242214975636</v>
      </c>
      <c r="J154" s="58">
        <v>28.193743145899084</v>
      </c>
      <c r="K154" s="58">
        <v>2.5582774186799662</v>
      </c>
      <c r="L154" s="58">
        <v>8259.4241065153274</v>
      </c>
      <c r="M154" s="58">
        <v>317.63098412623049</v>
      </c>
      <c r="N154" s="58">
        <v>4923.313246189954</v>
      </c>
      <c r="O154" s="58">
        <v>40.030267028203362</v>
      </c>
      <c r="P154" s="58">
        <v>258.87421000000001</v>
      </c>
      <c r="Q154" s="58">
        <v>190.72184999999999</v>
      </c>
      <c r="R154" s="58">
        <v>65.988030000000009</v>
      </c>
      <c r="S154" s="58">
        <v>610.65192926233658</v>
      </c>
      <c r="T154" s="58">
        <v>78.640101780864697</v>
      </c>
      <c r="U154" s="58">
        <v>652.23529411764696</v>
      </c>
      <c r="V154" s="58">
        <v>744.85699999999997</v>
      </c>
      <c r="W154" s="59">
        <f t="shared" si="50"/>
        <v>19127.494926575451</v>
      </c>
      <c r="X154" s="65">
        <f t="shared" si="51"/>
        <v>0.48534623005773792</v>
      </c>
    </row>
    <row r="155" spans="4:24" x14ac:dyDescent="0.2">
      <c r="D155" s="66">
        <v>122840</v>
      </c>
      <c r="E155" s="73" t="s">
        <v>195</v>
      </c>
      <c r="F155" s="56" t="s">
        <v>125</v>
      </c>
      <c r="G155" s="58">
        <v>1.6663119399119528</v>
      </c>
      <c r="H155" s="58">
        <v>2.0684198463935308</v>
      </c>
      <c r="I155" s="58">
        <v>246.49790390886284</v>
      </c>
      <c r="J155" s="58">
        <v>2.7030833470372793</v>
      </c>
      <c r="K155" s="58">
        <v>0</v>
      </c>
      <c r="L155" s="58">
        <v>7370.3658189926227</v>
      </c>
      <c r="M155" s="58">
        <v>6366.3564664732039</v>
      </c>
      <c r="N155" s="58">
        <v>69343.221492175682</v>
      </c>
      <c r="O155" s="58">
        <v>0</v>
      </c>
      <c r="P155" s="58">
        <v>1.7239100000000001</v>
      </c>
      <c r="Q155" s="58">
        <v>8.8848700000000012</v>
      </c>
      <c r="R155" s="58">
        <v>2.5331000000000001</v>
      </c>
      <c r="S155" s="58">
        <v>95.509591380020467</v>
      </c>
      <c r="T155" s="58">
        <v>13.722350654139733</v>
      </c>
      <c r="U155" s="58">
        <v>0</v>
      </c>
      <c r="V155" s="58">
        <v>0</v>
      </c>
      <c r="W155" s="59">
        <f t="shared" si="50"/>
        <v>83455.253318717863</v>
      </c>
      <c r="X155" s="65">
        <f t="shared" si="51"/>
        <v>0.67938174306999233</v>
      </c>
    </row>
    <row r="156" spans="4:24" x14ac:dyDescent="0.2">
      <c r="D156" s="66">
        <v>20580</v>
      </c>
      <c r="E156" s="74" t="s">
        <v>186</v>
      </c>
      <c r="F156" s="56" t="s">
        <v>126</v>
      </c>
      <c r="G156" s="58">
        <v>428.98213142841018</v>
      </c>
      <c r="H156" s="58">
        <v>617.93350181804942</v>
      </c>
      <c r="I156" s="58">
        <v>4236.7083421144598</v>
      </c>
      <c r="J156" s="58">
        <v>51.414665683328622</v>
      </c>
      <c r="K156" s="58">
        <v>1.5603784058551742</v>
      </c>
      <c r="L156" s="58">
        <v>6385.1326180786737</v>
      </c>
      <c r="M156" s="58">
        <v>443.98085870971352</v>
      </c>
      <c r="N156" s="58">
        <v>220.40870135399049</v>
      </c>
      <c r="O156" s="58">
        <v>47.273455615226638</v>
      </c>
      <c r="P156" s="58">
        <v>78.943880000000007</v>
      </c>
      <c r="Q156" s="58">
        <v>102.64693</v>
      </c>
      <c r="R156" s="58">
        <v>59.301740000000009</v>
      </c>
      <c r="S156" s="58">
        <v>791.37559222400409</v>
      </c>
      <c r="T156" s="58">
        <v>86.360758764713438</v>
      </c>
      <c r="U156" s="58">
        <v>424.35611703712527</v>
      </c>
      <c r="V156" s="58">
        <v>1155.7539591226321</v>
      </c>
      <c r="W156" s="59">
        <f t="shared" si="50"/>
        <v>15132.133630356184</v>
      </c>
      <c r="X156" s="65">
        <f t="shared" si="51"/>
        <v>0.7352834611446154</v>
      </c>
    </row>
    <row r="157" spans="4:24" x14ac:dyDescent="0.2">
      <c r="D157" s="66">
        <v>42580</v>
      </c>
      <c r="E157" s="74" t="s">
        <v>186</v>
      </c>
      <c r="F157" s="56" t="s">
        <v>127</v>
      </c>
      <c r="G157" s="58">
        <v>118.95270261611191</v>
      </c>
      <c r="H157" s="58">
        <v>228.81453656743054</v>
      </c>
      <c r="I157" s="58">
        <v>2913.348424738534</v>
      </c>
      <c r="J157" s="58">
        <v>43.170844328364396</v>
      </c>
      <c r="K157" s="58">
        <v>55.311464809434668</v>
      </c>
      <c r="L157" s="58">
        <v>6295.1334578808337</v>
      </c>
      <c r="M157" s="58">
        <v>1800.528978928367</v>
      </c>
      <c r="N157" s="58">
        <v>16231.065274083088</v>
      </c>
      <c r="O157" s="58">
        <v>16.517231480018946</v>
      </c>
      <c r="P157" s="58">
        <v>269.56859000000003</v>
      </c>
      <c r="Q157" s="58">
        <v>99.532360000000011</v>
      </c>
      <c r="R157" s="58">
        <v>25.290590000000002</v>
      </c>
      <c r="S157" s="58">
        <v>349.76324428388369</v>
      </c>
      <c r="T157" s="58">
        <v>65.054010836515303</v>
      </c>
      <c r="U157" s="58">
        <v>644.45675251562204</v>
      </c>
      <c r="V157" s="58">
        <v>1091.4269401794616</v>
      </c>
      <c r="W157" s="59">
        <f t="shared" si="50"/>
        <v>30247.935403247669</v>
      </c>
      <c r="X157" s="65">
        <f t="shared" si="51"/>
        <v>0.71037894324207773</v>
      </c>
    </row>
    <row r="158" spans="4:24" x14ac:dyDescent="0.2">
      <c r="D158" s="66">
        <v>72230</v>
      </c>
      <c r="E158" s="74" t="s">
        <v>186</v>
      </c>
      <c r="F158" s="56" t="s">
        <v>128</v>
      </c>
      <c r="G158" s="58">
        <v>11.95813464305305</v>
      </c>
      <c r="H158" s="58">
        <v>2.6110682006753678</v>
      </c>
      <c r="I158" s="58">
        <v>1042.8526887521061</v>
      </c>
      <c r="J158" s="58">
        <v>22.968566735427295</v>
      </c>
      <c r="K158" s="58">
        <v>0</v>
      </c>
      <c r="L158" s="58">
        <v>5165.4965364265199</v>
      </c>
      <c r="M158" s="58">
        <v>3412.6238881802419</v>
      </c>
      <c r="N158" s="58">
        <v>32424.070422643788</v>
      </c>
      <c r="O158" s="58">
        <v>12.783451183769456</v>
      </c>
      <c r="P158" s="58">
        <v>11.018549999999999</v>
      </c>
      <c r="Q158" s="58">
        <v>14.428319999999999</v>
      </c>
      <c r="R158" s="58">
        <v>0.93562000000000001</v>
      </c>
      <c r="S158" s="58">
        <v>179.17723180287464</v>
      </c>
      <c r="T158" s="58">
        <v>58.374903872057473</v>
      </c>
      <c r="U158" s="58">
        <v>971.79999829739415</v>
      </c>
      <c r="V158" s="58">
        <v>0</v>
      </c>
      <c r="W158" s="59">
        <f t="shared" si="50"/>
        <v>43331.099380737905</v>
      </c>
      <c r="X158" s="65">
        <f t="shared" si="51"/>
        <v>0.59990446325263613</v>
      </c>
    </row>
    <row r="159" spans="4:24" x14ac:dyDescent="0.2">
      <c r="D159" s="66">
        <v>6640</v>
      </c>
      <c r="E159" s="74" t="s">
        <v>186</v>
      </c>
      <c r="F159" s="56" t="s">
        <v>129</v>
      </c>
      <c r="G159" s="58">
        <v>5.0179999999999998</v>
      </c>
      <c r="H159" s="58">
        <v>166.38161916499243</v>
      </c>
      <c r="I159" s="58">
        <v>1438.0386050396037</v>
      </c>
      <c r="J159" s="58">
        <v>7.0462756386014256</v>
      </c>
      <c r="K159" s="58">
        <v>0.14000000000000001</v>
      </c>
      <c r="L159" s="58">
        <v>1089.5957088175815</v>
      </c>
      <c r="M159" s="58">
        <v>53.43335166099456</v>
      </c>
      <c r="N159" s="58">
        <v>2426.8134964057949</v>
      </c>
      <c r="O159" s="58">
        <v>7.1568916618403229</v>
      </c>
      <c r="P159" s="58">
        <v>105.18885999999999</v>
      </c>
      <c r="Q159" s="58">
        <v>53.382359999999991</v>
      </c>
      <c r="R159" s="58">
        <v>14.120479999999999</v>
      </c>
      <c r="S159" s="58">
        <v>291.14991224906703</v>
      </c>
      <c r="T159" s="58">
        <v>59.554725083189993</v>
      </c>
      <c r="U159" s="58">
        <v>907.31610007972097</v>
      </c>
      <c r="V159" s="58">
        <v>12.881355932203389</v>
      </c>
      <c r="W159" s="59">
        <f t="shared" si="50"/>
        <v>6637.2177417335888</v>
      </c>
      <c r="X159" s="65">
        <f t="shared" si="51"/>
        <v>0.99958098520084171</v>
      </c>
    </row>
    <row r="160" spans="4:24" x14ac:dyDescent="0.2">
      <c r="D160" s="66">
        <v>166490</v>
      </c>
      <c r="E160" s="74" t="s">
        <v>186</v>
      </c>
      <c r="F160" s="56" t="s">
        <v>130</v>
      </c>
      <c r="G160" s="58">
        <v>69.325946302479778</v>
      </c>
      <c r="H160" s="58">
        <v>984.78504152620371</v>
      </c>
      <c r="I160" s="58">
        <v>1767.7080580127927</v>
      </c>
      <c r="J160" s="58">
        <v>31.356745266045568</v>
      </c>
      <c r="K160" s="58">
        <v>3.6585458159723094</v>
      </c>
      <c r="L160" s="58">
        <v>10092.068181418328</v>
      </c>
      <c r="M160" s="58">
        <v>1292.393758817615</v>
      </c>
      <c r="N160" s="58">
        <v>46259.258123377716</v>
      </c>
      <c r="O160" s="58">
        <v>1.8582604556064508</v>
      </c>
      <c r="P160" s="58">
        <v>205.13029999999998</v>
      </c>
      <c r="Q160" s="58">
        <v>248.14215999999996</v>
      </c>
      <c r="R160" s="58">
        <v>53.071100000000001</v>
      </c>
      <c r="S160" s="58">
        <v>1285.3274511997197</v>
      </c>
      <c r="T160" s="58">
        <v>136.59757856038379</v>
      </c>
      <c r="U160" s="58">
        <v>563.11842999713895</v>
      </c>
      <c r="V160" s="58">
        <v>0</v>
      </c>
      <c r="W160" s="59">
        <f t="shared" si="50"/>
        <v>62993.799680749995</v>
      </c>
      <c r="X160" s="65">
        <f t="shared" si="51"/>
        <v>0.37836386378010689</v>
      </c>
    </row>
    <row r="161" spans="6:23" x14ac:dyDescent="0.2">
      <c r="F161" s="57" t="s">
        <v>178</v>
      </c>
      <c r="G161" s="60">
        <f>SUM(G130:G160)</f>
        <v>6061.4725954087316</v>
      </c>
      <c r="H161" s="60">
        <f t="shared" ref="H161:V161" si="52">SUM(H130:H160)</f>
        <v>6295.4741420985383</v>
      </c>
      <c r="I161" s="60">
        <f t="shared" si="52"/>
        <v>47156.425950326309</v>
      </c>
      <c r="J161" s="60">
        <f t="shared" si="52"/>
        <v>453.50002767773441</v>
      </c>
      <c r="K161" s="60">
        <f t="shared" si="52"/>
        <v>183.19023187504663</v>
      </c>
      <c r="L161" s="60">
        <f t="shared" si="52"/>
        <v>133476.89817068775</v>
      </c>
      <c r="M161" s="60">
        <f t="shared" si="52"/>
        <v>21695.200000000015</v>
      </c>
      <c r="N161" s="60">
        <f t="shared" si="52"/>
        <v>260276.43473931978</v>
      </c>
      <c r="O161" s="60">
        <f t="shared" si="52"/>
        <v>1986.3498092728605</v>
      </c>
      <c r="P161" s="60">
        <f t="shared" si="52"/>
        <v>9123.2405800000051</v>
      </c>
      <c r="Q161" s="60">
        <f t="shared" si="52"/>
        <v>3075.8995669999995</v>
      </c>
      <c r="R161" s="60">
        <f t="shared" si="52"/>
        <v>2598.9812200000006</v>
      </c>
      <c r="S161" s="60">
        <f t="shared" si="52"/>
        <v>28095.886666666731</v>
      </c>
      <c r="T161" s="60">
        <f t="shared" si="52"/>
        <v>4114.4333333333298</v>
      </c>
      <c r="U161" s="60">
        <f t="shared" si="52"/>
        <v>12018.74398004813</v>
      </c>
      <c r="V161" s="60">
        <f t="shared" si="52"/>
        <v>11328.569999999998</v>
      </c>
      <c r="W161" s="61">
        <f>SUM(W130:W160)</f>
        <v>547940.70101371489</v>
      </c>
    </row>
    <row r="165" spans="6:23" x14ac:dyDescent="0.2">
      <c r="F165" s="28" t="s">
        <v>190</v>
      </c>
      <c r="J165" s="64">
        <f>SUM(G156:K160,U156:U160,U130:U137,G130:K137)</f>
        <v>42213.667345021633</v>
      </c>
    </row>
    <row r="166" spans="6:23" x14ac:dyDescent="0.2">
      <c r="F166" s="28" t="s">
        <v>191</v>
      </c>
      <c r="J166">
        <f>SUM(D130:D137,D156:D160)</f>
        <v>543262.80000000005</v>
      </c>
    </row>
    <row r="167" spans="6:23" x14ac:dyDescent="0.2">
      <c r="J167" s="65">
        <f>J165/J166</f>
        <v>7.7703953491793709E-2</v>
      </c>
    </row>
  </sheetData>
  <mergeCells count="1">
    <mergeCell ref="D2:E2"/>
  </mergeCells>
  <phoneticPr fontId="5" type="noConversion"/>
  <pageMargins left="0.7" right="0.7" top="0.75" bottom="0.75" header="0.3" footer="0.3"/>
  <pageSetup paperSize="9" orientation="landscape" verticalDpi="12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133" workbookViewId="0">
      <selection activeCell="G2" sqref="G2:G32"/>
    </sheetView>
  </sheetViews>
  <sheetFormatPr baseColWidth="10" defaultRowHeight="15" x14ac:dyDescent="0.2"/>
  <sheetData>
    <row r="1" spans="1:7" x14ac:dyDescent="0.2">
      <c r="A1">
        <v>1</v>
      </c>
      <c r="B1" t="s">
        <v>130</v>
      </c>
      <c r="C1" s="62">
        <v>1664900</v>
      </c>
      <c r="D1" s="62"/>
    </row>
    <row r="2" spans="1:7" x14ac:dyDescent="0.2">
      <c r="A2">
        <v>2</v>
      </c>
      <c r="B2" t="s">
        <v>125</v>
      </c>
      <c r="C2" s="62">
        <v>1228400</v>
      </c>
      <c r="D2" s="62"/>
      <c r="G2">
        <f>VLOOKUP('action graph'!F130,Sheet1!$B$1:$C$33, 2, FALSE)</f>
        <v>16411</v>
      </c>
    </row>
    <row r="3" spans="1:7" x14ac:dyDescent="0.2">
      <c r="A3">
        <v>3</v>
      </c>
      <c r="B3" t="s">
        <v>105</v>
      </c>
      <c r="C3" s="62">
        <v>1183000</v>
      </c>
      <c r="D3" s="62"/>
      <c r="G3" s="28">
        <f>VLOOKUP('action graph'!F131,Sheet1!$B$1:$C$33, 2, FALSE)</f>
        <v>11917</v>
      </c>
    </row>
    <row r="4" spans="1:7" x14ac:dyDescent="0.2">
      <c r="A4">
        <v>4</v>
      </c>
      <c r="B4" t="s">
        <v>128</v>
      </c>
      <c r="C4" s="62">
        <v>722300</v>
      </c>
      <c r="D4" s="62"/>
      <c r="G4" s="28">
        <f>VLOOKUP('action graph'!F132,Sheet1!$B$1:$C$33, 2, FALSE)</f>
        <v>188800</v>
      </c>
    </row>
    <row r="5" spans="1:7" x14ac:dyDescent="0.2">
      <c r="A5">
        <v>5</v>
      </c>
      <c r="B5" t="s">
        <v>122</v>
      </c>
      <c r="C5" s="62">
        <v>486100</v>
      </c>
      <c r="D5" s="62"/>
      <c r="G5" s="28">
        <f>VLOOKUP('action graph'!F133,Sheet1!$B$1:$C$33, 2, FALSE)</f>
        <v>156700</v>
      </c>
    </row>
    <row r="6" spans="1:7" x14ac:dyDescent="0.2">
      <c r="A6">
        <v>6</v>
      </c>
      <c r="B6" t="s">
        <v>108</v>
      </c>
      <c r="C6" s="62">
        <v>454800</v>
      </c>
      <c r="D6" s="62"/>
      <c r="G6" s="28">
        <f>VLOOKUP('action graph'!F134,Sheet1!$B$1:$C$33, 2, FALSE)</f>
        <v>1183000</v>
      </c>
    </row>
    <row r="7" spans="1:7" x14ac:dyDescent="0.2">
      <c r="A7">
        <v>7</v>
      </c>
      <c r="B7" t="s">
        <v>127</v>
      </c>
      <c r="C7" s="62">
        <v>425800</v>
      </c>
      <c r="D7" s="62"/>
      <c r="G7" s="28">
        <f>VLOOKUP('action graph'!F135,Sheet1!$B$1:$C$33, 2, FALSE)</f>
        <v>148400</v>
      </c>
    </row>
    <row r="8" spans="1:7" x14ac:dyDescent="0.2">
      <c r="A8">
        <v>8</v>
      </c>
      <c r="B8" t="s">
        <v>124</v>
      </c>
      <c r="C8" s="62">
        <v>394100</v>
      </c>
      <c r="D8" s="62"/>
      <c r="G8" s="28">
        <f>VLOOKUP('action graph'!F136,Sheet1!$B$1:$C$33, 2, FALSE)</f>
        <v>187400</v>
      </c>
    </row>
    <row r="9" spans="1:7" x14ac:dyDescent="0.2">
      <c r="A9">
        <v>9</v>
      </c>
      <c r="B9" t="s">
        <v>119</v>
      </c>
      <c r="C9" s="62">
        <v>237600</v>
      </c>
      <c r="D9" s="62"/>
      <c r="G9" s="28">
        <f>VLOOKUP('action graph'!F137,Sheet1!$B$1:$C$33, 2, FALSE)</f>
        <v>454800</v>
      </c>
    </row>
    <row r="10" spans="1:7" x14ac:dyDescent="0.2">
      <c r="A10">
        <v>10</v>
      </c>
      <c r="B10" t="s">
        <v>117</v>
      </c>
      <c r="C10" s="62">
        <v>211800</v>
      </c>
      <c r="D10" s="62"/>
      <c r="G10" s="28">
        <f>VLOOKUP('action graph'!F138,Sheet1!$B$1:$C$33, 2, FALSE)</f>
        <v>6340.5</v>
      </c>
    </row>
    <row r="11" spans="1:7" x14ac:dyDescent="0.2">
      <c r="A11">
        <v>11</v>
      </c>
      <c r="B11" t="s">
        <v>126</v>
      </c>
      <c r="C11" s="62">
        <v>205800</v>
      </c>
      <c r="D11" s="62"/>
      <c r="G11" s="28">
        <f>VLOOKUP('action graph'!F139,Sheet1!$B$1:$C$33, 2, FALSE)</f>
        <v>102600</v>
      </c>
    </row>
    <row r="12" spans="1:7" x14ac:dyDescent="0.2">
      <c r="A12">
        <v>12</v>
      </c>
      <c r="B12" t="s">
        <v>103</v>
      </c>
      <c r="C12" s="62">
        <v>188800</v>
      </c>
      <c r="D12" s="62"/>
      <c r="G12" s="28">
        <f>VLOOKUP('action graph'!F140,Sheet1!$B$1:$C$33, 2, FALSE)</f>
        <v>101800</v>
      </c>
    </row>
    <row r="13" spans="1:7" x14ac:dyDescent="0.2">
      <c r="A13">
        <v>13</v>
      </c>
      <c r="B13" t="s">
        <v>107</v>
      </c>
      <c r="C13" s="62">
        <v>187400</v>
      </c>
      <c r="D13" s="62"/>
      <c r="G13" s="28">
        <f>VLOOKUP('action graph'!F141,Sheet1!$B$1:$C$33, 2, FALSE)</f>
        <v>139400</v>
      </c>
    </row>
    <row r="14" spans="1:7" x14ac:dyDescent="0.2">
      <c r="A14">
        <v>14</v>
      </c>
      <c r="B14" t="s">
        <v>116</v>
      </c>
      <c r="C14" s="62">
        <v>185900</v>
      </c>
      <c r="D14" s="62"/>
      <c r="G14" s="28">
        <f>VLOOKUP('action graph'!F142,Sheet1!$B$1:$C$33, 2, FALSE)</f>
        <v>123900</v>
      </c>
    </row>
    <row r="15" spans="1:7" x14ac:dyDescent="0.2">
      <c r="A15">
        <v>15</v>
      </c>
      <c r="B15" t="s">
        <v>118</v>
      </c>
      <c r="C15" s="62">
        <v>179700</v>
      </c>
      <c r="D15" s="62"/>
      <c r="G15" s="28">
        <f>VLOOKUP('action graph'!F143,Sheet1!$B$1:$C$33, 2, FALSE)</f>
        <v>166900</v>
      </c>
    </row>
    <row r="16" spans="1:7" x14ac:dyDescent="0.2">
      <c r="A16">
        <v>16</v>
      </c>
      <c r="B16" t="s">
        <v>123</v>
      </c>
      <c r="C16" s="62">
        <v>176200</v>
      </c>
      <c r="D16" s="62"/>
      <c r="G16" s="28">
        <f>VLOOKUP('action graph'!F144,Sheet1!$B$1:$C$33, 2, FALSE)</f>
        <v>157100</v>
      </c>
    </row>
    <row r="17" spans="1:7" x14ac:dyDescent="0.2">
      <c r="A17">
        <v>17</v>
      </c>
      <c r="B17" t="s">
        <v>115</v>
      </c>
      <c r="C17" s="62">
        <v>167000</v>
      </c>
      <c r="D17" s="62"/>
      <c r="G17" s="28">
        <f>VLOOKUP('action graph'!F145,Sheet1!$B$1:$C$33, 2, FALSE)</f>
        <v>167000</v>
      </c>
    </row>
    <row r="18" spans="1:7" x14ac:dyDescent="0.2">
      <c r="A18">
        <v>18</v>
      </c>
      <c r="B18" t="s">
        <v>114</v>
      </c>
      <c r="C18" s="62">
        <v>166900</v>
      </c>
      <c r="D18" s="62"/>
      <c r="G18" s="28">
        <f>VLOOKUP('action graph'!F146,Sheet1!$B$1:$C$33, 2, FALSE)</f>
        <v>185900</v>
      </c>
    </row>
    <row r="19" spans="1:7" x14ac:dyDescent="0.2">
      <c r="A19">
        <v>19</v>
      </c>
      <c r="B19" t="s">
        <v>179</v>
      </c>
      <c r="C19" s="62">
        <v>157100</v>
      </c>
      <c r="D19" s="62"/>
      <c r="G19" s="28">
        <f>VLOOKUP('action graph'!F147,Sheet1!$B$1:$C$33, 2, FALSE)</f>
        <v>211800</v>
      </c>
    </row>
    <row r="20" spans="1:7" x14ac:dyDescent="0.2">
      <c r="A20">
        <v>20</v>
      </c>
      <c r="B20" t="s">
        <v>104</v>
      </c>
      <c r="C20" s="62">
        <v>156700</v>
      </c>
      <c r="D20" s="62"/>
      <c r="G20" s="28">
        <f>VLOOKUP('action graph'!F148,Sheet1!$B$1:$C$33, 2, FALSE)</f>
        <v>179700</v>
      </c>
    </row>
    <row r="21" spans="1:7" x14ac:dyDescent="0.2">
      <c r="A21">
        <v>21</v>
      </c>
      <c r="B21" t="s">
        <v>106</v>
      </c>
      <c r="C21" s="62">
        <v>148400</v>
      </c>
      <c r="D21" s="62"/>
      <c r="G21" s="28">
        <f>VLOOKUP('action graph'!F149,Sheet1!$B$1:$C$33, 2, FALSE)</f>
        <v>237600</v>
      </c>
    </row>
    <row r="22" spans="1:7" x14ac:dyDescent="0.2">
      <c r="A22">
        <v>22</v>
      </c>
      <c r="B22" t="s">
        <v>112</v>
      </c>
      <c r="C22" s="62">
        <v>139400</v>
      </c>
      <c r="D22" s="62"/>
      <c r="G22" s="28">
        <f>VLOOKUP('action graph'!F150,Sheet1!$B$1:$C$33, 2, FALSE)</f>
        <v>35354</v>
      </c>
    </row>
    <row r="23" spans="1:7" x14ac:dyDescent="0.2">
      <c r="A23">
        <v>23</v>
      </c>
      <c r="B23" t="s">
        <v>113</v>
      </c>
      <c r="C23" s="62">
        <v>123900</v>
      </c>
      <c r="D23" s="62"/>
      <c r="G23" s="28">
        <f>VLOOKUP('action graph'!F151,Sheet1!$B$1:$C$33, 2, FALSE)</f>
        <v>82400</v>
      </c>
    </row>
    <row r="24" spans="1:7" x14ac:dyDescent="0.2">
      <c r="A24">
        <v>24</v>
      </c>
      <c r="B24" t="s">
        <v>110</v>
      </c>
      <c r="C24" s="62">
        <v>102600</v>
      </c>
      <c r="D24" s="62"/>
      <c r="G24" s="28">
        <f>VLOOKUP('action graph'!F152,Sheet1!$B$1:$C$33, 2, FALSE)</f>
        <v>486100</v>
      </c>
    </row>
    <row r="25" spans="1:7" x14ac:dyDescent="0.2">
      <c r="A25">
        <v>25</v>
      </c>
      <c r="B25" t="s">
        <v>111</v>
      </c>
      <c r="C25" s="62">
        <v>101800</v>
      </c>
      <c r="D25" s="62"/>
      <c r="G25" s="28">
        <f>VLOOKUP('action graph'!F153,Sheet1!$B$1:$C$33, 2, FALSE)</f>
        <v>176200</v>
      </c>
    </row>
    <row r="26" spans="1:7" x14ac:dyDescent="0.2">
      <c r="A26">
        <v>26</v>
      </c>
      <c r="B26" t="s">
        <v>121</v>
      </c>
      <c r="C26" s="62">
        <v>82400</v>
      </c>
      <c r="D26" s="62"/>
      <c r="G26" s="28">
        <f>VLOOKUP('action graph'!F154,Sheet1!$B$1:$C$33, 2, FALSE)</f>
        <v>394100</v>
      </c>
    </row>
    <row r="27" spans="1:7" x14ac:dyDescent="0.2">
      <c r="A27">
        <v>27</v>
      </c>
      <c r="B27" t="s">
        <v>129</v>
      </c>
      <c r="C27" s="62">
        <v>66400</v>
      </c>
      <c r="D27" s="62"/>
      <c r="G27" s="28">
        <f>VLOOKUP('action graph'!F155,Sheet1!$B$1:$C$33, 2, FALSE)</f>
        <v>1228400</v>
      </c>
    </row>
    <row r="28" spans="1:7" x14ac:dyDescent="0.2">
      <c r="A28">
        <v>28</v>
      </c>
      <c r="B28" t="s">
        <v>120</v>
      </c>
      <c r="C28" s="62">
        <v>35354</v>
      </c>
      <c r="D28" s="62"/>
      <c r="G28" s="28">
        <f>VLOOKUP('action graph'!F156,Sheet1!$B$1:$C$33, 2, FALSE)</f>
        <v>205800</v>
      </c>
    </row>
    <row r="29" spans="1:7" x14ac:dyDescent="0.2">
      <c r="A29">
        <v>29</v>
      </c>
      <c r="B29" t="s">
        <v>101</v>
      </c>
      <c r="C29" s="62">
        <v>16411</v>
      </c>
      <c r="D29" s="62"/>
      <c r="G29" s="28">
        <f>VLOOKUP('action graph'!F157,Sheet1!$B$1:$C$33, 2, FALSE)</f>
        <v>425800</v>
      </c>
    </row>
    <row r="30" spans="1:7" x14ac:dyDescent="0.2">
      <c r="A30">
        <v>30</v>
      </c>
      <c r="B30" t="s">
        <v>102</v>
      </c>
      <c r="C30" s="62">
        <v>11917</v>
      </c>
      <c r="D30" s="62"/>
      <c r="G30" s="28">
        <f>VLOOKUP('action graph'!F158,Sheet1!$B$1:$C$33, 2, FALSE)</f>
        <v>722300</v>
      </c>
    </row>
    <row r="31" spans="1:7" x14ac:dyDescent="0.2">
      <c r="A31">
        <v>31</v>
      </c>
      <c r="B31" t="s">
        <v>109</v>
      </c>
      <c r="C31" s="63">
        <v>6340.5</v>
      </c>
      <c r="D31" s="63"/>
      <c r="G31" s="28">
        <f>VLOOKUP('action graph'!F159,Sheet1!$B$1:$C$33, 2, FALSE)</f>
        <v>66400</v>
      </c>
    </row>
    <row r="32" spans="1:7" x14ac:dyDescent="0.2">
      <c r="A32">
        <v>32</v>
      </c>
      <c r="B32" t="s">
        <v>188</v>
      </c>
      <c r="C32" s="63">
        <v>1105.7</v>
      </c>
      <c r="G32" s="28">
        <f>VLOOKUP('action graph'!F160,Sheet1!$B$1:$C$33, 2, FALSE)</f>
        <v>1664900</v>
      </c>
    </row>
    <row r="33" spans="1:7" x14ac:dyDescent="0.2">
      <c r="A33">
        <v>33</v>
      </c>
      <c r="B33" t="s">
        <v>189</v>
      </c>
      <c r="C33">
        <v>30.5</v>
      </c>
      <c r="G33" s="28"/>
    </row>
    <row r="34" spans="1:7" x14ac:dyDescent="0.2">
      <c r="G34" s="28"/>
    </row>
    <row r="35" spans="1:7" x14ac:dyDescent="0.2">
      <c r="G35" s="28"/>
    </row>
    <row r="36" spans="1:7" x14ac:dyDescent="0.2">
      <c r="G36" s="28"/>
    </row>
    <row r="37" spans="1:7" x14ac:dyDescent="0.2">
      <c r="G37" s="28"/>
    </row>
    <row r="38" spans="1:7" x14ac:dyDescent="0.2">
      <c r="G3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8"/>
  <sheetViews>
    <sheetView zoomScale="115" zoomScaleNormal="70" workbookViewId="0">
      <selection activeCell="A18" sqref="A18"/>
    </sheetView>
  </sheetViews>
  <sheetFormatPr baseColWidth="10" defaultColWidth="8.83203125" defaultRowHeight="15" x14ac:dyDescent="0.2"/>
  <cols>
    <col min="1" max="1" width="17.6640625" customWidth="1"/>
    <col min="2" max="3" width="9.1640625" bestFit="1" customWidth="1"/>
    <col min="4" max="4" width="9.5" bestFit="1" customWidth="1"/>
    <col min="5" max="6" width="9.1640625" bestFit="1" customWidth="1"/>
    <col min="7" max="9" width="10.5" bestFit="1" customWidth="1"/>
    <col min="10" max="10" width="9.1640625" bestFit="1" customWidth="1"/>
    <col min="11" max="11" width="9.5" bestFit="1" customWidth="1"/>
    <col min="12" max="13" width="9.1640625" bestFit="1" customWidth="1"/>
    <col min="14" max="14" width="9.5" bestFit="1" customWidth="1"/>
    <col min="15" max="15" width="9.1640625" bestFit="1" customWidth="1"/>
    <col min="16" max="17" width="9.5" bestFit="1" customWidth="1"/>
    <col min="18" max="18" width="11.6640625" bestFit="1" customWidth="1"/>
    <col min="74" max="74" width="13.33203125" bestFit="1" customWidth="1"/>
  </cols>
  <sheetData>
    <row r="1" spans="1:74" x14ac:dyDescent="0.2">
      <c r="A1" s="48" t="s">
        <v>139</v>
      </c>
      <c r="B1" s="31" t="s">
        <v>131</v>
      </c>
      <c r="I1" s="31" t="s">
        <v>141</v>
      </c>
      <c r="J1" s="31" t="s">
        <v>142</v>
      </c>
      <c r="Q1" s="31" t="s">
        <v>143</v>
      </c>
      <c r="V1" s="31" t="s">
        <v>144</v>
      </c>
      <c r="W1" s="31" t="s">
        <v>146</v>
      </c>
      <c r="Z1" s="31" t="s">
        <v>150</v>
      </c>
      <c r="AH1" s="31" t="s">
        <v>151</v>
      </c>
      <c r="AQ1" s="31" t="s">
        <v>152</v>
      </c>
      <c r="AR1" s="31" t="s">
        <v>153</v>
      </c>
      <c r="AS1" s="31" t="s">
        <v>154</v>
      </c>
      <c r="BA1" s="31" t="s">
        <v>155</v>
      </c>
      <c r="BB1" s="31" t="s">
        <v>156</v>
      </c>
      <c r="BC1" s="31" t="s">
        <v>157</v>
      </c>
      <c r="BD1" s="31" t="s">
        <v>158</v>
      </c>
      <c r="BE1" s="31" t="s">
        <v>159</v>
      </c>
      <c r="BF1" s="45" t="s">
        <v>172</v>
      </c>
      <c r="BG1" s="36"/>
      <c r="BH1" s="36"/>
      <c r="BI1" s="36"/>
      <c r="BJ1" s="36"/>
      <c r="BK1" s="36"/>
      <c r="BL1" s="36"/>
      <c r="BM1" s="36"/>
      <c r="BN1" s="36"/>
      <c r="BO1" s="36"/>
      <c r="BP1" s="36"/>
      <c r="BQ1" s="36"/>
      <c r="BR1" s="36"/>
      <c r="BS1" s="36"/>
      <c r="BT1" s="36"/>
      <c r="BU1" s="36"/>
    </row>
    <row r="2" spans="1:74" s="30" customFormat="1" ht="10.5" customHeight="1" x14ac:dyDescent="0.2">
      <c r="A2" s="49" t="s">
        <v>140</v>
      </c>
      <c r="B2" s="30">
        <v>1</v>
      </c>
      <c r="C2" s="30">
        <v>2</v>
      </c>
      <c r="D2" s="30">
        <v>3</v>
      </c>
      <c r="E2" s="30">
        <v>4</v>
      </c>
      <c r="F2" s="30">
        <v>5</v>
      </c>
      <c r="G2" s="30">
        <v>6</v>
      </c>
      <c r="H2" s="30">
        <v>6</v>
      </c>
      <c r="I2" s="34">
        <v>16</v>
      </c>
      <c r="J2" s="30">
        <v>1</v>
      </c>
      <c r="K2" s="30">
        <v>2</v>
      </c>
      <c r="L2" s="30">
        <v>3</v>
      </c>
      <c r="M2" s="30">
        <v>4</v>
      </c>
      <c r="N2" s="30">
        <v>5</v>
      </c>
      <c r="O2" s="30">
        <v>6</v>
      </c>
      <c r="P2" s="30">
        <v>6</v>
      </c>
      <c r="Q2" s="30">
        <v>13</v>
      </c>
      <c r="R2" s="30">
        <v>14</v>
      </c>
      <c r="S2" s="30">
        <v>8</v>
      </c>
      <c r="T2" s="30">
        <v>9</v>
      </c>
      <c r="U2" s="30">
        <v>15</v>
      </c>
      <c r="V2" s="34">
        <v>16</v>
      </c>
      <c r="W2" s="30">
        <v>10</v>
      </c>
      <c r="X2" s="30">
        <v>11</v>
      </c>
      <c r="Y2" s="30">
        <v>12</v>
      </c>
      <c r="Z2" s="30">
        <v>1</v>
      </c>
      <c r="AA2" s="30">
        <v>2</v>
      </c>
      <c r="AB2" s="30">
        <v>3</v>
      </c>
      <c r="AC2" s="30">
        <v>4</v>
      </c>
      <c r="AD2" s="30">
        <v>5</v>
      </c>
      <c r="AE2" s="30">
        <v>6</v>
      </c>
      <c r="AF2" s="30">
        <v>6</v>
      </c>
      <c r="AG2" s="30">
        <v>6</v>
      </c>
      <c r="AH2" s="30">
        <v>1</v>
      </c>
      <c r="AI2" s="30">
        <v>2</v>
      </c>
      <c r="AJ2" s="30">
        <v>3</v>
      </c>
      <c r="AK2" s="30">
        <v>4</v>
      </c>
      <c r="AL2" s="30">
        <v>5</v>
      </c>
      <c r="AM2" s="30">
        <v>6</v>
      </c>
      <c r="AN2" s="30">
        <v>8</v>
      </c>
      <c r="AO2" s="30">
        <v>6</v>
      </c>
      <c r="AP2" s="30">
        <v>6</v>
      </c>
      <c r="AQ2" s="30">
        <v>1</v>
      </c>
      <c r="AR2" s="34">
        <v>6</v>
      </c>
      <c r="AS2" s="30">
        <v>1</v>
      </c>
      <c r="AT2" s="30">
        <v>2</v>
      </c>
      <c r="AU2" s="30">
        <v>3</v>
      </c>
      <c r="AV2" s="30">
        <v>4</v>
      </c>
      <c r="AW2" s="30">
        <v>5</v>
      </c>
      <c r="AX2" s="30">
        <v>6</v>
      </c>
      <c r="AY2" s="30">
        <v>8</v>
      </c>
      <c r="AZ2" s="30">
        <v>9</v>
      </c>
      <c r="BA2" s="34">
        <v>7</v>
      </c>
      <c r="BB2" s="34">
        <v>15</v>
      </c>
      <c r="BC2" s="34">
        <v>15</v>
      </c>
      <c r="BD2" s="34">
        <v>8</v>
      </c>
      <c r="BE2" s="30" t="s">
        <v>161</v>
      </c>
      <c r="BF2" s="44">
        <v>1</v>
      </c>
      <c r="BG2" s="44">
        <v>2</v>
      </c>
      <c r="BH2" s="44">
        <v>3</v>
      </c>
      <c r="BI2" s="44">
        <v>4</v>
      </c>
      <c r="BJ2" s="44">
        <v>5</v>
      </c>
      <c r="BK2" s="44">
        <v>6</v>
      </c>
      <c r="BL2" s="44">
        <v>7</v>
      </c>
      <c r="BM2" s="44">
        <v>8</v>
      </c>
      <c r="BN2" s="44">
        <v>9</v>
      </c>
      <c r="BO2" s="44">
        <v>10</v>
      </c>
      <c r="BP2" s="44">
        <v>11</v>
      </c>
      <c r="BQ2" s="44">
        <v>12</v>
      </c>
      <c r="BR2" s="44">
        <v>13</v>
      </c>
      <c r="BS2" s="44">
        <v>14</v>
      </c>
      <c r="BT2" s="44">
        <v>15</v>
      </c>
      <c r="BU2" s="44">
        <v>16</v>
      </c>
    </row>
    <row r="3" spans="1:74" s="29" customFormat="1" ht="14.25" customHeight="1" x14ac:dyDescent="0.3">
      <c r="A3" s="50" t="s">
        <v>145</v>
      </c>
      <c r="B3" s="32" t="s">
        <v>132</v>
      </c>
      <c r="C3" s="32" t="s">
        <v>133</v>
      </c>
      <c r="D3" s="32" t="s">
        <v>134</v>
      </c>
      <c r="E3" s="32" t="s">
        <v>135</v>
      </c>
      <c r="F3" s="32" t="s">
        <v>136</v>
      </c>
      <c r="G3" s="32" t="s">
        <v>137</v>
      </c>
      <c r="H3" s="32" t="s">
        <v>138</v>
      </c>
      <c r="J3" s="29" t="s">
        <v>132</v>
      </c>
      <c r="K3" s="29" t="s">
        <v>133</v>
      </c>
      <c r="L3" s="29" t="s">
        <v>134</v>
      </c>
      <c r="M3" s="29" t="s">
        <v>135</v>
      </c>
      <c r="N3" s="29" t="s">
        <v>136</v>
      </c>
      <c r="O3" s="29" t="s">
        <v>137</v>
      </c>
      <c r="P3" s="29" t="s">
        <v>138</v>
      </c>
      <c r="Q3" s="33" t="s">
        <v>52</v>
      </c>
      <c r="R3" s="33" t="s">
        <v>18</v>
      </c>
      <c r="S3" s="33" t="s">
        <v>17</v>
      </c>
      <c r="T3" s="33" t="s">
        <v>89</v>
      </c>
      <c r="U3" s="33" t="s">
        <v>97</v>
      </c>
      <c r="W3" s="29" t="s">
        <v>147</v>
      </c>
      <c r="X3" s="29" t="s">
        <v>148</v>
      </c>
      <c r="Y3" s="29" t="s">
        <v>149</v>
      </c>
      <c r="Z3" s="29" t="s">
        <v>21</v>
      </c>
      <c r="AA3" s="29" t="s">
        <v>23</v>
      </c>
      <c r="AB3" s="29" t="s">
        <v>24</v>
      </c>
      <c r="AC3" s="29" t="s">
        <v>35</v>
      </c>
      <c r="AD3" s="29" t="s">
        <v>22</v>
      </c>
      <c r="AE3" s="29" t="s">
        <v>11</v>
      </c>
      <c r="AF3" s="29" t="s">
        <v>14</v>
      </c>
      <c r="AG3" s="29" t="s">
        <v>13</v>
      </c>
      <c r="AH3" s="29" t="s">
        <v>21</v>
      </c>
      <c r="AI3" s="29" t="s">
        <v>23</v>
      </c>
      <c r="AJ3" s="29" t="s">
        <v>24</v>
      </c>
      <c r="AK3" s="29" t="s">
        <v>35</v>
      </c>
      <c r="AL3" s="29" t="s">
        <v>22</v>
      </c>
      <c r="AM3" s="29" t="s">
        <v>11</v>
      </c>
      <c r="AN3" s="29" t="s">
        <v>12</v>
      </c>
      <c r="AO3" s="29" t="s">
        <v>13</v>
      </c>
      <c r="AP3" s="29" t="s">
        <v>14</v>
      </c>
      <c r="AS3" s="29" t="s">
        <v>21</v>
      </c>
      <c r="AT3" s="29" t="s">
        <v>23</v>
      </c>
      <c r="AU3" s="29" t="s">
        <v>24</v>
      </c>
      <c r="AV3" s="29" t="s">
        <v>35</v>
      </c>
      <c r="AW3" s="29" t="s">
        <v>22</v>
      </c>
      <c r="AX3" s="29" t="s">
        <v>11</v>
      </c>
      <c r="AY3" s="29" t="s">
        <v>40</v>
      </c>
      <c r="AZ3" s="29" t="s">
        <v>41</v>
      </c>
      <c r="BF3" s="44"/>
      <c r="BG3" s="44"/>
      <c r="BH3" s="44"/>
      <c r="BI3" s="44"/>
      <c r="BJ3" s="44"/>
      <c r="BK3" s="44"/>
      <c r="BL3" s="44"/>
      <c r="BM3" s="44"/>
      <c r="BN3" s="44"/>
      <c r="BO3" s="44"/>
      <c r="BP3" s="44"/>
      <c r="BQ3" s="44"/>
      <c r="BR3" s="44"/>
      <c r="BS3" s="44"/>
      <c r="BT3" s="44"/>
      <c r="BU3" s="44"/>
    </row>
    <row r="4" spans="1:74" x14ac:dyDescent="0.2">
      <c r="A4" s="27" t="s">
        <v>101</v>
      </c>
      <c r="B4" s="28">
        <v>3.5350000000000001</v>
      </c>
      <c r="C4" s="28">
        <v>10.263</v>
      </c>
      <c r="D4" s="28">
        <v>55.374000000000002</v>
      </c>
      <c r="E4" s="28">
        <v>0.27</v>
      </c>
      <c r="F4" s="28">
        <v>4.3879999999999999</v>
      </c>
      <c r="G4" s="28">
        <v>0.92100000000000004</v>
      </c>
      <c r="H4" s="28">
        <v>39.034999999999997</v>
      </c>
      <c r="I4">
        <v>295.12427716849453</v>
      </c>
      <c r="J4">
        <v>7.4569999999999999</v>
      </c>
      <c r="K4">
        <v>17.103000000000002</v>
      </c>
      <c r="L4">
        <v>70.474999999999994</v>
      </c>
      <c r="M4">
        <v>0.04</v>
      </c>
      <c r="N4">
        <v>10.516999999999999</v>
      </c>
      <c r="O4">
        <v>0.48599999999999999</v>
      </c>
      <c r="P4">
        <v>29.747</v>
      </c>
      <c r="Q4">
        <v>179.17267895744666</v>
      </c>
      <c r="R4">
        <v>10.477700497841212</v>
      </c>
      <c r="S4">
        <v>0</v>
      </c>
      <c r="T4">
        <v>46.92826791449481</v>
      </c>
      <c r="U4">
        <v>0</v>
      </c>
      <c r="V4">
        <v>0</v>
      </c>
      <c r="W4">
        <v>37.731559999999995</v>
      </c>
      <c r="X4">
        <v>18.426680000000001</v>
      </c>
      <c r="Y4">
        <v>12.644209999999999</v>
      </c>
      <c r="Z4">
        <v>0</v>
      </c>
      <c r="AA4">
        <v>0</v>
      </c>
      <c r="AB4">
        <v>0</v>
      </c>
      <c r="AC4">
        <v>0</v>
      </c>
      <c r="AD4">
        <v>0</v>
      </c>
      <c r="AE4">
        <v>0</v>
      </c>
      <c r="AF4">
        <v>0</v>
      </c>
      <c r="AG4">
        <v>0</v>
      </c>
      <c r="AH4">
        <v>0</v>
      </c>
      <c r="AI4">
        <v>0</v>
      </c>
      <c r="AJ4">
        <v>0</v>
      </c>
      <c r="AK4">
        <v>0</v>
      </c>
      <c r="AL4">
        <v>0</v>
      </c>
      <c r="AM4">
        <v>0</v>
      </c>
      <c r="AN4">
        <v>0</v>
      </c>
      <c r="AO4">
        <v>0</v>
      </c>
      <c r="AP4">
        <v>0</v>
      </c>
      <c r="AR4">
        <v>223.52684545640167</v>
      </c>
      <c r="AS4">
        <v>2.9755551334982617</v>
      </c>
      <c r="AT4">
        <v>19.889878781703544</v>
      </c>
      <c r="AU4">
        <v>154.7766302927547</v>
      </c>
      <c r="AV4">
        <v>0</v>
      </c>
      <c r="AW4">
        <v>4.5273559152099576</v>
      </c>
      <c r="AX4">
        <v>169.22148707811817</v>
      </c>
      <c r="AY4">
        <v>27.731198252356752</v>
      </c>
      <c r="AZ4">
        <v>119.56589454635861</v>
      </c>
      <c r="BA4">
        <v>26.353955728685648</v>
      </c>
      <c r="BB4">
        <v>0</v>
      </c>
      <c r="BC4">
        <v>0</v>
      </c>
      <c r="BD4" s="28"/>
      <c r="BF4" s="44">
        <f>B4+J4+Z4+AH4+AQ4+AS4</f>
        <v>13.967555133498262</v>
      </c>
      <c r="BG4" s="44">
        <f>C4+K4+AA4+AI4+AT4</f>
        <v>47.255878781703544</v>
      </c>
      <c r="BH4" s="44">
        <f>D4+L4+AB4+AJ4+AU4</f>
        <v>280.62563029275469</v>
      </c>
      <c r="BI4" s="44">
        <f>E4+M4+AC4+AK4+AV4</f>
        <v>0.31</v>
      </c>
      <c r="BJ4" s="44">
        <f>F4+N4+AD4+AL4+AW4</f>
        <v>19.432355915209957</v>
      </c>
      <c r="BK4" s="44">
        <f>H4+P4+AE4+AF4+AM4+AO4+AR4+AX4+G4+O4+AG4+AP4</f>
        <v>462.93733253451984</v>
      </c>
      <c r="BL4" s="44">
        <f>BA4</f>
        <v>26.353955728685648</v>
      </c>
      <c r="BM4" s="44">
        <f>S4+AN4+AY4+BD4</f>
        <v>27.731198252356752</v>
      </c>
      <c r="BN4" s="44">
        <f>T4+AZ4</f>
        <v>166.49416246085343</v>
      </c>
      <c r="BO4" s="44">
        <f>W4</f>
        <v>37.731559999999995</v>
      </c>
      <c r="BP4" s="44">
        <f>X4</f>
        <v>18.426680000000001</v>
      </c>
      <c r="BQ4" s="44">
        <f>Y4</f>
        <v>12.644209999999999</v>
      </c>
      <c r="BR4" s="44">
        <f>Q4</f>
        <v>179.17267895744666</v>
      </c>
      <c r="BS4" s="44">
        <f>R4</f>
        <v>10.477700497841212</v>
      </c>
      <c r="BT4" s="44">
        <f>U4+BB4+BC4</f>
        <v>0</v>
      </c>
      <c r="BU4" s="44">
        <f>V4+I4</f>
        <v>295.12427716849453</v>
      </c>
    </row>
    <row r="5" spans="1:74" x14ac:dyDescent="0.2">
      <c r="A5" s="27" t="s">
        <v>102</v>
      </c>
      <c r="B5" s="28">
        <v>10.271000000000001</v>
      </c>
      <c r="C5" s="28">
        <v>10.776999999999999</v>
      </c>
      <c r="D5" s="28">
        <v>45.046999999999997</v>
      </c>
      <c r="E5" s="28">
        <v>12.74</v>
      </c>
      <c r="F5" s="28">
        <v>0</v>
      </c>
      <c r="G5" s="28">
        <v>0</v>
      </c>
      <c r="H5" s="28">
        <v>6.2169999999999996</v>
      </c>
      <c r="I5">
        <v>0</v>
      </c>
      <c r="J5">
        <v>15.952</v>
      </c>
      <c r="K5">
        <v>6.2569999999999997</v>
      </c>
      <c r="L5">
        <v>23.966999999999999</v>
      </c>
      <c r="M5">
        <v>0</v>
      </c>
      <c r="N5">
        <v>0</v>
      </c>
      <c r="O5">
        <v>0</v>
      </c>
      <c r="P5">
        <v>0</v>
      </c>
      <c r="Q5">
        <v>201.4269874075153</v>
      </c>
      <c r="R5">
        <v>47.434286573182227</v>
      </c>
      <c r="S5">
        <v>0.56530496339744896</v>
      </c>
      <c r="T5">
        <v>0.80543796837431347</v>
      </c>
      <c r="U5">
        <v>0</v>
      </c>
      <c r="V5">
        <v>0</v>
      </c>
      <c r="W5">
        <v>46.282989999999998</v>
      </c>
      <c r="X5">
        <v>30.788920000000001</v>
      </c>
      <c r="Y5">
        <v>1.9606799999999998</v>
      </c>
      <c r="Z5">
        <v>0</v>
      </c>
      <c r="AA5">
        <v>0</v>
      </c>
      <c r="AB5">
        <v>0</v>
      </c>
      <c r="AC5">
        <v>0</v>
      </c>
      <c r="AD5">
        <v>0</v>
      </c>
      <c r="AE5">
        <v>0</v>
      </c>
      <c r="AF5">
        <v>0</v>
      </c>
      <c r="AG5">
        <v>0</v>
      </c>
      <c r="AH5">
        <v>0</v>
      </c>
      <c r="AI5">
        <v>0</v>
      </c>
      <c r="AJ5">
        <v>0</v>
      </c>
      <c r="AK5">
        <v>0</v>
      </c>
      <c r="AL5">
        <v>0</v>
      </c>
      <c r="AM5">
        <v>0</v>
      </c>
      <c r="AN5">
        <v>0</v>
      </c>
      <c r="AO5">
        <v>0</v>
      </c>
      <c r="AP5">
        <v>0</v>
      </c>
      <c r="AR5">
        <v>6.4077095303074048</v>
      </c>
      <c r="AS5">
        <v>1.3312457912457911</v>
      </c>
      <c r="AT5">
        <v>1.1092040404040404</v>
      </c>
      <c r="AU5">
        <v>11.247771043771044</v>
      </c>
      <c r="AV5">
        <v>0</v>
      </c>
      <c r="AW5">
        <v>0</v>
      </c>
      <c r="AX5">
        <v>40.202618181818188</v>
      </c>
      <c r="AY5">
        <v>0</v>
      </c>
      <c r="AZ5">
        <v>5.7891609427609421</v>
      </c>
      <c r="BA5">
        <v>4.4623571628686918</v>
      </c>
      <c r="BB5">
        <v>0</v>
      </c>
      <c r="BC5">
        <v>0</v>
      </c>
      <c r="BD5" s="28"/>
      <c r="BF5" s="44">
        <f t="shared" ref="BF5:BF32" si="0">B5+J5+Z5+AH5+AQ5+AS5</f>
        <v>27.554245791245791</v>
      </c>
      <c r="BG5" s="44">
        <f t="shared" ref="BG5:BG32" si="1">C5+K5+AA5+AI5+AT5</f>
        <v>18.14320404040404</v>
      </c>
      <c r="BH5" s="44">
        <f t="shared" ref="BH5:BH32" si="2">D5+L5+AB5+AJ5+AU5</f>
        <v>80.261771043771034</v>
      </c>
      <c r="BI5" s="44">
        <f t="shared" ref="BI5:BI32" si="3">E5+M5+AC5+AK5+AV5</f>
        <v>12.74</v>
      </c>
      <c r="BJ5" s="44">
        <f t="shared" ref="BJ5:BJ32" si="4">F5+N5+AD5+AL5+AW5</f>
        <v>0</v>
      </c>
      <c r="BK5" s="44">
        <f t="shared" ref="BK5:BK34" si="5">H5+P5+AE5+AF5+AM5+AO5+AR5+AX5+G5+O5+AG5+AP5</f>
        <v>52.827327712125594</v>
      </c>
      <c r="BL5" s="44">
        <f t="shared" ref="BL5:BL34" si="6">BA5</f>
        <v>4.4623571628686918</v>
      </c>
      <c r="BM5" s="44">
        <f t="shared" ref="BM5:BM32" si="7">S5+AN5+AY5+BD5</f>
        <v>0.56530496339744896</v>
      </c>
      <c r="BN5" s="44">
        <f t="shared" ref="BN5:BN32" si="8">T5+AZ5</f>
        <v>6.5945989111352556</v>
      </c>
      <c r="BO5" s="44">
        <f t="shared" ref="BO5:BO32" si="9">W5</f>
        <v>46.282989999999998</v>
      </c>
      <c r="BP5" s="44">
        <f t="shared" ref="BP5:BP32" si="10">X5</f>
        <v>30.788920000000001</v>
      </c>
      <c r="BQ5" s="44">
        <f t="shared" ref="BQ5:BQ32" si="11">Y5</f>
        <v>1.9606799999999998</v>
      </c>
      <c r="BR5" s="44">
        <f t="shared" ref="BR5:BR32" si="12">Q5</f>
        <v>201.4269874075153</v>
      </c>
      <c r="BS5" s="44">
        <f t="shared" ref="BS5:BS32" si="13">R5</f>
        <v>47.434286573182227</v>
      </c>
      <c r="BT5" s="44">
        <f t="shared" ref="BT5:BT32" si="14">U5+BB5+BC5</f>
        <v>0</v>
      </c>
      <c r="BU5" s="44">
        <f t="shared" ref="BU5:BU32" si="15">V5+I5</f>
        <v>0</v>
      </c>
      <c r="BV5" s="28"/>
    </row>
    <row r="6" spans="1:74" x14ac:dyDescent="0.2">
      <c r="A6" s="27" t="s">
        <v>103</v>
      </c>
      <c r="B6" s="28">
        <v>170.43100000000001</v>
      </c>
      <c r="C6" s="28">
        <v>229.13499999999999</v>
      </c>
      <c r="D6" s="28">
        <v>613.17100000000005</v>
      </c>
      <c r="E6" s="28">
        <v>8.4830000000000005</v>
      </c>
      <c r="F6" s="28">
        <v>1.1619999999999999</v>
      </c>
      <c r="G6" s="28">
        <v>10.233000000000001</v>
      </c>
      <c r="H6" s="28">
        <v>476.07799999999997</v>
      </c>
      <c r="I6">
        <v>389.44132602193423</v>
      </c>
      <c r="J6">
        <v>45.476999999999997</v>
      </c>
      <c r="K6">
        <v>153.99199999999999</v>
      </c>
      <c r="L6">
        <v>703.13800000000003</v>
      </c>
      <c r="M6">
        <v>0.56000000000000005</v>
      </c>
      <c r="N6">
        <v>0.56599999999999995</v>
      </c>
      <c r="O6">
        <v>2.9249999999999998</v>
      </c>
      <c r="P6">
        <v>634.98599999999999</v>
      </c>
      <c r="Q6">
        <v>1433.3313503598733</v>
      </c>
      <c r="R6">
        <v>225.11891970140681</v>
      </c>
      <c r="S6">
        <v>171.51917894441996</v>
      </c>
      <c r="T6">
        <v>81.659903736464273</v>
      </c>
      <c r="U6">
        <v>39.607574765563321</v>
      </c>
      <c r="V6">
        <v>0</v>
      </c>
      <c r="W6">
        <v>312.21046000000001</v>
      </c>
      <c r="X6">
        <v>159.66247999999996</v>
      </c>
      <c r="Y6">
        <v>108.73730999999999</v>
      </c>
      <c r="Z6">
        <v>0</v>
      </c>
      <c r="AA6">
        <v>0</v>
      </c>
      <c r="AB6">
        <v>0</v>
      </c>
      <c r="AC6">
        <v>0</v>
      </c>
      <c r="AD6">
        <v>0</v>
      </c>
      <c r="AE6">
        <v>0</v>
      </c>
      <c r="AF6">
        <v>0</v>
      </c>
      <c r="AG6">
        <v>0</v>
      </c>
      <c r="AH6">
        <v>167.66133502398955</v>
      </c>
      <c r="AI6">
        <v>81.626677305068611</v>
      </c>
      <c r="AJ6">
        <v>618.37885233363863</v>
      </c>
      <c r="AK6">
        <v>2.1766303284953681</v>
      </c>
      <c r="AL6">
        <v>2.5991884509267313</v>
      </c>
      <c r="AM6">
        <v>241.97177817089403</v>
      </c>
      <c r="AN6">
        <v>67.258687813571484</v>
      </c>
      <c r="AO6">
        <v>0</v>
      </c>
      <c r="AP6">
        <v>0</v>
      </c>
      <c r="AQ6">
        <v>30.019999999999996</v>
      </c>
      <c r="AR6">
        <v>1651.1966610156837</v>
      </c>
      <c r="AS6">
        <v>94.362656130297765</v>
      </c>
      <c r="AT6">
        <v>59.482526034578079</v>
      </c>
      <c r="AU6">
        <v>1680.3064831781969</v>
      </c>
      <c r="AV6">
        <v>6.8369319186312447</v>
      </c>
      <c r="AW6">
        <v>4.067233333239793</v>
      </c>
      <c r="AX6">
        <v>622.17603387652127</v>
      </c>
      <c r="AY6">
        <v>725.30567948073963</v>
      </c>
      <c r="AZ6">
        <v>425.46245604779534</v>
      </c>
      <c r="BA6">
        <v>219.37587813019775</v>
      </c>
      <c r="BB6">
        <v>0</v>
      </c>
      <c r="BC6">
        <v>0</v>
      </c>
      <c r="BD6" s="28">
        <v>0</v>
      </c>
      <c r="BF6" s="44">
        <f t="shared" si="0"/>
        <v>507.95199115428727</v>
      </c>
      <c r="BG6" s="44">
        <f t="shared" si="1"/>
        <v>524.23620333964664</v>
      </c>
      <c r="BH6" s="44">
        <f t="shared" si="2"/>
        <v>3614.9943355118357</v>
      </c>
      <c r="BI6" s="44">
        <f t="shared" si="3"/>
        <v>18.056562247126614</v>
      </c>
      <c r="BJ6" s="44">
        <f t="shared" si="4"/>
        <v>8.394421784166525</v>
      </c>
      <c r="BK6" s="44">
        <f t="shared" si="5"/>
        <v>3639.5664730630992</v>
      </c>
      <c r="BL6" s="44">
        <f t="shared" si="6"/>
        <v>219.37587813019775</v>
      </c>
      <c r="BM6" s="44">
        <f t="shared" si="7"/>
        <v>964.08354623873106</v>
      </c>
      <c r="BN6" s="44">
        <f t="shared" si="8"/>
        <v>507.12235978425963</v>
      </c>
      <c r="BO6" s="44">
        <f t="shared" si="9"/>
        <v>312.21046000000001</v>
      </c>
      <c r="BP6" s="44">
        <f t="shared" si="10"/>
        <v>159.66247999999996</v>
      </c>
      <c r="BQ6" s="44">
        <f t="shared" si="11"/>
        <v>108.73730999999999</v>
      </c>
      <c r="BR6" s="44">
        <f t="shared" si="12"/>
        <v>1433.3313503598733</v>
      </c>
      <c r="BS6" s="44">
        <f t="shared" si="13"/>
        <v>225.11891970140681</v>
      </c>
      <c r="BT6" s="44">
        <f t="shared" si="14"/>
        <v>39.607574765563321</v>
      </c>
      <c r="BU6" s="44">
        <f t="shared" si="15"/>
        <v>389.44132602193423</v>
      </c>
      <c r="BV6" s="28"/>
    </row>
    <row r="7" spans="1:74" x14ac:dyDescent="0.2">
      <c r="A7" s="27" t="s">
        <v>104</v>
      </c>
      <c r="B7" s="28">
        <v>58.412999999999997</v>
      </c>
      <c r="C7" s="28">
        <v>138.678</v>
      </c>
      <c r="D7" s="28">
        <v>708.15599999999995</v>
      </c>
      <c r="E7" s="28">
        <v>3.2269999999999999</v>
      </c>
      <c r="F7" s="28">
        <v>0.74399999999999999</v>
      </c>
      <c r="G7" s="28">
        <v>7.4960000000000004</v>
      </c>
      <c r="H7" s="28">
        <v>216.822</v>
      </c>
      <c r="I7">
        <v>410.89695912263215</v>
      </c>
      <c r="J7">
        <v>144.50899999999999</v>
      </c>
      <c r="K7">
        <v>178.42500000000001</v>
      </c>
      <c r="L7">
        <v>552.19799999999998</v>
      </c>
      <c r="M7">
        <v>0</v>
      </c>
      <c r="N7">
        <v>0.30599999999999999</v>
      </c>
      <c r="O7">
        <v>4.05</v>
      </c>
      <c r="P7">
        <v>313.09100000000001</v>
      </c>
      <c r="Q7">
        <v>477.06004829964007</v>
      </c>
      <c r="R7">
        <v>66.062328200548095</v>
      </c>
      <c r="S7">
        <v>4.6637659480289528</v>
      </c>
      <c r="T7">
        <v>43.303797056810382</v>
      </c>
      <c r="U7">
        <v>0</v>
      </c>
      <c r="V7">
        <v>0</v>
      </c>
      <c r="W7">
        <v>68.660230000000013</v>
      </c>
      <c r="X7">
        <v>113.15446</v>
      </c>
      <c r="Y7">
        <v>20.025459999999999</v>
      </c>
      <c r="Z7">
        <v>3.07</v>
      </c>
      <c r="AA7">
        <v>1.593</v>
      </c>
      <c r="AB7">
        <v>527.38300000000004</v>
      </c>
      <c r="AC7">
        <v>0.34599999999999997</v>
      </c>
      <c r="AD7">
        <v>0.3</v>
      </c>
      <c r="AE7">
        <v>347.81700000000001</v>
      </c>
      <c r="AF7">
        <v>0</v>
      </c>
      <c r="AG7">
        <v>115.566</v>
      </c>
      <c r="AH7">
        <v>10.22181430899003</v>
      </c>
      <c r="AI7">
        <v>177.04877178061653</v>
      </c>
      <c r="AJ7">
        <v>1254.2408929029787</v>
      </c>
      <c r="AK7">
        <v>47.853490221258099</v>
      </c>
      <c r="AL7">
        <v>0</v>
      </c>
      <c r="AM7">
        <v>110.64913372535864</v>
      </c>
      <c r="AN7">
        <v>98.133683650722219</v>
      </c>
      <c r="AO7">
        <v>0</v>
      </c>
      <c r="AP7">
        <v>2.6410332111074308E-2</v>
      </c>
      <c r="AQ7">
        <v>1.1299999999999999</v>
      </c>
      <c r="AR7">
        <v>1536.2067075277744</v>
      </c>
      <c r="AS7">
        <v>0.26672011154421571</v>
      </c>
      <c r="AT7">
        <v>22.366386496636373</v>
      </c>
      <c r="AU7">
        <v>555.69129825864832</v>
      </c>
      <c r="AV7">
        <v>3.4402883560458797</v>
      </c>
      <c r="AW7">
        <v>0</v>
      </c>
      <c r="AX7">
        <v>172.15178868681113</v>
      </c>
      <c r="AY7">
        <v>109.50264368950812</v>
      </c>
      <c r="AZ7">
        <v>121.81087440080604</v>
      </c>
      <c r="BA7">
        <v>148.55507114287752</v>
      </c>
      <c r="BB7">
        <v>190.27376199272987</v>
      </c>
      <c r="BC7">
        <v>0</v>
      </c>
      <c r="BD7" s="28">
        <v>0</v>
      </c>
      <c r="BF7" s="44">
        <f t="shared" si="0"/>
        <v>217.61053442053418</v>
      </c>
      <c r="BG7" s="44">
        <f t="shared" si="1"/>
        <v>518.11115827725291</v>
      </c>
      <c r="BH7" s="44">
        <f t="shared" si="2"/>
        <v>3597.6691911616267</v>
      </c>
      <c r="BI7" s="44">
        <f t="shared" si="3"/>
        <v>54.866778577303975</v>
      </c>
      <c r="BJ7" s="44">
        <f t="shared" si="4"/>
        <v>1.35</v>
      </c>
      <c r="BK7" s="44">
        <f t="shared" si="5"/>
        <v>2823.876040272055</v>
      </c>
      <c r="BL7" s="44">
        <f t="shared" si="6"/>
        <v>148.55507114287752</v>
      </c>
      <c r="BM7" s="44">
        <f t="shared" si="7"/>
        <v>212.30009328825929</v>
      </c>
      <c r="BN7" s="44">
        <f t="shared" si="8"/>
        <v>165.11467145761642</v>
      </c>
      <c r="BO7" s="44">
        <f t="shared" si="9"/>
        <v>68.660230000000013</v>
      </c>
      <c r="BP7" s="44">
        <f t="shared" si="10"/>
        <v>113.15446</v>
      </c>
      <c r="BQ7" s="44">
        <f t="shared" si="11"/>
        <v>20.025459999999999</v>
      </c>
      <c r="BR7" s="44">
        <f t="shared" si="12"/>
        <v>477.06004829964007</v>
      </c>
      <c r="BS7" s="44">
        <f t="shared" si="13"/>
        <v>66.062328200548095</v>
      </c>
      <c r="BT7" s="44">
        <f t="shared" si="14"/>
        <v>190.27376199272987</v>
      </c>
      <c r="BU7" s="44">
        <f t="shared" si="15"/>
        <v>410.89695912263215</v>
      </c>
      <c r="BV7" s="28"/>
    </row>
    <row r="8" spans="1:74" x14ac:dyDescent="0.2">
      <c r="A8" s="27" t="s">
        <v>105</v>
      </c>
      <c r="B8" s="28">
        <v>130.661</v>
      </c>
      <c r="C8" s="28">
        <v>168.863</v>
      </c>
      <c r="D8" s="28">
        <v>1560.788</v>
      </c>
      <c r="E8" s="28">
        <v>9.173</v>
      </c>
      <c r="F8" s="28">
        <v>1.0449999999999999</v>
      </c>
      <c r="G8" s="28">
        <v>3.2810000000000001</v>
      </c>
      <c r="H8" s="28">
        <v>661.87699999999995</v>
      </c>
      <c r="I8">
        <v>346.56994017946164</v>
      </c>
      <c r="J8">
        <v>0</v>
      </c>
      <c r="K8">
        <v>0</v>
      </c>
      <c r="L8">
        <v>0.38500000000000001</v>
      </c>
      <c r="M8">
        <v>0</v>
      </c>
      <c r="N8">
        <v>5.2999999999999999E-2</v>
      </c>
      <c r="O8">
        <v>0</v>
      </c>
      <c r="P8">
        <v>0</v>
      </c>
      <c r="Q8">
        <v>1158.7341598276168</v>
      </c>
      <c r="R8">
        <v>263.95268055437509</v>
      </c>
      <c r="S8">
        <v>1461.5059633307176</v>
      </c>
      <c r="T8">
        <v>0</v>
      </c>
      <c r="U8">
        <v>0</v>
      </c>
      <c r="V8">
        <v>0</v>
      </c>
      <c r="W8">
        <v>494.59146999999996</v>
      </c>
      <c r="X8">
        <v>103.91141</v>
      </c>
      <c r="Y8">
        <v>124.01155</v>
      </c>
      <c r="Z8">
        <v>18.131</v>
      </c>
      <c r="AA8">
        <v>0.83099999999999996</v>
      </c>
      <c r="AB8">
        <v>1670.2449999999999</v>
      </c>
      <c r="AC8">
        <v>0</v>
      </c>
      <c r="AD8">
        <v>10.036</v>
      </c>
      <c r="AE8">
        <v>1155.125</v>
      </c>
      <c r="AF8">
        <v>84.861000000000004</v>
      </c>
      <c r="AG8">
        <v>2133.9960000000001</v>
      </c>
      <c r="AH8">
        <v>33.388200422634746</v>
      </c>
      <c r="AI8">
        <v>26.777359072876539</v>
      </c>
      <c r="AJ8">
        <v>1721.9881377144577</v>
      </c>
      <c r="AK8">
        <v>4.8555979999836412</v>
      </c>
      <c r="AL8">
        <v>0.11471515241441595</v>
      </c>
      <c r="AM8">
        <v>217.47251916255397</v>
      </c>
      <c r="AN8">
        <v>116.70591713905903</v>
      </c>
      <c r="AO8">
        <v>2.5775378051345319</v>
      </c>
      <c r="AP8">
        <v>0</v>
      </c>
      <c r="AQ8">
        <v>0</v>
      </c>
      <c r="AR8">
        <v>10946.574327287079</v>
      </c>
      <c r="AS8">
        <v>46.466534890885576</v>
      </c>
      <c r="AT8">
        <v>42.455711302176184</v>
      </c>
      <c r="AU8">
        <v>3568.2085797695286</v>
      </c>
      <c r="AV8">
        <v>4.166028574830535</v>
      </c>
      <c r="AW8">
        <v>0.40843417400299364</v>
      </c>
      <c r="AX8">
        <v>1681.2426958756978</v>
      </c>
      <c r="AY8">
        <v>1575.3459254110717</v>
      </c>
      <c r="AZ8">
        <v>439.56809000180681</v>
      </c>
      <c r="BA8">
        <v>1958.7451972234103</v>
      </c>
      <c r="BB8">
        <v>468.6375782134557</v>
      </c>
      <c r="BC8">
        <v>0</v>
      </c>
      <c r="BD8" s="28">
        <v>68000</v>
      </c>
      <c r="BF8" s="44">
        <f t="shared" si="0"/>
        <v>228.64673531352034</v>
      </c>
      <c r="BG8" s="44">
        <f t="shared" si="1"/>
        <v>238.92707037505272</v>
      </c>
      <c r="BH8" s="44">
        <f t="shared" si="2"/>
        <v>8521.6147174839862</v>
      </c>
      <c r="BI8" s="44">
        <f t="shared" si="3"/>
        <v>18.194626574814176</v>
      </c>
      <c r="BJ8" s="44">
        <f t="shared" si="4"/>
        <v>11.657149326417409</v>
      </c>
      <c r="BK8" s="44">
        <f t="shared" si="5"/>
        <v>16887.007080130468</v>
      </c>
      <c r="BL8" s="44">
        <f t="shared" si="6"/>
        <v>1958.7451972234103</v>
      </c>
      <c r="BM8" s="44">
        <f t="shared" si="7"/>
        <v>71153.557805880846</v>
      </c>
      <c r="BN8" s="44">
        <f t="shared" si="8"/>
        <v>439.56809000180681</v>
      </c>
      <c r="BO8" s="44">
        <f t="shared" si="9"/>
        <v>494.59146999999996</v>
      </c>
      <c r="BP8" s="44">
        <f t="shared" si="10"/>
        <v>103.91141</v>
      </c>
      <c r="BQ8" s="44">
        <f t="shared" si="11"/>
        <v>124.01155</v>
      </c>
      <c r="BR8" s="44">
        <f t="shared" si="12"/>
        <v>1158.7341598276168</v>
      </c>
      <c r="BS8" s="44">
        <f t="shared" si="13"/>
        <v>263.95268055437509</v>
      </c>
      <c r="BT8" s="44">
        <f t="shared" si="14"/>
        <v>468.6375782134557</v>
      </c>
      <c r="BU8" s="44">
        <f t="shared" si="15"/>
        <v>346.56994017946164</v>
      </c>
      <c r="BV8" s="28"/>
    </row>
    <row r="9" spans="1:74" x14ac:dyDescent="0.2">
      <c r="A9" s="27" t="s">
        <v>106</v>
      </c>
      <c r="B9" s="28">
        <v>77.462000000000003</v>
      </c>
      <c r="C9" s="28">
        <v>65.48</v>
      </c>
      <c r="D9" s="28">
        <v>708.03</v>
      </c>
      <c r="E9" s="28">
        <v>28.632999999999999</v>
      </c>
      <c r="F9" s="28">
        <v>0.19500000000000001</v>
      </c>
      <c r="G9" s="28">
        <v>9.11</v>
      </c>
      <c r="H9" s="28">
        <v>566.65099999999995</v>
      </c>
      <c r="I9">
        <v>337.99566301096712</v>
      </c>
      <c r="J9">
        <v>27.760999999999999</v>
      </c>
      <c r="K9">
        <v>25.033999999999999</v>
      </c>
      <c r="L9">
        <v>185.70699999999999</v>
      </c>
      <c r="M9">
        <v>6.5860000000000003</v>
      </c>
      <c r="N9">
        <v>9.0999999999999998E-2</v>
      </c>
      <c r="O9">
        <v>29.544</v>
      </c>
      <c r="P9">
        <v>297.565</v>
      </c>
      <c r="Q9">
        <v>1288.9899779698981</v>
      </c>
      <c r="R9">
        <v>233.8295176707052</v>
      </c>
      <c r="S9">
        <v>6.4444765827309167</v>
      </c>
      <c r="T9">
        <v>92.354969330806043</v>
      </c>
      <c r="U9">
        <v>3.0216988547050048</v>
      </c>
      <c r="V9">
        <v>0</v>
      </c>
      <c r="W9">
        <v>392.20257999999995</v>
      </c>
      <c r="X9">
        <v>71.282570000000021</v>
      </c>
      <c r="Y9">
        <v>42.752949999999991</v>
      </c>
      <c r="Z9">
        <v>0</v>
      </c>
      <c r="AA9">
        <v>0</v>
      </c>
      <c r="AB9">
        <v>87.316999999999993</v>
      </c>
      <c r="AC9">
        <v>0</v>
      </c>
      <c r="AD9">
        <v>0.92</v>
      </c>
      <c r="AE9">
        <v>0</v>
      </c>
      <c r="AF9">
        <v>0</v>
      </c>
      <c r="AG9">
        <v>0</v>
      </c>
      <c r="AH9">
        <v>121.740710540489</v>
      </c>
      <c r="AI9">
        <v>76.437505852374414</v>
      </c>
      <c r="AJ9">
        <v>606.04587006921622</v>
      </c>
      <c r="AK9">
        <v>10.305486108490193</v>
      </c>
      <c r="AL9">
        <v>0.38502455227866222</v>
      </c>
      <c r="AM9">
        <v>222.97987689464523</v>
      </c>
      <c r="AN9">
        <v>93.269158121987942</v>
      </c>
      <c r="AO9">
        <v>0</v>
      </c>
      <c r="AP9">
        <v>0</v>
      </c>
      <c r="AQ9">
        <v>0.22</v>
      </c>
      <c r="AR9">
        <v>2299.0852789803407</v>
      </c>
      <c r="AS9">
        <v>0</v>
      </c>
      <c r="AT9">
        <v>0</v>
      </c>
      <c r="AU9">
        <v>0</v>
      </c>
      <c r="AV9">
        <v>0</v>
      </c>
      <c r="AW9">
        <v>0</v>
      </c>
      <c r="AX9">
        <v>0</v>
      </c>
      <c r="AY9">
        <v>0</v>
      </c>
      <c r="AZ9">
        <v>0</v>
      </c>
      <c r="BA9">
        <v>178.77623655676996</v>
      </c>
      <c r="BB9">
        <v>0</v>
      </c>
      <c r="BC9">
        <v>0</v>
      </c>
      <c r="BD9" s="28">
        <v>0</v>
      </c>
      <c r="BF9" s="44">
        <f t="shared" si="0"/>
        <v>227.18371054048899</v>
      </c>
      <c r="BG9" s="44">
        <f t="shared" si="1"/>
        <v>166.95150585237442</v>
      </c>
      <c r="BH9" s="44">
        <f t="shared" si="2"/>
        <v>1587.0998700692162</v>
      </c>
      <c r="BI9" s="44">
        <f t="shared" si="3"/>
        <v>45.524486108490194</v>
      </c>
      <c r="BJ9" s="44">
        <f t="shared" si="4"/>
        <v>1.5910245522786621</v>
      </c>
      <c r="BK9" s="44">
        <f t="shared" si="5"/>
        <v>3424.9351558749859</v>
      </c>
      <c r="BL9" s="44">
        <f t="shared" si="6"/>
        <v>178.77623655676996</v>
      </c>
      <c r="BM9" s="44">
        <f t="shared" si="7"/>
        <v>99.713634704718856</v>
      </c>
      <c r="BN9" s="44">
        <f t="shared" si="8"/>
        <v>92.354969330806043</v>
      </c>
      <c r="BO9" s="44">
        <f t="shared" si="9"/>
        <v>392.20257999999995</v>
      </c>
      <c r="BP9" s="44">
        <f t="shared" si="10"/>
        <v>71.282570000000021</v>
      </c>
      <c r="BQ9" s="44">
        <f t="shared" si="11"/>
        <v>42.752949999999991</v>
      </c>
      <c r="BR9" s="44">
        <f t="shared" si="12"/>
        <v>1288.9899779698981</v>
      </c>
      <c r="BS9" s="44">
        <f t="shared" si="13"/>
        <v>233.8295176707052</v>
      </c>
      <c r="BT9" s="44">
        <f t="shared" si="14"/>
        <v>3.0216988547050048</v>
      </c>
      <c r="BU9" s="44">
        <f t="shared" si="15"/>
        <v>337.99566301096712</v>
      </c>
      <c r="BV9" s="28"/>
    </row>
    <row r="10" spans="1:74" x14ac:dyDescent="0.2">
      <c r="A10" s="27" t="s">
        <v>107</v>
      </c>
      <c r="B10" s="28">
        <v>53.188000000000002</v>
      </c>
      <c r="C10" s="28">
        <v>36.148000000000003</v>
      </c>
      <c r="D10" s="28">
        <v>338.17399999999998</v>
      </c>
      <c r="E10" s="28">
        <v>0.434</v>
      </c>
      <c r="F10" s="28">
        <v>0.72399999999999998</v>
      </c>
      <c r="G10" s="28">
        <v>6.7380000000000004</v>
      </c>
      <c r="H10" s="28">
        <v>151.28299999999999</v>
      </c>
      <c r="I10">
        <v>0</v>
      </c>
      <c r="J10">
        <v>0.1</v>
      </c>
      <c r="K10">
        <v>0</v>
      </c>
      <c r="L10">
        <v>0.2</v>
      </c>
      <c r="M10">
        <v>0</v>
      </c>
      <c r="N10">
        <v>1.673</v>
      </c>
      <c r="O10">
        <v>0</v>
      </c>
      <c r="P10">
        <v>0</v>
      </c>
      <c r="Q10">
        <v>1258.4474517952178</v>
      </c>
      <c r="R10">
        <v>304.95724935712224</v>
      </c>
      <c r="S10">
        <v>176.79912730255211</v>
      </c>
      <c r="T10">
        <v>0</v>
      </c>
      <c r="U10">
        <v>1.3227626920550386</v>
      </c>
      <c r="V10">
        <v>0</v>
      </c>
      <c r="W10">
        <v>167.15681000000001</v>
      </c>
      <c r="X10">
        <v>16.829999999999998</v>
      </c>
      <c r="Y10">
        <v>140.58536999999998</v>
      </c>
      <c r="Z10">
        <v>78.239000000000004</v>
      </c>
      <c r="AA10">
        <v>0.37</v>
      </c>
      <c r="AB10">
        <v>20.72</v>
      </c>
      <c r="AC10">
        <v>0</v>
      </c>
      <c r="AD10">
        <v>0</v>
      </c>
      <c r="AE10">
        <v>2025.7829999999999</v>
      </c>
      <c r="AF10">
        <v>13.25</v>
      </c>
      <c r="AG10">
        <v>542.08799999999997</v>
      </c>
      <c r="AH10">
        <v>32.769102280100235</v>
      </c>
      <c r="AI10">
        <v>26.570141814930683</v>
      </c>
      <c r="AJ10">
        <v>386.39111566251273</v>
      </c>
      <c r="AK10">
        <v>0.35687624079850738</v>
      </c>
      <c r="AL10">
        <v>0.19456811998336701</v>
      </c>
      <c r="AM10">
        <v>144.0076281619898</v>
      </c>
      <c r="AN10">
        <v>413.98147995113857</v>
      </c>
      <c r="AO10">
        <v>0</v>
      </c>
      <c r="AP10">
        <v>0</v>
      </c>
      <c r="AQ10">
        <v>0</v>
      </c>
      <c r="AR10">
        <v>2653.7643845202419</v>
      </c>
      <c r="AS10">
        <v>0</v>
      </c>
      <c r="AT10">
        <v>0</v>
      </c>
      <c r="AU10">
        <v>0</v>
      </c>
      <c r="AV10">
        <v>0</v>
      </c>
      <c r="AW10">
        <v>0</v>
      </c>
      <c r="AX10">
        <v>0</v>
      </c>
      <c r="AY10">
        <v>0</v>
      </c>
      <c r="AZ10">
        <v>0</v>
      </c>
      <c r="BA10">
        <v>636.34125596533477</v>
      </c>
      <c r="BB10">
        <v>0</v>
      </c>
      <c r="BC10">
        <v>0</v>
      </c>
      <c r="BD10" s="28">
        <v>0</v>
      </c>
      <c r="BF10" s="44">
        <f t="shared" si="0"/>
        <v>164.29610228010026</v>
      </c>
      <c r="BG10" s="44">
        <f t="shared" si="1"/>
        <v>63.08814181493068</v>
      </c>
      <c r="BH10" s="44">
        <f t="shared" si="2"/>
        <v>745.48511566251273</v>
      </c>
      <c r="BI10" s="44">
        <f t="shared" si="3"/>
        <v>0.79087624079850738</v>
      </c>
      <c r="BJ10" s="44">
        <f t="shared" si="4"/>
        <v>2.5915681199833673</v>
      </c>
      <c r="BK10" s="44">
        <f t="shared" si="5"/>
        <v>5536.9140126822322</v>
      </c>
      <c r="BL10" s="44">
        <f t="shared" si="6"/>
        <v>636.34125596533477</v>
      </c>
      <c r="BM10" s="44">
        <f t="shared" si="7"/>
        <v>590.78060725369073</v>
      </c>
      <c r="BN10" s="44">
        <f t="shared" si="8"/>
        <v>0</v>
      </c>
      <c r="BO10" s="44">
        <f t="shared" si="9"/>
        <v>167.15681000000001</v>
      </c>
      <c r="BP10" s="44">
        <f t="shared" si="10"/>
        <v>16.829999999999998</v>
      </c>
      <c r="BQ10" s="44">
        <f t="shared" si="11"/>
        <v>140.58536999999998</v>
      </c>
      <c r="BR10" s="44">
        <f t="shared" si="12"/>
        <v>1258.4474517952178</v>
      </c>
      <c r="BS10" s="44">
        <f t="shared" si="13"/>
        <v>304.95724935712224</v>
      </c>
      <c r="BT10" s="44">
        <f t="shared" si="14"/>
        <v>1.3227626920550386</v>
      </c>
      <c r="BU10" s="44">
        <f t="shared" si="15"/>
        <v>0</v>
      </c>
      <c r="BV10" s="28"/>
    </row>
    <row r="11" spans="1:74" x14ac:dyDescent="0.2">
      <c r="A11" s="27" t="s">
        <v>108</v>
      </c>
      <c r="B11" s="28">
        <v>107.06399999999999</v>
      </c>
      <c r="C11" s="28">
        <v>30.527000000000001</v>
      </c>
      <c r="D11" s="28">
        <v>924.31700000000001</v>
      </c>
      <c r="E11" s="28">
        <v>20.751000000000001</v>
      </c>
      <c r="F11" s="28">
        <v>12.624000000000001</v>
      </c>
      <c r="G11" s="28">
        <v>4.4420000000000002</v>
      </c>
      <c r="H11" s="28">
        <v>578.20899999999995</v>
      </c>
      <c r="I11">
        <v>0</v>
      </c>
      <c r="J11">
        <v>3.62</v>
      </c>
      <c r="K11">
        <v>1.5</v>
      </c>
      <c r="L11">
        <v>12.36</v>
      </c>
      <c r="M11">
        <v>0.26</v>
      </c>
      <c r="N11">
        <v>-1.673</v>
      </c>
      <c r="O11">
        <v>0</v>
      </c>
      <c r="P11">
        <v>3.33</v>
      </c>
      <c r="Q11">
        <v>2749.6446580703505</v>
      </c>
      <c r="R11">
        <v>443.36305560040802</v>
      </c>
      <c r="S11">
        <v>199.00884346739326</v>
      </c>
      <c r="T11">
        <v>29.271917022060741</v>
      </c>
      <c r="U11">
        <v>11.518005046169666</v>
      </c>
      <c r="V11">
        <v>0</v>
      </c>
      <c r="W11">
        <v>968.42353000000003</v>
      </c>
      <c r="X11">
        <v>46.633590000000012</v>
      </c>
      <c r="Y11">
        <v>204.82575000000003</v>
      </c>
      <c r="Z11">
        <v>35.700000000000003</v>
      </c>
      <c r="AA11">
        <v>0.42</v>
      </c>
      <c r="AB11">
        <v>76.875</v>
      </c>
      <c r="AC11">
        <v>0</v>
      </c>
      <c r="AD11">
        <v>3.57</v>
      </c>
      <c r="AE11">
        <v>1181.653</v>
      </c>
      <c r="AF11">
        <v>186.46</v>
      </c>
      <c r="AG11">
        <v>2934.4229999999998</v>
      </c>
      <c r="AH11">
        <v>242.20642761614968</v>
      </c>
      <c r="AI11">
        <v>27.342233838340071</v>
      </c>
      <c r="AJ11">
        <v>620.82371587586965</v>
      </c>
      <c r="AK11">
        <v>5.9404468695776007</v>
      </c>
      <c r="AL11">
        <v>20.779935934755621</v>
      </c>
      <c r="AM11">
        <v>330.85002858895979</v>
      </c>
      <c r="AN11">
        <v>204.17947853171148</v>
      </c>
      <c r="AO11">
        <v>0</v>
      </c>
      <c r="AP11">
        <v>0</v>
      </c>
      <c r="AQ11">
        <v>6.01</v>
      </c>
      <c r="AR11">
        <v>5561.3914946334871</v>
      </c>
      <c r="AS11">
        <v>0</v>
      </c>
      <c r="AT11">
        <v>0</v>
      </c>
      <c r="AU11">
        <v>0</v>
      </c>
      <c r="AV11">
        <v>0</v>
      </c>
      <c r="AW11">
        <v>0</v>
      </c>
      <c r="AX11">
        <v>0</v>
      </c>
      <c r="AY11">
        <v>0</v>
      </c>
      <c r="AZ11">
        <v>0</v>
      </c>
      <c r="BA11">
        <v>1708.8490676633342</v>
      </c>
      <c r="BB11">
        <v>0</v>
      </c>
      <c r="BC11">
        <v>0</v>
      </c>
      <c r="BD11" s="28">
        <v>0</v>
      </c>
      <c r="BF11" s="44">
        <f t="shared" si="0"/>
        <v>394.60042761614966</v>
      </c>
      <c r="BG11" s="44">
        <f t="shared" si="1"/>
        <v>59.789233838340074</v>
      </c>
      <c r="BH11" s="44">
        <f t="shared" si="2"/>
        <v>1634.3757158758697</v>
      </c>
      <c r="BI11" s="44">
        <f t="shared" si="3"/>
        <v>26.951446869577602</v>
      </c>
      <c r="BJ11" s="44">
        <f t="shared" si="4"/>
        <v>35.300935934755621</v>
      </c>
      <c r="BK11" s="44">
        <f t="shared" si="5"/>
        <v>10780.758523222446</v>
      </c>
      <c r="BL11" s="44">
        <f t="shared" si="6"/>
        <v>1708.8490676633342</v>
      </c>
      <c r="BM11" s="44">
        <f t="shared" si="7"/>
        <v>403.18832199910474</v>
      </c>
      <c r="BN11" s="44">
        <f t="shared" si="8"/>
        <v>29.271917022060741</v>
      </c>
      <c r="BO11" s="44">
        <f t="shared" si="9"/>
        <v>968.42353000000003</v>
      </c>
      <c r="BP11" s="44">
        <f t="shared" si="10"/>
        <v>46.633590000000012</v>
      </c>
      <c r="BQ11" s="44">
        <f t="shared" si="11"/>
        <v>204.82575000000003</v>
      </c>
      <c r="BR11" s="44">
        <f t="shared" si="12"/>
        <v>2749.6446580703505</v>
      </c>
      <c r="BS11" s="44">
        <f t="shared" si="13"/>
        <v>443.36305560040802</v>
      </c>
      <c r="BT11" s="44">
        <f t="shared" si="14"/>
        <v>11.518005046169666</v>
      </c>
      <c r="BU11" s="44">
        <f t="shared" si="15"/>
        <v>0</v>
      </c>
      <c r="BV11" s="28"/>
    </row>
    <row r="12" spans="1:74" x14ac:dyDescent="0.2">
      <c r="A12" s="27" t="s">
        <v>109</v>
      </c>
      <c r="B12" s="28">
        <v>0</v>
      </c>
      <c r="C12" s="28">
        <v>0</v>
      </c>
      <c r="D12" s="28">
        <v>0</v>
      </c>
      <c r="E12" s="28">
        <v>0</v>
      </c>
      <c r="F12" s="28">
        <v>0</v>
      </c>
      <c r="G12" s="28">
        <v>0</v>
      </c>
      <c r="H12" s="28">
        <v>0</v>
      </c>
      <c r="I12">
        <v>0</v>
      </c>
      <c r="J12">
        <v>0.71</v>
      </c>
      <c r="K12">
        <v>11.679</v>
      </c>
      <c r="L12">
        <v>11.143000000000001</v>
      </c>
      <c r="M12">
        <v>0</v>
      </c>
      <c r="N12">
        <v>2.3490000000000002</v>
      </c>
      <c r="O12">
        <v>0</v>
      </c>
      <c r="P12">
        <v>0</v>
      </c>
      <c r="Q12">
        <v>102.14297719319198</v>
      </c>
      <c r="R12">
        <v>0.37781782397343222</v>
      </c>
      <c r="S12">
        <v>0</v>
      </c>
      <c r="T12">
        <v>0.55230032117095751</v>
      </c>
      <c r="U12">
        <v>0</v>
      </c>
      <c r="V12">
        <v>0</v>
      </c>
      <c r="W12">
        <v>37.621940000000002</v>
      </c>
      <c r="X12">
        <v>16.34928</v>
      </c>
      <c r="Y12">
        <v>34.527089999999994</v>
      </c>
      <c r="Z12">
        <v>0</v>
      </c>
      <c r="AA12">
        <v>0</v>
      </c>
      <c r="AB12">
        <v>0</v>
      </c>
      <c r="AC12">
        <v>0</v>
      </c>
      <c r="AD12">
        <v>0</v>
      </c>
      <c r="AE12">
        <v>407.44400000000002</v>
      </c>
      <c r="AF12">
        <v>0</v>
      </c>
      <c r="AG12">
        <v>0</v>
      </c>
      <c r="AH12">
        <v>0</v>
      </c>
      <c r="AI12">
        <v>0.56299999999999994</v>
      </c>
      <c r="AJ12">
        <v>6.1609999999999996</v>
      </c>
      <c r="AK12">
        <v>0</v>
      </c>
      <c r="AL12">
        <v>0</v>
      </c>
      <c r="AM12">
        <v>0</v>
      </c>
      <c r="AN12">
        <v>0</v>
      </c>
      <c r="AO12">
        <v>0</v>
      </c>
      <c r="AP12">
        <v>0</v>
      </c>
      <c r="AQ12">
        <v>0.21</v>
      </c>
      <c r="AR12">
        <v>0</v>
      </c>
      <c r="AS12">
        <v>0</v>
      </c>
      <c r="AT12">
        <v>0</v>
      </c>
      <c r="AU12">
        <v>0</v>
      </c>
      <c r="AV12">
        <v>0</v>
      </c>
      <c r="AW12">
        <v>0</v>
      </c>
      <c r="AX12">
        <v>0</v>
      </c>
      <c r="AY12">
        <v>0</v>
      </c>
      <c r="AZ12">
        <v>0</v>
      </c>
      <c r="BA12">
        <v>3.0637246252538368</v>
      </c>
      <c r="BB12">
        <v>0</v>
      </c>
      <c r="BC12">
        <v>0</v>
      </c>
      <c r="BD12" s="28">
        <v>0</v>
      </c>
      <c r="BF12" s="44">
        <f t="shared" si="0"/>
        <v>0.91999999999999993</v>
      </c>
      <c r="BG12" s="44">
        <f t="shared" si="1"/>
        <v>12.242000000000001</v>
      </c>
      <c r="BH12" s="44">
        <f t="shared" si="2"/>
        <v>17.304000000000002</v>
      </c>
      <c r="BI12" s="44">
        <f t="shared" si="3"/>
        <v>0</v>
      </c>
      <c r="BJ12" s="44">
        <f t="shared" si="4"/>
        <v>2.3490000000000002</v>
      </c>
      <c r="BK12" s="44">
        <f t="shared" si="5"/>
        <v>407.44400000000002</v>
      </c>
      <c r="BL12" s="44">
        <f t="shared" si="6"/>
        <v>3.0637246252538368</v>
      </c>
      <c r="BM12" s="44">
        <f t="shared" si="7"/>
        <v>0</v>
      </c>
      <c r="BN12" s="44">
        <f t="shared" si="8"/>
        <v>0.55230032117095751</v>
      </c>
      <c r="BO12" s="44">
        <f t="shared" si="9"/>
        <v>37.621940000000002</v>
      </c>
      <c r="BP12" s="44">
        <f t="shared" si="10"/>
        <v>16.34928</v>
      </c>
      <c r="BQ12" s="44">
        <f t="shared" si="11"/>
        <v>34.527089999999994</v>
      </c>
      <c r="BR12" s="44">
        <f t="shared" si="12"/>
        <v>102.14297719319198</v>
      </c>
      <c r="BS12" s="44">
        <f t="shared" si="13"/>
        <v>0.37781782397343222</v>
      </c>
      <c r="BT12" s="44">
        <f t="shared" si="14"/>
        <v>0</v>
      </c>
      <c r="BU12" s="44">
        <f t="shared" si="15"/>
        <v>0</v>
      </c>
      <c r="BV12" s="28"/>
    </row>
    <row r="13" spans="1:74" x14ac:dyDescent="0.2">
      <c r="A13" s="27" t="s">
        <v>110</v>
      </c>
      <c r="B13" s="28">
        <v>0</v>
      </c>
      <c r="C13" s="28">
        <v>0</v>
      </c>
      <c r="D13" s="28">
        <v>0</v>
      </c>
      <c r="E13" s="28">
        <v>0</v>
      </c>
      <c r="F13" s="28">
        <v>0</v>
      </c>
      <c r="G13" s="28">
        <v>0</v>
      </c>
      <c r="H13" s="28">
        <v>0</v>
      </c>
      <c r="I13">
        <v>0</v>
      </c>
      <c r="J13">
        <v>15.882</v>
      </c>
      <c r="K13">
        <v>14.243</v>
      </c>
      <c r="L13">
        <v>252.44200000000001</v>
      </c>
      <c r="M13">
        <v>0</v>
      </c>
      <c r="N13">
        <v>0.437</v>
      </c>
      <c r="O13">
        <v>1.0369999999999999</v>
      </c>
      <c r="P13">
        <v>18.870999999999999</v>
      </c>
      <c r="Q13">
        <v>1687.0523203487082</v>
      </c>
      <c r="R13">
        <v>259.84125260798703</v>
      </c>
      <c r="S13">
        <v>1.7524453865320913</v>
      </c>
      <c r="T13">
        <v>4.9994685322662713</v>
      </c>
      <c r="U13">
        <v>6.0342185392793191</v>
      </c>
      <c r="V13">
        <v>0</v>
      </c>
      <c r="W13">
        <v>461.96000000000004</v>
      </c>
      <c r="X13">
        <v>162.39489</v>
      </c>
      <c r="Y13">
        <v>295.28988999999996</v>
      </c>
      <c r="Z13">
        <v>0</v>
      </c>
      <c r="AA13">
        <v>0</v>
      </c>
      <c r="AB13">
        <v>0</v>
      </c>
      <c r="AC13">
        <v>0</v>
      </c>
      <c r="AD13">
        <v>0</v>
      </c>
      <c r="AE13">
        <v>0</v>
      </c>
      <c r="AF13">
        <v>0</v>
      </c>
      <c r="AG13">
        <v>0</v>
      </c>
      <c r="AH13">
        <v>0</v>
      </c>
      <c r="AI13">
        <v>0</v>
      </c>
      <c r="AJ13">
        <v>0</v>
      </c>
      <c r="AK13">
        <v>0</v>
      </c>
      <c r="AL13">
        <v>0</v>
      </c>
      <c r="AM13">
        <v>0</v>
      </c>
      <c r="AN13">
        <v>0</v>
      </c>
      <c r="AO13">
        <v>0</v>
      </c>
      <c r="AP13">
        <v>0</v>
      </c>
      <c r="AQ13">
        <v>12.78</v>
      </c>
      <c r="AR13">
        <v>46.763220992440189</v>
      </c>
      <c r="AS13">
        <v>0</v>
      </c>
      <c r="AT13">
        <v>0</v>
      </c>
      <c r="AU13">
        <v>0</v>
      </c>
      <c r="AV13">
        <v>0</v>
      </c>
      <c r="AW13">
        <v>0</v>
      </c>
      <c r="AX13">
        <v>0</v>
      </c>
      <c r="AY13">
        <v>0</v>
      </c>
      <c r="AZ13">
        <v>0</v>
      </c>
      <c r="BA13">
        <v>72.516259707901497</v>
      </c>
      <c r="BB13">
        <v>0</v>
      </c>
      <c r="BC13">
        <v>0</v>
      </c>
      <c r="BD13" s="28">
        <v>0</v>
      </c>
      <c r="BF13" s="44">
        <f t="shared" si="0"/>
        <v>28.661999999999999</v>
      </c>
      <c r="BG13" s="44">
        <f t="shared" si="1"/>
        <v>14.243</v>
      </c>
      <c r="BH13" s="44">
        <f t="shared" si="2"/>
        <v>252.44200000000001</v>
      </c>
      <c r="BI13" s="44">
        <f t="shared" si="3"/>
        <v>0</v>
      </c>
      <c r="BJ13" s="44">
        <f t="shared" si="4"/>
        <v>0.437</v>
      </c>
      <c r="BK13" s="44">
        <f t="shared" si="5"/>
        <v>66.671220992440198</v>
      </c>
      <c r="BL13" s="44">
        <f t="shared" si="6"/>
        <v>72.516259707901497</v>
      </c>
      <c r="BM13" s="44">
        <f t="shared" si="7"/>
        <v>1.7524453865320913</v>
      </c>
      <c r="BN13" s="44">
        <f t="shared" si="8"/>
        <v>4.9994685322662713</v>
      </c>
      <c r="BO13" s="44">
        <f t="shared" si="9"/>
        <v>461.96000000000004</v>
      </c>
      <c r="BP13" s="44">
        <f t="shared" si="10"/>
        <v>162.39489</v>
      </c>
      <c r="BQ13" s="44">
        <f t="shared" si="11"/>
        <v>295.28988999999996</v>
      </c>
      <c r="BR13" s="44">
        <f t="shared" si="12"/>
        <v>1687.0523203487082</v>
      </c>
      <c r="BS13" s="44">
        <f t="shared" si="13"/>
        <v>259.84125260798703</v>
      </c>
      <c r="BT13" s="44">
        <f t="shared" si="14"/>
        <v>6.0342185392793191</v>
      </c>
      <c r="BU13" s="44">
        <f t="shared" si="15"/>
        <v>0</v>
      </c>
      <c r="BV13" s="28"/>
    </row>
    <row r="14" spans="1:74" x14ac:dyDescent="0.2">
      <c r="A14" s="27" t="s">
        <v>111</v>
      </c>
      <c r="B14" s="28">
        <v>0</v>
      </c>
      <c r="C14" s="28">
        <v>0</v>
      </c>
      <c r="D14" s="28">
        <v>0</v>
      </c>
      <c r="E14" s="28">
        <v>0</v>
      </c>
      <c r="F14" s="28">
        <v>0</v>
      </c>
      <c r="G14" s="28">
        <v>0</v>
      </c>
      <c r="H14" s="28">
        <v>0</v>
      </c>
      <c r="I14">
        <v>0</v>
      </c>
      <c r="J14">
        <v>6.8449999999999998</v>
      </c>
      <c r="K14">
        <v>21.792999999999999</v>
      </c>
      <c r="L14">
        <v>144.018</v>
      </c>
      <c r="M14">
        <v>0.34399999999999997</v>
      </c>
      <c r="N14">
        <v>0.82599999999999996</v>
      </c>
      <c r="O14">
        <v>86.519000000000005</v>
      </c>
      <c r="P14">
        <v>616.33699999999999</v>
      </c>
      <c r="Q14">
        <v>824.57686878433844</v>
      </c>
      <c r="R14">
        <v>67.107994619494548</v>
      </c>
      <c r="S14">
        <v>0</v>
      </c>
      <c r="T14">
        <v>100.40934901454919</v>
      </c>
      <c r="U14">
        <v>0</v>
      </c>
      <c r="V14">
        <v>0</v>
      </c>
      <c r="W14">
        <v>527.43583999999998</v>
      </c>
      <c r="X14">
        <v>138.67795699999999</v>
      </c>
      <c r="Y14">
        <v>84.834959999999981</v>
      </c>
      <c r="Z14">
        <v>0</v>
      </c>
      <c r="AA14">
        <v>0</v>
      </c>
      <c r="AB14">
        <v>0</v>
      </c>
      <c r="AC14">
        <v>0</v>
      </c>
      <c r="AD14">
        <v>0</v>
      </c>
      <c r="AE14">
        <v>0</v>
      </c>
      <c r="AF14">
        <v>0</v>
      </c>
      <c r="AG14">
        <v>0</v>
      </c>
      <c r="AH14">
        <v>0</v>
      </c>
      <c r="AI14">
        <v>0</v>
      </c>
      <c r="AJ14">
        <v>0</v>
      </c>
      <c r="AK14">
        <v>0</v>
      </c>
      <c r="AL14">
        <v>0</v>
      </c>
      <c r="AM14">
        <v>0</v>
      </c>
      <c r="AN14">
        <v>0</v>
      </c>
      <c r="AO14">
        <v>0</v>
      </c>
      <c r="AP14">
        <v>0</v>
      </c>
      <c r="AQ14">
        <v>0.08</v>
      </c>
      <c r="AR14">
        <v>892.0450882443721</v>
      </c>
      <c r="AS14">
        <v>0</v>
      </c>
      <c r="AT14">
        <v>0</v>
      </c>
      <c r="AU14">
        <v>0</v>
      </c>
      <c r="AV14">
        <v>0</v>
      </c>
      <c r="AW14">
        <v>0</v>
      </c>
      <c r="AX14">
        <v>0</v>
      </c>
      <c r="AY14">
        <v>0</v>
      </c>
      <c r="AZ14">
        <v>0</v>
      </c>
      <c r="BA14">
        <v>18.857870303586807</v>
      </c>
      <c r="BB14">
        <v>0</v>
      </c>
      <c r="BC14">
        <v>0</v>
      </c>
      <c r="BD14" s="28">
        <v>0</v>
      </c>
      <c r="BF14" s="44">
        <f t="shared" si="0"/>
        <v>6.9249999999999998</v>
      </c>
      <c r="BG14" s="44">
        <f t="shared" si="1"/>
        <v>21.792999999999999</v>
      </c>
      <c r="BH14" s="44">
        <f t="shared" si="2"/>
        <v>144.018</v>
      </c>
      <c r="BI14" s="44">
        <f t="shared" si="3"/>
        <v>0.34399999999999997</v>
      </c>
      <c r="BJ14" s="44">
        <f t="shared" si="4"/>
        <v>0.82599999999999996</v>
      </c>
      <c r="BK14" s="44">
        <f t="shared" si="5"/>
        <v>1594.901088244372</v>
      </c>
      <c r="BL14" s="44">
        <f t="shared" si="6"/>
        <v>18.857870303586807</v>
      </c>
      <c r="BM14" s="44">
        <f t="shared" si="7"/>
        <v>0</v>
      </c>
      <c r="BN14" s="44">
        <f t="shared" si="8"/>
        <v>100.40934901454919</v>
      </c>
      <c r="BO14" s="44">
        <f t="shared" si="9"/>
        <v>527.43583999999998</v>
      </c>
      <c r="BP14" s="44">
        <f t="shared" si="10"/>
        <v>138.67795699999999</v>
      </c>
      <c r="BQ14" s="44">
        <f t="shared" si="11"/>
        <v>84.834959999999981</v>
      </c>
      <c r="BR14" s="44">
        <f t="shared" si="12"/>
        <v>824.57686878433844</v>
      </c>
      <c r="BS14" s="44">
        <f t="shared" si="13"/>
        <v>67.107994619494548</v>
      </c>
      <c r="BT14" s="44">
        <f t="shared" si="14"/>
        <v>0</v>
      </c>
      <c r="BU14" s="44">
        <f t="shared" si="15"/>
        <v>0</v>
      </c>
      <c r="BV14" s="28"/>
    </row>
    <row r="15" spans="1:74" x14ac:dyDescent="0.2">
      <c r="A15" s="27" t="s">
        <v>112</v>
      </c>
      <c r="B15" s="28">
        <v>0</v>
      </c>
      <c r="C15" s="28">
        <v>0</v>
      </c>
      <c r="D15" s="28">
        <v>0</v>
      </c>
      <c r="E15" s="28">
        <v>0</v>
      </c>
      <c r="F15" s="28">
        <v>0</v>
      </c>
      <c r="G15" s="28">
        <v>0</v>
      </c>
      <c r="H15" s="28">
        <v>0</v>
      </c>
      <c r="I15">
        <v>148.34566301096709</v>
      </c>
      <c r="J15">
        <v>29.553000000000001</v>
      </c>
      <c r="K15">
        <v>34.950000000000003</v>
      </c>
      <c r="L15">
        <v>179.374</v>
      </c>
      <c r="M15">
        <v>0.69499999999999995</v>
      </c>
      <c r="N15">
        <v>0.48299999999999998</v>
      </c>
      <c r="O15">
        <v>3.91</v>
      </c>
      <c r="P15">
        <v>200.155</v>
      </c>
      <c r="Q15">
        <v>1466.5396375503308</v>
      </c>
      <c r="R15">
        <v>153.75280012809199</v>
      </c>
      <c r="S15">
        <v>0</v>
      </c>
      <c r="T15">
        <v>83.190235876375482</v>
      </c>
      <c r="U15">
        <v>0</v>
      </c>
      <c r="V15">
        <v>0</v>
      </c>
      <c r="W15">
        <v>275.41347000000002</v>
      </c>
      <c r="X15">
        <v>78.632580000000004</v>
      </c>
      <c r="Y15">
        <v>94.751700000000014</v>
      </c>
      <c r="Z15">
        <v>0</v>
      </c>
      <c r="AA15">
        <v>0</v>
      </c>
      <c r="AB15">
        <v>0</v>
      </c>
      <c r="AC15">
        <v>0</v>
      </c>
      <c r="AD15">
        <v>0</v>
      </c>
      <c r="AE15">
        <v>0</v>
      </c>
      <c r="AF15">
        <v>0</v>
      </c>
      <c r="AG15">
        <v>0</v>
      </c>
      <c r="AH15">
        <v>37.976787488428684</v>
      </c>
      <c r="AI15">
        <v>95.735901454214826</v>
      </c>
      <c r="AJ15">
        <v>515.8978961000937</v>
      </c>
      <c r="AK15">
        <v>1.5807586515394179</v>
      </c>
      <c r="AL15">
        <v>2.0853424985625972</v>
      </c>
      <c r="AM15">
        <v>70.709760952964572</v>
      </c>
      <c r="AN15">
        <v>48.913160124512565</v>
      </c>
      <c r="AO15">
        <v>0</v>
      </c>
      <c r="AP15">
        <v>0</v>
      </c>
      <c r="AQ15">
        <v>4.3899999999999997</v>
      </c>
      <c r="AR15">
        <v>1128.9211218073162</v>
      </c>
      <c r="AS15">
        <v>0</v>
      </c>
      <c r="AT15">
        <v>0</v>
      </c>
      <c r="AU15">
        <v>0</v>
      </c>
      <c r="AV15">
        <v>0</v>
      </c>
      <c r="AW15">
        <v>0</v>
      </c>
      <c r="AX15">
        <v>0</v>
      </c>
      <c r="AY15">
        <v>0</v>
      </c>
      <c r="AZ15">
        <v>0</v>
      </c>
      <c r="BA15">
        <v>37.546346010098262</v>
      </c>
      <c r="BB15">
        <v>0</v>
      </c>
      <c r="BC15">
        <v>0</v>
      </c>
      <c r="BD15" s="28">
        <v>0</v>
      </c>
      <c r="BF15" s="44">
        <f t="shared" si="0"/>
        <v>71.919787488428682</v>
      </c>
      <c r="BG15" s="44">
        <f t="shared" si="1"/>
        <v>130.68590145421484</v>
      </c>
      <c r="BH15" s="44">
        <f t="shared" si="2"/>
        <v>695.27189610009373</v>
      </c>
      <c r="BI15" s="44">
        <f t="shared" si="3"/>
        <v>2.2757586515394177</v>
      </c>
      <c r="BJ15" s="44">
        <f t="shared" si="4"/>
        <v>2.5683424985625973</v>
      </c>
      <c r="BK15" s="44">
        <f t="shared" si="5"/>
        <v>1403.6958827602809</v>
      </c>
      <c r="BL15" s="44">
        <f t="shared" si="6"/>
        <v>37.546346010098262</v>
      </c>
      <c r="BM15" s="44">
        <f t="shared" si="7"/>
        <v>48.913160124512565</v>
      </c>
      <c r="BN15" s="44">
        <f t="shared" si="8"/>
        <v>83.190235876375482</v>
      </c>
      <c r="BO15" s="44">
        <f t="shared" si="9"/>
        <v>275.41347000000002</v>
      </c>
      <c r="BP15" s="44">
        <f t="shared" si="10"/>
        <v>78.632580000000004</v>
      </c>
      <c r="BQ15" s="44">
        <f t="shared" si="11"/>
        <v>94.751700000000014</v>
      </c>
      <c r="BR15" s="44">
        <f t="shared" si="12"/>
        <v>1466.5396375503308</v>
      </c>
      <c r="BS15" s="44">
        <f t="shared" si="13"/>
        <v>153.75280012809199</v>
      </c>
      <c r="BT15" s="44">
        <f t="shared" si="14"/>
        <v>0</v>
      </c>
      <c r="BU15" s="44">
        <f t="shared" si="15"/>
        <v>148.34566301096709</v>
      </c>
      <c r="BV15" s="28"/>
    </row>
    <row r="16" spans="1:74" x14ac:dyDescent="0.2">
      <c r="A16" s="27" t="s">
        <v>113</v>
      </c>
      <c r="B16" s="28">
        <v>0</v>
      </c>
      <c r="C16" s="28">
        <v>0</v>
      </c>
      <c r="D16" s="28">
        <v>0</v>
      </c>
      <c r="E16" s="28">
        <v>0</v>
      </c>
      <c r="F16" s="28">
        <v>0</v>
      </c>
      <c r="G16" s="28">
        <v>0</v>
      </c>
      <c r="H16" s="28">
        <v>0</v>
      </c>
      <c r="I16">
        <v>169.20309072781654</v>
      </c>
      <c r="J16">
        <v>19.856000000000002</v>
      </c>
      <c r="K16">
        <v>17.047000000000001</v>
      </c>
      <c r="L16">
        <v>144.078</v>
      </c>
      <c r="M16">
        <v>6.4080000000000004</v>
      </c>
      <c r="N16">
        <v>0.29299999999999998</v>
      </c>
      <c r="O16">
        <v>22.887</v>
      </c>
      <c r="P16">
        <v>346.50799999999998</v>
      </c>
      <c r="Q16">
        <v>528.06177691923313</v>
      </c>
      <c r="R16">
        <v>49.92814979017173</v>
      </c>
      <c r="S16">
        <v>0</v>
      </c>
      <c r="T16">
        <v>69.9925594517278</v>
      </c>
      <c r="U16">
        <v>0</v>
      </c>
      <c r="V16">
        <v>0</v>
      </c>
      <c r="W16">
        <v>142.74819999999997</v>
      </c>
      <c r="X16">
        <v>62.709579999999995</v>
      </c>
      <c r="Y16">
        <v>71.463580000000022</v>
      </c>
      <c r="Z16">
        <v>0</v>
      </c>
      <c r="AA16">
        <v>0</v>
      </c>
      <c r="AB16">
        <v>0</v>
      </c>
      <c r="AC16">
        <v>0</v>
      </c>
      <c r="AD16">
        <v>0</v>
      </c>
      <c r="AE16">
        <v>0</v>
      </c>
      <c r="AF16">
        <v>0</v>
      </c>
      <c r="AG16">
        <v>0</v>
      </c>
      <c r="AH16">
        <v>19.940999999999999</v>
      </c>
      <c r="AI16">
        <v>0</v>
      </c>
      <c r="AJ16">
        <v>0</v>
      </c>
      <c r="AK16">
        <v>0</v>
      </c>
      <c r="AL16">
        <v>0</v>
      </c>
      <c r="AM16">
        <v>0</v>
      </c>
      <c r="AN16">
        <v>0</v>
      </c>
      <c r="AO16">
        <v>0</v>
      </c>
      <c r="AP16">
        <v>0</v>
      </c>
      <c r="AQ16">
        <v>8.33</v>
      </c>
      <c r="AR16">
        <v>1423.3189917807485</v>
      </c>
      <c r="AS16">
        <v>0</v>
      </c>
      <c r="AT16">
        <v>0</v>
      </c>
      <c r="AU16">
        <v>0</v>
      </c>
      <c r="AV16">
        <v>0</v>
      </c>
      <c r="AW16">
        <v>0</v>
      </c>
      <c r="AX16">
        <v>0</v>
      </c>
      <c r="AY16">
        <v>0</v>
      </c>
      <c r="AZ16">
        <v>0</v>
      </c>
      <c r="BA16">
        <v>144.69489519018185</v>
      </c>
      <c r="BB16">
        <v>0</v>
      </c>
      <c r="BC16">
        <v>0</v>
      </c>
      <c r="BD16" s="28">
        <v>0</v>
      </c>
      <c r="BF16" s="44">
        <f t="shared" si="0"/>
        <v>48.126999999999995</v>
      </c>
      <c r="BG16" s="44">
        <f t="shared" si="1"/>
        <v>17.047000000000001</v>
      </c>
      <c r="BH16" s="44">
        <f t="shared" si="2"/>
        <v>144.078</v>
      </c>
      <c r="BI16" s="44">
        <f t="shared" si="3"/>
        <v>6.4080000000000004</v>
      </c>
      <c r="BJ16" s="44">
        <f t="shared" si="4"/>
        <v>0.29299999999999998</v>
      </c>
      <c r="BK16" s="44">
        <f t="shared" si="5"/>
        <v>1792.7139917807485</v>
      </c>
      <c r="BL16" s="44">
        <f t="shared" si="6"/>
        <v>144.69489519018185</v>
      </c>
      <c r="BM16" s="44">
        <f t="shared" si="7"/>
        <v>0</v>
      </c>
      <c r="BN16" s="44">
        <f t="shared" si="8"/>
        <v>69.9925594517278</v>
      </c>
      <c r="BO16" s="44">
        <f t="shared" si="9"/>
        <v>142.74819999999997</v>
      </c>
      <c r="BP16" s="44">
        <f t="shared" si="10"/>
        <v>62.709579999999995</v>
      </c>
      <c r="BQ16" s="44">
        <f t="shared" si="11"/>
        <v>71.463580000000022</v>
      </c>
      <c r="BR16" s="44">
        <f t="shared" si="12"/>
        <v>528.06177691923313</v>
      </c>
      <c r="BS16" s="44">
        <f t="shared" si="13"/>
        <v>49.92814979017173</v>
      </c>
      <c r="BT16" s="44">
        <f t="shared" si="14"/>
        <v>0</v>
      </c>
      <c r="BU16" s="44">
        <f t="shared" si="15"/>
        <v>169.20309072781654</v>
      </c>
      <c r="BV16" s="28"/>
    </row>
    <row r="17" spans="1:74" x14ac:dyDescent="0.2">
      <c r="A17" s="27" t="s">
        <v>114</v>
      </c>
      <c r="B17" s="28">
        <v>0</v>
      </c>
      <c r="C17" s="28">
        <v>0</v>
      </c>
      <c r="D17" s="28">
        <v>0</v>
      </c>
      <c r="E17" s="28">
        <v>0</v>
      </c>
      <c r="F17" s="28">
        <v>0</v>
      </c>
      <c r="G17" s="28">
        <v>0</v>
      </c>
      <c r="H17" s="28">
        <v>0</v>
      </c>
      <c r="I17">
        <v>419.47123629112667</v>
      </c>
      <c r="J17">
        <v>39.207999999999998</v>
      </c>
      <c r="K17">
        <v>11.599</v>
      </c>
      <c r="L17">
        <v>177.48699999999999</v>
      </c>
      <c r="M17">
        <v>0.46600000000000003</v>
      </c>
      <c r="N17">
        <v>0.19</v>
      </c>
      <c r="O17">
        <v>45.155000000000001</v>
      </c>
      <c r="P17">
        <v>361.74700000000001</v>
      </c>
      <c r="Q17">
        <v>755.23510521978039</v>
      </c>
      <c r="R17">
        <v>150.36185169572596</v>
      </c>
      <c r="S17">
        <v>2.6569333279680096</v>
      </c>
      <c r="T17">
        <v>57.266639551413647</v>
      </c>
      <c r="U17">
        <v>0</v>
      </c>
      <c r="V17">
        <v>744.85699999999997</v>
      </c>
      <c r="W17">
        <v>284.05613</v>
      </c>
      <c r="X17">
        <v>107.09666</v>
      </c>
      <c r="Y17">
        <v>70.944339999999997</v>
      </c>
      <c r="Z17">
        <v>0</v>
      </c>
      <c r="AA17">
        <v>0</v>
      </c>
      <c r="AB17">
        <v>0</v>
      </c>
      <c r="AC17">
        <v>0</v>
      </c>
      <c r="AD17">
        <v>0</v>
      </c>
      <c r="AE17">
        <v>0</v>
      </c>
      <c r="AF17">
        <v>0</v>
      </c>
      <c r="AG17">
        <v>0</v>
      </c>
      <c r="AH17">
        <v>198.39858914951381</v>
      </c>
      <c r="AI17">
        <v>66.586481721644489</v>
      </c>
      <c r="AJ17">
        <v>438.03314669462372</v>
      </c>
      <c r="AK17">
        <v>2.8303773992347128</v>
      </c>
      <c r="AL17">
        <v>1.8676225465348535</v>
      </c>
      <c r="AM17">
        <v>93.77008841174694</v>
      </c>
      <c r="AN17">
        <v>48.308357419015721</v>
      </c>
      <c r="AO17">
        <v>0</v>
      </c>
      <c r="AP17">
        <v>0</v>
      </c>
      <c r="AQ17">
        <v>19.190000000000001</v>
      </c>
      <c r="AR17">
        <v>2069.9878172779472</v>
      </c>
      <c r="AS17">
        <v>0</v>
      </c>
      <c r="AT17">
        <v>0</v>
      </c>
      <c r="AU17">
        <v>0</v>
      </c>
      <c r="AV17">
        <v>0</v>
      </c>
      <c r="AW17">
        <v>0</v>
      </c>
      <c r="AX17">
        <v>0</v>
      </c>
      <c r="AY17">
        <v>0</v>
      </c>
      <c r="AZ17">
        <v>0</v>
      </c>
      <c r="BA17">
        <v>175.72438164412608</v>
      </c>
      <c r="BB17">
        <v>0</v>
      </c>
      <c r="BC17">
        <v>0</v>
      </c>
      <c r="BD17" s="28">
        <v>0</v>
      </c>
      <c r="BF17" s="44">
        <f t="shared" si="0"/>
        <v>256.79658914951381</v>
      </c>
      <c r="BG17" s="44">
        <f t="shared" si="1"/>
        <v>78.185481721644493</v>
      </c>
      <c r="BH17" s="44">
        <f t="shared" si="2"/>
        <v>615.52014669462369</v>
      </c>
      <c r="BI17" s="44">
        <f t="shared" si="3"/>
        <v>3.296377399234713</v>
      </c>
      <c r="BJ17" s="44">
        <f t="shared" si="4"/>
        <v>2.0576225465348537</v>
      </c>
      <c r="BK17" s="44">
        <f t="shared" si="5"/>
        <v>2570.6599056896944</v>
      </c>
      <c r="BL17" s="44">
        <f t="shared" si="6"/>
        <v>175.72438164412608</v>
      </c>
      <c r="BM17" s="44">
        <f t="shared" si="7"/>
        <v>50.965290746983733</v>
      </c>
      <c r="BN17" s="44">
        <f t="shared" si="8"/>
        <v>57.266639551413647</v>
      </c>
      <c r="BO17" s="44">
        <f t="shared" si="9"/>
        <v>284.05613</v>
      </c>
      <c r="BP17" s="44">
        <f t="shared" si="10"/>
        <v>107.09666</v>
      </c>
      <c r="BQ17" s="44">
        <f t="shared" si="11"/>
        <v>70.944339999999997</v>
      </c>
      <c r="BR17" s="44">
        <f t="shared" si="12"/>
        <v>755.23510521978039</v>
      </c>
      <c r="BS17" s="44">
        <f t="shared" si="13"/>
        <v>150.36185169572596</v>
      </c>
      <c r="BT17" s="44">
        <f t="shared" si="14"/>
        <v>0</v>
      </c>
      <c r="BU17" s="44">
        <f t="shared" si="15"/>
        <v>1164.3282362911266</v>
      </c>
      <c r="BV17" s="28"/>
    </row>
    <row r="18" spans="1:74" x14ac:dyDescent="0.2">
      <c r="A18" s="27" t="s">
        <v>179</v>
      </c>
      <c r="B18" s="28">
        <v>0</v>
      </c>
      <c r="C18" s="28">
        <v>0</v>
      </c>
      <c r="D18" s="28">
        <v>0</v>
      </c>
      <c r="E18" s="28">
        <v>0</v>
      </c>
      <c r="F18" s="28">
        <v>0</v>
      </c>
      <c r="G18" s="28">
        <v>0</v>
      </c>
      <c r="H18" s="28">
        <v>0</v>
      </c>
      <c r="I18">
        <v>152.65274177467597</v>
      </c>
      <c r="J18">
        <v>36.228000000000002</v>
      </c>
      <c r="K18">
        <v>129.58199999999999</v>
      </c>
      <c r="L18">
        <v>377.589</v>
      </c>
      <c r="M18">
        <v>9.4E-2</v>
      </c>
      <c r="N18">
        <v>0.626</v>
      </c>
      <c r="O18">
        <v>31.093</v>
      </c>
      <c r="P18">
        <v>155.59700000000001</v>
      </c>
      <c r="Q18">
        <v>2386.487752007924</v>
      </c>
      <c r="R18">
        <v>227.21434221874577</v>
      </c>
      <c r="S18">
        <v>35.670743190379021</v>
      </c>
      <c r="T18">
        <v>26.918887528738647</v>
      </c>
      <c r="U18">
        <v>38.037856170992413</v>
      </c>
      <c r="V18">
        <v>0</v>
      </c>
      <c r="W18">
        <v>843.60477000000003</v>
      </c>
      <c r="X18">
        <v>254.66822999999997</v>
      </c>
      <c r="Y18">
        <v>289.64427000000001</v>
      </c>
      <c r="Z18">
        <v>0</v>
      </c>
      <c r="AA18">
        <v>0</v>
      </c>
      <c r="AB18">
        <v>0</v>
      </c>
      <c r="AC18">
        <v>0</v>
      </c>
      <c r="AD18">
        <v>0</v>
      </c>
      <c r="AE18">
        <v>0</v>
      </c>
      <c r="AF18">
        <v>0</v>
      </c>
      <c r="AG18">
        <v>0</v>
      </c>
      <c r="AH18">
        <v>0</v>
      </c>
      <c r="AI18">
        <v>0</v>
      </c>
      <c r="AJ18">
        <v>0</v>
      </c>
      <c r="AK18">
        <v>0</v>
      </c>
      <c r="AL18">
        <v>0</v>
      </c>
      <c r="AM18">
        <v>0</v>
      </c>
      <c r="AN18">
        <v>0</v>
      </c>
      <c r="AO18">
        <v>0</v>
      </c>
      <c r="AP18">
        <v>0</v>
      </c>
      <c r="AQ18">
        <v>2.46</v>
      </c>
      <c r="AR18">
        <v>923.54894291440019</v>
      </c>
      <c r="AS18">
        <v>0</v>
      </c>
      <c r="AT18">
        <v>0</v>
      </c>
      <c r="AU18">
        <v>0</v>
      </c>
      <c r="AV18">
        <v>0</v>
      </c>
      <c r="AW18">
        <v>0</v>
      </c>
      <c r="AX18">
        <v>0</v>
      </c>
      <c r="AY18">
        <v>0</v>
      </c>
      <c r="AZ18">
        <v>0</v>
      </c>
      <c r="BA18">
        <v>156.26866335441616</v>
      </c>
      <c r="BB18">
        <v>0</v>
      </c>
      <c r="BC18">
        <v>0</v>
      </c>
      <c r="BD18" s="28">
        <v>0</v>
      </c>
      <c r="BF18" s="44">
        <f t="shared" si="0"/>
        <v>38.688000000000002</v>
      </c>
      <c r="BG18" s="44">
        <f t="shared" si="1"/>
        <v>129.58199999999999</v>
      </c>
      <c r="BH18" s="44">
        <f t="shared" si="2"/>
        <v>377.589</v>
      </c>
      <c r="BI18" s="44">
        <f t="shared" si="3"/>
        <v>9.4E-2</v>
      </c>
      <c r="BJ18" s="44">
        <f t="shared" si="4"/>
        <v>0.626</v>
      </c>
      <c r="BK18" s="44">
        <f t="shared" si="5"/>
        <v>1110.2389429144002</v>
      </c>
      <c r="BL18" s="44">
        <f t="shared" si="6"/>
        <v>156.26866335441616</v>
      </c>
      <c r="BM18" s="44">
        <f t="shared" si="7"/>
        <v>35.670743190379021</v>
      </c>
      <c r="BN18" s="44">
        <f t="shared" si="8"/>
        <v>26.918887528738647</v>
      </c>
      <c r="BO18" s="44">
        <f t="shared" si="9"/>
        <v>843.60477000000003</v>
      </c>
      <c r="BP18" s="44">
        <f t="shared" si="10"/>
        <v>254.66822999999997</v>
      </c>
      <c r="BQ18" s="44">
        <f t="shared" si="11"/>
        <v>289.64427000000001</v>
      </c>
      <c r="BR18" s="44">
        <f t="shared" si="12"/>
        <v>2386.487752007924</v>
      </c>
      <c r="BS18" s="44">
        <f t="shared" si="13"/>
        <v>227.21434221874577</v>
      </c>
      <c r="BT18" s="44">
        <f t="shared" si="14"/>
        <v>38.037856170992413</v>
      </c>
      <c r="BU18" s="44">
        <f t="shared" si="15"/>
        <v>152.65274177467597</v>
      </c>
      <c r="BV18" s="28"/>
    </row>
    <row r="19" spans="1:74" x14ac:dyDescent="0.2">
      <c r="A19" s="27" t="s">
        <v>115</v>
      </c>
      <c r="B19" s="28">
        <v>0</v>
      </c>
      <c r="C19" s="28">
        <v>0</v>
      </c>
      <c r="D19" s="28">
        <v>0</v>
      </c>
      <c r="E19" s="28">
        <v>0</v>
      </c>
      <c r="F19" s="28">
        <v>0</v>
      </c>
      <c r="G19" s="28">
        <v>0</v>
      </c>
      <c r="H19" s="28">
        <v>0</v>
      </c>
      <c r="I19">
        <v>152.65274177467597</v>
      </c>
      <c r="J19">
        <v>50.433999999999997</v>
      </c>
      <c r="K19">
        <v>45.191000000000003</v>
      </c>
      <c r="L19">
        <v>462.23099999999999</v>
      </c>
      <c r="M19">
        <v>0.5</v>
      </c>
      <c r="N19">
        <v>0.155</v>
      </c>
      <c r="O19">
        <v>8.1020000000000003</v>
      </c>
      <c r="P19">
        <v>189.941</v>
      </c>
      <c r="Q19">
        <v>1841.1206096184146</v>
      </c>
      <c r="R19">
        <v>295.46293365972917</v>
      </c>
      <c r="S19">
        <v>0</v>
      </c>
      <c r="T19">
        <v>1.6971728619315882</v>
      </c>
      <c r="U19">
        <v>4.443674786330889</v>
      </c>
      <c r="V19">
        <v>744.85699999999997</v>
      </c>
      <c r="W19">
        <v>584.50553000000002</v>
      </c>
      <c r="X19">
        <v>169.31182000000004</v>
      </c>
      <c r="Y19">
        <v>281.64398000000011</v>
      </c>
      <c r="Z19">
        <v>4.6520000000000001</v>
      </c>
      <c r="AA19">
        <v>0.3</v>
      </c>
      <c r="AB19">
        <v>76.947999999999993</v>
      </c>
      <c r="AC19">
        <v>0.33300000000000002</v>
      </c>
      <c r="AD19">
        <v>0.66700000000000004</v>
      </c>
      <c r="AE19">
        <v>120.556</v>
      </c>
      <c r="AF19">
        <v>0</v>
      </c>
      <c r="AG19">
        <v>0</v>
      </c>
      <c r="AH19">
        <v>365.53274239415003</v>
      </c>
      <c r="AI19">
        <v>151.81951516888992</v>
      </c>
      <c r="AJ19">
        <v>576.2413712153616</v>
      </c>
      <c r="AK19">
        <v>5.9361119820525268</v>
      </c>
      <c r="AL19">
        <v>1.7915933051167423</v>
      </c>
      <c r="AM19">
        <v>114.93705469216648</v>
      </c>
      <c r="AN19">
        <v>108.90451134241646</v>
      </c>
      <c r="AO19">
        <v>0</v>
      </c>
      <c r="AP19">
        <v>0</v>
      </c>
      <c r="AQ19">
        <v>12.71</v>
      </c>
      <c r="AR19">
        <v>870.71451393386587</v>
      </c>
      <c r="AS19">
        <v>0</v>
      </c>
      <c r="AT19">
        <v>0</v>
      </c>
      <c r="AU19">
        <v>0</v>
      </c>
      <c r="AV19">
        <v>0</v>
      </c>
      <c r="AW19">
        <v>0</v>
      </c>
      <c r="AX19">
        <v>0</v>
      </c>
      <c r="AY19">
        <v>0</v>
      </c>
      <c r="AZ19">
        <v>0</v>
      </c>
      <c r="BA19">
        <v>102.58141997246145</v>
      </c>
      <c r="BB19">
        <v>0</v>
      </c>
      <c r="BC19">
        <v>0</v>
      </c>
      <c r="BD19" s="28">
        <v>0</v>
      </c>
      <c r="BF19" s="44">
        <f t="shared" si="0"/>
        <v>433.32874239415003</v>
      </c>
      <c r="BG19" s="44">
        <f t="shared" si="1"/>
        <v>197.31051516888994</v>
      </c>
      <c r="BH19" s="44">
        <f t="shared" si="2"/>
        <v>1115.4203712153617</v>
      </c>
      <c r="BI19" s="44">
        <f t="shared" si="3"/>
        <v>6.769111982052527</v>
      </c>
      <c r="BJ19" s="44">
        <f t="shared" si="4"/>
        <v>2.6135933051167424</v>
      </c>
      <c r="BK19" s="44">
        <f t="shared" si="5"/>
        <v>1304.2505686260324</v>
      </c>
      <c r="BL19" s="44">
        <f t="shared" si="6"/>
        <v>102.58141997246145</v>
      </c>
      <c r="BM19" s="44">
        <f t="shared" si="7"/>
        <v>108.90451134241646</v>
      </c>
      <c r="BN19" s="44">
        <f t="shared" si="8"/>
        <v>1.6971728619315882</v>
      </c>
      <c r="BO19" s="44">
        <f t="shared" si="9"/>
        <v>584.50553000000002</v>
      </c>
      <c r="BP19" s="44">
        <f t="shared" si="10"/>
        <v>169.31182000000004</v>
      </c>
      <c r="BQ19" s="44">
        <f t="shared" si="11"/>
        <v>281.64398000000011</v>
      </c>
      <c r="BR19" s="44">
        <f t="shared" si="12"/>
        <v>1841.1206096184146</v>
      </c>
      <c r="BS19" s="44">
        <f t="shared" si="13"/>
        <v>295.46293365972917</v>
      </c>
      <c r="BT19" s="44">
        <f t="shared" si="14"/>
        <v>4.443674786330889</v>
      </c>
      <c r="BU19" s="44">
        <f t="shared" si="15"/>
        <v>897.50974177467594</v>
      </c>
      <c r="BV19" s="28"/>
    </row>
    <row r="20" spans="1:74" x14ac:dyDescent="0.2">
      <c r="A20" s="27" t="s">
        <v>116</v>
      </c>
      <c r="B20" s="28">
        <v>0</v>
      </c>
      <c r="C20" s="28">
        <v>0</v>
      </c>
      <c r="D20" s="28">
        <v>0</v>
      </c>
      <c r="E20" s="28">
        <v>0</v>
      </c>
      <c r="F20" s="28">
        <v>0</v>
      </c>
      <c r="G20" s="28">
        <v>0</v>
      </c>
      <c r="H20" s="28">
        <v>0</v>
      </c>
      <c r="I20">
        <v>47.178464606181457</v>
      </c>
      <c r="J20">
        <v>58.314999999999998</v>
      </c>
      <c r="K20">
        <v>48.360999999999997</v>
      </c>
      <c r="L20">
        <v>270.68099999999998</v>
      </c>
      <c r="M20">
        <v>0.13900000000000001</v>
      </c>
      <c r="N20">
        <v>0.13300000000000001</v>
      </c>
      <c r="O20">
        <v>15.58</v>
      </c>
      <c r="P20">
        <v>471.48399999999998</v>
      </c>
      <c r="Q20">
        <v>1156.7649568397076</v>
      </c>
      <c r="R20">
        <v>162.56130958101056</v>
      </c>
      <c r="S20">
        <v>0</v>
      </c>
      <c r="T20">
        <v>3.3885925955176455</v>
      </c>
      <c r="U20">
        <v>0</v>
      </c>
      <c r="V20">
        <v>744.85699999999997</v>
      </c>
      <c r="W20">
        <v>211.64386000000002</v>
      </c>
      <c r="X20">
        <v>139.07934</v>
      </c>
      <c r="Y20">
        <v>39.968090000000004</v>
      </c>
      <c r="Z20">
        <v>22.983000000000001</v>
      </c>
      <c r="AA20">
        <v>22.445</v>
      </c>
      <c r="AB20">
        <v>266.93700000000001</v>
      </c>
      <c r="AC20">
        <v>0.74299999999999999</v>
      </c>
      <c r="AD20">
        <v>1.3340000000000001</v>
      </c>
      <c r="AE20">
        <v>990.13</v>
      </c>
      <c r="AF20">
        <v>4.2629999999999999</v>
      </c>
      <c r="AG20">
        <v>88.867000000000004</v>
      </c>
      <c r="AH20">
        <v>325.95870778241704</v>
      </c>
      <c r="AI20">
        <v>153.03798966673708</v>
      </c>
      <c r="AJ20">
        <v>618.15344845780078</v>
      </c>
      <c r="AK20">
        <v>28.748842682957811</v>
      </c>
      <c r="AL20">
        <v>3.2079730466337151</v>
      </c>
      <c r="AM20">
        <v>154.72324213170393</v>
      </c>
      <c r="AN20">
        <v>3.8367682701505834</v>
      </c>
      <c r="AO20">
        <v>1.3540937527431103</v>
      </c>
      <c r="AP20">
        <v>0</v>
      </c>
      <c r="AQ20">
        <v>21.549999999999997</v>
      </c>
      <c r="AR20">
        <v>1493.9239299525204</v>
      </c>
      <c r="AS20">
        <v>0</v>
      </c>
      <c r="AT20">
        <v>0</v>
      </c>
      <c r="AU20">
        <v>0</v>
      </c>
      <c r="AV20">
        <v>0</v>
      </c>
      <c r="AW20">
        <v>0</v>
      </c>
      <c r="AX20">
        <v>0</v>
      </c>
      <c r="AY20">
        <v>0</v>
      </c>
      <c r="AZ20">
        <v>0</v>
      </c>
      <c r="BA20">
        <v>208.92570721443133</v>
      </c>
      <c r="BB20">
        <v>0</v>
      </c>
      <c r="BC20">
        <v>271.76470588235304</v>
      </c>
      <c r="BD20" s="28">
        <v>0</v>
      </c>
      <c r="BF20" s="44">
        <f t="shared" si="0"/>
        <v>428.80670778241705</v>
      </c>
      <c r="BG20" s="44">
        <f t="shared" si="1"/>
        <v>223.84398966673706</v>
      </c>
      <c r="BH20" s="44">
        <f t="shared" si="2"/>
        <v>1155.7714484578007</v>
      </c>
      <c r="BI20" s="44">
        <f t="shared" si="3"/>
        <v>29.630842682957812</v>
      </c>
      <c r="BJ20" s="44">
        <f t="shared" si="4"/>
        <v>4.6749730466337152</v>
      </c>
      <c r="BK20" s="44">
        <f t="shared" si="5"/>
        <v>3220.3252658369674</v>
      </c>
      <c r="BL20" s="44">
        <f t="shared" si="6"/>
        <v>208.92570721443133</v>
      </c>
      <c r="BM20" s="44">
        <f t="shared" si="7"/>
        <v>3.8367682701505834</v>
      </c>
      <c r="BN20" s="44">
        <f t="shared" si="8"/>
        <v>3.3885925955176455</v>
      </c>
      <c r="BO20" s="44">
        <f t="shared" si="9"/>
        <v>211.64386000000002</v>
      </c>
      <c r="BP20" s="44">
        <f t="shared" si="10"/>
        <v>139.07934</v>
      </c>
      <c r="BQ20" s="44">
        <f t="shared" si="11"/>
        <v>39.968090000000004</v>
      </c>
      <c r="BR20" s="44">
        <f t="shared" si="12"/>
        <v>1156.7649568397076</v>
      </c>
      <c r="BS20" s="44">
        <f t="shared" si="13"/>
        <v>162.56130958101056</v>
      </c>
      <c r="BT20" s="44">
        <f t="shared" si="14"/>
        <v>271.76470588235304</v>
      </c>
      <c r="BU20" s="44">
        <f t="shared" si="15"/>
        <v>792.03546460618145</v>
      </c>
      <c r="BV20" s="28"/>
    </row>
    <row r="21" spans="1:74" x14ac:dyDescent="0.2">
      <c r="A21" s="27" t="s">
        <v>117</v>
      </c>
      <c r="B21" s="28">
        <v>0</v>
      </c>
      <c r="C21" s="28">
        <v>0</v>
      </c>
      <c r="D21" s="28">
        <v>0</v>
      </c>
      <c r="E21" s="28">
        <v>0</v>
      </c>
      <c r="F21" s="28">
        <v>0</v>
      </c>
      <c r="G21" s="28">
        <v>0</v>
      </c>
      <c r="H21" s="28">
        <v>0</v>
      </c>
      <c r="I21">
        <v>51.445663010967102</v>
      </c>
      <c r="J21">
        <v>31.62</v>
      </c>
      <c r="K21">
        <v>18.311</v>
      </c>
      <c r="L21">
        <v>229.40600000000001</v>
      </c>
      <c r="M21">
        <v>2.9000000000000001E-2</v>
      </c>
      <c r="N21">
        <v>1.8580000000000001</v>
      </c>
      <c r="O21">
        <v>21.795999999999999</v>
      </c>
      <c r="P21">
        <v>157.79599999999999</v>
      </c>
      <c r="Q21">
        <v>1140.501438148025</v>
      </c>
      <c r="R21">
        <v>199.5248795677287</v>
      </c>
      <c r="S21">
        <v>26.908516257718563</v>
      </c>
      <c r="T21">
        <v>2.9398485845662425</v>
      </c>
      <c r="U21">
        <v>0</v>
      </c>
      <c r="V21">
        <v>744.85699999999997</v>
      </c>
      <c r="W21">
        <v>519.78287999999998</v>
      </c>
      <c r="X21">
        <v>136.35991999999999</v>
      </c>
      <c r="Y21">
        <v>138.03058999999999</v>
      </c>
      <c r="Z21">
        <v>0</v>
      </c>
      <c r="AA21">
        <v>0</v>
      </c>
      <c r="AB21">
        <v>0</v>
      </c>
      <c r="AC21">
        <v>0</v>
      </c>
      <c r="AD21">
        <v>0</v>
      </c>
      <c r="AE21">
        <v>0</v>
      </c>
      <c r="AF21">
        <v>0</v>
      </c>
      <c r="AG21">
        <v>0</v>
      </c>
      <c r="AH21">
        <v>243.17426811825257</v>
      </c>
      <c r="AI21">
        <v>156.51897377520029</v>
      </c>
      <c r="AJ21">
        <v>948.53177048208931</v>
      </c>
      <c r="AK21">
        <v>5.8778268584405025</v>
      </c>
      <c r="AL21">
        <v>7.0345035674528953</v>
      </c>
      <c r="AM21">
        <v>150.29993236519863</v>
      </c>
      <c r="AN21">
        <v>77.357197813010586</v>
      </c>
      <c r="AO21">
        <v>0</v>
      </c>
      <c r="AP21">
        <v>0</v>
      </c>
      <c r="AQ21">
        <v>35.06</v>
      </c>
      <c r="AR21">
        <v>3842.1546820559802</v>
      </c>
      <c r="AS21">
        <v>0</v>
      </c>
      <c r="AT21">
        <v>0</v>
      </c>
      <c r="AU21">
        <v>0</v>
      </c>
      <c r="AV21">
        <v>0</v>
      </c>
      <c r="AW21">
        <v>0</v>
      </c>
      <c r="AX21">
        <v>0</v>
      </c>
      <c r="AY21">
        <v>0</v>
      </c>
      <c r="AZ21">
        <v>0</v>
      </c>
      <c r="BA21">
        <v>342.59336125202117</v>
      </c>
      <c r="BB21">
        <v>0</v>
      </c>
      <c r="BC21">
        <v>271.76470588235304</v>
      </c>
      <c r="BD21" s="28">
        <v>0</v>
      </c>
      <c r="BF21" s="44">
        <f t="shared" si="0"/>
        <v>309.85426811825255</v>
      </c>
      <c r="BG21" s="44">
        <f t="shared" si="1"/>
        <v>174.8299737752003</v>
      </c>
      <c r="BH21" s="44">
        <f t="shared" si="2"/>
        <v>1177.9377704820893</v>
      </c>
      <c r="BI21" s="44">
        <f t="shared" si="3"/>
        <v>5.9068268584405024</v>
      </c>
      <c r="BJ21" s="44">
        <f t="shared" si="4"/>
        <v>8.8925035674528949</v>
      </c>
      <c r="BK21" s="44">
        <f t="shared" si="5"/>
        <v>4172.0466144211787</v>
      </c>
      <c r="BL21" s="44">
        <f t="shared" si="6"/>
        <v>342.59336125202117</v>
      </c>
      <c r="BM21" s="44">
        <f t="shared" si="7"/>
        <v>104.26571407072915</v>
      </c>
      <c r="BN21" s="44">
        <f t="shared" si="8"/>
        <v>2.9398485845662425</v>
      </c>
      <c r="BO21" s="44">
        <f t="shared" si="9"/>
        <v>519.78287999999998</v>
      </c>
      <c r="BP21" s="44">
        <f t="shared" si="10"/>
        <v>136.35991999999999</v>
      </c>
      <c r="BQ21" s="44">
        <f t="shared" si="11"/>
        <v>138.03058999999999</v>
      </c>
      <c r="BR21" s="44">
        <f t="shared" si="12"/>
        <v>1140.501438148025</v>
      </c>
      <c r="BS21" s="44">
        <f t="shared" si="13"/>
        <v>199.5248795677287</v>
      </c>
      <c r="BT21" s="44">
        <f t="shared" si="14"/>
        <v>271.76470588235304</v>
      </c>
      <c r="BU21" s="44">
        <f t="shared" si="15"/>
        <v>796.30266301096708</v>
      </c>
      <c r="BV21" s="28"/>
    </row>
    <row r="22" spans="1:74" x14ac:dyDescent="0.2">
      <c r="A22" s="27" t="s">
        <v>118</v>
      </c>
      <c r="B22" s="28">
        <v>0</v>
      </c>
      <c r="C22" s="28">
        <v>0</v>
      </c>
      <c r="D22" s="28">
        <v>0</v>
      </c>
      <c r="E22" s="28">
        <v>0</v>
      </c>
      <c r="F22" s="28">
        <v>0</v>
      </c>
      <c r="G22" s="28">
        <v>0</v>
      </c>
      <c r="H22" s="28">
        <v>0</v>
      </c>
      <c r="I22">
        <v>0</v>
      </c>
      <c r="J22">
        <v>3.1589999999999998</v>
      </c>
      <c r="K22">
        <v>0.874</v>
      </c>
      <c r="L22">
        <v>248.73599999999999</v>
      </c>
      <c r="M22">
        <v>0</v>
      </c>
      <c r="N22">
        <v>0.307</v>
      </c>
      <c r="O22">
        <v>98.8</v>
      </c>
      <c r="P22">
        <v>297.61200000000002</v>
      </c>
      <c r="Q22">
        <v>438.73327399206556</v>
      </c>
      <c r="R22">
        <v>89.528488318065939</v>
      </c>
      <c r="S22">
        <v>0</v>
      </c>
      <c r="T22">
        <v>0</v>
      </c>
      <c r="U22">
        <v>0</v>
      </c>
      <c r="V22">
        <v>0</v>
      </c>
      <c r="W22">
        <v>59.733899999999991</v>
      </c>
      <c r="X22">
        <v>161.99530999999999</v>
      </c>
      <c r="Y22">
        <v>9.5827999999999989</v>
      </c>
      <c r="Z22">
        <v>0</v>
      </c>
      <c r="AA22">
        <v>0</v>
      </c>
      <c r="AB22">
        <v>0</v>
      </c>
      <c r="AC22">
        <v>0</v>
      </c>
      <c r="AD22">
        <v>0</v>
      </c>
      <c r="AE22">
        <v>0</v>
      </c>
      <c r="AF22">
        <v>0</v>
      </c>
      <c r="AG22">
        <v>0</v>
      </c>
      <c r="AH22">
        <v>0</v>
      </c>
      <c r="AI22">
        <v>0</v>
      </c>
      <c r="AJ22">
        <v>0</v>
      </c>
      <c r="AK22">
        <v>0</v>
      </c>
      <c r="AL22">
        <v>0</v>
      </c>
      <c r="AM22">
        <v>0</v>
      </c>
      <c r="AN22">
        <v>0</v>
      </c>
      <c r="AO22">
        <v>0</v>
      </c>
      <c r="AP22">
        <v>0</v>
      </c>
      <c r="AQ22">
        <v>4.75</v>
      </c>
      <c r="AR22">
        <v>1018.6411940323399</v>
      </c>
      <c r="AS22">
        <v>0</v>
      </c>
      <c r="AT22">
        <v>0</v>
      </c>
      <c r="AU22">
        <v>0</v>
      </c>
      <c r="AV22">
        <v>0</v>
      </c>
      <c r="AW22">
        <v>0</v>
      </c>
      <c r="AX22">
        <v>0</v>
      </c>
      <c r="AY22">
        <v>0</v>
      </c>
      <c r="AZ22">
        <v>0</v>
      </c>
      <c r="BA22">
        <v>379.51688891935714</v>
      </c>
      <c r="BB22">
        <v>0</v>
      </c>
      <c r="BC22">
        <v>54.352941176470559</v>
      </c>
      <c r="BD22" s="28">
        <v>0</v>
      </c>
      <c r="BF22" s="44">
        <f t="shared" si="0"/>
        <v>7.9089999999999998</v>
      </c>
      <c r="BG22" s="44">
        <f t="shared" si="1"/>
        <v>0.874</v>
      </c>
      <c r="BH22" s="44">
        <f t="shared" si="2"/>
        <v>248.73599999999999</v>
      </c>
      <c r="BI22" s="44">
        <f t="shared" si="3"/>
        <v>0</v>
      </c>
      <c r="BJ22" s="44">
        <f t="shared" si="4"/>
        <v>0.307</v>
      </c>
      <c r="BK22" s="44">
        <f t="shared" si="5"/>
        <v>1415.0531940323399</v>
      </c>
      <c r="BL22" s="44">
        <f t="shared" si="6"/>
        <v>379.51688891935714</v>
      </c>
      <c r="BM22" s="44">
        <f t="shared" si="7"/>
        <v>0</v>
      </c>
      <c r="BN22" s="44">
        <f t="shared" si="8"/>
        <v>0</v>
      </c>
      <c r="BO22" s="44">
        <f t="shared" si="9"/>
        <v>59.733899999999991</v>
      </c>
      <c r="BP22" s="44">
        <f t="shared" si="10"/>
        <v>161.99530999999999</v>
      </c>
      <c r="BQ22" s="44">
        <f t="shared" si="11"/>
        <v>9.5827999999999989</v>
      </c>
      <c r="BR22" s="44">
        <f t="shared" si="12"/>
        <v>438.73327399206556</v>
      </c>
      <c r="BS22" s="44">
        <f t="shared" si="13"/>
        <v>89.528488318065939</v>
      </c>
      <c r="BT22" s="44">
        <f t="shared" si="14"/>
        <v>54.352941176470559</v>
      </c>
      <c r="BU22" s="44">
        <f t="shared" si="15"/>
        <v>0</v>
      </c>
      <c r="BV22" s="28"/>
    </row>
    <row r="23" spans="1:74" x14ac:dyDescent="0.2">
      <c r="A23" s="27" t="s">
        <v>119</v>
      </c>
      <c r="B23" s="28">
        <v>0</v>
      </c>
      <c r="C23" s="28">
        <v>0</v>
      </c>
      <c r="D23" s="28">
        <v>0</v>
      </c>
      <c r="E23" s="28">
        <v>0</v>
      </c>
      <c r="F23" s="28">
        <v>0</v>
      </c>
      <c r="G23" s="28">
        <v>0</v>
      </c>
      <c r="H23" s="28">
        <v>0</v>
      </c>
      <c r="I23">
        <v>30.029910269192424</v>
      </c>
      <c r="J23">
        <v>115.274</v>
      </c>
      <c r="K23">
        <v>20.463999999999999</v>
      </c>
      <c r="L23">
        <v>119.696</v>
      </c>
      <c r="M23">
        <v>1.1910000000000001</v>
      </c>
      <c r="N23">
        <v>2.3969999999999998</v>
      </c>
      <c r="O23">
        <v>25.699000000000002</v>
      </c>
      <c r="P23">
        <v>303.89499999999998</v>
      </c>
      <c r="Q23">
        <v>669.18914783156913</v>
      </c>
      <c r="R23">
        <v>80.491204398399034</v>
      </c>
      <c r="S23">
        <v>0</v>
      </c>
      <c r="T23">
        <v>0.86296925182962092</v>
      </c>
      <c r="U23">
        <v>0</v>
      </c>
      <c r="V23">
        <v>0</v>
      </c>
      <c r="W23">
        <v>105.76416</v>
      </c>
      <c r="X23">
        <v>144.61591999999999</v>
      </c>
      <c r="Y23">
        <v>23.914670000000001</v>
      </c>
      <c r="Z23">
        <v>0</v>
      </c>
      <c r="AA23">
        <v>0</v>
      </c>
      <c r="AB23">
        <v>0</v>
      </c>
      <c r="AC23">
        <v>0</v>
      </c>
      <c r="AD23">
        <v>0</v>
      </c>
      <c r="AE23">
        <v>0</v>
      </c>
      <c r="AF23">
        <v>0</v>
      </c>
      <c r="AG23">
        <v>0</v>
      </c>
      <c r="AH23">
        <v>525.42144167465733</v>
      </c>
      <c r="AI23">
        <v>115.1427009013785</v>
      </c>
      <c r="AJ23">
        <v>241.06277886535361</v>
      </c>
      <c r="AK23">
        <v>1.1010346679551215</v>
      </c>
      <c r="AL23">
        <v>0.41428075362800798</v>
      </c>
      <c r="AM23">
        <v>304.34137847574215</v>
      </c>
      <c r="AN23">
        <v>53.887898224361017</v>
      </c>
      <c r="AO23">
        <v>0</v>
      </c>
      <c r="AP23">
        <v>0</v>
      </c>
      <c r="AQ23">
        <v>20.07</v>
      </c>
      <c r="AR23">
        <v>4637.7084384111467</v>
      </c>
      <c r="AS23">
        <v>0</v>
      </c>
      <c r="AT23">
        <v>0</v>
      </c>
      <c r="AU23">
        <v>0</v>
      </c>
      <c r="AV23">
        <v>0</v>
      </c>
      <c r="AW23">
        <v>0</v>
      </c>
      <c r="AX23">
        <v>0</v>
      </c>
      <c r="AY23">
        <v>0</v>
      </c>
      <c r="AZ23">
        <v>0</v>
      </c>
      <c r="BA23">
        <v>127.51582665816431</v>
      </c>
      <c r="BB23">
        <v>0</v>
      </c>
      <c r="BC23">
        <v>652.23529411764696</v>
      </c>
      <c r="BD23" s="28">
        <v>0</v>
      </c>
      <c r="BF23" s="44">
        <f t="shared" si="0"/>
        <v>660.76544167465738</v>
      </c>
      <c r="BG23" s="44">
        <f t="shared" si="1"/>
        <v>135.6067009013785</v>
      </c>
      <c r="BH23" s="44">
        <f t="shared" si="2"/>
        <v>360.75877886535363</v>
      </c>
      <c r="BI23" s="44">
        <f t="shared" si="3"/>
        <v>2.2920346679551216</v>
      </c>
      <c r="BJ23" s="44">
        <f t="shared" si="4"/>
        <v>2.811280753628008</v>
      </c>
      <c r="BK23" s="44">
        <f t="shared" si="5"/>
        <v>5271.643816886889</v>
      </c>
      <c r="BL23" s="44">
        <f t="shared" si="6"/>
        <v>127.51582665816431</v>
      </c>
      <c r="BM23" s="44">
        <f t="shared" si="7"/>
        <v>53.887898224361017</v>
      </c>
      <c r="BN23" s="44">
        <f t="shared" si="8"/>
        <v>0.86296925182962092</v>
      </c>
      <c r="BO23" s="44">
        <f t="shared" si="9"/>
        <v>105.76416</v>
      </c>
      <c r="BP23" s="44">
        <f t="shared" si="10"/>
        <v>144.61591999999999</v>
      </c>
      <c r="BQ23" s="44">
        <f t="shared" si="11"/>
        <v>23.914670000000001</v>
      </c>
      <c r="BR23" s="44">
        <f t="shared" si="12"/>
        <v>669.18914783156913</v>
      </c>
      <c r="BS23" s="44">
        <f t="shared" si="13"/>
        <v>80.491204398399034</v>
      </c>
      <c r="BT23" s="44">
        <f t="shared" si="14"/>
        <v>652.23529411764696</v>
      </c>
      <c r="BU23" s="44">
        <f t="shared" si="15"/>
        <v>30.029910269192424</v>
      </c>
      <c r="BV23" s="28"/>
    </row>
    <row r="24" spans="1:74" x14ac:dyDescent="0.2">
      <c r="A24" s="27" t="s">
        <v>120</v>
      </c>
      <c r="B24" s="28">
        <v>0</v>
      </c>
      <c r="C24" s="28">
        <v>0</v>
      </c>
      <c r="D24" s="28">
        <v>0</v>
      </c>
      <c r="E24" s="28">
        <v>0</v>
      </c>
      <c r="F24" s="28">
        <v>0</v>
      </c>
      <c r="G24" s="28">
        <v>0</v>
      </c>
      <c r="H24" s="28">
        <v>0</v>
      </c>
      <c r="I24">
        <v>21.455633100697906</v>
      </c>
      <c r="J24">
        <v>0.27500000000000002</v>
      </c>
      <c r="K24">
        <v>0.99</v>
      </c>
      <c r="L24">
        <v>60.664000000000001</v>
      </c>
      <c r="M24">
        <v>0</v>
      </c>
      <c r="N24">
        <v>0.13300000000000001</v>
      </c>
      <c r="O24">
        <v>3.8479999999999999</v>
      </c>
      <c r="P24">
        <v>0.41</v>
      </c>
      <c r="Q24">
        <v>458.5928697687271</v>
      </c>
      <c r="R24">
        <v>17.882679696725095</v>
      </c>
      <c r="S24">
        <v>0</v>
      </c>
      <c r="T24">
        <v>2.0251011776268442</v>
      </c>
      <c r="U24">
        <v>0</v>
      </c>
      <c r="V24">
        <v>0</v>
      </c>
      <c r="W24">
        <v>29.705059999999996</v>
      </c>
      <c r="X24">
        <v>9.6988799999999991</v>
      </c>
      <c r="Y24">
        <v>21.86872</v>
      </c>
      <c r="Z24">
        <v>0.51</v>
      </c>
      <c r="AA24">
        <v>0.83299999999999996</v>
      </c>
      <c r="AB24">
        <v>8.3800000000000008</v>
      </c>
      <c r="AC24">
        <v>0</v>
      </c>
      <c r="AD24">
        <v>0.99099999999999999</v>
      </c>
      <c r="AE24">
        <v>54.872999999999998</v>
      </c>
      <c r="AF24">
        <v>7.47</v>
      </c>
      <c r="AG24">
        <v>30.588000000000001</v>
      </c>
      <c r="AH24">
        <v>40.918848323884802</v>
      </c>
      <c r="AI24">
        <v>29.010450759792295</v>
      </c>
      <c r="AJ24">
        <v>98.061261498577323</v>
      </c>
      <c r="AK24">
        <v>0</v>
      </c>
      <c r="AL24">
        <v>0.85611942870268865</v>
      </c>
      <c r="AM24">
        <v>7.795567291999423</v>
      </c>
      <c r="AN24">
        <v>10.167689176991551</v>
      </c>
      <c r="AO24">
        <v>0</v>
      </c>
      <c r="AP24">
        <v>0</v>
      </c>
      <c r="AQ24">
        <v>0.09</v>
      </c>
      <c r="AR24">
        <v>466.88922182004427</v>
      </c>
      <c r="AS24">
        <v>0</v>
      </c>
      <c r="AT24">
        <v>0</v>
      </c>
      <c r="AU24">
        <v>0</v>
      </c>
      <c r="AV24">
        <v>0</v>
      </c>
      <c r="AW24">
        <v>0</v>
      </c>
      <c r="AX24">
        <v>0</v>
      </c>
      <c r="AY24">
        <v>0</v>
      </c>
      <c r="AZ24">
        <v>0</v>
      </c>
      <c r="BA24">
        <v>47.984736643201046</v>
      </c>
      <c r="BB24">
        <v>0</v>
      </c>
      <c r="BC24">
        <v>0</v>
      </c>
      <c r="BD24" s="28">
        <v>0</v>
      </c>
      <c r="BF24" s="44">
        <f t="shared" si="0"/>
        <v>41.793848323884802</v>
      </c>
      <c r="BG24" s="44">
        <f t="shared" si="1"/>
        <v>30.833450759792296</v>
      </c>
      <c r="BH24" s="44">
        <f t="shared" si="2"/>
        <v>167.10526149857731</v>
      </c>
      <c r="BI24" s="44">
        <f t="shared" si="3"/>
        <v>0</v>
      </c>
      <c r="BJ24" s="44">
        <f t="shared" si="4"/>
        <v>1.9801194287026886</v>
      </c>
      <c r="BK24" s="44">
        <f t="shared" si="5"/>
        <v>571.8737891120436</v>
      </c>
      <c r="BL24" s="44">
        <f t="shared" si="6"/>
        <v>47.984736643201046</v>
      </c>
      <c r="BM24" s="44">
        <f t="shared" si="7"/>
        <v>10.167689176991551</v>
      </c>
      <c r="BN24" s="44">
        <f t="shared" si="8"/>
        <v>2.0251011776268442</v>
      </c>
      <c r="BO24" s="44">
        <f t="shared" si="9"/>
        <v>29.705059999999996</v>
      </c>
      <c r="BP24" s="44">
        <f t="shared" si="10"/>
        <v>9.6988799999999991</v>
      </c>
      <c r="BQ24" s="44">
        <f t="shared" si="11"/>
        <v>21.86872</v>
      </c>
      <c r="BR24" s="44">
        <f t="shared" si="12"/>
        <v>458.5928697687271</v>
      </c>
      <c r="BS24" s="44">
        <f t="shared" si="13"/>
        <v>17.882679696725095</v>
      </c>
      <c r="BT24" s="44">
        <f t="shared" si="14"/>
        <v>0</v>
      </c>
      <c r="BU24" s="44">
        <f t="shared" si="15"/>
        <v>21.455633100697906</v>
      </c>
      <c r="BV24" s="28"/>
    </row>
    <row r="25" spans="1:74" x14ac:dyDescent="0.2">
      <c r="A25" s="27" t="s">
        <v>121</v>
      </c>
      <c r="B25" s="28">
        <v>0</v>
      </c>
      <c r="C25" s="28">
        <v>0</v>
      </c>
      <c r="D25" s="28">
        <v>0</v>
      </c>
      <c r="E25" s="28">
        <v>0</v>
      </c>
      <c r="F25" s="28">
        <v>0</v>
      </c>
      <c r="G25" s="28">
        <v>0</v>
      </c>
      <c r="H25" s="28">
        <v>0</v>
      </c>
      <c r="I25">
        <v>25.722831505483551</v>
      </c>
      <c r="J25">
        <v>27.231999999999999</v>
      </c>
      <c r="K25">
        <v>43.335000000000001</v>
      </c>
      <c r="L25">
        <v>60.119</v>
      </c>
      <c r="M25">
        <v>0.88</v>
      </c>
      <c r="N25">
        <v>0.04</v>
      </c>
      <c r="O25">
        <v>0</v>
      </c>
      <c r="P25">
        <v>70.180000000000007</v>
      </c>
      <c r="Q25">
        <v>358.70047985824635</v>
      </c>
      <c r="R25">
        <v>57.988786669315637</v>
      </c>
      <c r="S25">
        <v>0</v>
      </c>
      <c r="T25">
        <v>83.408854753505636</v>
      </c>
      <c r="U25">
        <v>0</v>
      </c>
      <c r="V25">
        <v>744.85699999999997</v>
      </c>
      <c r="W25">
        <v>308.04567000000003</v>
      </c>
      <c r="X25">
        <v>37.625920000000001</v>
      </c>
      <c r="Y25">
        <v>86.228510000000014</v>
      </c>
      <c r="Z25">
        <v>54.162999999999997</v>
      </c>
      <c r="AA25">
        <v>39.979999999999997</v>
      </c>
      <c r="AB25">
        <v>431.50200000000001</v>
      </c>
      <c r="AC25">
        <v>2.5649999999999999</v>
      </c>
      <c r="AD25">
        <v>0</v>
      </c>
      <c r="AE25">
        <v>606.70899999999995</v>
      </c>
      <c r="AF25">
        <v>1.244</v>
      </c>
      <c r="AG25">
        <v>124.67700000000001</v>
      </c>
      <c r="AH25">
        <v>140.89492727696751</v>
      </c>
      <c r="AI25">
        <v>90.870751041822203</v>
      </c>
      <c r="AJ25">
        <v>816.32595528870684</v>
      </c>
      <c r="AK25">
        <v>8.7285258354889326</v>
      </c>
      <c r="AL25">
        <v>1.6256130062603066E-2</v>
      </c>
      <c r="AM25">
        <v>84.423163455742284</v>
      </c>
      <c r="AN25">
        <v>54.230449888843822</v>
      </c>
      <c r="AO25">
        <v>0</v>
      </c>
      <c r="AP25">
        <v>0</v>
      </c>
      <c r="AQ25">
        <v>0</v>
      </c>
      <c r="AR25">
        <v>930.32017173617055</v>
      </c>
      <c r="AS25">
        <v>0</v>
      </c>
      <c r="AT25">
        <v>0</v>
      </c>
      <c r="AU25">
        <v>0</v>
      </c>
      <c r="AV25">
        <v>0</v>
      </c>
      <c r="AW25">
        <v>0</v>
      </c>
      <c r="AX25">
        <v>0</v>
      </c>
      <c r="AY25">
        <v>0</v>
      </c>
      <c r="AZ25">
        <v>0</v>
      </c>
      <c r="BA25">
        <v>44.895657862055032</v>
      </c>
      <c r="BB25">
        <v>0</v>
      </c>
      <c r="BC25">
        <v>271.76470588235304</v>
      </c>
      <c r="BD25" s="28">
        <v>0</v>
      </c>
      <c r="BF25" s="44">
        <f t="shared" si="0"/>
        <v>222.28992727696749</v>
      </c>
      <c r="BG25" s="44">
        <f t="shared" si="1"/>
        <v>174.18575104182219</v>
      </c>
      <c r="BH25" s="44">
        <f t="shared" si="2"/>
        <v>1307.9469552887067</v>
      </c>
      <c r="BI25" s="44">
        <f t="shared" si="3"/>
        <v>12.173525835488933</v>
      </c>
      <c r="BJ25" s="44">
        <f t="shared" si="4"/>
        <v>5.6256130062603063E-2</v>
      </c>
      <c r="BK25" s="44">
        <f t="shared" si="5"/>
        <v>1817.5533351919128</v>
      </c>
      <c r="BL25" s="44">
        <f t="shared" si="6"/>
        <v>44.895657862055032</v>
      </c>
      <c r="BM25" s="44">
        <f t="shared" si="7"/>
        <v>54.230449888843822</v>
      </c>
      <c r="BN25" s="44">
        <f t="shared" si="8"/>
        <v>83.408854753505636</v>
      </c>
      <c r="BO25" s="44">
        <f t="shared" si="9"/>
        <v>308.04567000000003</v>
      </c>
      <c r="BP25" s="44">
        <f t="shared" si="10"/>
        <v>37.625920000000001</v>
      </c>
      <c r="BQ25" s="44">
        <f t="shared" si="11"/>
        <v>86.228510000000014</v>
      </c>
      <c r="BR25" s="44">
        <f t="shared" si="12"/>
        <v>358.70047985824635</v>
      </c>
      <c r="BS25" s="44">
        <f t="shared" si="13"/>
        <v>57.988786669315637</v>
      </c>
      <c r="BT25" s="44">
        <f t="shared" si="14"/>
        <v>271.76470588235304</v>
      </c>
      <c r="BU25" s="44">
        <f t="shared" si="15"/>
        <v>770.57983150548353</v>
      </c>
      <c r="BV25" s="28"/>
    </row>
    <row r="26" spans="1:74" x14ac:dyDescent="0.2">
      <c r="A26" s="27" t="s">
        <v>122</v>
      </c>
      <c r="B26" s="28">
        <v>0</v>
      </c>
      <c r="C26" s="28">
        <v>0</v>
      </c>
      <c r="D26" s="28">
        <v>0</v>
      </c>
      <c r="E26" s="28">
        <v>0</v>
      </c>
      <c r="F26" s="28">
        <v>0</v>
      </c>
      <c r="G26" s="28">
        <v>0</v>
      </c>
      <c r="H26" s="28">
        <v>0</v>
      </c>
      <c r="I26">
        <v>77.16849451645065</v>
      </c>
      <c r="J26">
        <v>51.966000000000001</v>
      </c>
      <c r="K26">
        <v>44.616999999999997</v>
      </c>
      <c r="L26">
        <v>84.483999999999995</v>
      </c>
      <c r="M26">
        <v>0.95</v>
      </c>
      <c r="N26">
        <v>0.13</v>
      </c>
      <c r="O26">
        <v>0.40500000000000003</v>
      </c>
      <c r="P26">
        <v>110.03</v>
      </c>
      <c r="Q26">
        <v>1380.8370425797398</v>
      </c>
      <c r="R26">
        <v>149.50086892243075</v>
      </c>
      <c r="S26">
        <v>155.53756382421832</v>
      </c>
      <c r="T26">
        <v>9.8608619842398024</v>
      </c>
      <c r="U26">
        <v>0</v>
      </c>
      <c r="V26">
        <v>744.85699999999997</v>
      </c>
      <c r="W26">
        <v>1242.3483199999998</v>
      </c>
      <c r="X26">
        <v>66.188520000000011</v>
      </c>
      <c r="Y26">
        <v>160.97698000000003</v>
      </c>
      <c r="Z26">
        <v>145.07499999999999</v>
      </c>
      <c r="AA26">
        <v>57.198</v>
      </c>
      <c r="AB26">
        <v>2932.0630000000001</v>
      </c>
      <c r="AC26">
        <v>3.3130000000000002</v>
      </c>
      <c r="AD26">
        <v>2.6989999999999998</v>
      </c>
      <c r="AE26">
        <v>2665.7170000000001</v>
      </c>
      <c r="AF26">
        <v>37.273000000000003</v>
      </c>
      <c r="AG26">
        <v>988.74400000000003</v>
      </c>
      <c r="AH26">
        <v>281.1622737508219</v>
      </c>
      <c r="AI26">
        <v>209.76997544936947</v>
      </c>
      <c r="AJ26">
        <v>1288.9553839895043</v>
      </c>
      <c r="AK26">
        <v>6.6027617831010952</v>
      </c>
      <c r="AL26">
        <v>1.1801890773670931</v>
      </c>
      <c r="AM26">
        <v>128.97475935250864</v>
      </c>
      <c r="AN26">
        <v>122.20238347653294</v>
      </c>
      <c r="AO26">
        <v>13.206539219452937</v>
      </c>
      <c r="AP26">
        <v>0</v>
      </c>
      <c r="AQ26">
        <v>0</v>
      </c>
      <c r="AR26">
        <v>10980.314993141325</v>
      </c>
      <c r="AS26">
        <v>0</v>
      </c>
      <c r="AT26">
        <v>0</v>
      </c>
      <c r="AU26">
        <v>0</v>
      </c>
      <c r="AV26">
        <v>0</v>
      </c>
      <c r="AW26">
        <v>0</v>
      </c>
      <c r="AX26">
        <v>0</v>
      </c>
      <c r="AY26">
        <v>0</v>
      </c>
      <c r="AZ26">
        <v>0</v>
      </c>
      <c r="BA26">
        <v>1013.3429385912204</v>
      </c>
      <c r="BB26">
        <v>1361.5003277516239</v>
      </c>
      <c r="BC26">
        <v>271.76470588235304</v>
      </c>
      <c r="BD26" s="28">
        <v>14133.333333333299</v>
      </c>
      <c r="BF26" s="44">
        <f t="shared" si="0"/>
        <v>478.20327375082189</v>
      </c>
      <c r="BG26" s="44">
        <f t="shared" si="1"/>
        <v>311.58497544936949</v>
      </c>
      <c r="BH26" s="44">
        <f t="shared" si="2"/>
        <v>4305.5023839895039</v>
      </c>
      <c r="BI26" s="44">
        <f t="shared" si="3"/>
        <v>10.865761783101096</v>
      </c>
      <c r="BJ26" s="44">
        <f t="shared" si="4"/>
        <v>4.0091890773670933</v>
      </c>
      <c r="BK26" s="44">
        <f t="shared" si="5"/>
        <v>14924.665291713289</v>
      </c>
      <c r="BL26" s="44">
        <f t="shared" si="6"/>
        <v>1013.3429385912204</v>
      </c>
      <c r="BM26" s="44">
        <f t="shared" si="7"/>
        <v>14411.073280634051</v>
      </c>
      <c r="BN26" s="44">
        <f t="shared" si="8"/>
        <v>9.8608619842398024</v>
      </c>
      <c r="BO26" s="44">
        <f t="shared" si="9"/>
        <v>1242.3483199999998</v>
      </c>
      <c r="BP26" s="44">
        <f t="shared" si="10"/>
        <v>66.188520000000011</v>
      </c>
      <c r="BQ26" s="44">
        <f t="shared" si="11"/>
        <v>160.97698000000003</v>
      </c>
      <c r="BR26" s="44">
        <f t="shared" si="12"/>
        <v>1380.8370425797398</v>
      </c>
      <c r="BS26" s="44">
        <f t="shared" si="13"/>
        <v>149.50086892243075</v>
      </c>
      <c r="BT26" s="44">
        <f t="shared" si="14"/>
        <v>1633.2650336339771</v>
      </c>
      <c r="BU26" s="44">
        <f t="shared" si="15"/>
        <v>822.02549451645064</v>
      </c>
      <c r="BV26" s="28"/>
    </row>
    <row r="27" spans="1:74" x14ac:dyDescent="0.2">
      <c r="A27" s="27" t="s">
        <v>123</v>
      </c>
      <c r="B27" s="28">
        <v>0</v>
      </c>
      <c r="C27" s="28">
        <v>0</v>
      </c>
      <c r="D27" s="28">
        <v>0</v>
      </c>
      <c r="E27" s="28">
        <v>0</v>
      </c>
      <c r="F27" s="28">
        <v>0</v>
      </c>
      <c r="G27" s="28">
        <v>0</v>
      </c>
      <c r="H27" s="28">
        <v>0</v>
      </c>
      <c r="I27">
        <v>34.297108673978066</v>
      </c>
      <c r="J27">
        <v>43.722999999999999</v>
      </c>
      <c r="K27">
        <v>45.115000000000002</v>
      </c>
      <c r="L27">
        <v>207.78</v>
      </c>
      <c r="M27">
        <v>5.74</v>
      </c>
      <c r="N27">
        <v>0.06</v>
      </c>
      <c r="O27">
        <v>0.23300000000000001</v>
      </c>
      <c r="P27">
        <v>216.54300000000001</v>
      </c>
      <c r="Q27">
        <v>551.58814491726025</v>
      </c>
      <c r="R27">
        <v>59.407805928281071</v>
      </c>
      <c r="S27">
        <v>3.1317894972218667</v>
      </c>
      <c r="T27">
        <v>6.6966413941978589</v>
      </c>
      <c r="U27">
        <v>0</v>
      </c>
      <c r="V27">
        <v>744.85699999999997</v>
      </c>
      <c r="W27">
        <v>71.16292</v>
      </c>
      <c r="X27">
        <v>112.0658</v>
      </c>
      <c r="Y27">
        <v>18.52711</v>
      </c>
      <c r="Z27">
        <v>46.917999999999999</v>
      </c>
      <c r="AA27">
        <v>47.859000000000002</v>
      </c>
      <c r="AB27">
        <v>361.63600000000002</v>
      </c>
      <c r="AC27">
        <v>0.22800000000000001</v>
      </c>
      <c r="AD27">
        <v>3.7130000000000001</v>
      </c>
      <c r="AE27">
        <v>707.34500000000003</v>
      </c>
      <c r="AF27">
        <v>109.47499999999999</v>
      </c>
      <c r="AG27">
        <v>69.103999999999999</v>
      </c>
      <c r="AH27">
        <v>66.828343545307078</v>
      </c>
      <c r="AI27">
        <v>80.023289947837284</v>
      </c>
      <c r="AJ27">
        <v>1097.603346568688</v>
      </c>
      <c r="AK27">
        <v>3.1870870541496066</v>
      </c>
      <c r="AL27">
        <v>1.3692294382317896</v>
      </c>
      <c r="AM27">
        <v>149.27645864357859</v>
      </c>
      <c r="AN27">
        <v>109.56372995547109</v>
      </c>
      <c r="AO27">
        <v>0</v>
      </c>
      <c r="AP27">
        <v>0</v>
      </c>
      <c r="AQ27">
        <v>24.18</v>
      </c>
      <c r="AR27">
        <v>2315.1464302197592</v>
      </c>
      <c r="AS27">
        <v>0</v>
      </c>
      <c r="AT27">
        <v>0</v>
      </c>
      <c r="AU27">
        <v>0</v>
      </c>
      <c r="AV27">
        <v>0</v>
      </c>
      <c r="AW27">
        <v>0</v>
      </c>
      <c r="AX27">
        <v>0</v>
      </c>
      <c r="AY27">
        <v>0</v>
      </c>
      <c r="AZ27">
        <v>0</v>
      </c>
      <c r="BA27">
        <v>250.76401558169175</v>
      </c>
      <c r="BB27">
        <v>948.00500566116443</v>
      </c>
      <c r="BC27">
        <v>2989.4117647058829</v>
      </c>
      <c r="BD27" s="28">
        <v>0</v>
      </c>
      <c r="BF27" s="44">
        <f t="shared" si="0"/>
        <v>181.64934354530709</v>
      </c>
      <c r="BG27" s="44">
        <f t="shared" si="1"/>
        <v>172.99728994783729</v>
      </c>
      <c r="BH27" s="44">
        <f t="shared" si="2"/>
        <v>1667.019346568688</v>
      </c>
      <c r="BI27" s="44">
        <f t="shared" si="3"/>
        <v>9.1550870541496074</v>
      </c>
      <c r="BJ27" s="44">
        <f t="shared" si="4"/>
        <v>5.1422294382317899</v>
      </c>
      <c r="BK27" s="44">
        <f t="shared" si="5"/>
        <v>3567.1228888633377</v>
      </c>
      <c r="BL27" s="44">
        <f t="shared" si="6"/>
        <v>250.76401558169175</v>
      </c>
      <c r="BM27" s="44">
        <f t="shared" si="7"/>
        <v>112.69551945269296</v>
      </c>
      <c r="BN27" s="44">
        <f t="shared" si="8"/>
        <v>6.6966413941978589</v>
      </c>
      <c r="BO27" s="44">
        <f t="shared" si="9"/>
        <v>71.16292</v>
      </c>
      <c r="BP27" s="44">
        <f t="shared" si="10"/>
        <v>112.0658</v>
      </c>
      <c r="BQ27" s="44">
        <f t="shared" si="11"/>
        <v>18.52711</v>
      </c>
      <c r="BR27" s="44">
        <f t="shared" si="12"/>
        <v>551.58814491726025</v>
      </c>
      <c r="BS27" s="44">
        <f t="shared" si="13"/>
        <v>59.407805928281071</v>
      </c>
      <c r="BT27" s="44">
        <f t="shared" si="14"/>
        <v>3937.4167703670473</v>
      </c>
      <c r="BU27" s="44">
        <f t="shared" si="15"/>
        <v>779.15410867397804</v>
      </c>
      <c r="BV27" s="28"/>
    </row>
    <row r="28" spans="1:74" x14ac:dyDescent="0.2">
      <c r="A28" s="27" t="s">
        <v>124</v>
      </c>
      <c r="B28" s="28">
        <v>0</v>
      </c>
      <c r="C28" s="28">
        <v>0</v>
      </c>
      <c r="D28" s="28">
        <v>0</v>
      </c>
      <c r="E28" s="28">
        <v>0</v>
      </c>
      <c r="F28" s="28">
        <v>0</v>
      </c>
      <c r="G28" s="28">
        <v>0</v>
      </c>
      <c r="H28" s="28">
        <v>0</v>
      </c>
      <c r="I28">
        <v>0</v>
      </c>
      <c r="J28">
        <v>23.652000000000001</v>
      </c>
      <c r="K28">
        <v>31.009</v>
      </c>
      <c r="L28">
        <v>194.345</v>
      </c>
      <c r="M28">
        <v>13.477</v>
      </c>
      <c r="N28">
        <v>1.08</v>
      </c>
      <c r="O28">
        <v>0.755</v>
      </c>
      <c r="P28">
        <v>192.559</v>
      </c>
      <c r="Q28">
        <v>610.65192926233658</v>
      </c>
      <c r="R28">
        <v>78.640101780864697</v>
      </c>
      <c r="S28">
        <v>1.9785673718910706</v>
      </c>
      <c r="T28">
        <v>40.030267028203362</v>
      </c>
      <c r="U28">
        <v>0</v>
      </c>
      <c r="V28">
        <v>744.85699999999997</v>
      </c>
      <c r="W28">
        <v>258.87421000000001</v>
      </c>
      <c r="X28">
        <v>190.72184999999999</v>
      </c>
      <c r="Y28">
        <v>65.988030000000009</v>
      </c>
      <c r="Z28">
        <v>72.906000000000006</v>
      </c>
      <c r="AA28">
        <v>125.863</v>
      </c>
      <c r="AB28">
        <v>805.14</v>
      </c>
      <c r="AC28">
        <v>0.84799999999999998</v>
      </c>
      <c r="AD28">
        <v>0.27800000000000002</v>
      </c>
      <c r="AE28">
        <v>1959.9680000000001</v>
      </c>
      <c r="AF28">
        <v>300.63600000000002</v>
      </c>
      <c r="AG28">
        <v>328.8</v>
      </c>
      <c r="AH28">
        <v>309.83113672453948</v>
      </c>
      <c r="AI28">
        <v>673.66052876820277</v>
      </c>
      <c r="AJ28">
        <v>697.23922149756368</v>
      </c>
      <c r="AK28">
        <v>13.868743145899085</v>
      </c>
      <c r="AL28">
        <v>1.2002774186799661</v>
      </c>
      <c r="AM28">
        <v>128.22743552922435</v>
      </c>
      <c r="AN28">
        <v>54.668012151393206</v>
      </c>
      <c r="AO28">
        <v>0</v>
      </c>
      <c r="AP28">
        <v>0</v>
      </c>
      <c r="AQ28">
        <v>20.729999999999997</v>
      </c>
      <c r="AR28">
        <v>5348.4786709861037</v>
      </c>
      <c r="AS28">
        <v>0</v>
      </c>
      <c r="AT28">
        <v>0</v>
      </c>
      <c r="AU28">
        <v>0</v>
      </c>
      <c r="AV28">
        <v>0</v>
      </c>
      <c r="AW28">
        <v>0</v>
      </c>
      <c r="AX28">
        <v>0</v>
      </c>
      <c r="AY28">
        <v>0</v>
      </c>
      <c r="AZ28">
        <v>0</v>
      </c>
      <c r="BA28">
        <v>317.63098412623049</v>
      </c>
      <c r="BB28">
        <v>0</v>
      </c>
      <c r="BC28">
        <v>652.23529411764696</v>
      </c>
      <c r="BD28" s="28">
        <v>4866.6666666666697</v>
      </c>
      <c r="BF28" s="44">
        <f t="shared" si="0"/>
        <v>427.11913672453949</v>
      </c>
      <c r="BG28" s="44">
        <f t="shared" si="1"/>
        <v>830.53252876820284</v>
      </c>
      <c r="BH28" s="44">
        <f t="shared" si="2"/>
        <v>1696.7242214975636</v>
      </c>
      <c r="BI28" s="44">
        <f t="shared" si="3"/>
        <v>28.193743145899084</v>
      </c>
      <c r="BJ28" s="44">
        <f t="shared" si="4"/>
        <v>2.5582774186799662</v>
      </c>
      <c r="BK28" s="44">
        <f t="shared" si="5"/>
        <v>8259.4241065153274</v>
      </c>
      <c r="BL28" s="44">
        <f t="shared" si="6"/>
        <v>317.63098412623049</v>
      </c>
      <c r="BM28" s="44">
        <f t="shared" si="7"/>
        <v>4923.313246189954</v>
      </c>
      <c r="BN28" s="44">
        <f t="shared" si="8"/>
        <v>40.030267028203362</v>
      </c>
      <c r="BO28" s="44">
        <f t="shared" si="9"/>
        <v>258.87421000000001</v>
      </c>
      <c r="BP28" s="44">
        <f t="shared" si="10"/>
        <v>190.72184999999999</v>
      </c>
      <c r="BQ28" s="44">
        <f t="shared" si="11"/>
        <v>65.988030000000009</v>
      </c>
      <c r="BR28" s="44">
        <f t="shared" si="12"/>
        <v>610.65192926233658</v>
      </c>
      <c r="BS28" s="44">
        <f t="shared" si="13"/>
        <v>78.640101780864697</v>
      </c>
      <c r="BT28" s="44">
        <f t="shared" si="14"/>
        <v>652.23529411764696</v>
      </c>
      <c r="BU28" s="44">
        <f t="shared" si="15"/>
        <v>744.85699999999997</v>
      </c>
      <c r="BV28" s="28"/>
    </row>
    <row r="29" spans="1:74" x14ac:dyDescent="0.2">
      <c r="A29" s="27" t="s">
        <v>125</v>
      </c>
      <c r="B29" s="28">
        <v>0</v>
      </c>
      <c r="C29" s="28">
        <v>0</v>
      </c>
      <c r="D29" s="28">
        <v>0</v>
      </c>
      <c r="E29" s="28">
        <v>0</v>
      </c>
      <c r="F29" s="28">
        <v>0</v>
      </c>
      <c r="G29" s="28">
        <v>0</v>
      </c>
      <c r="H29" s="28">
        <v>0</v>
      </c>
      <c r="I29">
        <v>0</v>
      </c>
      <c r="J29">
        <v>0</v>
      </c>
      <c r="K29">
        <v>0</v>
      </c>
      <c r="L29">
        <v>82.51</v>
      </c>
      <c r="M29">
        <v>0</v>
      </c>
      <c r="N29">
        <v>0</v>
      </c>
      <c r="O29">
        <v>0</v>
      </c>
      <c r="P29">
        <v>127.723</v>
      </c>
      <c r="Q29">
        <v>95.509591380020467</v>
      </c>
      <c r="R29">
        <v>13.722350654139733</v>
      </c>
      <c r="S29">
        <v>214.43544394794253</v>
      </c>
      <c r="T29">
        <v>0</v>
      </c>
      <c r="U29">
        <v>0</v>
      </c>
      <c r="V29">
        <v>0</v>
      </c>
      <c r="W29">
        <v>1.7239100000000001</v>
      </c>
      <c r="X29">
        <v>8.8848700000000012</v>
      </c>
      <c r="Y29">
        <v>2.5331000000000001</v>
      </c>
      <c r="Z29">
        <v>0</v>
      </c>
      <c r="AA29">
        <v>1.643</v>
      </c>
      <c r="AB29">
        <v>68.900000000000006</v>
      </c>
      <c r="AC29">
        <v>0</v>
      </c>
      <c r="AD29">
        <v>0</v>
      </c>
      <c r="AE29">
        <v>96.94</v>
      </c>
      <c r="AF29">
        <v>0</v>
      </c>
      <c r="AG29">
        <v>11.2</v>
      </c>
      <c r="AH29">
        <v>1.6663119399119528</v>
      </c>
      <c r="AI29">
        <v>0.4254198463935307</v>
      </c>
      <c r="AJ29">
        <v>95.087903908862799</v>
      </c>
      <c r="AK29">
        <v>2.7030833470372793</v>
      </c>
      <c r="AL29">
        <v>0</v>
      </c>
      <c r="AM29">
        <v>17.757489217751818</v>
      </c>
      <c r="AN29">
        <v>62.119381561035404</v>
      </c>
      <c r="AO29">
        <v>0</v>
      </c>
      <c r="AP29">
        <v>0</v>
      </c>
      <c r="AQ29">
        <v>0</v>
      </c>
      <c r="AR29">
        <v>7116.7453297748707</v>
      </c>
      <c r="AS29">
        <v>0</v>
      </c>
      <c r="AT29">
        <v>0</v>
      </c>
      <c r="AU29">
        <v>0</v>
      </c>
      <c r="AV29">
        <v>0</v>
      </c>
      <c r="AW29">
        <v>0</v>
      </c>
      <c r="AX29">
        <v>0</v>
      </c>
      <c r="AY29">
        <v>0</v>
      </c>
      <c r="AZ29">
        <v>0</v>
      </c>
      <c r="BA29">
        <v>6366.3564664732039</v>
      </c>
      <c r="BB29">
        <v>0</v>
      </c>
      <c r="BC29">
        <v>0</v>
      </c>
      <c r="BD29" s="28">
        <v>69066.666666666701</v>
      </c>
      <c r="BF29" s="44">
        <f t="shared" si="0"/>
        <v>1.6663119399119528</v>
      </c>
      <c r="BG29" s="44">
        <f t="shared" si="1"/>
        <v>2.0684198463935308</v>
      </c>
      <c r="BH29" s="44">
        <f t="shared" si="2"/>
        <v>246.49790390886284</v>
      </c>
      <c r="BI29" s="44">
        <f t="shared" si="3"/>
        <v>2.7030833470372793</v>
      </c>
      <c r="BJ29" s="44">
        <f t="shared" si="4"/>
        <v>0</v>
      </c>
      <c r="BK29" s="44">
        <f t="shared" si="5"/>
        <v>7370.3658189926227</v>
      </c>
      <c r="BL29" s="44">
        <f t="shared" si="6"/>
        <v>6366.3564664732039</v>
      </c>
      <c r="BM29" s="44">
        <f t="shared" si="7"/>
        <v>69343.221492175682</v>
      </c>
      <c r="BN29" s="44">
        <f t="shared" si="8"/>
        <v>0</v>
      </c>
      <c r="BO29" s="44">
        <f t="shared" si="9"/>
        <v>1.7239100000000001</v>
      </c>
      <c r="BP29" s="44">
        <f t="shared" si="10"/>
        <v>8.8848700000000012</v>
      </c>
      <c r="BQ29" s="44">
        <f t="shared" si="11"/>
        <v>2.5331000000000001</v>
      </c>
      <c r="BR29" s="44">
        <f t="shared" si="12"/>
        <v>95.509591380020467</v>
      </c>
      <c r="BS29" s="44">
        <f t="shared" si="13"/>
        <v>13.722350654139733</v>
      </c>
      <c r="BT29" s="44">
        <f t="shared" si="14"/>
        <v>0</v>
      </c>
      <c r="BU29" s="44">
        <f t="shared" si="15"/>
        <v>0</v>
      </c>
      <c r="BV29" s="28"/>
    </row>
    <row r="30" spans="1:74" x14ac:dyDescent="0.2">
      <c r="A30" s="27" t="s">
        <v>126</v>
      </c>
      <c r="B30" s="28">
        <v>95.947000000000003</v>
      </c>
      <c r="C30" s="28">
        <v>144.446</v>
      </c>
      <c r="D30" s="28">
        <v>802.20699999999999</v>
      </c>
      <c r="E30" s="28">
        <v>12.933</v>
      </c>
      <c r="F30" s="28">
        <v>0.98</v>
      </c>
      <c r="G30" s="28">
        <v>25.335999999999999</v>
      </c>
      <c r="H30" s="28">
        <v>457.53</v>
      </c>
      <c r="I30">
        <v>410.89695912263215</v>
      </c>
      <c r="J30">
        <v>95.415000000000006</v>
      </c>
      <c r="K30">
        <v>118.634</v>
      </c>
      <c r="L30">
        <v>59.948999999999998</v>
      </c>
      <c r="M30">
        <v>16.489999999999998</v>
      </c>
      <c r="N30">
        <v>0.01</v>
      </c>
      <c r="O30">
        <v>0.66300000000000003</v>
      </c>
      <c r="P30">
        <v>139.095</v>
      </c>
      <c r="Q30">
        <v>791.37559222400409</v>
      </c>
      <c r="R30">
        <v>86.360758764713438</v>
      </c>
      <c r="S30">
        <v>4.7485616925385692</v>
      </c>
      <c r="T30">
        <v>47.273455615226638</v>
      </c>
      <c r="U30">
        <v>0</v>
      </c>
      <c r="V30">
        <v>744.85699999999997</v>
      </c>
      <c r="W30">
        <v>78.943880000000007</v>
      </c>
      <c r="X30">
        <v>102.64693</v>
      </c>
      <c r="Y30">
        <v>59.301740000000009</v>
      </c>
      <c r="Z30">
        <v>112.958</v>
      </c>
      <c r="AA30">
        <v>59.234999999999999</v>
      </c>
      <c r="AB30">
        <v>1472.7850000000001</v>
      </c>
      <c r="AC30">
        <v>3.9169999999999998</v>
      </c>
      <c r="AD30">
        <v>0.48</v>
      </c>
      <c r="AE30">
        <v>857.77099999999996</v>
      </c>
      <c r="AF30">
        <v>10.871</v>
      </c>
      <c r="AG30">
        <v>290.77999999999997</v>
      </c>
      <c r="AH30">
        <v>124.65213142841012</v>
      </c>
      <c r="AI30">
        <v>295.1515018180495</v>
      </c>
      <c r="AJ30">
        <v>1866.4623421144599</v>
      </c>
      <c r="AK30">
        <v>18.074665683328622</v>
      </c>
      <c r="AL30">
        <v>9.0378405855174287E-2</v>
      </c>
      <c r="AM30">
        <v>153.05735354729703</v>
      </c>
      <c r="AN30">
        <v>215.66013966145192</v>
      </c>
      <c r="AO30">
        <v>2.8941399627780533</v>
      </c>
      <c r="AP30">
        <v>0</v>
      </c>
      <c r="AQ30">
        <v>0.01</v>
      </c>
      <c r="AR30">
        <v>4441.1821245685987</v>
      </c>
      <c r="AS30">
        <v>0</v>
      </c>
      <c r="AT30">
        <v>0.46700000000000003</v>
      </c>
      <c r="AU30">
        <v>35.305</v>
      </c>
      <c r="AV30">
        <v>0</v>
      </c>
      <c r="AW30">
        <v>0</v>
      </c>
      <c r="AX30">
        <v>5.9530000000000003</v>
      </c>
      <c r="AY30">
        <v>0</v>
      </c>
      <c r="AZ30">
        <v>0</v>
      </c>
      <c r="BA30">
        <v>443.98085870971352</v>
      </c>
      <c r="BB30">
        <v>424.35611703712527</v>
      </c>
      <c r="BC30">
        <v>0</v>
      </c>
      <c r="BD30" s="28">
        <v>0</v>
      </c>
      <c r="BF30" s="44">
        <f t="shared" si="0"/>
        <v>428.98213142841018</v>
      </c>
      <c r="BG30" s="44">
        <f t="shared" si="1"/>
        <v>617.93350181804942</v>
      </c>
      <c r="BH30" s="44">
        <f t="shared" si="2"/>
        <v>4236.7083421144598</v>
      </c>
      <c r="BI30" s="44">
        <f t="shared" si="3"/>
        <v>51.414665683328622</v>
      </c>
      <c r="BJ30" s="44">
        <f t="shared" si="4"/>
        <v>1.5603784058551742</v>
      </c>
      <c r="BK30" s="44">
        <f t="shared" si="5"/>
        <v>6385.1326180786737</v>
      </c>
      <c r="BL30" s="44">
        <f t="shared" si="6"/>
        <v>443.98085870971352</v>
      </c>
      <c r="BM30" s="44">
        <f t="shared" si="7"/>
        <v>220.40870135399049</v>
      </c>
      <c r="BN30" s="44">
        <f t="shared" si="8"/>
        <v>47.273455615226638</v>
      </c>
      <c r="BO30" s="44">
        <f t="shared" si="9"/>
        <v>78.943880000000007</v>
      </c>
      <c r="BP30" s="44">
        <f t="shared" si="10"/>
        <v>102.64693</v>
      </c>
      <c r="BQ30" s="44">
        <f t="shared" si="11"/>
        <v>59.301740000000009</v>
      </c>
      <c r="BR30" s="44">
        <f t="shared" si="12"/>
        <v>791.37559222400409</v>
      </c>
      <c r="BS30" s="44">
        <f t="shared" si="13"/>
        <v>86.360758764713438</v>
      </c>
      <c r="BT30" s="44">
        <f t="shared" si="14"/>
        <v>424.35611703712527</v>
      </c>
      <c r="BU30" s="44">
        <f t="shared" si="15"/>
        <v>1155.7539591226321</v>
      </c>
      <c r="BV30" s="28"/>
    </row>
    <row r="31" spans="1:74" x14ac:dyDescent="0.2">
      <c r="A31" s="27" t="s">
        <v>127</v>
      </c>
      <c r="B31" s="28">
        <v>52.948999999999998</v>
      </c>
      <c r="C31" s="28">
        <v>118.67100000000001</v>
      </c>
      <c r="D31" s="28">
        <v>684.69899999999996</v>
      </c>
      <c r="E31" s="28">
        <v>21.254999999999999</v>
      </c>
      <c r="F31" s="28">
        <v>3.8719999999999999</v>
      </c>
      <c r="G31" s="28">
        <v>10.56</v>
      </c>
      <c r="H31" s="28">
        <v>319.80799999999999</v>
      </c>
      <c r="I31">
        <v>346.56994017946164</v>
      </c>
      <c r="J31">
        <v>17.03</v>
      </c>
      <c r="K31">
        <v>25.975000000000001</v>
      </c>
      <c r="L31">
        <v>20.062000000000001</v>
      </c>
      <c r="M31">
        <v>6.3259999999999996</v>
      </c>
      <c r="N31">
        <v>0</v>
      </c>
      <c r="O31">
        <v>0</v>
      </c>
      <c r="P31">
        <v>33.28</v>
      </c>
      <c r="Q31">
        <v>349.76324428388369</v>
      </c>
      <c r="R31">
        <v>65.054010836515303</v>
      </c>
      <c r="S31">
        <v>42.480764173593485</v>
      </c>
      <c r="T31">
        <v>16.517231480018946</v>
      </c>
      <c r="U31">
        <v>5.1013386547078614</v>
      </c>
      <c r="V31">
        <v>744.85699999999997</v>
      </c>
      <c r="W31">
        <v>269.56859000000003</v>
      </c>
      <c r="X31">
        <v>99.532360000000011</v>
      </c>
      <c r="Y31">
        <v>25.290590000000002</v>
      </c>
      <c r="Z31">
        <v>10.808999999999999</v>
      </c>
      <c r="AA31">
        <v>0.97699999999999998</v>
      </c>
      <c r="AB31">
        <v>559.00599999999997</v>
      </c>
      <c r="AC31">
        <v>0</v>
      </c>
      <c r="AD31">
        <v>38.42</v>
      </c>
      <c r="AE31">
        <v>566.20299999999997</v>
      </c>
      <c r="AF31">
        <v>3.07</v>
      </c>
      <c r="AG31">
        <v>155.90100000000001</v>
      </c>
      <c r="AH31">
        <v>38.16470261611191</v>
      </c>
      <c r="AI31">
        <v>83.191536567430532</v>
      </c>
      <c r="AJ31">
        <v>1649.5814247385345</v>
      </c>
      <c r="AK31">
        <v>15.589844328364396</v>
      </c>
      <c r="AL31">
        <v>13.019464809434666</v>
      </c>
      <c r="AM31">
        <v>159.74436475270238</v>
      </c>
      <c r="AN31">
        <v>121.91784324279497</v>
      </c>
      <c r="AO31">
        <v>5.4494889366167243</v>
      </c>
      <c r="AP31">
        <v>2.1722804389532562</v>
      </c>
      <c r="AQ31">
        <v>0</v>
      </c>
      <c r="AR31">
        <v>5038.9453237525613</v>
      </c>
      <c r="AS31">
        <v>0</v>
      </c>
      <c r="AT31">
        <v>0</v>
      </c>
      <c r="AU31">
        <v>0</v>
      </c>
      <c r="AV31">
        <v>0</v>
      </c>
      <c r="AW31">
        <v>0</v>
      </c>
      <c r="AX31">
        <v>0</v>
      </c>
      <c r="AY31">
        <v>0</v>
      </c>
      <c r="AZ31">
        <v>0</v>
      </c>
      <c r="BA31">
        <v>1800.528978928367</v>
      </c>
      <c r="BB31">
        <v>639.35541386091415</v>
      </c>
      <c r="BC31">
        <v>0</v>
      </c>
      <c r="BD31" s="28">
        <v>16066.666666666701</v>
      </c>
      <c r="BF31" s="44">
        <f t="shared" si="0"/>
        <v>118.95270261611191</v>
      </c>
      <c r="BG31" s="44">
        <f t="shared" si="1"/>
        <v>228.81453656743054</v>
      </c>
      <c r="BH31" s="44">
        <f t="shared" si="2"/>
        <v>2913.348424738534</v>
      </c>
      <c r="BI31" s="44">
        <f t="shared" si="3"/>
        <v>43.170844328364396</v>
      </c>
      <c r="BJ31" s="44">
        <f t="shared" si="4"/>
        <v>55.311464809434668</v>
      </c>
      <c r="BK31" s="44">
        <f t="shared" si="5"/>
        <v>6295.1334578808337</v>
      </c>
      <c r="BL31" s="44">
        <f t="shared" si="6"/>
        <v>1800.528978928367</v>
      </c>
      <c r="BM31" s="44">
        <f t="shared" si="7"/>
        <v>16231.065274083088</v>
      </c>
      <c r="BN31" s="44">
        <f t="shared" si="8"/>
        <v>16.517231480018946</v>
      </c>
      <c r="BO31" s="44">
        <f t="shared" si="9"/>
        <v>269.56859000000003</v>
      </c>
      <c r="BP31" s="44">
        <f t="shared" si="10"/>
        <v>99.532360000000011</v>
      </c>
      <c r="BQ31" s="44">
        <f t="shared" si="11"/>
        <v>25.290590000000002</v>
      </c>
      <c r="BR31" s="44">
        <f t="shared" si="12"/>
        <v>349.76324428388369</v>
      </c>
      <c r="BS31" s="44">
        <f t="shared" si="13"/>
        <v>65.054010836515303</v>
      </c>
      <c r="BT31" s="44">
        <f t="shared" si="14"/>
        <v>644.45675251562204</v>
      </c>
      <c r="BU31" s="44">
        <f t="shared" si="15"/>
        <v>1091.4269401794616</v>
      </c>
      <c r="BV31" s="28"/>
    </row>
    <row r="32" spans="1:74" x14ac:dyDescent="0.2">
      <c r="A32" s="27" t="s">
        <v>128</v>
      </c>
      <c r="B32" s="28">
        <v>10.733000000000001</v>
      </c>
      <c r="C32" s="28">
        <v>2.3010000000000002</v>
      </c>
      <c r="D32" s="28">
        <v>399.10300000000001</v>
      </c>
      <c r="E32" s="28">
        <v>22.23</v>
      </c>
      <c r="F32" s="28">
        <v>0</v>
      </c>
      <c r="G32" s="28">
        <v>0.3</v>
      </c>
      <c r="H32" s="28">
        <v>545.81500000000005</v>
      </c>
      <c r="I32">
        <v>0</v>
      </c>
      <c r="J32">
        <v>0.28999999999999998</v>
      </c>
      <c r="K32">
        <v>0</v>
      </c>
      <c r="L32">
        <v>1.794</v>
      </c>
      <c r="M32">
        <v>0.17599999999999999</v>
      </c>
      <c r="N32">
        <v>0</v>
      </c>
      <c r="O32">
        <v>0</v>
      </c>
      <c r="P32">
        <v>55.79</v>
      </c>
      <c r="Q32">
        <v>179.17723180287464</v>
      </c>
      <c r="R32">
        <v>58.374903872057473</v>
      </c>
      <c r="S32">
        <v>592.69995528576396</v>
      </c>
      <c r="T32">
        <v>12.783451183769456</v>
      </c>
      <c r="U32">
        <v>0</v>
      </c>
      <c r="V32">
        <v>0</v>
      </c>
      <c r="W32">
        <v>11.018549999999999</v>
      </c>
      <c r="X32">
        <v>14.428319999999999</v>
      </c>
      <c r="Y32">
        <v>0.93562000000000001</v>
      </c>
      <c r="Z32">
        <v>1.2E-2</v>
      </c>
      <c r="AA32">
        <v>0</v>
      </c>
      <c r="AB32">
        <v>191.97300000000001</v>
      </c>
      <c r="AC32">
        <v>0</v>
      </c>
      <c r="AD32">
        <v>0</v>
      </c>
      <c r="AE32">
        <v>372.06099999999998</v>
      </c>
      <c r="AF32">
        <v>0.63</v>
      </c>
      <c r="AG32">
        <v>50.64</v>
      </c>
      <c r="AH32">
        <v>0.92313464305304938</v>
      </c>
      <c r="AI32">
        <v>0.31006820067536778</v>
      </c>
      <c r="AJ32">
        <v>449.98268875210618</v>
      </c>
      <c r="AK32">
        <v>0.56256673542729596</v>
      </c>
      <c r="AL32">
        <v>0</v>
      </c>
      <c r="AM32">
        <v>131.69111579693762</v>
      </c>
      <c r="AN32">
        <v>231.37046735802579</v>
      </c>
      <c r="AO32">
        <v>0</v>
      </c>
      <c r="AP32">
        <v>0</v>
      </c>
      <c r="AQ32">
        <v>0</v>
      </c>
      <c r="AR32">
        <v>4008.5694206295816</v>
      </c>
      <c r="AS32">
        <v>0</v>
      </c>
      <c r="AT32">
        <v>0</v>
      </c>
      <c r="AU32">
        <v>0</v>
      </c>
      <c r="AV32">
        <v>0</v>
      </c>
      <c r="AW32">
        <v>0</v>
      </c>
      <c r="AX32">
        <v>0</v>
      </c>
      <c r="AY32">
        <v>0</v>
      </c>
      <c r="AZ32">
        <v>0</v>
      </c>
      <c r="BA32">
        <v>3412.6238881802419</v>
      </c>
      <c r="BB32">
        <v>971.79999829739415</v>
      </c>
      <c r="BC32">
        <v>0</v>
      </c>
      <c r="BD32" s="28">
        <v>31600</v>
      </c>
      <c r="BF32" s="44">
        <f t="shared" si="0"/>
        <v>11.95813464305305</v>
      </c>
      <c r="BG32" s="44">
        <f t="shared" si="1"/>
        <v>2.6110682006753678</v>
      </c>
      <c r="BH32" s="44">
        <f t="shared" si="2"/>
        <v>1042.8526887521061</v>
      </c>
      <c r="BI32" s="44">
        <f t="shared" si="3"/>
        <v>22.968566735427295</v>
      </c>
      <c r="BJ32" s="44">
        <f t="shared" si="4"/>
        <v>0</v>
      </c>
      <c r="BK32" s="44">
        <f t="shared" si="5"/>
        <v>5165.4965364265199</v>
      </c>
      <c r="BL32" s="44">
        <f t="shared" si="6"/>
        <v>3412.6238881802419</v>
      </c>
      <c r="BM32" s="44">
        <f t="shared" si="7"/>
        <v>32424.070422643788</v>
      </c>
      <c r="BN32" s="44">
        <f t="shared" si="8"/>
        <v>12.783451183769456</v>
      </c>
      <c r="BO32" s="44">
        <f t="shared" si="9"/>
        <v>11.018549999999999</v>
      </c>
      <c r="BP32" s="44">
        <f t="shared" si="10"/>
        <v>14.428319999999999</v>
      </c>
      <c r="BQ32" s="44">
        <f t="shared" si="11"/>
        <v>0.93562000000000001</v>
      </c>
      <c r="BR32" s="44">
        <f t="shared" si="12"/>
        <v>179.17723180287464</v>
      </c>
      <c r="BS32" s="44">
        <f t="shared" si="13"/>
        <v>58.374903872057473</v>
      </c>
      <c r="BT32" s="44">
        <f t="shared" si="14"/>
        <v>971.79999829739415</v>
      </c>
      <c r="BU32" s="44">
        <f t="shared" si="15"/>
        <v>0</v>
      </c>
      <c r="BV32" s="28"/>
    </row>
    <row r="33" spans="1:74" x14ac:dyDescent="0.2">
      <c r="A33" s="27" t="s">
        <v>129</v>
      </c>
      <c r="B33" s="28">
        <v>5.0179999999999998</v>
      </c>
      <c r="C33" s="28">
        <v>131.31399999999999</v>
      </c>
      <c r="D33" s="28">
        <v>410.25599999999997</v>
      </c>
      <c r="E33" s="28">
        <v>5.6230000000000002</v>
      </c>
      <c r="F33" s="28">
        <v>0.14000000000000001</v>
      </c>
      <c r="G33" s="28">
        <v>2.8260000000000001</v>
      </c>
      <c r="H33" s="28">
        <v>164.99799999999999</v>
      </c>
      <c r="I33">
        <v>12.881355932203389</v>
      </c>
      <c r="J33">
        <v>0</v>
      </c>
      <c r="K33">
        <v>0</v>
      </c>
      <c r="L33">
        <v>0</v>
      </c>
      <c r="M33">
        <v>0</v>
      </c>
      <c r="N33">
        <v>0</v>
      </c>
      <c r="O33">
        <v>0</v>
      </c>
      <c r="P33">
        <v>0</v>
      </c>
      <c r="Q33">
        <v>291.14991224906703</v>
      </c>
      <c r="R33">
        <v>59.554725083189993</v>
      </c>
      <c r="S33">
        <v>0</v>
      </c>
      <c r="T33">
        <v>7.1568916618403229</v>
      </c>
      <c r="U33">
        <v>30.185753684563156</v>
      </c>
      <c r="V33">
        <v>0</v>
      </c>
      <c r="W33">
        <v>105.18885999999999</v>
      </c>
      <c r="X33">
        <v>53.382359999999991</v>
      </c>
      <c r="Y33">
        <v>14.120479999999999</v>
      </c>
      <c r="Z33">
        <v>0</v>
      </c>
      <c r="AA33">
        <v>1.8260000000000001</v>
      </c>
      <c r="AB33">
        <v>190.803</v>
      </c>
      <c r="AC33">
        <v>0</v>
      </c>
      <c r="AD33">
        <v>0</v>
      </c>
      <c r="AE33">
        <v>326.91300000000001</v>
      </c>
      <c r="AF33">
        <v>0</v>
      </c>
      <c r="AG33">
        <v>60.886000000000003</v>
      </c>
      <c r="AH33">
        <v>0</v>
      </c>
      <c r="AI33">
        <v>33.24161916499245</v>
      </c>
      <c r="AJ33">
        <v>836.97960503960371</v>
      </c>
      <c r="AK33">
        <v>1.4232756386014258</v>
      </c>
      <c r="AL33">
        <v>0</v>
      </c>
      <c r="AM33">
        <v>47.78037981330602</v>
      </c>
      <c r="AN33">
        <v>26.813496405794723</v>
      </c>
      <c r="AO33">
        <v>3.7859131986797934</v>
      </c>
      <c r="AP33">
        <v>0</v>
      </c>
      <c r="AQ33">
        <v>0</v>
      </c>
      <c r="AR33">
        <v>482.4064158055956</v>
      </c>
      <c r="AS33">
        <v>0</v>
      </c>
      <c r="AT33">
        <v>0</v>
      </c>
      <c r="AU33">
        <v>0</v>
      </c>
      <c r="AV33">
        <v>0</v>
      </c>
      <c r="AW33">
        <v>0</v>
      </c>
      <c r="AX33">
        <v>0</v>
      </c>
      <c r="AY33">
        <v>0</v>
      </c>
      <c r="AZ33">
        <v>0</v>
      </c>
      <c r="BA33">
        <v>53.43335166099456</v>
      </c>
      <c r="BB33">
        <v>877.13034639515786</v>
      </c>
      <c r="BC33">
        <v>0</v>
      </c>
      <c r="BD33" s="28">
        <v>2400</v>
      </c>
      <c r="BF33" s="44">
        <f>B33+J33+Z33+AH33+AQ33+AS33</f>
        <v>5.0179999999999998</v>
      </c>
      <c r="BG33" s="44">
        <f>C33+K33+AA33+AI33+AT33</f>
        <v>166.38161916499243</v>
      </c>
      <c r="BH33" s="44">
        <f>D33+L33+AB33+AJ33+AU33</f>
        <v>1438.0386050396037</v>
      </c>
      <c r="BI33" s="44">
        <f>E33+M33+AC33+AK33+AV33</f>
        <v>7.0462756386014256</v>
      </c>
      <c r="BJ33" s="44">
        <f>F33+N33+AD33+AL33+AW33</f>
        <v>0.14000000000000001</v>
      </c>
      <c r="BK33" s="44">
        <f t="shared" si="5"/>
        <v>1089.5957088175815</v>
      </c>
      <c r="BL33" s="44">
        <f t="shared" si="6"/>
        <v>53.43335166099456</v>
      </c>
      <c r="BM33" s="44">
        <f>S33+AN33+AY33+BD33</f>
        <v>2426.8134964057949</v>
      </c>
      <c r="BN33" s="44">
        <f>T33+AZ33</f>
        <v>7.1568916618403229</v>
      </c>
      <c r="BO33" s="44">
        <f>W33</f>
        <v>105.18885999999999</v>
      </c>
      <c r="BP33" s="44">
        <f>X33</f>
        <v>53.382359999999991</v>
      </c>
      <c r="BQ33" s="44">
        <f>Y33</f>
        <v>14.120479999999999</v>
      </c>
      <c r="BR33" s="44">
        <f>Q33</f>
        <v>291.14991224906703</v>
      </c>
      <c r="BS33" s="44">
        <f>R33</f>
        <v>59.554725083189993</v>
      </c>
      <c r="BT33" s="44">
        <f>U33+BB33+BC33</f>
        <v>907.31610007972097</v>
      </c>
      <c r="BU33" s="44">
        <f>V33+I33</f>
        <v>12.881355932203389</v>
      </c>
      <c r="BV33" s="28"/>
    </row>
    <row r="34" spans="1:74" x14ac:dyDescent="0.2">
      <c r="A34" s="27" t="s">
        <v>130</v>
      </c>
      <c r="B34" s="28">
        <v>42.749000000000002</v>
      </c>
      <c r="C34" s="28">
        <v>822.00699999999995</v>
      </c>
      <c r="D34" s="28">
        <v>942.726</v>
      </c>
      <c r="E34" s="28">
        <v>11.863</v>
      </c>
      <c r="F34" s="28">
        <v>3.4870000000000001</v>
      </c>
      <c r="G34" s="28">
        <v>78.924000000000007</v>
      </c>
      <c r="H34" s="28">
        <v>1092.8430000000001</v>
      </c>
      <c r="I34">
        <v>0</v>
      </c>
      <c r="J34">
        <v>9.6000000000000002E-2</v>
      </c>
      <c r="K34">
        <v>26.808</v>
      </c>
      <c r="L34">
        <v>6.7409999999999997</v>
      </c>
      <c r="M34">
        <v>0.29699999999999999</v>
      </c>
      <c r="N34">
        <v>0</v>
      </c>
      <c r="O34">
        <v>3.2450000000000001</v>
      </c>
      <c r="P34">
        <v>16.309999999999999</v>
      </c>
      <c r="Q34">
        <v>1285.3274511997197</v>
      </c>
      <c r="R34">
        <v>136.59757856038379</v>
      </c>
      <c r="S34">
        <v>105.80538883832462</v>
      </c>
      <c r="T34">
        <v>1.8582604556064508</v>
      </c>
      <c r="U34">
        <v>108.02045013896604</v>
      </c>
      <c r="V34">
        <v>0</v>
      </c>
      <c r="W34">
        <v>205.13029999999998</v>
      </c>
      <c r="X34">
        <v>248.14215999999996</v>
      </c>
      <c r="Y34">
        <v>53.071100000000001</v>
      </c>
      <c r="Z34">
        <v>2.282</v>
      </c>
      <c r="AA34">
        <v>0.13300000000000001</v>
      </c>
      <c r="AB34">
        <v>3.7189999999999999</v>
      </c>
      <c r="AC34">
        <v>0</v>
      </c>
      <c r="AD34">
        <v>3.3000000000000002E-2</v>
      </c>
      <c r="AE34">
        <v>182.53</v>
      </c>
      <c r="AF34">
        <v>8.5709999999999997</v>
      </c>
      <c r="AG34">
        <v>93.591999999999999</v>
      </c>
      <c r="AH34">
        <v>21.438946302479781</v>
      </c>
      <c r="AI34">
        <v>135.83704152620368</v>
      </c>
      <c r="AJ34">
        <v>814.52205801279251</v>
      </c>
      <c r="AK34">
        <v>19.196745266045568</v>
      </c>
      <c r="AL34">
        <v>0.13854581597230933</v>
      </c>
      <c r="AM34">
        <v>284.3540813715789</v>
      </c>
      <c r="AN34">
        <v>153.45273453938879</v>
      </c>
      <c r="AO34">
        <v>15.217627933782037</v>
      </c>
      <c r="AP34">
        <v>4.6942582352970685</v>
      </c>
      <c r="AQ34">
        <v>2.7600000000000002</v>
      </c>
      <c r="AR34">
        <v>8311.7872138776675</v>
      </c>
      <c r="AS34">
        <v>0</v>
      </c>
      <c r="AT34">
        <v>0</v>
      </c>
      <c r="AU34">
        <v>0</v>
      </c>
      <c r="AV34">
        <v>0</v>
      </c>
      <c r="AW34">
        <v>0</v>
      </c>
      <c r="AX34">
        <v>0</v>
      </c>
      <c r="AY34">
        <v>0</v>
      </c>
      <c r="AZ34">
        <v>0</v>
      </c>
      <c r="BA34">
        <v>1292.393758817615</v>
      </c>
      <c r="BB34">
        <v>455.09797985817289</v>
      </c>
      <c r="BC34">
        <v>0</v>
      </c>
      <c r="BD34" s="28">
        <v>46000</v>
      </c>
      <c r="BF34" s="44">
        <f t="shared" ref="BF34" si="16">B34+J34+Z34+AH34+AQ34+AS34</f>
        <v>69.325946302479778</v>
      </c>
      <c r="BG34" s="44">
        <f t="shared" ref="BG34" si="17">C34+K34+AA34+AI34+AT34</f>
        <v>984.78504152620371</v>
      </c>
      <c r="BH34" s="44">
        <f t="shared" ref="BH34" si="18">D34+L34+AB34+AJ34+AU34</f>
        <v>1767.7080580127927</v>
      </c>
      <c r="BI34" s="44">
        <f t="shared" ref="BI34" si="19">E34+M34+AC34+AK34+AV34</f>
        <v>31.356745266045568</v>
      </c>
      <c r="BJ34" s="44">
        <f t="shared" ref="BJ34" si="20">F34+N34+AD34+AL34+AW34</f>
        <v>3.6585458159723094</v>
      </c>
      <c r="BK34" s="44">
        <f t="shared" si="5"/>
        <v>10092.068181418328</v>
      </c>
      <c r="BL34" s="44">
        <f t="shared" si="6"/>
        <v>1292.393758817615</v>
      </c>
      <c r="BM34" s="44">
        <f t="shared" ref="BM34" si="21">S34+AN34+AY34+BD34</f>
        <v>46259.258123377716</v>
      </c>
      <c r="BN34" s="44">
        <f t="shared" ref="BN34" si="22">T34+AZ34</f>
        <v>1.8582604556064508</v>
      </c>
      <c r="BO34" s="44">
        <f t="shared" ref="BO34" si="23">W34</f>
        <v>205.13029999999998</v>
      </c>
      <c r="BP34" s="44">
        <f t="shared" ref="BP34" si="24">X34</f>
        <v>248.14215999999996</v>
      </c>
      <c r="BQ34" s="44">
        <f t="shared" ref="BQ34" si="25">Y34</f>
        <v>53.071100000000001</v>
      </c>
      <c r="BR34" s="44">
        <f t="shared" ref="BR34" si="26">Q34</f>
        <v>1285.3274511997197</v>
      </c>
      <c r="BS34" s="44">
        <f t="shared" ref="BS34" si="27">R34</f>
        <v>136.59757856038379</v>
      </c>
      <c r="BT34" s="44">
        <f t="shared" ref="BT34" si="28">U34+BB34+BC34</f>
        <v>563.11842999713895</v>
      </c>
      <c r="BU34" s="44">
        <f t="shared" ref="BU34" si="29">V34+I34</f>
        <v>0</v>
      </c>
      <c r="BV34" s="28"/>
    </row>
    <row r="35" spans="1:74" x14ac:dyDescent="0.2">
      <c r="BE35" s="46"/>
      <c r="BF35" s="47">
        <f t="shared" ref="BF35:BU35" si="30">SUM(BF4:BF34)</f>
        <v>6061.4725954087316</v>
      </c>
      <c r="BG35" s="47">
        <f t="shared" si="30"/>
        <v>6295.4741420985383</v>
      </c>
      <c r="BH35" s="47">
        <f t="shared" si="30"/>
        <v>47156.425950326309</v>
      </c>
      <c r="BI35" s="47">
        <f t="shared" si="30"/>
        <v>453.50002767773441</v>
      </c>
      <c r="BJ35" s="47">
        <f t="shared" si="30"/>
        <v>183.19023187504663</v>
      </c>
      <c r="BK35" s="47">
        <f t="shared" si="30"/>
        <v>133476.89817068775</v>
      </c>
      <c r="BL35" s="47">
        <f t="shared" si="30"/>
        <v>21695.200000000015</v>
      </c>
      <c r="BM35" s="47">
        <f t="shared" si="30"/>
        <v>260276.43473931978</v>
      </c>
      <c r="BN35" s="47">
        <f t="shared" si="30"/>
        <v>1986.3498092728605</v>
      </c>
      <c r="BO35" s="47">
        <f t="shared" si="30"/>
        <v>9123.2405800000051</v>
      </c>
      <c r="BP35" s="47">
        <f t="shared" si="30"/>
        <v>3075.8995669999995</v>
      </c>
      <c r="BQ35" s="47">
        <f t="shared" si="30"/>
        <v>2598.9812200000006</v>
      </c>
      <c r="BR35" s="47">
        <f t="shared" si="30"/>
        <v>28095.886666666731</v>
      </c>
      <c r="BS35" s="47">
        <f t="shared" si="30"/>
        <v>4114.4333333333298</v>
      </c>
      <c r="BT35" s="47">
        <f t="shared" si="30"/>
        <v>12018.74398004813</v>
      </c>
      <c r="BU35" s="47">
        <f t="shared" si="30"/>
        <v>11328.569999999998</v>
      </c>
      <c r="BV35" s="54">
        <f>SUM(BF35:BU35)</f>
        <v>547940.70101371489</v>
      </c>
    </row>
    <row r="44" spans="1:74" x14ac:dyDescent="0.2">
      <c r="A44" s="39" t="s">
        <v>177</v>
      </c>
    </row>
    <row r="45" spans="1:74" x14ac:dyDescent="0.2">
      <c r="B45" s="28">
        <v>1</v>
      </c>
      <c r="C45" s="28">
        <v>2</v>
      </c>
      <c r="D45" s="28">
        <v>3</v>
      </c>
      <c r="E45" s="28">
        <v>4</v>
      </c>
      <c r="F45" s="28">
        <v>5</v>
      </c>
      <c r="G45" s="28">
        <v>6</v>
      </c>
      <c r="H45" s="28">
        <v>7</v>
      </c>
      <c r="I45" s="28">
        <v>8</v>
      </c>
      <c r="J45" s="28">
        <v>9</v>
      </c>
      <c r="K45" s="28">
        <v>10</v>
      </c>
      <c r="L45" s="28">
        <v>11</v>
      </c>
      <c r="M45" s="28">
        <v>12</v>
      </c>
      <c r="N45" s="28">
        <v>13</v>
      </c>
      <c r="O45" s="28">
        <v>14</v>
      </c>
      <c r="P45" s="28">
        <v>15</v>
      </c>
      <c r="Q45" s="28">
        <v>16</v>
      </c>
    </row>
    <row r="46" spans="1:74" x14ac:dyDescent="0.2">
      <c r="A46" s="36"/>
      <c r="B46" s="36" t="s">
        <v>36</v>
      </c>
      <c r="C46" s="36" t="s">
        <v>23</v>
      </c>
      <c r="D46" s="36" t="s">
        <v>24</v>
      </c>
      <c r="E46" s="37" t="s">
        <v>91</v>
      </c>
      <c r="F46" s="37" t="s">
        <v>92</v>
      </c>
      <c r="G46" s="37" t="s">
        <v>90</v>
      </c>
      <c r="H46" s="37" t="s">
        <v>95</v>
      </c>
      <c r="I46" s="37" t="s">
        <v>100</v>
      </c>
      <c r="J46" s="37" t="s">
        <v>89</v>
      </c>
      <c r="K46" s="37" t="s">
        <v>78</v>
      </c>
      <c r="L46" s="37" t="s">
        <v>79</v>
      </c>
      <c r="M46" s="37" t="s">
        <v>80</v>
      </c>
      <c r="N46" s="37" t="s">
        <v>88</v>
      </c>
      <c r="O46" s="37" t="s">
        <v>87</v>
      </c>
      <c r="P46" s="37" t="s">
        <v>86</v>
      </c>
      <c r="Q46" s="38" t="s">
        <v>94</v>
      </c>
      <c r="R46" s="18" t="s">
        <v>160</v>
      </c>
    </row>
    <row r="47" spans="1:74" x14ac:dyDescent="0.2">
      <c r="A47" s="36" t="s">
        <v>101</v>
      </c>
      <c r="B47" s="41">
        <v>13.967555133498262</v>
      </c>
      <c r="C47" s="41">
        <v>47.255878781703544</v>
      </c>
      <c r="D47" s="41">
        <v>280.62563029275469</v>
      </c>
      <c r="E47" s="41">
        <v>0.31</v>
      </c>
      <c r="F47" s="41">
        <v>19.432355915209957</v>
      </c>
      <c r="G47" s="41">
        <v>462.93733253451984</v>
      </c>
      <c r="H47" s="41">
        <v>26.353955728685648</v>
      </c>
      <c r="I47" s="41">
        <v>27.731198252356752</v>
      </c>
      <c r="J47" s="41">
        <v>166.49416246085343</v>
      </c>
      <c r="K47" s="41">
        <v>37.731559999999995</v>
      </c>
      <c r="L47" s="41">
        <v>18.426680000000001</v>
      </c>
      <c r="M47" s="41">
        <v>12.644209999999999</v>
      </c>
      <c r="N47" s="41">
        <v>179.17267895744666</v>
      </c>
      <c r="O47" s="41">
        <v>10.477700497841212</v>
      </c>
      <c r="P47" s="41">
        <v>0</v>
      </c>
      <c r="Q47" s="41">
        <v>295.12427716849453</v>
      </c>
      <c r="R47" s="42">
        <f t="shared" ref="R47:R77" si="31">SUM(B47:Q47)</f>
        <v>1598.6851757233642</v>
      </c>
    </row>
    <row r="48" spans="1:74" x14ac:dyDescent="0.2">
      <c r="A48" s="36" t="s">
        <v>102</v>
      </c>
      <c r="B48" s="41">
        <v>27.554245791245791</v>
      </c>
      <c r="C48" s="41">
        <v>18.14320404040404</v>
      </c>
      <c r="D48" s="41">
        <v>80.261771043771034</v>
      </c>
      <c r="E48" s="41">
        <v>12.74</v>
      </c>
      <c r="F48" s="41">
        <v>0</v>
      </c>
      <c r="G48" s="41">
        <v>52.827327712125594</v>
      </c>
      <c r="H48" s="41">
        <v>4.4623571628686918</v>
      </c>
      <c r="I48" s="41">
        <v>0.56530496339744896</v>
      </c>
      <c r="J48" s="41">
        <v>6.5945989111352556</v>
      </c>
      <c r="K48" s="41">
        <v>46.282989999999998</v>
      </c>
      <c r="L48" s="41">
        <v>30.788920000000001</v>
      </c>
      <c r="M48" s="41">
        <v>1.9606799999999998</v>
      </c>
      <c r="N48" s="41">
        <v>201.4269874075153</v>
      </c>
      <c r="O48" s="41">
        <v>47.434286573182227</v>
      </c>
      <c r="P48" s="41">
        <v>0</v>
      </c>
      <c r="Q48" s="41">
        <v>0</v>
      </c>
      <c r="R48" s="42">
        <f t="shared" si="31"/>
        <v>531.0426736056454</v>
      </c>
    </row>
    <row r="49" spans="1:18" x14ac:dyDescent="0.2">
      <c r="A49" s="36" t="s">
        <v>103</v>
      </c>
      <c r="B49" s="41">
        <v>507.95199115428727</v>
      </c>
      <c r="C49" s="41">
        <v>524.23620333964664</v>
      </c>
      <c r="D49" s="41">
        <v>3614.9943355118357</v>
      </c>
      <c r="E49" s="41">
        <v>18.056562247126614</v>
      </c>
      <c r="F49" s="41">
        <v>8.394421784166525</v>
      </c>
      <c r="G49" s="41">
        <v>3639.5664730630992</v>
      </c>
      <c r="H49" s="41">
        <v>219.37587813019775</v>
      </c>
      <c r="I49" s="41">
        <v>964.08354623873106</v>
      </c>
      <c r="J49" s="41">
        <v>507.12235978425963</v>
      </c>
      <c r="K49" s="41">
        <v>312.21046000000001</v>
      </c>
      <c r="L49" s="41">
        <v>159.66247999999996</v>
      </c>
      <c r="M49" s="41">
        <v>108.73730999999999</v>
      </c>
      <c r="N49" s="41">
        <v>1433.3313503598733</v>
      </c>
      <c r="O49" s="41">
        <v>225.11891970140681</v>
      </c>
      <c r="P49" s="41">
        <v>39.607574765563321</v>
      </c>
      <c r="Q49" s="41">
        <v>389.44132602193423</v>
      </c>
      <c r="R49" s="42">
        <f t="shared" si="31"/>
        <v>12671.891192102128</v>
      </c>
    </row>
    <row r="50" spans="1:18" x14ac:dyDescent="0.2">
      <c r="A50" s="36" t="s">
        <v>104</v>
      </c>
      <c r="B50" s="41">
        <v>217.61053442053418</v>
      </c>
      <c r="C50" s="41">
        <v>518.11115827725291</v>
      </c>
      <c r="D50" s="41">
        <v>3597.6691911616267</v>
      </c>
      <c r="E50" s="41">
        <v>54.866778577303975</v>
      </c>
      <c r="F50" s="41">
        <v>1.35</v>
      </c>
      <c r="G50" s="41">
        <v>2823.876040272055</v>
      </c>
      <c r="H50" s="41">
        <v>148.55507114287752</v>
      </c>
      <c r="I50" s="41">
        <v>212.30009328825929</v>
      </c>
      <c r="J50" s="41">
        <v>165.11467145761642</v>
      </c>
      <c r="K50" s="41">
        <v>68.660230000000013</v>
      </c>
      <c r="L50" s="41">
        <v>113.15446</v>
      </c>
      <c r="M50" s="41">
        <v>20.025459999999999</v>
      </c>
      <c r="N50" s="41">
        <v>477.06004829964007</v>
      </c>
      <c r="O50" s="41">
        <v>66.062328200548095</v>
      </c>
      <c r="P50" s="41">
        <v>190.27376199272987</v>
      </c>
      <c r="Q50" s="41">
        <v>410.89695912263215</v>
      </c>
      <c r="R50" s="42">
        <f t="shared" si="31"/>
        <v>9085.5867862130781</v>
      </c>
    </row>
    <row r="51" spans="1:18" x14ac:dyDescent="0.2">
      <c r="A51" s="36" t="s">
        <v>105</v>
      </c>
      <c r="B51" s="41">
        <v>228.64673531352034</v>
      </c>
      <c r="C51" s="41">
        <v>238.92707037505272</v>
      </c>
      <c r="D51" s="41">
        <v>8521.6147174839862</v>
      </c>
      <c r="E51" s="41">
        <v>18.194626574814176</v>
      </c>
      <c r="F51" s="41">
        <v>11.657149326417409</v>
      </c>
      <c r="G51" s="41">
        <v>16887.007080130468</v>
      </c>
      <c r="H51" s="41">
        <v>1958.7451972234103</v>
      </c>
      <c r="I51" s="41">
        <v>71153.557805880846</v>
      </c>
      <c r="J51" s="41">
        <v>439.56809000180681</v>
      </c>
      <c r="K51" s="41">
        <v>494.59146999999996</v>
      </c>
      <c r="L51" s="41">
        <v>103.91141</v>
      </c>
      <c r="M51" s="41">
        <v>124.01155</v>
      </c>
      <c r="N51" s="41">
        <v>1158.7341598276168</v>
      </c>
      <c r="O51" s="41">
        <v>263.95268055437509</v>
      </c>
      <c r="P51" s="41">
        <v>468.6375782134557</v>
      </c>
      <c r="Q51" s="41">
        <v>346.56994017946164</v>
      </c>
      <c r="R51" s="42">
        <f t="shared" si="31"/>
        <v>102418.32726108521</v>
      </c>
    </row>
    <row r="52" spans="1:18" x14ac:dyDescent="0.2">
      <c r="A52" s="36" t="s">
        <v>106</v>
      </c>
      <c r="B52" s="41">
        <v>227.18371054048899</v>
      </c>
      <c r="C52" s="41">
        <v>166.95150585237442</v>
      </c>
      <c r="D52" s="41">
        <v>1587.0998700692162</v>
      </c>
      <c r="E52" s="41">
        <v>45.524486108490194</v>
      </c>
      <c r="F52" s="41">
        <v>1.5910245522786621</v>
      </c>
      <c r="G52" s="41">
        <v>3424.9351558749859</v>
      </c>
      <c r="H52" s="41">
        <v>178.77623655676996</v>
      </c>
      <c r="I52" s="41">
        <v>99.713634704718856</v>
      </c>
      <c r="J52" s="41">
        <v>92.354969330806043</v>
      </c>
      <c r="K52" s="41">
        <v>392.20257999999995</v>
      </c>
      <c r="L52" s="41">
        <v>71.282570000000021</v>
      </c>
      <c r="M52" s="41">
        <v>42.752949999999991</v>
      </c>
      <c r="N52" s="41">
        <v>1288.9899779698981</v>
      </c>
      <c r="O52" s="41">
        <v>233.8295176707052</v>
      </c>
      <c r="P52" s="41">
        <v>3.0216988547050048</v>
      </c>
      <c r="Q52" s="41">
        <v>337.99566301096712</v>
      </c>
      <c r="R52" s="42">
        <f t="shared" si="31"/>
        <v>8194.2055510964055</v>
      </c>
    </row>
    <row r="53" spans="1:18" x14ac:dyDescent="0.2">
      <c r="A53" s="36" t="s">
        <v>107</v>
      </c>
      <c r="B53" s="41">
        <v>164.29610228010026</v>
      </c>
      <c r="C53" s="41">
        <v>63.08814181493068</v>
      </c>
      <c r="D53" s="41">
        <v>745.48511566251273</v>
      </c>
      <c r="E53" s="41">
        <v>0.79087624079850738</v>
      </c>
      <c r="F53" s="41">
        <v>2.5915681199833673</v>
      </c>
      <c r="G53" s="41">
        <v>5536.9140126822322</v>
      </c>
      <c r="H53" s="41">
        <v>636.34125596533477</v>
      </c>
      <c r="I53" s="41">
        <v>590.78060725369073</v>
      </c>
      <c r="J53" s="41">
        <v>0</v>
      </c>
      <c r="K53" s="41">
        <v>167.15681000000001</v>
      </c>
      <c r="L53" s="41">
        <v>16.829999999999998</v>
      </c>
      <c r="M53" s="41">
        <v>140.58536999999998</v>
      </c>
      <c r="N53" s="41">
        <v>1258.4474517952178</v>
      </c>
      <c r="O53" s="41">
        <v>304.95724935712224</v>
      </c>
      <c r="P53" s="41">
        <v>1.3227626920550386</v>
      </c>
      <c r="Q53" s="41">
        <v>0</v>
      </c>
      <c r="R53" s="42">
        <f t="shared" si="31"/>
        <v>9629.5873238639779</v>
      </c>
    </row>
    <row r="54" spans="1:18" x14ac:dyDescent="0.2">
      <c r="A54" s="36" t="s">
        <v>108</v>
      </c>
      <c r="B54" s="41">
        <v>394.60042761614966</v>
      </c>
      <c r="C54" s="41">
        <v>59.789233838340074</v>
      </c>
      <c r="D54" s="41">
        <v>1634.3757158758697</v>
      </c>
      <c r="E54" s="41">
        <v>26.951446869577602</v>
      </c>
      <c r="F54" s="41">
        <v>35.300935934755621</v>
      </c>
      <c r="G54" s="41">
        <v>10780.758523222446</v>
      </c>
      <c r="H54" s="41">
        <v>1708.8490676633342</v>
      </c>
      <c r="I54" s="41">
        <v>403.18832199910474</v>
      </c>
      <c r="J54" s="41">
        <v>29.271917022060741</v>
      </c>
      <c r="K54" s="41">
        <v>968.42353000000003</v>
      </c>
      <c r="L54" s="41">
        <v>46.633590000000012</v>
      </c>
      <c r="M54" s="41">
        <v>204.82575000000003</v>
      </c>
      <c r="N54" s="41">
        <v>2749.6446580703505</v>
      </c>
      <c r="O54" s="41">
        <v>443.36305560040802</v>
      </c>
      <c r="P54" s="41">
        <v>11.518005046169666</v>
      </c>
      <c r="Q54" s="41">
        <v>0</v>
      </c>
      <c r="R54" s="42">
        <f t="shared" si="31"/>
        <v>19497.494178758567</v>
      </c>
    </row>
    <row r="55" spans="1:18" x14ac:dyDescent="0.2">
      <c r="A55" s="36" t="s">
        <v>109</v>
      </c>
      <c r="B55" s="41">
        <v>0.91999999999999993</v>
      </c>
      <c r="C55" s="41">
        <v>12.242000000000001</v>
      </c>
      <c r="D55" s="41">
        <v>17.304000000000002</v>
      </c>
      <c r="E55" s="41">
        <v>0</v>
      </c>
      <c r="F55" s="41">
        <v>2.3490000000000002</v>
      </c>
      <c r="G55" s="41">
        <v>407.44400000000002</v>
      </c>
      <c r="H55" s="41">
        <v>3.0637246252538368</v>
      </c>
      <c r="I55" s="41">
        <v>0</v>
      </c>
      <c r="J55" s="41">
        <v>0.55230032117095751</v>
      </c>
      <c r="K55" s="41">
        <v>37.621940000000002</v>
      </c>
      <c r="L55" s="41">
        <v>16.34928</v>
      </c>
      <c r="M55" s="41">
        <v>34.527089999999994</v>
      </c>
      <c r="N55" s="41">
        <v>102.14297719319198</v>
      </c>
      <c r="O55" s="41">
        <v>0.37781782397343222</v>
      </c>
      <c r="P55" s="41">
        <v>0</v>
      </c>
      <c r="Q55" s="41">
        <v>0</v>
      </c>
      <c r="R55" s="42">
        <f t="shared" si="31"/>
        <v>634.89412996359033</v>
      </c>
    </row>
    <row r="56" spans="1:18" x14ac:dyDescent="0.2">
      <c r="A56" s="36" t="s">
        <v>110</v>
      </c>
      <c r="B56" s="41">
        <v>28.661999999999999</v>
      </c>
      <c r="C56" s="41">
        <v>14.243</v>
      </c>
      <c r="D56" s="41">
        <v>252.44200000000001</v>
      </c>
      <c r="E56" s="41">
        <v>0</v>
      </c>
      <c r="F56" s="41">
        <v>0.437</v>
      </c>
      <c r="G56" s="41">
        <v>66.671220992440198</v>
      </c>
      <c r="H56" s="41">
        <v>72.516259707901497</v>
      </c>
      <c r="I56" s="41">
        <v>1.7524453865320913</v>
      </c>
      <c r="J56" s="41">
        <v>4.9994685322662713</v>
      </c>
      <c r="K56" s="41">
        <v>461.96000000000004</v>
      </c>
      <c r="L56" s="41">
        <v>162.39489</v>
      </c>
      <c r="M56" s="41">
        <v>295.28988999999996</v>
      </c>
      <c r="N56" s="41">
        <v>1687.0523203487082</v>
      </c>
      <c r="O56" s="41">
        <v>259.84125260798703</v>
      </c>
      <c r="P56" s="41">
        <v>6.0342185392793191</v>
      </c>
      <c r="Q56" s="41">
        <v>0</v>
      </c>
      <c r="R56" s="42">
        <f t="shared" si="31"/>
        <v>3314.2959661151144</v>
      </c>
    </row>
    <row r="57" spans="1:18" x14ac:dyDescent="0.2">
      <c r="A57" s="36" t="s">
        <v>111</v>
      </c>
      <c r="B57" s="41">
        <v>6.9249999999999998</v>
      </c>
      <c r="C57" s="41">
        <v>21.792999999999999</v>
      </c>
      <c r="D57" s="41">
        <v>144.018</v>
      </c>
      <c r="E57" s="41">
        <v>0.34399999999999997</v>
      </c>
      <c r="F57" s="41">
        <v>0.82599999999999996</v>
      </c>
      <c r="G57" s="41">
        <v>1594.901088244372</v>
      </c>
      <c r="H57" s="41">
        <v>18.857870303586807</v>
      </c>
      <c r="I57" s="41">
        <v>0</v>
      </c>
      <c r="J57" s="41">
        <v>100.40934901454919</v>
      </c>
      <c r="K57" s="41">
        <v>527.43583999999998</v>
      </c>
      <c r="L57" s="41">
        <v>138.67795699999999</v>
      </c>
      <c r="M57" s="41">
        <v>84.834959999999981</v>
      </c>
      <c r="N57" s="41">
        <v>824.57686878433844</v>
      </c>
      <c r="O57" s="41">
        <v>67.107994619494548</v>
      </c>
      <c r="P57" s="41">
        <v>0</v>
      </c>
      <c r="Q57" s="41">
        <v>0</v>
      </c>
      <c r="R57" s="42">
        <f t="shared" si="31"/>
        <v>3530.7079279663408</v>
      </c>
    </row>
    <row r="58" spans="1:18" x14ac:dyDescent="0.2">
      <c r="A58" s="36" t="s">
        <v>112</v>
      </c>
      <c r="B58" s="41">
        <v>71.919787488428682</v>
      </c>
      <c r="C58" s="41">
        <v>130.68590145421484</v>
      </c>
      <c r="D58" s="41">
        <v>695.27189610009373</v>
      </c>
      <c r="E58" s="41">
        <v>2.2757586515394177</v>
      </c>
      <c r="F58" s="41">
        <v>2.5683424985625973</v>
      </c>
      <c r="G58" s="41">
        <v>1403.6958827602809</v>
      </c>
      <c r="H58" s="41">
        <v>37.546346010098262</v>
      </c>
      <c r="I58" s="41">
        <v>48.913160124512565</v>
      </c>
      <c r="J58" s="41">
        <v>83.190235876375482</v>
      </c>
      <c r="K58" s="41">
        <v>275.41347000000002</v>
      </c>
      <c r="L58" s="41">
        <v>78.632580000000004</v>
      </c>
      <c r="M58" s="41">
        <v>94.751700000000014</v>
      </c>
      <c r="N58" s="41">
        <v>1466.5396375503308</v>
      </c>
      <c r="O58" s="41">
        <v>153.75280012809199</v>
      </c>
      <c r="P58" s="41">
        <v>0</v>
      </c>
      <c r="Q58" s="41">
        <v>148.34566301096709</v>
      </c>
      <c r="R58" s="42">
        <f t="shared" si="31"/>
        <v>4693.5031616534952</v>
      </c>
    </row>
    <row r="59" spans="1:18" x14ac:dyDescent="0.2">
      <c r="A59" s="36" t="s">
        <v>113</v>
      </c>
      <c r="B59" s="41">
        <v>48.126999999999995</v>
      </c>
      <c r="C59" s="41">
        <v>17.047000000000001</v>
      </c>
      <c r="D59" s="41">
        <v>144.078</v>
      </c>
      <c r="E59" s="41">
        <v>6.4080000000000004</v>
      </c>
      <c r="F59" s="41">
        <v>0.29299999999999998</v>
      </c>
      <c r="G59" s="41">
        <v>1792.7139917807485</v>
      </c>
      <c r="H59" s="41">
        <v>144.69489519018185</v>
      </c>
      <c r="I59" s="41">
        <v>0</v>
      </c>
      <c r="J59" s="41">
        <v>69.9925594517278</v>
      </c>
      <c r="K59" s="41">
        <v>142.74819999999997</v>
      </c>
      <c r="L59" s="41">
        <v>62.709579999999995</v>
      </c>
      <c r="M59" s="41">
        <v>71.463580000000022</v>
      </c>
      <c r="N59" s="41">
        <v>528.06177691923313</v>
      </c>
      <c r="O59" s="41">
        <v>49.92814979017173</v>
      </c>
      <c r="P59" s="41">
        <v>0</v>
      </c>
      <c r="Q59" s="41">
        <v>169.20309072781654</v>
      </c>
      <c r="R59" s="42">
        <f t="shared" si="31"/>
        <v>3247.4688238598796</v>
      </c>
    </row>
    <row r="60" spans="1:18" x14ac:dyDescent="0.2">
      <c r="A60" s="36" t="s">
        <v>114</v>
      </c>
      <c r="B60" s="41">
        <v>256.79658914951381</v>
      </c>
      <c r="C60" s="41">
        <v>78.185481721644493</v>
      </c>
      <c r="D60" s="41">
        <v>615.52014669462369</v>
      </c>
      <c r="E60" s="41">
        <v>3.296377399234713</v>
      </c>
      <c r="F60" s="41">
        <v>2.0576225465348537</v>
      </c>
      <c r="G60" s="41">
        <v>2570.6599056896944</v>
      </c>
      <c r="H60" s="41">
        <v>175.72438164412608</v>
      </c>
      <c r="I60" s="41">
        <v>50.965290746983733</v>
      </c>
      <c r="J60" s="41">
        <v>57.266639551413647</v>
      </c>
      <c r="K60" s="41">
        <v>284.05613</v>
      </c>
      <c r="L60" s="41">
        <v>107.09666</v>
      </c>
      <c r="M60" s="41">
        <v>70.944339999999997</v>
      </c>
      <c r="N60" s="41">
        <v>755.23510521978039</v>
      </c>
      <c r="O60" s="41">
        <v>150.36185169572596</v>
      </c>
      <c r="P60" s="41">
        <v>0</v>
      </c>
      <c r="Q60" s="41">
        <v>1164.3282362911266</v>
      </c>
      <c r="R60" s="42">
        <f t="shared" si="31"/>
        <v>6342.4947583504018</v>
      </c>
    </row>
    <row r="61" spans="1:18" x14ac:dyDescent="0.2">
      <c r="A61" s="36" t="s">
        <v>179</v>
      </c>
      <c r="B61" s="41">
        <v>38.688000000000002</v>
      </c>
      <c r="C61" s="41">
        <v>129.58199999999999</v>
      </c>
      <c r="D61" s="41">
        <v>377.589</v>
      </c>
      <c r="E61" s="41">
        <v>9.4E-2</v>
      </c>
      <c r="F61" s="41">
        <v>0.626</v>
      </c>
      <c r="G61" s="41">
        <v>1110.2389429144002</v>
      </c>
      <c r="H61" s="41">
        <v>156.26866335441616</v>
      </c>
      <c r="I61" s="41">
        <v>35.670743190379021</v>
      </c>
      <c r="J61" s="41">
        <v>26.918887528738647</v>
      </c>
      <c r="K61" s="41">
        <v>843.60477000000003</v>
      </c>
      <c r="L61" s="41">
        <v>254.66822999999997</v>
      </c>
      <c r="M61" s="41">
        <v>289.64427000000001</v>
      </c>
      <c r="N61" s="41">
        <v>2386.487752007924</v>
      </c>
      <c r="O61" s="41">
        <v>227.21434221874577</v>
      </c>
      <c r="P61" s="41">
        <v>38.037856170992413</v>
      </c>
      <c r="Q61" s="41">
        <v>152.65274177467597</v>
      </c>
      <c r="R61" s="42">
        <f t="shared" si="31"/>
        <v>6067.986199160272</v>
      </c>
    </row>
    <row r="62" spans="1:18" x14ac:dyDescent="0.2">
      <c r="A62" s="36" t="s">
        <v>115</v>
      </c>
      <c r="B62" s="41">
        <v>433.32874239415003</v>
      </c>
      <c r="C62" s="41">
        <v>197.31051516888994</v>
      </c>
      <c r="D62" s="41">
        <v>1115.4203712153617</v>
      </c>
      <c r="E62" s="41">
        <v>6.769111982052527</v>
      </c>
      <c r="F62" s="41">
        <v>2.6135933051167424</v>
      </c>
      <c r="G62" s="41">
        <v>1304.2505686260324</v>
      </c>
      <c r="H62" s="41">
        <v>102.58141997246145</v>
      </c>
      <c r="I62" s="41">
        <v>108.90451134241646</v>
      </c>
      <c r="J62" s="41">
        <v>1.6971728619315882</v>
      </c>
      <c r="K62" s="41">
        <v>584.50553000000002</v>
      </c>
      <c r="L62" s="41">
        <v>169.31182000000004</v>
      </c>
      <c r="M62" s="41">
        <v>281.64398000000011</v>
      </c>
      <c r="N62" s="41">
        <v>1841.1206096184146</v>
      </c>
      <c r="O62" s="41">
        <v>295.46293365972917</v>
      </c>
      <c r="P62" s="41">
        <v>4.443674786330889</v>
      </c>
      <c r="Q62" s="41">
        <v>897.50974177467594</v>
      </c>
      <c r="R62" s="42">
        <f t="shared" si="31"/>
        <v>7346.8742967075632</v>
      </c>
    </row>
    <row r="63" spans="1:18" x14ac:dyDescent="0.2">
      <c r="A63" s="36" t="s">
        <v>116</v>
      </c>
      <c r="B63" s="41">
        <v>428.80670778241705</v>
      </c>
      <c r="C63" s="41">
        <v>223.84398966673706</v>
      </c>
      <c r="D63" s="41">
        <v>1155.7714484578007</v>
      </c>
      <c r="E63" s="41">
        <v>29.630842682957812</v>
      </c>
      <c r="F63" s="41">
        <v>4.6749730466337152</v>
      </c>
      <c r="G63" s="41">
        <v>3220.3252658369674</v>
      </c>
      <c r="H63" s="41">
        <v>208.92570721443133</v>
      </c>
      <c r="I63" s="41">
        <v>3.8367682701505834</v>
      </c>
      <c r="J63" s="41">
        <v>3.3885925955176455</v>
      </c>
      <c r="K63" s="41">
        <v>211.64386000000002</v>
      </c>
      <c r="L63" s="41">
        <v>139.07934</v>
      </c>
      <c r="M63" s="41">
        <v>39.968090000000004</v>
      </c>
      <c r="N63" s="41">
        <v>1156.7649568397076</v>
      </c>
      <c r="O63" s="41">
        <v>162.56130958101056</v>
      </c>
      <c r="P63" s="41">
        <v>271.76470588235304</v>
      </c>
      <c r="Q63" s="41">
        <v>792.03546460618145</v>
      </c>
      <c r="R63" s="42">
        <f t="shared" si="31"/>
        <v>8053.0220224628665</v>
      </c>
    </row>
    <row r="64" spans="1:18" x14ac:dyDescent="0.2">
      <c r="A64" s="36" t="s">
        <v>117</v>
      </c>
      <c r="B64" s="41">
        <v>309.85426811825255</v>
      </c>
      <c r="C64" s="41">
        <v>174.8299737752003</v>
      </c>
      <c r="D64" s="41">
        <v>1177.9377704820893</v>
      </c>
      <c r="E64" s="41">
        <v>5.9068268584405024</v>
      </c>
      <c r="F64" s="41">
        <v>8.8925035674528949</v>
      </c>
      <c r="G64" s="41">
        <v>4172.0466144211787</v>
      </c>
      <c r="H64" s="41">
        <v>342.59336125202117</v>
      </c>
      <c r="I64" s="41">
        <v>104.26571407072915</v>
      </c>
      <c r="J64" s="41">
        <v>2.9398485845662425</v>
      </c>
      <c r="K64" s="41">
        <v>519.78287999999998</v>
      </c>
      <c r="L64" s="41">
        <v>136.35991999999999</v>
      </c>
      <c r="M64" s="41">
        <v>138.03058999999999</v>
      </c>
      <c r="N64" s="41">
        <v>1140.501438148025</v>
      </c>
      <c r="O64" s="41">
        <v>199.5248795677287</v>
      </c>
      <c r="P64" s="41">
        <v>271.76470588235304</v>
      </c>
      <c r="Q64" s="41">
        <v>796.30266301096708</v>
      </c>
      <c r="R64" s="42">
        <f t="shared" si="31"/>
        <v>9501.5339577390041</v>
      </c>
    </row>
    <row r="65" spans="1:18" x14ac:dyDescent="0.2">
      <c r="A65" s="36" t="s">
        <v>118</v>
      </c>
      <c r="B65" s="41">
        <v>7.9089999999999998</v>
      </c>
      <c r="C65" s="41">
        <v>0.874</v>
      </c>
      <c r="D65" s="41">
        <v>248.73599999999999</v>
      </c>
      <c r="E65" s="41">
        <v>0</v>
      </c>
      <c r="F65" s="41">
        <v>0.307</v>
      </c>
      <c r="G65" s="41">
        <v>1415.0531940323399</v>
      </c>
      <c r="H65" s="41">
        <v>379.51688891935714</v>
      </c>
      <c r="I65" s="41">
        <v>0</v>
      </c>
      <c r="J65" s="41">
        <v>0</v>
      </c>
      <c r="K65" s="41">
        <v>59.733899999999991</v>
      </c>
      <c r="L65" s="41">
        <v>161.99530999999999</v>
      </c>
      <c r="M65" s="41">
        <v>9.5827999999999989</v>
      </c>
      <c r="N65" s="41">
        <v>438.73327399206556</v>
      </c>
      <c r="O65" s="41">
        <v>89.528488318065939</v>
      </c>
      <c r="P65" s="41">
        <v>54.352941176470559</v>
      </c>
      <c r="Q65" s="41">
        <v>0</v>
      </c>
      <c r="R65" s="42">
        <f t="shared" si="31"/>
        <v>2866.3227964383</v>
      </c>
    </row>
    <row r="66" spans="1:18" x14ac:dyDescent="0.2">
      <c r="A66" s="36" t="s">
        <v>119</v>
      </c>
      <c r="B66" s="41">
        <v>660.76544167465738</v>
      </c>
      <c r="C66" s="41">
        <v>135.6067009013785</v>
      </c>
      <c r="D66" s="41">
        <v>360.75877886535363</v>
      </c>
      <c r="E66" s="41">
        <v>2.2920346679551216</v>
      </c>
      <c r="F66" s="41">
        <v>2.811280753628008</v>
      </c>
      <c r="G66" s="41">
        <v>5271.643816886889</v>
      </c>
      <c r="H66" s="41">
        <v>127.51582665816431</v>
      </c>
      <c r="I66" s="41">
        <v>53.887898224361017</v>
      </c>
      <c r="J66" s="41">
        <v>0.86296925182962092</v>
      </c>
      <c r="K66" s="41">
        <v>105.76416</v>
      </c>
      <c r="L66" s="41">
        <v>144.61591999999999</v>
      </c>
      <c r="M66" s="41">
        <v>23.914670000000001</v>
      </c>
      <c r="N66" s="41">
        <v>669.18914783156913</v>
      </c>
      <c r="O66" s="41">
        <v>80.491204398399034</v>
      </c>
      <c r="P66" s="41">
        <v>652.23529411764696</v>
      </c>
      <c r="Q66" s="41">
        <v>30.029910269192424</v>
      </c>
      <c r="R66" s="42">
        <f t="shared" si="31"/>
        <v>8322.3850545010246</v>
      </c>
    </row>
    <row r="67" spans="1:18" x14ac:dyDescent="0.2">
      <c r="A67" s="36" t="s">
        <v>120</v>
      </c>
      <c r="B67" s="41">
        <v>41.793848323884802</v>
      </c>
      <c r="C67" s="41">
        <v>30.833450759792296</v>
      </c>
      <c r="D67" s="41">
        <v>167.10526149857731</v>
      </c>
      <c r="E67" s="41">
        <v>0</v>
      </c>
      <c r="F67" s="41">
        <v>1.9801194287026886</v>
      </c>
      <c r="G67" s="41">
        <v>571.8737891120436</v>
      </c>
      <c r="H67" s="41">
        <v>47.984736643201046</v>
      </c>
      <c r="I67" s="41">
        <v>10.167689176991551</v>
      </c>
      <c r="J67" s="41">
        <v>2.0251011776268442</v>
      </c>
      <c r="K67" s="41">
        <v>29.705059999999996</v>
      </c>
      <c r="L67" s="41">
        <v>9.6988799999999991</v>
      </c>
      <c r="M67" s="41">
        <v>21.86872</v>
      </c>
      <c r="N67" s="41">
        <v>458.5928697687271</v>
      </c>
      <c r="O67" s="41">
        <v>17.882679696725095</v>
      </c>
      <c r="P67" s="41">
        <v>0</v>
      </c>
      <c r="Q67" s="41">
        <v>21.455633100697906</v>
      </c>
      <c r="R67" s="42">
        <f t="shared" si="31"/>
        <v>1432.9678386869703</v>
      </c>
    </row>
    <row r="68" spans="1:18" x14ac:dyDescent="0.2">
      <c r="A68" s="36" t="s">
        <v>121</v>
      </c>
      <c r="B68" s="41">
        <v>222.28992727696749</v>
      </c>
      <c r="C68" s="41">
        <v>174.18575104182219</v>
      </c>
      <c r="D68" s="41">
        <v>1307.9469552887067</v>
      </c>
      <c r="E68" s="41">
        <v>12.173525835488933</v>
      </c>
      <c r="F68" s="41">
        <v>5.6256130062603063E-2</v>
      </c>
      <c r="G68" s="41">
        <v>1817.5533351919128</v>
      </c>
      <c r="H68" s="41">
        <v>44.895657862055032</v>
      </c>
      <c r="I68" s="41">
        <v>54.230449888843822</v>
      </c>
      <c r="J68" s="41">
        <v>83.408854753505636</v>
      </c>
      <c r="K68" s="41">
        <v>308.04567000000003</v>
      </c>
      <c r="L68" s="41">
        <v>37.625920000000001</v>
      </c>
      <c r="M68" s="41">
        <v>86.228510000000014</v>
      </c>
      <c r="N68" s="41">
        <v>358.70047985824635</v>
      </c>
      <c r="O68" s="41">
        <v>57.988786669315637</v>
      </c>
      <c r="P68" s="41">
        <v>271.76470588235304</v>
      </c>
      <c r="Q68" s="41">
        <v>770.57983150548353</v>
      </c>
      <c r="R68" s="42">
        <f t="shared" si="31"/>
        <v>5607.6746171847635</v>
      </c>
    </row>
    <row r="69" spans="1:18" x14ac:dyDescent="0.2">
      <c r="A69" s="36" t="s">
        <v>122</v>
      </c>
      <c r="B69" s="41">
        <v>478.20327375082189</v>
      </c>
      <c r="C69" s="41">
        <v>311.58497544936949</v>
      </c>
      <c r="D69" s="41">
        <v>4305.5023839895039</v>
      </c>
      <c r="E69" s="41">
        <v>10.865761783101096</v>
      </c>
      <c r="F69" s="41">
        <v>4.0091890773670933</v>
      </c>
      <c r="G69" s="41">
        <v>14924.665291713289</v>
      </c>
      <c r="H69" s="41">
        <v>1013.3429385912204</v>
      </c>
      <c r="I69" s="41">
        <v>14411.073280634051</v>
      </c>
      <c r="J69" s="41">
        <v>9.8608619842398024</v>
      </c>
      <c r="K69" s="41">
        <v>1242.3483199999998</v>
      </c>
      <c r="L69" s="41">
        <v>66.188520000000011</v>
      </c>
      <c r="M69" s="41">
        <v>160.97698000000003</v>
      </c>
      <c r="N69" s="41">
        <v>1380.8370425797398</v>
      </c>
      <c r="O69" s="41">
        <v>149.50086892243075</v>
      </c>
      <c r="P69" s="41">
        <v>1633.2650336339771</v>
      </c>
      <c r="Q69" s="41">
        <v>822.02549451645064</v>
      </c>
      <c r="R69" s="42">
        <f t="shared" si="31"/>
        <v>40924.250216625565</v>
      </c>
    </row>
    <row r="70" spans="1:18" x14ac:dyDescent="0.2">
      <c r="A70" s="36" t="s">
        <v>123</v>
      </c>
      <c r="B70" s="41">
        <v>181.64934354530709</v>
      </c>
      <c r="C70" s="41">
        <v>172.99728994783729</v>
      </c>
      <c r="D70" s="41">
        <v>1667.019346568688</v>
      </c>
      <c r="E70" s="41">
        <v>9.1550870541496074</v>
      </c>
      <c r="F70" s="41">
        <v>5.1422294382317899</v>
      </c>
      <c r="G70" s="41">
        <v>3567.1228888633377</v>
      </c>
      <c r="H70" s="41">
        <v>250.76401558169175</v>
      </c>
      <c r="I70" s="41">
        <v>112.69551945269296</v>
      </c>
      <c r="J70" s="41">
        <v>6.6966413941978589</v>
      </c>
      <c r="K70" s="41">
        <v>71.16292</v>
      </c>
      <c r="L70" s="41">
        <v>112.0658</v>
      </c>
      <c r="M70" s="41">
        <v>18.52711</v>
      </c>
      <c r="N70" s="41">
        <v>551.58814491726025</v>
      </c>
      <c r="O70" s="41">
        <v>59.407805928281071</v>
      </c>
      <c r="P70" s="41">
        <v>3937.4167703670473</v>
      </c>
      <c r="Q70" s="41">
        <v>779.15410867397804</v>
      </c>
      <c r="R70" s="42">
        <f t="shared" si="31"/>
        <v>11502.5650217327</v>
      </c>
    </row>
    <row r="71" spans="1:18" x14ac:dyDescent="0.2">
      <c r="A71" s="36" t="s">
        <v>124</v>
      </c>
      <c r="B71" s="41">
        <v>427.11913672453949</v>
      </c>
      <c r="C71" s="41">
        <v>830.53252876820284</v>
      </c>
      <c r="D71" s="41">
        <v>1696.7242214975636</v>
      </c>
      <c r="E71" s="41">
        <v>28.193743145899084</v>
      </c>
      <c r="F71" s="41">
        <v>2.5582774186799662</v>
      </c>
      <c r="G71" s="41">
        <v>8259.4241065153274</v>
      </c>
      <c r="H71" s="41">
        <v>317.63098412623049</v>
      </c>
      <c r="I71" s="41">
        <v>4923.313246189954</v>
      </c>
      <c r="J71" s="41">
        <v>40.030267028203362</v>
      </c>
      <c r="K71" s="41">
        <v>258.87421000000001</v>
      </c>
      <c r="L71" s="41">
        <v>190.72184999999999</v>
      </c>
      <c r="M71" s="41">
        <v>65.988030000000009</v>
      </c>
      <c r="N71" s="41">
        <v>610.65192926233658</v>
      </c>
      <c r="O71" s="41">
        <v>78.640101780864697</v>
      </c>
      <c r="P71" s="41">
        <v>652.23529411764696</v>
      </c>
      <c r="Q71" s="41">
        <v>744.85699999999997</v>
      </c>
      <c r="R71" s="42">
        <f t="shared" si="31"/>
        <v>19127.494926575451</v>
      </c>
    </row>
    <row r="72" spans="1:18" x14ac:dyDescent="0.2">
      <c r="A72" s="36" t="s">
        <v>125</v>
      </c>
      <c r="B72" s="41">
        <v>1.6663119399119528</v>
      </c>
      <c r="C72" s="41">
        <v>2.0684198463935308</v>
      </c>
      <c r="D72" s="41">
        <v>246.49790390886284</v>
      </c>
      <c r="E72" s="41">
        <v>2.7030833470372793</v>
      </c>
      <c r="F72" s="41">
        <v>0</v>
      </c>
      <c r="G72" s="41">
        <v>7370.3658189926227</v>
      </c>
      <c r="H72" s="41">
        <v>6366.3564664732039</v>
      </c>
      <c r="I72" s="41">
        <v>69343.221492175682</v>
      </c>
      <c r="J72" s="41">
        <v>0</v>
      </c>
      <c r="K72" s="41">
        <v>1.7239100000000001</v>
      </c>
      <c r="L72" s="41">
        <v>8.8848700000000012</v>
      </c>
      <c r="M72" s="41">
        <v>2.5331000000000001</v>
      </c>
      <c r="N72" s="41">
        <v>95.509591380020467</v>
      </c>
      <c r="O72" s="41">
        <v>13.722350654139733</v>
      </c>
      <c r="P72" s="41">
        <v>0</v>
      </c>
      <c r="Q72" s="41">
        <v>0</v>
      </c>
      <c r="R72" s="42">
        <f t="shared" si="31"/>
        <v>83455.253318717863</v>
      </c>
    </row>
    <row r="73" spans="1:18" x14ac:dyDescent="0.2">
      <c r="A73" s="36" t="s">
        <v>126</v>
      </c>
      <c r="B73" s="41">
        <v>428.98213142841018</v>
      </c>
      <c r="C73" s="41">
        <v>617.93350181804942</v>
      </c>
      <c r="D73" s="41">
        <v>4236.7083421144598</v>
      </c>
      <c r="E73" s="41">
        <v>51.414665683328622</v>
      </c>
      <c r="F73" s="41">
        <v>1.5603784058551742</v>
      </c>
      <c r="G73" s="41">
        <v>6385.1326180786737</v>
      </c>
      <c r="H73" s="41">
        <v>443.98085870971352</v>
      </c>
      <c r="I73" s="41">
        <v>220.40870135399049</v>
      </c>
      <c r="J73" s="41">
        <v>47.273455615226638</v>
      </c>
      <c r="K73" s="41">
        <v>78.943880000000007</v>
      </c>
      <c r="L73" s="41">
        <v>102.64693</v>
      </c>
      <c r="M73" s="41">
        <v>59.301740000000009</v>
      </c>
      <c r="N73" s="41">
        <v>791.37559222400409</v>
      </c>
      <c r="O73" s="41">
        <v>86.360758764713438</v>
      </c>
      <c r="P73" s="41">
        <v>424.35611703712527</v>
      </c>
      <c r="Q73" s="41">
        <v>1155.7539591226321</v>
      </c>
      <c r="R73" s="42">
        <f t="shared" si="31"/>
        <v>15132.133630356184</v>
      </c>
    </row>
    <row r="74" spans="1:18" x14ac:dyDescent="0.2">
      <c r="A74" s="36" t="s">
        <v>127</v>
      </c>
      <c r="B74" s="41">
        <v>118.95270261611191</v>
      </c>
      <c r="C74" s="41">
        <v>228.81453656743054</v>
      </c>
      <c r="D74" s="41">
        <v>2913.348424738534</v>
      </c>
      <c r="E74" s="41">
        <v>43.170844328364396</v>
      </c>
      <c r="F74" s="41">
        <v>55.311464809434668</v>
      </c>
      <c r="G74" s="41">
        <v>6295.1334578808337</v>
      </c>
      <c r="H74" s="41">
        <v>1800.528978928367</v>
      </c>
      <c r="I74" s="41">
        <v>16231.065274083088</v>
      </c>
      <c r="J74" s="41">
        <v>16.517231480018946</v>
      </c>
      <c r="K74" s="41">
        <v>269.56859000000003</v>
      </c>
      <c r="L74" s="41">
        <v>99.532360000000011</v>
      </c>
      <c r="M74" s="41">
        <v>25.290590000000002</v>
      </c>
      <c r="N74" s="41">
        <v>349.76324428388369</v>
      </c>
      <c r="O74" s="41">
        <v>65.054010836515303</v>
      </c>
      <c r="P74" s="41">
        <v>644.45675251562204</v>
      </c>
      <c r="Q74" s="41">
        <v>1091.4269401794616</v>
      </c>
      <c r="R74" s="42">
        <f t="shared" si="31"/>
        <v>30247.935403247669</v>
      </c>
    </row>
    <row r="75" spans="1:18" x14ac:dyDescent="0.2">
      <c r="A75" s="36" t="s">
        <v>128</v>
      </c>
      <c r="B75" s="41">
        <v>11.95813464305305</v>
      </c>
      <c r="C75" s="41">
        <v>2.6110682006753678</v>
      </c>
      <c r="D75" s="41">
        <v>1042.8526887521061</v>
      </c>
      <c r="E75" s="41">
        <v>22.968566735427295</v>
      </c>
      <c r="F75" s="41">
        <v>0</v>
      </c>
      <c r="G75" s="41">
        <v>5165.4965364265199</v>
      </c>
      <c r="H75" s="41">
        <v>3412.6238881802419</v>
      </c>
      <c r="I75" s="41">
        <v>32424.070422643788</v>
      </c>
      <c r="J75" s="41">
        <v>12.783451183769456</v>
      </c>
      <c r="K75" s="41">
        <v>11.018549999999999</v>
      </c>
      <c r="L75" s="41">
        <v>14.428319999999999</v>
      </c>
      <c r="M75" s="41">
        <v>0.93562000000000001</v>
      </c>
      <c r="N75" s="41">
        <v>179.17723180287464</v>
      </c>
      <c r="O75" s="41">
        <v>58.374903872057473</v>
      </c>
      <c r="P75" s="41">
        <v>971.79999829739415</v>
      </c>
      <c r="Q75" s="41">
        <v>0</v>
      </c>
      <c r="R75" s="42">
        <f t="shared" si="31"/>
        <v>43331.099380737905</v>
      </c>
    </row>
    <row r="76" spans="1:18" x14ac:dyDescent="0.2">
      <c r="A76" s="36" t="s">
        <v>129</v>
      </c>
      <c r="B76" s="41">
        <v>5.0179999999999998</v>
      </c>
      <c r="C76" s="41">
        <v>166.38161916499243</v>
      </c>
      <c r="D76" s="41">
        <v>1438.0386050396037</v>
      </c>
      <c r="E76" s="41">
        <v>7.0462756386014256</v>
      </c>
      <c r="F76" s="41">
        <v>0.14000000000000001</v>
      </c>
      <c r="G76" s="41">
        <v>1089.5957088175815</v>
      </c>
      <c r="H76" s="41">
        <v>53.43335166099456</v>
      </c>
      <c r="I76" s="41">
        <v>2426.8134964057949</v>
      </c>
      <c r="J76" s="41">
        <v>7.1568916618403229</v>
      </c>
      <c r="K76" s="41">
        <v>105.18885999999999</v>
      </c>
      <c r="L76" s="41">
        <v>53.382359999999991</v>
      </c>
      <c r="M76" s="41">
        <v>14.120479999999999</v>
      </c>
      <c r="N76" s="41">
        <v>291.14991224906703</v>
      </c>
      <c r="O76" s="41">
        <v>59.554725083189993</v>
      </c>
      <c r="P76" s="41">
        <v>907.31610007972097</v>
      </c>
      <c r="Q76" s="41">
        <v>12.881355932203389</v>
      </c>
      <c r="R76" s="42">
        <f t="shared" si="31"/>
        <v>6637.2177417335888</v>
      </c>
    </row>
    <row r="77" spans="1:18" x14ac:dyDescent="0.2">
      <c r="A77" s="36" t="s">
        <v>130</v>
      </c>
      <c r="B77" s="41">
        <v>69.325946302479778</v>
      </c>
      <c r="C77" s="41">
        <v>984.78504152620371</v>
      </c>
      <c r="D77" s="41">
        <v>1767.7080580127927</v>
      </c>
      <c r="E77" s="41">
        <v>31.356745266045568</v>
      </c>
      <c r="F77" s="41">
        <v>3.6585458159723094</v>
      </c>
      <c r="G77" s="41">
        <v>10092.068181418328</v>
      </c>
      <c r="H77" s="41">
        <v>1292.393758817615</v>
      </c>
      <c r="I77" s="41">
        <v>46259.258123377716</v>
      </c>
      <c r="J77" s="41">
        <v>1.8582604556064508</v>
      </c>
      <c r="K77" s="41">
        <v>205.13029999999998</v>
      </c>
      <c r="L77" s="41">
        <v>248.14215999999996</v>
      </c>
      <c r="M77" s="41">
        <v>53.071100000000001</v>
      </c>
      <c r="N77" s="41">
        <v>1285.3274511997197</v>
      </c>
      <c r="O77" s="41">
        <v>136.59757856038379</v>
      </c>
      <c r="P77" s="41">
        <v>563.11842999713895</v>
      </c>
      <c r="Q77" s="41">
        <v>0</v>
      </c>
      <c r="R77" s="42">
        <f t="shared" si="31"/>
        <v>62993.799680749995</v>
      </c>
    </row>
    <row r="78" spans="1:18" x14ac:dyDescent="0.2">
      <c r="B78" s="43"/>
      <c r="C78" s="43"/>
      <c r="D78" s="43"/>
      <c r="E78" s="43"/>
      <c r="F78" s="43"/>
      <c r="G78" s="43"/>
      <c r="H78" s="43"/>
      <c r="I78" s="43"/>
      <c r="J78" s="43"/>
      <c r="K78" s="43"/>
      <c r="L78" s="43"/>
      <c r="M78" s="43"/>
      <c r="N78" s="43"/>
      <c r="O78" s="43"/>
      <c r="P78" s="43"/>
      <c r="Q78" s="43"/>
      <c r="R78" s="55">
        <f>SUM(R47:R77)</f>
        <v>547940.70101371489</v>
      </c>
    </row>
  </sheetData>
  <phoneticPr fontId="5"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action graph</vt:lpstr>
      <vt:lpstr>Sheet1</vt:lpstr>
      <vt:lpstr>action by province</vt:lpstr>
    </vt:vector>
  </TitlesOfParts>
  <Company>CSIRO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Yanqiong (L&amp;W, Waite Campus)</dc:creator>
  <cp:lastModifiedBy>Microsoft Office User</cp:lastModifiedBy>
  <cp:lastPrinted>2016-09-12T00:30:08Z</cp:lastPrinted>
  <dcterms:created xsi:type="dcterms:W3CDTF">2016-08-29T01:43:20Z</dcterms:created>
  <dcterms:modified xsi:type="dcterms:W3CDTF">2017-11-12T19:13:38Z</dcterms:modified>
</cp:coreProperties>
</file>