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ODELO " sheetId="1" state="visible" r:id="rId1"/>
    <sheet name="01.05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h]:mm"/>
  </numFmts>
  <fonts count="9">
    <font>
      <name val="Arial"/>
      <sz val="10"/>
    </font>
    <font>
      <name val="Arial"/>
      <family val="2"/>
      <sz val="10"/>
    </font>
    <font>
      <name val="Calibri"/>
      <family val="2"/>
      <b val="1"/>
      <sz val="1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4"/>
      <scheme val="minor"/>
    </font>
    <font>
      <name val="Open Sans"/>
      <family val="2"/>
      <color theme="1"/>
      <sz val="11"/>
    </font>
    <font>
      <name val="Calibri"/>
      <family val="2"/>
      <sz val="20"/>
      <scheme val="minor"/>
    </font>
  </fonts>
  <fills count="9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/>
    <xf numFmtId="0" fontId="3" fillId="3" borderId="0"/>
    <xf numFmtId="0" fontId="3" fillId="4" borderId="0"/>
    <xf numFmtId="0" fontId="3" fillId="5" borderId="0"/>
  </cellStyleXfs>
  <cellXfs count="116">
    <xf numFmtId="0" fontId="0" fillId="0" borderId="0" pivotButton="0" quotePrefix="0" xfId="0"/>
    <xf numFmtId="0" fontId="5" fillId="0" borderId="0" pivotButton="0" quotePrefix="0" xfId="0"/>
    <xf numFmtId="0" fontId="5" fillId="6" borderId="0" pivotButton="0" quotePrefix="0" xfId="0"/>
    <xf numFmtId="49" fontId="3" fillId="3" borderId="1" applyAlignment="1" pivotButton="0" quotePrefix="0" xfId="2">
      <alignment vertical="center" wrapText="1"/>
    </xf>
    <xf numFmtId="164" fontId="3" fillId="3" borderId="1" applyAlignment="1" pivotButton="0" quotePrefix="0" xfId="2">
      <alignment horizontal="center" vertical="center" wrapText="1"/>
    </xf>
    <xf numFmtId="164" fontId="3" fillId="3" borderId="1" applyAlignment="1" pivotButton="0" quotePrefix="0" xfId="2">
      <alignment horizontal="center" vertical="center"/>
    </xf>
    <xf numFmtId="0" fontId="3" fillId="5" borderId="0" pivotButton="0" quotePrefix="0" xfId="4"/>
    <xf numFmtId="0" fontId="5" fillId="0" borderId="1" applyAlignment="1" pivotButton="0" quotePrefix="0" xfId="0">
      <alignment horizontal="center" vertical="center"/>
    </xf>
    <xf numFmtId="49" fontId="3" fillId="2" borderId="1" applyAlignment="1" pivotButton="0" quotePrefix="0" xfId="1">
      <alignment vertical="center" wrapText="1"/>
    </xf>
    <xf numFmtId="164" fontId="3" fillId="2" borderId="1" applyAlignment="1" pivotButton="0" quotePrefix="0" xfId="1">
      <alignment horizontal="center" vertical="center"/>
    </xf>
    <xf numFmtId="0" fontId="3" fillId="2" borderId="1" applyAlignment="1" pivotButton="0" quotePrefix="0" xfId="1">
      <alignment vertical="center"/>
    </xf>
    <xf numFmtId="164" fontId="3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2">
      <alignment horizontal="center" vertical="center" wrapText="1"/>
    </xf>
    <xf numFmtId="164" fontId="3" fillId="3" borderId="1" applyAlignment="1" pivotButton="0" quotePrefix="0" xfId="2">
      <alignment horizontal="center" vertical="center"/>
    </xf>
    <xf numFmtId="0" fontId="3" fillId="3" borderId="1" applyAlignment="1" pivotButton="0" quotePrefix="0" xfId="2">
      <alignment horizontal="center" vertical="center"/>
    </xf>
    <xf numFmtId="0" fontId="3" fillId="2" borderId="1" applyAlignment="1" pivotButton="0" quotePrefix="0" xfId="1">
      <alignment horizontal="center" vertical="center"/>
    </xf>
    <xf numFmtId="164" fontId="3" fillId="7" borderId="1" applyAlignment="1" pivotButton="0" quotePrefix="0" xfId="1">
      <alignment horizontal="center" vertical="center" wrapText="1"/>
    </xf>
    <xf numFmtId="164" fontId="3" fillId="7" borderId="1" applyAlignment="1" pivotButton="0" quotePrefix="0" xfId="1">
      <alignment horizontal="center" vertical="center"/>
    </xf>
    <xf numFmtId="0" fontId="5" fillId="7" borderId="0" pivotButton="0" quotePrefix="0" xfId="0"/>
    <xf numFmtId="49" fontId="3" fillId="0" borderId="1" applyAlignment="1" pivotButton="0" quotePrefix="0" xfId="0">
      <alignment vertical="center" wrapText="1"/>
    </xf>
    <xf numFmtId="16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49" fontId="3" fillId="7" borderId="1" applyAlignment="1" pivotButton="0" quotePrefix="0" xfId="1">
      <alignment vertical="center" wrapText="1"/>
    </xf>
    <xf numFmtId="0" fontId="3" fillId="7" borderId="1" applyAlignment="1" pivotButton="0" quotePrefix="0" xfId="1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5" borderId="0" pivotButton="0" quotePrefix="0" xfId="4"/>
    <xf numFmtId="0" fontId="3" fillId="2" borderId="0" pivotButton="0" quotePrefix="0" xfId="1"/>
    <xf numFmtId="0" fontId="3" fillId="3" borderId="0" pivotButton="0" quotePrefix="0" xfId="2"/>
    <xf numFmtId="0" fontId="3" fillId="3" borderId="1" applyAlignment="1" pivotButton="0" quotePrefix="0" xfId="2">
      <alignment vertical="center"/>
    </xf>
    <xf numFmtId="164" fontId="3" fillId="0" borderId="1" applyAlignment="1" pivotButton="0" quotePrefix="0" xfId="0">
      <alignment vertical="center" wrapText="1"/>
    </xf>
    <xf numFmtId="164" fontId="3" fillId="2" borderId="1" applyAlignment="1" pivotButton="0" quotePrefix="0" xfId="1">
      <alignment horizontal="center" vertical="center" wrapText="1"/>
    </xf>
    <xf numFmtId="164" fontId="3" fillId="2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2" borderId="1" applyAlignment="1" pivotButton="0" quotePrefix="0" xfId="1">
      <alignment vertical="center"/>
    </xf>
    <xf numFmtId="20" fontId="5" fillId="0" borderId="1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 vertical="center" wrapText="1"/>
    </xf>
    <xf numFmtId="49" fontId="3" fillId="3" borderId="1" applyAlignment="1" pivotButton="0" quotePrefix="0" xfId="2">
      <alignment vertical="center" wrapText="1"/>
    </xf>
    <xf numFmtId="49" fontId="3" fillId="2" borderId="1" applyAlignment="1" pivotButton="0" quotePrefix="0" xfId="1">
      <alignment vertical="center" wrapText="1"/>
    </xf>
    <xf numFmtId="0" fontId="3" fillId="5" borderId="2" applyAlignment="1" pivotButton="0" quotePrefix="0" xfId="4">
      <alignment vertical="center" wrapText="1"/>
    </xf>
    <xf numFmtId="0" fontId="3" fillId="5" borderId="3" applyAlignment="1" pivotButton="0" quotePrefix="0" xfId="4">
      <alignment vertical="center" wrapText="1"/>
    </xf>
    <xf numFmtId="0" fontId="3" fillId="5" borderId="4" applyAlignment="1" pivotButton="0" quotePrefix="0" xfId="4">
      <alignment vertical="center" wrapText="1"/>
    </xf>
    <xf numFmtId="0" fontId="3" fillId="6" borderId="2" applyAlignment="1" pivotButton="0" quotePrefix="0" xfId="0">
      <alignment vertical="center" wrapText="1"/>
    </xf>
    <xf numFmtId="0" fontId="3" fillId="6" borderId="3" applyAlignment="1" pivotButton="0" quotePrefix="0" xfId="0">
      <alignment vertical="center" wrapText="1"/>
    </xf>
    <xf numFmtId="0" fontId="3" fillId="6" borderId="4" applyAlignment="1" pivotButton="0" quotePrefix="0" xfId="0">
      <alignment vertical="center" wrapText="1"/>
    </xf>
    <xf numFmtId="164" fontId="3" fillId="7" borderId="1" applyAlignment="1" pivotButton="0" quotePrefix="0" xfId="2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5" fontId="3" fillId="3" borderId="1" applyAlignment="1" pivotButton="0" quotePrefix="0" xfId="2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3" fillId="2" borderId="1" applyAlignment="1" pivotButton="0" quotePrefix="0" xfId="1">
      <alignment horizontal="center" vertical="center"/>
    </xf>
    <xf numFmtId="165" fontId="3" fillId="3" borderId="1" applyAlignment="1" pivotButton="0" quotePrefix="0" xfId="2">
      <alignment horizontal="center" vertical="center"/>
    </xf>
    <xf numFmtId="165" fontId="3" fillId="2" borderId="1" applyAlignment="1" pivotButton="0" quotePrefix="0" xfId="1">
      <alignment horizontal="center" vertical="center"/>
    </xf>
    <xf numFmtId="165" fontId="3" fillId="2" borderId="1" applyAlignment="1" pivotButton="0" quotePrefix="0" xfId="1">
      <alignment horizontal="center"/>
    </xf>
    <xf numFmtId="165" fontId="7" fillId="0" borderId="1" applyAlignment="1" pivotButton="0" quotePrefix="0" xfId="0">
      <alignment horizontal="center"/>
    </xf>
    <xf numFmtId="165" fontId="3" fillId="7" borderId="1" applyAlignment="1" pivotButton="0" quotePrefix="0" xfId="1">
      <alignment horizontal="center" vertical="center"/>
    </xf>
    <xf numFmtId="165" fontId="3" fillId="2" borderId="1" applyAlignment="1" pivotButton="0" quotePrefix="0" xfId="1">
      <alignment horizontal="center"/>
    </xf>
    <xf numFmtId="165" fontId="3" fillId="3" borderId="1" applyAlignment="1" pivotButton="0" quotePrefix="0" xfId="2">
      <alignment horizontal="center"/>
    </xf>
    <xf numFmtId="165" fontId="5" fillId="0" borderId="0" pivotButton="0" quotePrefix="0" xfId="0"/>
    <xf numFmtId="165" fontId="3" fillId="5" borderId="3" applyAlignment="1" pivotButton="0" quotePrefix="0" xfId="4">
      <alignment vertical="center" wrapText="1"/>
    </xf>
    <xf numFmtId="165" fontId="3" fillId="6" borderId="3" applyAlignment="1" pivotButton="0" quotePrefix="0" xfId="0">
      <alignment vertical="center" wrapText="1"/>
    </xf>
    <xf numFmtId="165" fontId="3" fillId="7" borderId="1" applyAlignment="1" pivotButton="0" quotePrefix="0" xfId="1">
      <alignment horizontal="center" vertical="center"/>
    </xf>
    <xf numFmtId="164" fontId="3" fillId="3" borderId="1" applyAlignment="1" pivotButton="0" quotePrefix="0" xfId="2">
      <alignment vertical="center" wrapText="1"/>
    </xf>
    <xf numFmtId="49" fontId="3" fillId="7" borderId="1" applyAlignment="1" pivotButton="0" quotePrefix="0" xfId="2">
      <alignment vertical="center" wrapText="1"/>
    </xf>
    <xf numFmtId="164" fontId="3" fillId="7" borderId="1" applyAlignment="1" pivotButton="0" quotePrefix="0" xfId="2">
      <alignment horizontal="center" vertical="center" wrapText="1"/>
    </xf>
    <xf numFmtId="0" fontId="3" fillId="7" borderId="1" applyAlignment="1" pivotButton="0" quotePrefix="0" xfId="2">
      <alignment horizontal="center" vertical="center"/>
    </xf>
    <xf numFmtId="165" fontId="3" fillId="7" borderId="1" applyAlignment="1" pivotButton="0" quotePrefix="0" xfId="2">
      <alignment horizontal="center" vertical="center"/>
    </xf>
    <xf numFmtId="0" fontId="3" fillId="7" borderId="1" applyAlignment="1" pivotButton="0" quotePrefix="0" xfId="2">
      <alignment vertical="center"/>
    </xf>
    <xf numFmtId="0" fontId="3" fillId="7" borderId="0" pivotButton="0" quotePrefix="0" xfId="2"/>
    <xf numFmtId="49" fontId="3" fillId="7" borderId="1" applyAlignment="1" pivotButton="0" quotePrefix="0" xfId="1">
      <alignment vertical="center" wrapText="1"/>
    </xf>
    <xf numFmtId="164" fontId="3" fillId="7" borderId="1" applyAlignment="1" pivotButton="0" quotePrefix="0" xfId="1">
      <alignment horizontal="center" vertical="center" wrapText="1"/>
    </xf>
    <xf numFmtId="164" fontId="3" fillId="7" borderId="1" applyAlignment="1" pivotButton="0" quotePrefix="0" xfId="1">
      <alignment horizontal="center" vertical="center"/>
    </xf>
    <xf numFmtId="0" fontId="3" fillId="7" borderId="1" applyAlignment="1" pivotButton="0" quotePrefix="0" xfId="1">
      <alignment horizontal="center" vertical="center"/>
    </xf>
    <xf numFmtId="0" fontId="3" fillId="7" borderId="1" applyAlignment="1" pivotButton="0" quotePrefix="0" xfId="1">
      <alignment vertical="center"/>
    </xf>
    <xf numFmtId="0" fontId="3" fillId="7" borderId="0" pivotButton="0" quotePrefix="0" xfId="1"/>
    <xf numFmtId="49" fontId="3" fillId="8" borderId="1" applyAlignment="1" pivotButton="0" quotePrefix="0" xfId="1">
      <alignment vertical="center" wrapText="1"/>
    </xf>
    <xf numFmtId="164" fontId="3" fillId="8" borderId="1" applyAlignment="1" pivotButton="0" quotePrefix="0" xfId="1">
      <alignment horizontal="center" vertical="center"/>
    </xf>
    <xf numFmtId="0" fontId="3" fillId="8" borderId="1" applyAlignment="1" pivotButton="0" quotePrefix="0" xfId="1">
      <alignment horizontal="center" vertical="center"/>
    </xf>
    <xf numFmtId="165" fontId="3" fillId="8" borderId="1" applyAlignment="1" pivotButton="0" quotePrefix="0" xfId="1">
      <alignment horizontal="center" vertical="center"/>
    </xf>
    <xf numFmtId="0" fontId="3" fillId="8" borderId="1" applyAlignment="1" pivotButton="0" quotePrefix="0" xfId="1">
      <alignment vertical="center"/>
    </xf>
    <xf numFmtId="0" fontId="3" fillId="8" borderId="0" pivotButton="0" quotePrefix="0" xfId="1"/>
    <xf numFmtId="164" fontId="3" fillId="0" borderId="2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3" fillId="7" borderId="0" applyAlignment="1" pivotButton="0" quotePrefix="0" xfId="3">
      <alignment horizontal="center"/>
    </xf>
    <xf numFmtId="0" fontId="5" fillId="0" borderId="1" applyAlignment="1" pivotButton="0" quotePrefix="0" xfId="0">
      <alignment horizontal="center" vertical="center"/>
    </xf>
    <xf numFmtId="0" fontId="4" fillId="3" borderId="1" applyAlignment="1" pivotButton="0" quotePrefix="0" xfId="2">
      <alignment horizontal="center"/>
    </xf>
    <xf numFmtId="0" fontId="4" fillId="2" borderId="1" applyAlignment="1" pivotButton="0" quotePrefix="0" xfId="1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8" fillId="0" borderId="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165" fontId="5" fillId="0" borderId="0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0" borderId="4" pivotButton="0" quotePrefix="0" xfId="0"/>
    <xf numFmtId="165" fontId="5" fillId="0" borderId="1" applyAlignment="1" pivotButton="0" quotePrefix="0" xfId="0">
      <alignment horizontal="center" vertical="center"/>
    </xf>
    <xf numFmtId="0" fontId="0" fillId="0" borderId="8" pivotButton="0" quotePrefix="0" xfId="0"/>
    <xf numFmtId="165" fontId="3" fillId="5" borderId="3" applyAlignment="1" pivotButton="0" quotePrefix="0" xfId="4">
      <alignment vertical="center" wrapText="1"/>
    </xf>
    <xf numFmtId="165" fontId="3" fillId="0" borderId="1" applyAlignment="1" pivotButton="0" quotePrefix="0" xfId="0">
      <alignment horizontal="center" vertical="center"/>
    </xf>
    <xf numFmtId="165" fontId="3" fillId="6" borderId="3" applyAlignment="1" pivotButton="0" quotePrefix="0" xfId="0">
      <alignment vertical="center" wrapText="1"/>
    </xf>
    <xf numFmtId="165" fontId="3" fillId="2" borderId="1" applyAlignment="1" pivotButton="0" quotePrefix="0" xfId="1">
      <alignment horizontal="center" vertical="center"/>
    </xf>
    <xf numFmtId="165" fontId="3" fillId="3" borderId="1" applyAlignment="1" pivotButton="0" quotePrefix="0" xfId="2">
      <alignment horizontal="center" vertical="center"/>
    </xf>
    <xf numFmtId="0" fontId="5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 vertical="center"/>
    </xf>
    <xf numFmtId="165" fontId="3" fillId="8" borderId="1" applyAlignment="1" pivotButton="0" quotePrefix="0" xfId="1">
      <alignment horizontal="center" vertical="center"/>
    </xf>
    <xf numFmtId="165" fontId="3" fillId="7" borderId="1" applyAlignment="1" pivotButton="0" quotePrefix="0" xfId="1">
      <alignment horizontal="center" vertical="center"/>
    </xf>
    <xf numFmtId="165" fontId="3" fillId="7" borderId="1" applyAlignment="1" pivotButton="0" quotePrefix="0" xfId="2">
      <alignment horizontal="center" vertical="center"/>
    </xf>
    <xf numFmtId="165" fontId="3" fillId="2" borderId="1" applyAlignment="1" pivotButton="0" quotePrefix="0" xfId="1">
      <alignment horizontal="center"/>
    </xf>
    <xf numFmtId="165" fontId="7" fillId="0" borderId="1" applyAlignment="1" pivotButton="0" quotePrefix="0" xfId="0">
      <alignment horizontal="center"/>
    </xf>
    <xf numFmtId="165" fontId="3" fillId="3" borderId="1" applyAlignment="1" pivotButton="0" quotePrefix="0" xfId="2">
      <alignment horizontal="center"/>
    </xf>
  </cellXfs>
  <cellStyles count="5">
    <cellStyle name="Normal" xfId="0" builtinId="0"/>
    <cellStyle name="20% - Ênfase2" xfId="1" builtinId="34"/>
    <cellStyle name="20% - Ênfase3" xfId="2" builtinId="38"/>
    <cellStyle name="60% - Ênfase3" xfId="3" builtinId="40"/>
    <cellStyle name="60% - Ênfase5" xfId="4" builtinId="48"/>
  </cellStyles>
  <dxfs count="12">
    <dxf>
      <font>
        <color theme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"/>
  <sheetViews>
    <sheetView showGridLines="0" tabSelected="1" zoomScale="70" zoomScaleNormal="70" workbookViewId="0">
      <pane xSplit="1" ySplit="3" topLeftCell="B52" activePane="bottomRight" state="frozen"/>
      <selection pane="topRight" activeCell="B1" sqref="B1"/>
      <selection pane="bottomLeft" activeCell="A3" sqref="A3"/>
      <selection pane="bottomRight" activeCell="A83" sqref="A83"/>
    </sheetView>
  </sheetViews>
  <sheetFormatPr baseColWidth="8" defaultColWidth="9.109375" defaultRowHeight="14.4"/>
  <cols>
    <col width="39.44140625" customWidth="1" style="1" min="1" max="1"/>
    <col width="11.6640625" bestFit="1" customWidth="1" style="1" min="2" max="2"/>
    <col width="8.6640625" bestFit="1" customWidth="1" style="1" min="3" max="3"/>
    <col width="11.6640625" bestFit="1" customWidth="1" style="1" min="4" max="4"/>
    <col width="8.6640625" bestFit="1" customWidth="1" style="1" min="5" max="5"/>
    <col width="11.6640625" bestFit="1" customWidth="1" style="1" min="6" max="6"/>
    <col width="8.6640625" bestFit="1" customWidth="1" style="1" min="7" max="7"/>
    <col width="11.6640625" bestFit="1" customWidth="1" style="1" min="8" max="8"/>
    <col width="8.6640625" bestFit="1" customWidth="1" style="1" min="9" max="9"/>
    <col width="9.109375" customWidth="1" style="1" min="10" max="10"/>
    <col width="11.88671875" customWidth="1" min="11" max="11"/>
    <col width="17.88671875" bestFit="1" customWidth="1" style="1" min="12" max="12"/>
    <col width="11.33203125" bestFit="1" customWidth="1" style="1" min="13" max="15"/>
    <col width="16.44140625" bestFit="1" customWidth="1" style="97" min="16" max="16"/>
    <col width="17.44140625" bestFit="1" customWidth="1" style="97" min="17" max="17"/>
    <col width="17.44140625" customWidth="1" style="1" min="18" max="18"/>
    <col width="69.109375" customWidth="1" style="1" min="19" max="19"/>
    <col width="2" customWidth="1" style="1" min="20" max="20"/>
    <col width="9.109375" customWidth="1" style="1" min="21" max="16384"/>
  </cols>
  <sheetData>
    <row r="1" ht="33.75" customHeight="1">
      <c r="A1" s="37" t="inlineStr">
        <is>
          <t>00/05/2024                                      -feira</t>
        </is>
      </c>
      <c r="B1" s="95" t="inlineStr">
        <is>
          <t>RELATÓRIO DO REGISTRO DE PONTO</t>
        </is>
      </c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</row>
    <row r="2">
      <c r="A2" s="90" t="inlineStr">
        <is>
          <t>CENTRO DE CUSTO</t>
        </is>
      </c>
      <c r="B2" s="90" t="inlineStr">
        <is>
          <t>ESCALA ESPERADA</t>
        </is>
      </c>
      <c r="C2" s="99" t="n"/>
      <c r="D2" s="99" t="n"/>
      <c r="E2" s="100" t="n"/>
      <c r="F2" s="90" t="inlineStr">
        <is>
          <t>ESCALA CUMPRIDA</t>
        </is>
      </c>
      <c r="G2" s="99" t="n"/>
      <c r="H2" s="99" t="n"/>
      <c r="I2" s="100" t="n"/>
      <c r="J2" s="90" t="inlineStr">
        <is>
          <t>H. E./H.F.</t>
        </is>
      </c>
      <c r="K2" s="93" t="inlineStr">
        <is>
          <t>H . INTERVALO</t>
        </is>
      </c>
      <c r="L2" s="90" t="inlineStr">
        <is>
          <t>HORAS NOTURNAS</t>
        </is>
      </c>
      <c r="M2" s="90" t="inlineStr">
        <is>
          <t>ATRASOS</t>
        </is>
      </c>
      <c r="N2" s="90" t="inlineStr">
        <is>
          <t>FALTAS</t>
        </is>
      </c>
      <c r="O2" s="90" t="inlineStr">
        <is>
          <t>ATESTADOS</t>
        </is>
      </c>
      <c r="P2" s="101" t="inlineStr">
        <is>
          <t>H.E. ACUMULADA</t>
        </is>
      </c>
      <c r="Q2" s="101" t="inlineStr">
        <is>
          <t>H. N. ACUMULADA</t>
        </is>
      </c>
      <c r="R2" s="90" t="inlineStr">
        <is>
          <t>ATEST. 45 DIAS</t>
        </is>
      </c>
      <c r="S2" s="90" t="inlineStr">
        <is>
          <t>OBSERVAÇÕES</t>
        </is>
      </c>
      <c r="U2" s="91" t="inlineStr">
        <is>
          <t>NOTURNO</t>
        </is>
      </c>
      <c r="V2" s="99" t="n"/>
      <c r="W2" s="100" t="n"/>
    </row>
    <row r="3">
      <c r="A3" s="90" t="inlineStr">
        <is>
          <t>COLABORADORES</t>
        </is>
      </c>
      <c r="B3" s="90" t="inlineStr">
        <is>
          <t>1ª ENTRADA</t>
        </is>
      </c>
      <c r="C3" s="90" t="inlineStr">
        <is>
          <t>1ª SAÍDA</t>
        </is>
      </c>
      <c r="D3" s="90" t="inlineStr">
        <is>
          <t>2ª ENTRADA</t>
        </is>
      </c>
      <c r="E3" s="90" t="inlineStr">
        <is>
          <t>2ª SAÍDA</t>
        </is>
      </c>
      <c r="F3" s="90" t="inlineStr">
        <is>
          <t>1ª ENTRADA</t>
        </is>
      </c>
      <c r="G3" s="90" t="inlineStr">
        <is>
          <t>1ª SAÍDA</t>
        </is>
      </c>
      <c r="H3" s="90" t="inlineStr">
        <is>
          <t>2ª ENTRADA</t>
        </is>
      </c>
      <c r="I3" s="90" t="inlineStr">
        <is>
          <t>2ª SAÍDA</t>
        </is>
      </c>
      <c r="J3" s="102" t="n"/>
      <c r="K3" s="102" t="n"/>
      <c r="L3" s="102" t="n"/>
      <c r="M3" s="102" t="n"/>
      <c r="N3" s="102" t="n"/>
      <c r="O3" s="102" t="n"/>
      <c r="P3" s="102" t="n"/>
      <c r="Q3" s="102" t="n"/>
      <c r="R3" s="102" t="n"/>
      <c r="S3" s="102" t="n"/>
      <c r="U3" s="92" t="inlineStr">
        <is>
          <t>FOLGUISTA</t>
        </is>
      </c>
      <c r="V3" s="99" t="n"/>
      <c r="W3" s="100" t="n"/>
    </row>
    <row r="4" ht="15" customFormat="1" customHeight="1" s="2">
      <c r="A4" s="40" t="inlineStr">
        <is>
          <t>4 - R P 3 SERVICOS ADMINISTRATIVOS E COMERCIO VAREJISTA DE LUBRIFICANTES EIRELI</t>
        </is>
      </c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103" t="n"/>
      <c r="Q4" s="103" t="n"/>
      <c r="R4" s="41" t="n"/>
      <c r="S4" s="42" t="n"/>
      <c r="T4" s="27" t="n"/>
      <c r="U4" s="27" t="n"/>
      <c r="V4" s="27" t="n"/>
      <c r="W4" s="27" t="n"/>
    </row>
    <row r="5">
      <c r="A5" s="20" t="inlineStr">
        <is>
          <t>ADEMIR DE JESUS REIS JÚNIOR</t>
        </is>
      </c>
      <c r="B5" s="21" t="n">
        <v>0.5416666666666666</v>
      </c>
      <c r="C5" s="21" t="n">
        <v>0.7916666666666666</v>
      </c>
      <c r="D5" s="21" t="n"/>
      <c r="E5" s="21" t="n"/>
      <c r="F5" s="47" t="n"/>
      <c r="G5" s="47" t="n"/>
      <c r="H5" s="47" t="n"/>
      <c r="I5" s="47" t="n"/>
      <c r="J5" s="47">
        <f>IF(OR(I5="FÉRIADO",I5="-",F5="FÉRIAS",F5="FOLGA",F5="FALTA",F5="FOLGA FIXA",F5="ATESTADO",F5="FOLGA DO DOMINGO"),"-",(((G5-F5)+(I5-H5))-((C5-B5)+(E5-D5))))</f>
        <v/>
      </c>
      <c r="K5" s="47" t="n">
        <v>0</v>
      </c>
      <c r="L5" s="47">
        <f>IF(OR(I5="-",F5="FÉRIAS",F5="FOLGA",F5="FALTA",F5="FOLGA FIXA",F5="ATESTADO",I5&gt;"22:00",F5="FOLGA DO DOMINGO"),"-",IF(I5&lt;"22:00",I5-"22:00","00:00"))</f>
        <v/>
      </c>
      <c r="M5" s="48">
        <f>IF(OR(F5="-",F5="FÉRIAS",F5="FOLGA",F5="FALTA",F5="FOLGA FIXA",F5="ATESTADO",F5="FOLGA DO DOMINGO"),"-",IF(F5&gt;SUM(B5+"00:05"),"SIM","NÃO"))</f>
        <v/>
      </c>
      <c r="N5" s="48">
        <f>IF(OR(F5="-",F5="FOLGA",F5="FÉRIAS",F5="FOLGA FIXA",F5="ATESTADO",F5="FOLGA DO DOMINGO"),"-",IF(F5="FALTA","SIM","NÃO"))</f>
        <v/>
      </c>
      <c r="O5" s="48">
        <f>IF(OR(F5="-",F5="FOLGA",F5="FÉRIAS",F5="FOLGA FIXA",F5="FALTA",F5="FOLGA DO DOMINGO"),"-",IF(F5="ATESTADO","SIM","NÃO"))</f>
        <v/>
      </c>
      <c r="P5" s="104" t="n"/>
      <c r="Q5" s="104" t="n"/>
      <c r="R5" s="47" t="inlineStr">
        <is>
          <t>NÃO</t>
        </is>
      </c>
      <c r="S5" s="22" t="n"/>
      <c r="U5" s="89" t="n"/>
    </row>
    <row r="6">
      <c r="A6" s="20" t="inlineStr">
        <is>
          <t>ALESSANDRO SANTOS DA SILVA</t>
        </is>
      </c>
      <c r="B6" s="21" t="n">
        <v>0.4583333333333333</v>
      </c>
      <c r="C6" s="21" t="n">
        <v>0.5</v>
      </c>
      <c r="D6" s="21" t="n">
        <v>0.5416666666666666</v>
      </c>
      <c r="E6" s="21" t="n">
        <v>0.75</v>
      </c>
      <c r="F6" s="47" t="n"/>
      <c r="G6" s="47" t="n"/>
      <c r="H6" s="47" t="n"/>
      <c r="I6" s="47" t="n"/>
      <c r="J6" s="47">
        <f>IF(OR(I6="FÉRIADO",I6="-",F6="FÉRIAS",F6="FOLGA",F6="FALTA",F6="FOLGA FIXA",F6="ATESTADO",F6="FOLGA DO DOMINGO"),"-",(((G6-F6)+(I6-H6))-((C6-B6)+(E6-D6))))</f>
        <v/>
      </c>
      <c r="K6" s="47">
        <f>IF(OR(J6="-",G6="FÉRIAS",G6="FOLGA",G6="FALTA",G6="FOLGA FIXA",G6="ATESTADO",G6="FOLGA DO DOMINGO"),"-",(H6-G6))</f>
        <v/>
      </c>
      <c r="L6" s="47">
        <f>IF(OR(I6="-",F6="FÉRIAS",F6="FOLGA",F6="FALTA",F6="FOLGA FIXA",F6="ATESTADO",I6&gt;"22:00",F6="FOLGA DO DOMINGO"),"-",IF(I6&lt;"22:00",I6-"22:00","00:00"))</f>
        <v/>
      </c>
      <c r="M6" s="48">
        <f>IF(OR(F6="-",F6="FÉRIAS",F6="FOLGA",F6="FALTA",F6="FOLGA FIXA",F6="ATESTADO",F6="FOLGA DO DOMINGO"),"-",IF(F6&gt;SUM(B6+"00:05"),"SIM","NÃO"))</f>
        <v/>
      </c>
      <c r="N6" s="48">
        <f>IF(OR(F6="-",F6="FOLGA",F6="FÉRIAS",F6="FOLGA FIXA",F6="ATESTADO",F6="FOLGA DO DOMINGO"),"-",IF(F6="FALTA","SIM","NÃO"))</f>
        <v/>
      </c>
      <c r="O6" s="48">
        <f>IF(OR(F6="-",F6="FOLGA",F6="FÉRIAS",F6="FOLGA FIXA",F6="FALTA",F6="FOLGA DO DOMINGO"),"-",IF(F6="ATESTADO","SIM","NÃO"))</f>
        <v/>
      </c>
      <c r="P6" s="104" t="n"/>
      <c r="Q6" s="104" t="n"/>
      <c r="R6" s="47" t="inlineStr">
        <is>
          <t>NÃO</t>
        </is>
      </c>
      <c r="S6" s="22" t="n"/>
    </row>
    <row r="7">
      <c r="A7" s="20" t="inlineStr">
        <is>
          <t>ANA LUIZA DOS SANTOS MORAES</t>
        </is>
      </c>
      <c r="B7" s="21" t="n">
        <v>0.3333333333333333</v>
      </c>
      <c r="C7" s="21" t="n">
        <v>0.5</v>
      </c>
      <c r="D7" s="21" t="n">
        <v>0.5416666666666666</v>
      </c>
      <c r="E7" s="21" t="n">
        <v>0.625</v>
      </c>
      <c r="F7" s="47" t="n"/>
      <c r="G7" s="47" t="n"/>
      <c r="H7" s="47" t="n"/>
      <c r="I7" s="47" t="n"/>
      <c r="J7" s="47">
        <f>IF(OR(I7="FÉRIADO",I7="-",F7="FÉRIAS",F7="FOLGA",F7="FALTA",F7="FOLGA FIXA",F7="ATESTADO",F7="FOLGA DO DOMINGO"),"-",(((G7-F7)+(I7-H7))-((C7-B7)+(E7-D7))))</f>
        <v/>
      </c>
      <c r="K7" s="47">
        <f>IF(OR(J7="-",G7="FÉRIAS",G7="FOLGA",G7="FALTA",G7="FOLGA FIXA",G7="ATESTADO",G7="FOLGA DO DOMINGO"),"-",(H7-G7))</f>
        <v/>
      </c>
      <c r="L7" s="47">
        <f>IF(OR(I7="-",F7="FÉRIAS",F7="FOLGA",F7="FALTA",F7="FOLGA FIXA",F7="ATESTADO",I7&gt;"22:00",F7="FOLGA DO DOMINGO"),"-",IF(I7&lt;"22:00",I7-"22:00","00:00"))</f>
        <v/>
      </c>
      <c r="M7" s="48">
        <f>IF(OR(F7="-",F7="FÉRIAS",F7="FOLGA",F7="FALTA",F7="FOLGA FIXA",F7="ATESTADO",F7="FOLGA DO DOMINGO"),"-",IF(F7&gt;SUM(B7+"00:05"),"SIM","NÃO"))</f>
        <v/>
      </c>
      <c r="N7" s="48">
        <f>IF(OR(F7="-",F7="FOLGA",F7="FÉRIAS",F7="FOLGA FIXA",F7="ATESTADO",F7="FOLGA DO DOMINGO"),"-",IF(F7="FALTA","SIM","NÃO"))</f>
        <v/>
      </c>
      <c r="O7" s="48">
        <f>IF(OR(F7="-",F7="FOLGA",F7="FÉRIAS",F7="FOLGA FIXA",F7="FALTA",F7="FOLGA DO DOMINGO"),"-",IF(F7="ATESTADO","SIM","NÃO"))</f>
        <v/>
      </c>
      <c r="P7" s="104" t="n"/>
      <c r="Q7" s="104" t="n"/>
      <c r="R7" s="47" t="inlineStr">
        <is>
          <t>NÃO</t>
        </is>
      </c>
      <c r="S7" s="22" t="n"/>
    </row>
    <row r="8">
      <c r="A8" s="20" t="inlineStr">
        <is>
          <t>CLEIDEMAR SANTOS GOIS</t>
        </is>
      </c>
      <c r="B8" s="21" t="n">
        <v>0.3333333333333333</v>
      </c>
      <c r="C8" s="21" t="n">
        <v>0.5</v>
      </c>
      <c r="D8" s="21" t="n">
        <v>0.5416666666666666</v>
      </c>
      <c r="E8" s="21" t="n">
        <v>0.75</v>
      </c>
      <c r="F8" s="47" t="n"/>
      <c r="G8" s="47" t="n"/>
      <c r="H8" s="47" t="n"/>
      <c r="I8" s="47" t="n"/>
      <c r="J8" s="47">
        <f>IF(OR(I8="FÉRIADO",I8="-",F8="FÉRIAS",F8="FOLGA",F8="FALTA",F8="FOLGA FIXA",F8="ATESTADO",F8="FOLGA DO DOMINGO"),"-",(((G8-F8)+(I8-H8))-((C8-B8)+(E8-D8))))</f>
        <v/>
      </c>
      <c r="K8" s="47">
        <f>IF(OR(J8="-",G8="FÉRIAS",G8="FOLGA",G8="FALTA",G8="FOLGA FIXA",G8="ATESTADO",G8="FOLGA DO DOMINGO"),"-",(H8-G8))</f>
        <v/>
      </c>
      <c r="L8" s="47">
        <f>IF(OR(I8="-",F8="FÉRIAS",F8="FOLGA",F8="FALTA",F8="FOLGA FIXA",F8="ATESTADO",I8&gt;"22:00",F8="FOLGA DO DOMINGO"),"-",IF(I8&lt;"22:00",I8-"22:00","00:00"))</f>
        <v/>
      </c>
      <c r="M8" s="48">
        <f>IF(OR(F8="-",F8="FÉRIAS",F8="FOLGA",F8="FALTA",F8="FOLGA FIXA",F8="ATESTADO",F8="FOLGA DO DOMINGO"),"-",IF(F8&gt;SUM(B8+"00:05"),"SIM","NÃO"))</f>
        <v/>
      </c>
      <c r="N8" s="48">
        <f>IF(OR(F8="-",F8="FOLGA",F8="FÉRIAS",F8="FOLGA FIXA",F8="ATESTADO",F8="FOLGA DO DOMINGO"),"-",IF(F8="FALTA","SIM","NÃO"))</f>
        <v/>
      </c>
      <c r="O8" s="48">
        <f>IF(OR(F8="-",F8="FOLGA",F8="FÉRIAS",F8="FOLGA FIXA",F8="FALTA",F8="FOLGA DO DOMINGO"),"-",IF(F8="ATESTADO","SIM","NÃO"))</f>
        <v/>
      </c>
      <c r="P8" s="104" t="n"/>
      <c r="Q8" s="104" t="n"/>
      <c r="R8" s="47" t="inlineStr">
        <is>
          <t>NÃO</t>
        </is>
      </c>
      <c r="S8" s="22" t="n"/>
    </row>
    <row r="9">
      <c r="A9" s="20" t="inlineStr">
        <is>
          <t>DANIEL OLIVEIRA FERNANDES</t>
        </is>
      </c>
      <c r="B9" s="21" t="n">
        <v>0.4583333333333333</v>
      </c>
      <c r="C9" s="21" t="n">
        <v>0.5</v>
      </c>
      <c r="D9" s="21" t="n">
        <v>0.5416666666666666</v>
      </c>
      <c r="E9" s="21" t="n">
        <v>0.75</v>
      </c>
      <c r="F9" s="47" t="n"/>
      <c r="G9" s="47" t="n"/>
      <c r="H9" s="47" t="n"/>
      <c r="I9" s="47" t="n"/>
      <c r="J9" s="47">
        <f>IF(OR(I9="FÉRIADO",I9="-",F9="FÉRIAS",F9="FOLGA",F9="FALTA",F9="FOLGA FIXA",F9="ATESTADO",F9="FOLGA DO DOMINGO"),"-",(((G9-F9)+(I9-H9))-((C9-B9)+(E9-D9))))</f>
        <v/>
      </c>
      <c r="K9" s="47">
        <f>IF(OR(J9="-",G9="FÉRIAS",G9="FOLGA",G9="FALTA",G9="FOLGA FIXA",G9="ATESTADO",G9="FOLGA DO DOMINGO"),"-",(H9-G9))</f>
        <v/>
      </c>
      <c r="L9" s="47">
        <f>IF(OR(I9="-",F9="FÉRIAS",F9="FOLGA",F9="FALTA",F9="FOLGA FIXA",F9="ATESTADO",I9&gt;"22:00",F9="FOLGA DO DOMINGO"),"-",IF(I9&lt;"22:00",I9-"22:00","00:00"))</f>
        <v/>
      </c>
      <c r="M9" s="48">
        <f>IF(OR(F9="-",F9="FÉRIAS",F9="FOLGA",F9="FALTA",F9="FOLGA FIXA",F9="ATESTADO",F9="FOLGA DO DOMINGO"),"-",IF(F9&gt;SUM(B9+"00:05"),"SIM","NÃO"))</f>
        <v/>
      </c>
      <c r="N9" s="48">
        <f>IF(OR(F9="-",F9="FOLGA",F9="FÉRIAS",F9="FOLGA FIXA",F9="ATESTADO",F9="FOLGA DO DOMINGO"),"-",IF(F9="FALTA","SIM","NÃO"))</f>
        <v/>
      </c>
      <c r="O9" s="48">
        <f>IF(OR(F9="-",F9="FOLGA",F9="FÉRIAS",F9="FOLGA FIXA",F9="FALTA",F9="FOLGA DO DOMINGO"),"-",IF(F9="ATESTADO","SIM","NÃO"))</f>
        <v/>
      </c>
      <c r="P9" s="104" t="n"/>
      <c r="Q9" s="104" t="n"/>
      <c r="R9" s="47" t="inlineStr">
        <is>
          <t>NÃO</t>
        </is>
      </c>
      <c r="S9" s="22" t="n"/>
    </row>
    <row r="10">
      <c r="A10" s="20" t="inlineStr">
        <is>
          <t>FILIPE AUGUSTO MARTINS BARBOSA</t>
        </is>
      </c>
      <c r="B10" s="21" t="n">
        <v>0.4583333333333333</v>
      </c>
      <c r="C10" s="21" t="n">
        <v>0.5</v>
      </c>
      <c r="D10" s="21" t="n">
        <v>0.5416666666666666</v>
      </c>
      <c r="E10" s="21" t="n">
        <v>0.75</v>
      </c>
      <c r="F10" s="47" t="n"/>
      <c r="G10" s="47" t="n"/>
      <c r="H10" s="47" t="n"/>
      <c r="I10" s="47" t="n"/>
      <c r="J10" s="47">
        <f>IF(OR(I10="FÉRIADO",I10="-",F10="FÉRIAS",F10="FOLGA",F10="FALTA",F10="FOLGA FIXA",F10="ATESTADO",F10="FOLGA DO DOMINGO"),"-",(((G10-F10)+(I10-H10))-((C10-B10)+(E10-D10))))</f>
        <v/>
      </c>
      <c r="K10" s="47">
        <f>IF(OR(J10="-",G10="FÉRIAS",G10="FOLGA",G10="FALTA",G10="FOLGA FIXA",G10="ATESTADO",G10="FOLGA DO DOMINGO"),"-",(H10-G10))</f>
        <v/>
      </c>
      <c r="L10" s="47">
        <f>IF(OR(I10="-",F10="FÉRIAS",F10="FOLGA",F10="FALTA",F10="FOLGA FIXA",F10="ATESTADO",I10&gt;"22:00",F10="FOLGA DO DOMINGO"),"-",IF(I10&lt;"22:00",I10-"22:00","00:00"))</f>
        <v/>
      </c>
      <c r="M10" s="48">
        <f>IF(OR(F10="-",F10="FÉRIAS",F10="FOLGA",F10="FALTA",F10="FOLGA FIXA",F10="ATESTADO",F10="FOLGA DO DOMINGO"),"-",IF(F10&gt;SUM(B10+"00:05"),"SIM","NÃO"))</f>
        <v/>
      </c>
      <c r="N10" s="48">
        <f>IF(OR(F10="-",F10="FOLGA",F10="FÉRIAS",F10="FOLGA FIXA",F10="ATESTADO",F10="FOLGA DO DOMINGO"),"-",IF(F10="FALTA","SIM","NÃO"))</f>
        <v/>
      </c>
      <c r="O10" s="48">
        <f>IF(OR(F10="-",F10="FOLGA",F10="FÉRIAS",F10="FOLGA FIXA",F10="FALTA",F10="FOLGA DO DOMINGO"),"-",IF(F10="ATESTADO","SIM","NÃO"))</f>
        <v/>
      </c>
      <c r="P10" s="104" t="n"/>
      <c r="Q10" s="104" t="n"/>
      <c r="R10" s="47" t="inlineStr">
        <is>
          <t>NÃO</t>
        </is>
      </c>
      <c r="S10" s="22" t="n"/>
    </row>
    <row r="11">
      <c r="A11" s="20" t="inlineStr">
        <is>
          <t>KENNY DUTRA ROCHA</t>
        </is>
      </c>
      <c r="B11" s="21" t="n">
        <v>0.5416666666666666</v>
      </c>
      <c r="C11" s="21" t="n">
        <v>0.75</v>
      </c>
      <c r="D11" s="21" t="n"/>
      <c r="E11" s="21" t="n"/>
      <c r="F11" s="47" t="n"/>
      <c r="G11" s="47" t="n"/>
      <c r="H11" s="47" t="n"/>
      <c r="I11" s="47" t="n"/>
      <c r="J11" s="47">
        <f>IF(OR(I11="FÉRIADO",I11="-",F11="FÉRIAS",F11="FOLGA",F11="FALTA",F11="FOLGA FIXA",F11="ATESTADO",F11="FOLGA DO DOMINGO"),"-",(((G11-F11)+(I11-H11))-((C11-B11)+(E11-D11))))</f>
        <v/>
      </c>
      <c r="K11" s="47" t="n">
        <v>0</v>
      </c>
      <c r="L11" s="47">
        <f>IF(OR(I11="-",F11="FÉRIAS",F11="FOLGA",F11="FALTA",F11="FOLGA FIXA",F11="ATESTADO",I11&gt;"22:00",F11="FOLGA DO DOMINGO"),"-",IF(I11&lt;"22:00",I11-"22:00","00:00"))</f>
        <v/>
      </c>
      <c r="M11" s="48">
        <f>IF(OR(F11="-",F11="FÉRIAS",F11="FOLGA",F11="FALTA",F11="FOLGA FIXA",F11="ATESTADO",F11="FOLGA DO DOMINGO"),"-",IF(F11&gt;SUM(B11+"00:05"),"SIM","NÃO"))</f>
        <v/>
      </c>
      <c r="N11" s="48">
        <f>IF(OR(F11="-",F11="FOLGA",F11="FÉRIAS",F11="FOLGA FIXA",F11="ATESTADO",F11="FOLGA DO DOMINGO"),"-",IF(F11="FALTA","SIM","NÃO"))</f>
        <v/>
      </c>
      <c r="O11" s="48">
        <f>IF(OR(F11="-",F11="FOLGA",F11="FÉRIAS",F11="FOLGA FIXA",F11="FALTA",F11="FOLGA DO DOMINGO"),"-",IF(F11="ATESTADO","SIM","NÃO"))</f>
        <v/>
      </c>
      <c r="P11" s="104" t="n"/>
      <c r="Q11" s="104" t="n"/>
      <c r="R11" s="47" t="inlineStr">
        <is>
          <t>NÃO</t>
        </is>
      </c>
      <c r="S11" s="22" t="n"/>
    </row>
    <row r="12">
      <c r="A12" s="20" t="inlineStr">
        <is>
          <t>LETÍCIA BORGES OLIVEIRA</t>
        </is>
      </c>
      <c r="B12" s="21" t="n">
        <v>0.3333333333333333</v>
      </c>
      <c r="C12" s="21" t="n">
        <v>0.5</v>
      </c>
      <c r="D12" s="21" t="n">
        <v>0.5416666666666666</v>
      </c>
      <c r="E12" s="21" t="n">
        <v>0.75</v>
      </c>
      <c r="F12" s="47" t="n"/>
      <c r="G12" s="47" t="n"/>
      <c r="H12" s="47" t="n"/>
      <c r="I12" s="47" t="n"/>
      <c r="J12" s="47">
        <f>IF(OR(I12="FÉRIADO",I12="-",F12="FÉRIAS",F12="FOLGA",F12="FALTA",F12="FOLGA FIXA",F12="ATESTADO",F12="FOLGA DO DOMINGO"),"-",(((G12-F12)+(I12-H12))-((C12-B12)+(E12-D12))))</f>
        <v/>
      </c>
      <c r="K12" s="47">
        <f>IF(OR(J12="-",G12="FÉRIAS",G12="FOLGA",G12="FALTA",G12="FOLGA FIXA",G12="ATESTADO",G12="FOLGA DO DOMINGO"),"-",(H12-G12))</f>
        <v/>
      </c>
      <c r="L12" s="47">
        <f>IF(OR(I12="-",F12="FÉRIAS",F12="FOLGA",F12="FALTA",F12="FOLGA FIXA",F12="ATESTADO",I12&gt;"22:00",F12="FOLGA DO DOMINGO"),"-",IF(I12&lt;"22:00",I12-"22:00","00:00"))</f>
        <v/>
      </c>
      <c r="M12" s="48">
        <f>IF(OR(F12="-",F12="FÉRIAS",F12="FOLGA",F12="FALTA",F12="FOLGA FIXA",F12="ATESTADO",F12="FOLGA DO DOMINGO"),"-",IF(F12&gt;SUM(B12+"00:05"),"SIM","NÃO"))</f>
        <v/>
      </c>
      <c r="N12" s="48">
        <f>IF(OR(F12="-",F12="FOLGA",F12="FÉRIAS",F12="FOLGA FIXA",F12="ATESTADO",F12="FOLGA DO DOMINGO"),"-",IF(F12="FALTA","SIM","NÃO"))</f>
        <v/>
      </c>
      <c r="O12" s="48">
        <f>IF(OR(F12="-",F12="FOLGA",F12="FÉRIAS",F12="FOLGA FIXA",F12="FALTA",F12="FOLGA DO DOMINGO"),"-",IF(F12="ATESTADO","SIM","NÃO"))</f>
        <v/>
      </c>
      <c r="P12" s="104" t="n"/>
      <c r="Q12" s="104" t="n"/>
      <c r="R12" s="47" t="inlineStr">
        <is>
          <t>NÃO</t>
        </is>
      </c>
      <c r="S12" s="22" t="n"/>
    </row>
    <row r="13">
      <c r="A13" s="20" t="inlineStr">
        <is>
          <t>LUDMILLA SANTANA DA SILVA ARAGÃO</t>
        </is>
      </c>
      <c r="B13" s="21" t="n">
        <v>0.3333333333333333</v>
      </c>
      <c r="C13" s="21" t="n">
        <v>0.5</v>
      </c>
      <c r="D13" s="21" t="n">
        <v>0.5416666666666666</v>
      </c>
      <c r="E13" s="21" t="n">
        <v>0.625</v>
      </c>
      <c r="F13" s="47" t="n"/>
      <c r="G13" s="47" t="n"/>
      <c r="H13" s="47" t="n"/>
      <c r="I13" s="47" t="n"/>
      <c r="J13" s="47">
        <f>IF(OR(I13="FÉRIADO",I13="-",F13="FÉRIAS",F13="FOLGA",F13="FALTA",F13="FOLGA FIXA",F13="ATESTADO",F13="FOLGA DO DOMINGO"),"-",(((G13-F13)+(I13-H13))-((C13-B13)+(E13-D13))))</f>
        <v/>
      </c>
      <c r="K13" s="47">
        <f>IF(OR(J13="-",G13="FÉRIAS",G13="FOLGA",G13="FALTA",G13="FOLGA FIXA",G13="ATESTADO",G13="FOLGA DO DOMINGO"),"-",(H13-G13))</f>
        <v/>
      </c>
      <c r="L13" s="47">
        <f>IF(OR(I13="-",F13="FÉRIAS",F13="FOLGA",F13="FALTA",F13="FOLGA FIXA",F13="ATESTADO",I13&gt;"22:00",F13="FOLGA DO DOMINGO"),"-",IF(I13&lt;"22:00",I13-"22:00","00:00"))</f>
        <v/>
      </c>
      <c r="M13" s="48">
        <f>IF(OR(F13="-",F13="FÉRIAS",F13="FOLGA",F13="FALTA",F13="FOLGA FIXA",F13="ATESTADO",F13="FOLGA DO DOMINGO"),"-",IF(F13&gt;SUM(B13+"00:05"),"SIM","NÃO"))</f>
        <v/>
      </c>
      <c r="N13" s="48">
        <f>IF(OR(F13="-",F13="FOLGA",F13="FÉRIAS",F13="FOLGA FIXA",F13="ATESTADO",F13="FOLGA DO DOMINGO"),"-",IF(F13="FALTA","SIM","NÃO"))</f>
        <v/>
      </c>
      <c r="O13" s="48">
        <f>IF(OR(F13="-",F13="FOLGA",F13="FÉRIAS",F13="FOLGA FIXA",F13="FALTA",F13="FOLGA DO DOMINGO"),"-",IF(F13="ATESTADO","SIM","NÃO"))</f>
        <v/>
      </c>
      <c r="P13" s="104" t="n"/>
      <c r="Q13" s="104" t="n"/>
      <c r="R13" s="47" t="inlineStr">
        <is>
          <t>NÃO</t>
        </is>
      </c>
      <c r="S13" s="22" t="n"/>
    </row>
    <row r="14">
      <c r="A14" s="20" t="inlineStr">
        <is>
          <t>MAURÍCIO DA SILVA SOUSA JÚNIOR</t>
        </is>
      </c>
      <c r="B14" s="21" t="n">
        <v>0.3333333333333333</v>
      </c>
      <c r="C14" s="21" t="n">
        <v>0.5</v>
      </c>
      <c r="D14" s="21" t="n">
        <v>0.5416666666666666</v>
      </c>
      <c r="E14" s="21" t="n">
        <v>0.75</v>
      </c>
      <c r="F14" s="47" t="n"/>
      <c r="G14" s="47" t="n"/>
      <c r="H14" s="47" t="n"/>
      <c r="I14" s="47" t="n"/>
      <c r="J14" s="47">
        <f>IF(OR(I14="FÉRIADO",I14="-",F14="FÉRIAS",F14="FOLGA",F14="FALTA",F14="FOLGA FIXA",F14="ATESTADO",F14="FOLGA DO DOMINGO"),"-",(((G14-F14)+(I14-H14))-((C14-B14)+(E14-D14))))</f>
        <v/>
      </c>
      <c r="K14" s="47">
        <f>IF(OR(J14="-",G14="FÉRIAS",G14="FOLGA",G14="FALTA",G14="FOLGA FIXA",G14="ATESTADO",G14="FOLGA DO DOMINGO"),"-",(H14-G14))</f>
        <v/>
      </c>
      <c r="L14" s="47">
        <f>IF(OR(I14="-",F14="FÉRIAS",F14="FOLGA",F14="FALTA",F14="FOLGA FIXA",F14="ATESTADO",I14&gt;"22:00",F14="FOLGA DO DOMINGO"),"-",IF(I14&lt;"22:00",I14-"22:00","00:00"))</f>
        <v/>
      </c>
      <c r="M14" s="48">
        <f>IF(OR(F14="-",F14="FÉRIAS",F14="FOLGA",F14="FALTA",F14="FOLGA FIXA",F14="ATESTADO",F14="FOLGA DO DOMINGO"),"-",IF(F14&gt;SUM(B14+"00:05"),"SIM","NÃO"))</f>
        <v/>
      </c>
      <c r="N14" s="48">
        <f>IF(OR(F14="-",F14="FOLGA",F14="FÉRIAS",F14="FOLGA FIXA",F14="ATESTADO",F14="FOLGA DO DOMINGO"),"-",IF(F14="FALTA","SIM","NÃO"))</f>
        <v/>
      </c>
      <c r="O14" s="48">
        <f>IF(OR(F14="-",F14="FOLGA",F14="FÉRIAS",F14="FOLGA FIXA",F14="FALTA",F14="FOLGA DO DOMINGO"),"-",IF(F14="ATESTADO","SIM","NÃO"))</f>
        <v/>
      </c>
      <c r="P14" s="104" t="n"/>
      <c r="Q14" s="104" t="n"/>
      <c r="R14" s="47" t="inlineStr">
        <is>
          <t>NÃO</t>
        </is>
      </c>
      <c r="S14" s="22" t="n"/>
    </row>
    <row r="15">
      <c r="A15" s="20" t="inlineStr">
        <is>
          <t>RODRIGO SANTOS COIMBRA DE OLIVEIRA</t>
        </is>
      </c>
      <c r="B15" s="21" t="n">
        <v>0.3333333333333333</v>
      </c>
      <c r="C15" s="21" t="n">
        <v>0.5</v>
      </c>
      <c r="D15" s="21" t="n">
        <v>0.5416666666666666</v>
      </c>
      <c r="E15" s="21" t="n">
        <v>0.75</v>
      </c>
      <c r="F15" s="47" t="n"/>
      <c r="G15" s="47" t="n"/>
      <c r="H15" s="47" t="n"/>
      <c r="I15" s="47" t="n"/>
      <c r="J15" s="47">
        <f>IF(OR(I15="FÉRIADO",I15="-",F15="FÉRIAS",F15="FOLGA",F15="FALTA",F15="FOLGA FIXA",F15="ATESTADO",F15="FOLGA DO DOMINGO"),"-",(((G15-F15)+(I15-H15))-((C15-B15)+(E15-D15))))</f>
        <v/>
      </c>
      <c r="K15" s="47">
        <f>IF(OR(J15="-",G15="FÉRIAS",G15="FOLGA",G15="FALTA",G15="FOLGA FIXA",G15="ATESTADO",G15="FOLGA DO DOMINGO"),"-",(H15-G15))</f>
        <v/>
      </c>
      <c r="L15" s="47">
        <f>IF(OR(I15="-",F15="FÉRIAS",F15="FOLGA",F15="FALTA",F15="FOLGA FIXA",F15="ATESTADO",I15&gt;"22:00",F15="FOLGA DO DOMINGO"),"-",IF(I15&lt;"22:00",I15-"22:00","00:00"))</f>
        <v/>
      </c>
      <c r="M15" s="48">
        <f>IF(OR(F15="-",F15="FÉRIAS",F15="FOLGA",F15="FALTA",F15="FOLGA FIXA",F15="ATESTADO",F15="FOLGA DO DOMINGO"),"-",IF(F15&gt;SUM(B15+"00:05"),"SIM","NÃO"))</f>
        <v/>
      </c>
      <c r="N15" s="48">
        <f>IF(OR(F15="-",F15="FOLGA",F15="FÉRIAS",F15="FOLGA FIXA",F15="ATESTADO",F15="FOLGA DO DOMINGO"),"-",IF(F15="FALTA","SIM","NÃO"))</f>
        <v/>
      </c>
      <c r="O15" s="48">
        <f>IF(OR(F15="-",F15="FOLGA",F15="FÉRIAS",F15="FOLGA FIXA",F15="FALTA",F15="FOLGA DO DOMINGO"),"-",IF(F15="ATESTADO","SIM","NÃO"))</f>
        <v/>
      </c>
      <c r="P15" s="104" t="n"/>
      <c r="Q15" s="104" t="n"/>
      <c r="R15" s="47" t="inlineStr">
        <is>
          <t>NÃO</t>
        </is>
      </c>
      <c r="S15" s="22" t="n"/>
    </row>
    <row r="16">
      <c r="A16" s="20" t="inlineStr">
        <is>
          <t>VALÉRIO ANTHONY MOURA AZEVEDO</t>
        </is>
      </c>
      <c r="B16" s="21" t="n">
        <v>0.3333333333333333</v>
      </c>
      <c r="C16" s="21" t="n">
        <v>0.5</v>
      </c>
      <c r="D16" s="21" t="n">
        <v>0.5416666666666666</v>
      </c>
      <c r="E16" s="21" t="n">
        <v>0.625</v>
      </c>
      <c r="F16" s="47" t="n"/>
      <c r="G16" s="47" t="n"/>
      <c r="H16" s="47" t="n"/>
      <c r="I16" s="47" t="n"/>
      <c r="J16" s="47">
        <f>IF(OR(I16="FÉRIADO",I16="-",F16="FÉRIAS",F16="FOLGA",F16="FALTA",F16="FOLGA FIXA",F16="ATESTADO",F16="FOLGA DO DOMINGO"),"-",(((G16-F16)+(I16-H16))-((C16-B16)+(E16-D16))))</f>
        <v/>
      </c>
      <c r="K16" s="47">
        <f>IF(OR(J16="-",G16="FÉRIAS",G16="FOLGA",G16="FALTA",G16="FOLGA FIXA",G16="ATESTADO",G16="FOLGA DO DOMINGO"),"-",(H16-G16))</f>
        <v/>
      </c>
      <c r="L16" s="47">
        <f>IF(OR(I16="-",F16="FÉRIAS",F16="FOLGA",F16="FALTA",F16="FOLGA FIXA",F16="ATESTADO",I16&gt;"22:00",F16="FOLGA DO DOMINGO"),"-",IF(I16&lt;"22:00",I16-"22:00","00:00"))</f>
        <v/>
      </c>
      <c r="M16" s="48">
        <f>IF(OR(F16="-",F16="FÉRIAS",F16="FOLGA",F16="FALTA",F16="FOLGA FIXA",F16="ATESTADO",F16="FOLGA DO DOMINGO"),"-",IF(F16&gt;SUM(B16+"00:05"),"SIM","NÃO"))</f>
        <v/>
      </c>
      <c r="N16" s="48">
        <f>IF(OR(F16="-",F16="FOLGA",F16="FÉRIAS",F16="FOLGA FIXA",F16="ATESTADO",F16="FOLGA DO DOMINGO"),"-",IF(F16="FALTA","SIM","NÃO"))</f>
        <v/>
      </c>
      <c r="O16" s="48">
        <f>IF(OR(F16="-",F16="FOLGA",F16="FÉRIAS",F16="FOLGA FIXA",F16="FALTA",F16="FOLGA DO DOMINGO"),"-",IF(F16="ATESTADO","SIM","NÃO"))</f>
        <v/>
      </c>
      <c r="P16" s="104" t="n"/>
      <c r="Q16" s="104" t="n"/>
      <c r="R16" s="47" t="inlineStr">
        <is>
          <t>NÃO</t>
        </is>
      </c>
      <c r="S16" s="22" t="n"/>
    </row>
    <row r="17" ht="15" customFormat="1" customHeight="1" s="2">
      <c r="A17" s="43" t="inlineStr">
        <is>
          <t>8 - POSTO ROSA FLOR COMÉRCIO VAREJISTA DE COMBUSTÍVEIS E LUBRIFICANTES LTDA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105" t="n"/>
      <c r="Q17" s="105" t="n"/>
      <c r="R17" s="44" t="n"/>
      <c r="S17" s="45" t="n"/>
    </row>
    <row r="18">
      <c r="A18" s="20" t="inlineStr">
        <is>
          <t>DIÊGO JESUS DE OLIVEIRA</t>
        </is>
      </c>
      <c r="B18" s="21" t="n">
        <v>0.5694444444444444</v>
      </c>
      <c r="C18" s="21" t="n">
        <v>0.625</v>
      </c>
      <c r="D18" s="21" t="n">
        <v>0.6666666666666666</v>
      </c>
      <c r="E18" s="21" t="n">
        <v>0.9166666666666666</v>
      </c>
      <c r="F18" s="21" t="n"/>
      <c r="G18" s="21" t="n"/>
      <c r="H18" s="21" t="n"/>
      <c r="I18" s="21" t="n"/>
      <c r="J18" s="47">
        <f>IF(OR(I18="-",F18="FÉRIAS",F18="FOLGA",F18="FALTA",F18="FOLGA FIXA",F18="ATESTADO",F18="FOLGA DO DOMINGO"),"-",(((G18-F18)+(I18-H18))-((C18-B18)+(E18-D18))))</f>
        <v/>
      </c>
      <c r="K18" s="47">
        <f>IF(OR(J18="-",G18="FÉRIAS",G18="FOLGA",G18="FALTA",G18="FOLGA FIXA",G18="ATESTADO",G18="FOLGA DO DOMINGO"),"-",(H18-G18))</f>
        <v/>
      </c>
      <c r="L18" s="47">
        <f>IF(OR(I18="-",F18="FÉRIAS",F18="FOLGA",F18="FALTA",F18="FOLGA FIXA",F18="ATESTADO",I18&gt;"22:00",F18="FOLGA DO DOMINGO"),"-",IF(I18&lt;"22:00",I18-"22:00","00:00"))</f>
        <v/>
      </c>
      <c r="M18" s="48">
        <f>IF(OR(F18="-",F18="FÉRIAS",F18="FOLGA",F18="FALTA",F18="FOLGA FIXA",F18="ATESTADO",F18="FOLGA DO DOMINGO"),"-",IF(F18&gt;SUM(B18+"00:05"),"SIM","NÃO"))</f>
        <v/>
      </c>
      <c r="N18" s="48">
        <f>IF(OR(F18="-",F18="FOLGA",F18="FÉRIAS",F18="FOLGA FIXA",F18="ATESTADO",F18="FOLGA DO DOMINGO"),"-",IF(F18="FALTA","SIM","NÃO"))</f>
        <v/>
      </c>
      <c r="O18" s="48">
        <f>IF(OR(F18="-",F18="FOLGA",F18="FÉRIAS",F18="FOLGA FIXA",F18="FALTA",F18="FOLGA DO DOMINGO"),"-",IF(F18="ATESTADO","SIM","NÃO"))</f>
        <v/>
      </c>
      <c r="P18" s="104" t="n"/>
      <c r="Q18" s="104" t="n"/>
      <c r="R18" s="47" t="inlineStr">
        <is>
          <t>NÃO</t>
        </is>
      </c>
      <c r="S18" s="22" t="n"/>
    </row>
    <row r="19" customFormat="1" s="28">
      <c r="A19" s="39" t="inlineStr">
        <is>
          <t>IAGO SANTOS SANTIAGO</t>
        </is>
      </c>
      <c r="B19" s="32" t="n"/>
      <c r="C19" s="32" t="n"/>
      <c r="D19" s="32" t="n"/>
      <c r="E19" s="32" t="n"/>
      <c r="F19" s="32" t="n"/>
      <c r="G19" s="32" t="n"/>
      <c r="H19" s="32" t="n"/>
      <c r="I19" s="32" t="n"/>
      <c r="J19" s="33">
        <f>IF(OR(I19="-",F19="FÉRIAS",F19="FOLGA",F19="FALTA",F19="FOLGA FIXA",F19="ATESTADO",F19="FOLGA DO DOMINGO"),"-",(((G19-F19)+(I19-H19))))</f>
        <v/>
      </c>
      <c r="K19" s="33" t="n">
        <v>0</v>
      </c>
      <c r="L19" s="33">
        <f>IF(OR(I19="-",F19="FÉRIAS",F19="FOLGA",F19="FALTA",F19="FOLGA FIXA",F19="ATESTADO",I19&gt;"22:00",F19="FOLGA DO DOMINGO"),"-",IF(I19&lt;"22:00",I19-"22:00","00:00"))</f>
        <v/>
      </c>
      <c r="M19" s="34">
        <f>IF(OR(F19="-",F19="FÉRIAS",F19="FOLGA",F19="FALTA",F19="FOLGA FIXA",F19="ATESTADO",F19="FOLGA DO DOMINGO"),"-",IF(F19&gt;SUM(B19+"00:05"),"SIM","NÃO"))</f>
        <v/>
      </c>
      <c r="N19" s="34">
        <f>IF(OR(F19="-",F19="FOLGA",F19="FÉRIAS",F19="FOLGA FIXA",F19="ATESTADO",F19="FOLGA DO DOMINGO"),"-",IF(F19="FALTA","SIM","NÃO"))</f>
        <v/>
      </c>
      <c r="O19" s="34">
        <f>IF(OR(F19="-",F19="FOLGA",F19="FÉRIAS",F19="FOLGA FIXA",F19="FALTA",F19="FOLGA DO DOMINGO"),"-",IF(F19="ATESTADO","SIM","NÃO"))</f>
        <v/>
      </c>
      <c r="P19" s="106" t="n"/>
      <c r="Q19" s="106" t="n"/>
      <c r="R19" s="33" t="inlineStr">
        <is>
          <t>NÃO</t>
        </is>
      </c>
      <c r="S19" s="35" t="n"/>
    </row>
    <row r="20" customFormat="1" s="29">
      <c r="A20" s="38" t="inlineStr">
        <is>
          <t>JAQUISON VIANA GOMES</t>
        </is>
      </c>
      <c r="B20" s="13" t="n">
        <v>0.9166666666666666</v>
      </c>
      <c r="C20" s="13" t="n">
        <v>0.125</v>
      </c>
      <c r="D20" s="13" t="n">
        <v>0.1666666666666667</v>
      </c>
      <c r="E20" s="13" t="n">
        <v>0.2222222222222222</v>
      </c>
      <c r="F20" s="64" t="n"/>
      <c r="G20" s="64" t="n"/>
      <c r="H20" s="64" t="n"/>
      <c r="I20" s="64" t="n"/>
      <c r="J20" s="14">
        <f>IF(OR(I20="-",F20="FÉRIAS",F20="FOLGA",F20="FALTA",F20="FOLGA FIXA",F20="ATESTADO",F20="FOLGA DO DOMINGO"),"-",(((G20-F20)+(I20-H20))-((C20-B20)+(E20-D20))))</f>
        <v/>
      </c>
      <c r="K20" s="14">
        <f>IF(OR(J20="-",G20="FÉRIAS",G20="FOLGA",G20="FALTA",G20="FOLGA FIXA",G20="ATESTADO",G20="FOLGA DO DOMINGO"),"-",(H20-G20))</f>
        <v/>
      </c>
      <c r="L20" s="14">
        <f>IF(OR(I20="-",F20="FÉRIAS",F20="FOLGA",F20="FALTA",F20="FOLGA FIXA",F20="ATESTADO",F20="FOLGA DO DOMINGO"),"-",IF(I20-H20&lt;F20-G20,((I20-H20)+1)-(F20-G20),(I20-H20)-(F20-G20)))</f>
        <v/>
      </c>
      <c r="M20" s="15">
        <f>IF(OR(F20="-",F20="FÉRIAS",F20="FOLGA",F20="FALTA",F20="FOLGA FIXA",F20="ATESTADO",F20="FOLGA DO DOMINGO"),"-",IF(F20&gt;SUM(B20+"00:05"),"SIM","NÃO"))</f>
        <v/>
      </c>
      <c r="N20" s="15">
        <f>IF(OR(F20="-",F20="FOLGA",F20="FÉRIAS",F20="FOLGA FIXA",F20="ATESTADO",F20="FOLGA DO DOMINGO"),"-",IF(F20="FALTA","SIM","NÃO"))</f>
        <v/>
      </c>
      <c r="O20" s="15">
        <f>IF(OR(F20="-",F20="FOLGA",F20="FÉRIAS",F20="FOLGA FIXA",F20="FALTA",F20="FOLGA DO DOMINGO"),"-",IF(F20="ATESTADO","SIM","NÃO"))</f>
        <v/>
      </c>
      <c r="P20" s="107" t="n"/>
      <c r="Q20" s="107" t="n"/>
      <c r="R20" s="14" t="inlineStr">
        <is>
          <t>NÃO</t>
        </is>
      </c>
    </row>
    <row r="21">
      <c r="A21" s="20" t="inlineStr">
        <is>
          <t>JOAB GOMES ARAGÃO</t>
        </is>
      </c>
      <c r="B21" s="21" t="n">
        <v>0.2083333333333333</v>
      </c>
      <c r="C21" s="21" t="n">
        <v>0.375</v>
      </c>
      <c r="D21" s="21" t="n">
        <v>0.4166666666666667</v>
      </c>
      <c r="E21" s="21" t="n">
        <v>0.5555555555555556</v>
      </c>
      <c r="F21" s="47" t="n"/>
      <c r="G21" s="47" t="n"/>
      <c r="H21" s="47" t="n"/>
      <c r="I21" s="47" t="n"/>
      <c r="J21" s="47">
        <f>IF(OR(I21="-",F21="FÉRIAS",F21="FOLGA",F21="FALTA",F21="FOLGA FIXA",F21="ATESTADO",F21="FOLGA DO DOMINGO"),"-",(((G21-F21)+(I21-H21))-((C21-B21)+(E21-D21))))</f>
        <v/>
      </c>
      <c r="K21" s="47">
        <f>IF(OR(J21="-",G21="FÉRIAS",G21="FOLGA",G21="FALTA",G21="FOLGA FIXA",G21="ATESTADO",G21="FOLGA DO DOMINGO"),"-",(H21-G21))</f>
        <v/>
      </c>
      <c r="L21" s="47">
        <f>IF(OR(I21="-",F21="FÉRIAS",F21="FOLGA",F21="FALTA",F21="FOLGA FIXA",F21="ATESTADO",I21&gt;"22:00",F21="FOLGA DO DOMINGO"),"-",IF(I21&lt;"22:00",I21-"22:00","00:00"))</f>
        <v/>
      </c>
      <c r="M21" s="48">
        <f>IF(OR(F21="-",F21="FÉRIAS",F21="FOLGA",F21="FALTA",F21="FOLGA FIXA",F21="ATESTADO",F21="FOLGA DO DOMINGO"),"-",IF(F21&gt;SUM(B21+"00:05"),"SIM","NÃO"))</f>
        <v/>
      </c>
      <c r="N21" s="48">
        <f>IF(OR(F21="-",F21="FOLGA",F21="FÉRIAS",F21="FOLGA FIXA",F21="ATESTADO",F21="FOLGA DO DOMINGO"),"-",IF(F21="FALTA","SIM","NÃO"))</f>
        <v/>
      </c>
      <c r="O21" s="48">
        <f>IF(OR(F21="-",F21="FOLGA",F21="FÉRIAS",F21="FOLGA FIXA",F21="FALTA",F21="FOLGA DO DOMINGO"),"-",IF(F21="ATESTADO","SIM","NÃO"))</f>
        <v/>
      </c>
      <c r="P21" s="104" t="n"/>
      <c r="Q21" s="104" t="n"/>
      <c r="R21" s="47" t="inlineStr">
        <is>
          <t>NÃO</t>
        </is>
      </c>
      <c r="S21" s="22" t="n"/>
    </row>
    <row r="22">
      <c r="A22" s="20" t="inlineStr">
        <is>
          <t>PABLO RIBEIRO DOS SANTOS</t>
        </is>
      </c>
      <c r="B22" s="21" t="n">
        <v>0.5694444444444444</v>
      </c>
      <c r="C22" s="21" t="n">
        <v>0.6666666666666666</v>
      </c>
      <c r="D22" s="21" t="n">
        <v>0.7083333333333334</v>
      </c>
      <c r="E22" s="21" t="n">
        <v>0.9166666666666666</v>
      </c>
      <c r="F22" s="47" t="n"/>
      <c r="G22" s="47" t="n"/>
      <c r="H22" s="47" t="n"/>
      <c r="I22" s="47" t="n"/>
      <c r="J22" s="47">
        <f>IF(OR(I22="-",F22="FÉRIAS",F22="FOLGA",F22="FALTA",F22="FOLGA FIXA",F22="ATESTADO",F22="FOLGA DO DOMINGO"),"-",(((G22-F22)+(I22-H22))-((C22-B22)+(E22-D22))))</f>
        <v/>
      </c>
      <c r="K22" s="47">
        <f>IF(OR(J22="-",G22="FÉRIAS",G22="FOLGA",G22="FALTA",G22="FOLGA FIXA",G22="ATESTADO",G22="FOLGA DO DOMINGO"),"-",(H22-G22))</f>
        <v/>
      </c>
      <c r="L22" s="47">
        <f>IF(OR(I22="-",F22="FÉRIAS",F22="FOLGA",F22="FALTA",F22="FOLGA FIXA",F22="ATESTADO",I22&gt;"22:00",F22="FOLGA DO DOMINGO"),"-",IF(I22&lt;"22:00",I22-"22:00","00:00"))</f>
        <v/>
      </c>
      <c r="M22" s="48">
        <f>IF(OR(F22="-",F22="FÉRIAS",F22="FOLGA",F22="FALTA",F22="FOLGA FIXA",F22="ATESTADO",F22="FOLGA DO DOMINGO"),"-",IF(F22&gt;SUM(B22+"00:05"),"SIM","NÃO"))</f>
        <v/>
      </c>
      <c r="N22" s="48">
        <f>IF(OR(F22="-",F22="FOLGA",F22="FÉRIAS",F22="FOLGA FIXA",F22="ATESTADO",F22="FOLGA DO DOMINGO"),"-",IF(F22="FALTA","SIM","NÃO"))</f>
        <v/>
      </c>
      <c r="O22" s="48">
        <f>IF(OR(F22="-",F22="FOLGA",F22="FÉRIAS",F22="FOLGA FIXA",F22="FALTA",F22="FOLGA DO DOMINGO"),"-",IF(F22="ATESTADO","SIM","NÃO"))</f>
        <v/>
      </c>
      <c r="P22" s="104" t="n"/>
      <c r="Q22" s="104" t="n"/>
      <c r="R22" s="47" t="inlineStr">
        <is>
          <t>NÃO</t>
        </is>
      </c>
      <c r="S22" s="22" t="n"/>
    </row>
    <row r="23">
      <c r="A23" s="20" t="inlineStr">
        <is>
          <t>SUELIO ALVES SANTOS</t>
        </is>
      </c>
      <c r="B23" s="36" t="n">
        <v>0.25</v>
      </c>
      <c r="C23" s="36" t="n">
        <v>0.375</v>
      </c>
      <c r="D23" s="36" t="n">
        <v>0.4166666666666667</v>
      </c>
      <c r="E23" s="36" t="n">
        <v>0.5972222222222222</v>
      </c>
      <c r="F23" s="47" t="n"/>
      <c r="G23" s="47" t="n"/>
      <c r="H23" s="47" t="n"/>
      <c r="I23" s="47" t="n"/>
      <c r="J23" s="47">
        <f>IF(OR(I23="-",F23="FÉRIAS",F23="FOLGA",F23="FALTA",F23="FOLGA FIXA",F23="ATESTADO",F23="FOLGA DO DOMINGO"),"-",(((G23-F23)+(I23-H23))-((C23-B23)+(E23-D23))))</f>
        <v/>
      </c>
      <c r="K23" s="47">
        <f>IF(OR(J23="-",G23="FÉRIAS",G23="FOLGA",G23="FALTA",G23="FOLGA FIXA",G23="ATESTADO",G23="FOLGA DO DOMINGO"),"-",(H23-G23))</f>
        <v/>
      </c>
      <c r="L23" s="47">
        <f>IF(OR(I23="-",F23="FÉRIAS",F23="FOLGA",F23="FALTA",F23="FOLGA FIXA",F23="ATESTADO",I23&gt;"22:00",F23="FOLGA DO DOMINGO"),"-",IF(I23&lt;"22:00",I23-"22:00","00:00"))</f>
        <v/>
      </c>
      <c r="M23" s="48">
        <f>IF(OR(F23="-",F23="FÉRIAS",F23="FOLGA",F23="FALTA",F23="FOLGA FIXA",F23="ATESTADO",F23="FOLGA DO DOMINGO"),"-",IF(F23&gt;SUM(B23+"00:05"),"SIM","NÃO"))</f>
        <v/>
      </c>
      <c r="N23" s="48">
        <f>IF(OR(F23="-",F23="FOLGA",F23="FÉRIAS",F23="FOLGA FIXA",F23="ATESTADO",F23="FOLGA DO DOMINGO"),"-",IF(F23="FALTA","SIM","NÃO"))</f>
        <v/>
      </c>
      <c r="O23" s="48">
        <f>IF(OR(F23="-",F23="FOLGA",F23="FÉRIAS",F23="FOLGA FIXA",F23="FALTA",F23="FOLGA DO DOMINGO"),"-",IF(F23="ATESTADO","SIM","NÃO"))</f>
        <v/>
      </c>
      <c r="P23" s="104" t="n"/>
      <c r="Q23" s="104" t="n"/>
      <c r="R23" s="47" t="inlineStr">
        <is>
          <t>NÃO</t>
        </is>
      </c>
      <c r="S23" s="22" t="n"/>
    </row>
    <row r="24">
      <c r="A24" s="20" t="inlineStr">
        <is>
          <t>TIAGO SANTOS DE OLIVEIRA</t>
        </is>
      </c>
      <c r="B24" s="108" t="inlineStr">
        <is>
          <t>FÉRIAS</t>
        </is>
      </c>
      <c r="C24" s="99" t="n"/>
      <c r="D24" s="99" t="n"/>
      <c r="E24" s="100" t="n"/>
      <c r="F24" s="108" t="inlineStr">
        <is>
          <t>FÉRIAS</t>
        </is>
      </c>
      <c r="G24" s="99" t="n"/>
      <c r="H24" s="99" t="n"/>
      <c r="I24" s="100" t="n"/>
      <c r="J24" s="47">
        <f>IF(OR(I24="-",F24="FÉRIAS",F24="FOLGA",F24="FALTA",F24="FOLGA FIXA",F24="ATESTADO",F24="FOLGA DO DOMINGO"),"-",(((G24-F24)+(I24-H24))-((C22-B22)+(E22-D22))))</f>
        <v/>
      </c>
      <c r="K24" s="47">
        <f>IF(OR(J24="-",G24="FÉRIAS",G24="FOLGA",G24="FALTA",G24="FOLGA FIXA",G24="ATESTADO",G24="FOLGA DO DOMINGO"),"-",(H24-G24))</f>
        <v/>
      </c>
      <c r="L24" s="47">
        <f>IF(OR(I24="-",F24="FÉRIAS",F24="FOLGA",F24="FALTA",F24="FOLGA FIXA",F24="ATESTADO",I24&gt;"22:00",F24="FOLGA DO DOMINGO"),"-",IF(I24&lt;"22:00",I24-"22:00","00:00"))</f>
        <v/>
      </c>
      <c r="M24" s="48">
        <f>IF(OR(F24="-",F24="FÉRIAS",F24="FOLGA",F24="FALTA",F24="FOLGA FIXA",F24="ATESTADO",F24="FOLGA DO DOMINGO"),"-",IF(F24&gt;SUM(B22+"00:05"),"SIM","NÃO"))</f>
        <v/>
      </c>
      <c r="N24" s="48">
        <f>IF(OR(F24="-",F24="FOLGA",F24="FÉRIAS",F24="FOLGA FIXA",F24="ATESTADO",F24="FOLGA DO DOMINGO"),"-",IF(F24="FALTA","SIM","NÃO"))</f>
        <v/>
      </c>
      <c r="O24" s="48">
        <f>IF(OR(F24="-",F24="FOLGA",F24="FÉRIAS",F24="FOLGA FIXA",F24="FALTA",F24="FOLGA DO DOMINGO"),"-",IF(F24="ATESTADO","SIM","NÃO"))</f>
        <v/>
      </c>
      <c r="P24" s="104" t="n"/>
      <c r="Q24" s="104" t="n"/>
      <c r="R24" s="47" t="inlineStr">
        <is>
          <t>NÃO</t>
        </is>
      </c>
      <c r="S24" s="22" t="inlineStr">
        <is>
          <t>FÉRIAS 30 DIAS</t>
        </is>
      </c>
    </row>
    <row r="25" ht="15" customFormat="1" customHeight="1" s="2">
      <c r="A25" s="43" t="inlineStr">
        <is>
          <t>10 - RD COMÉRCIO VAREJISTA DE COMBUSTÍVEIS E LUBRIFICANTES LTDA</t>
        </is>
      </c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105" t="n"/>
      <c r="Q25" s="105" t="n"/>
      <c r="R25" s="44" t="n"/>
      <c r="S25" s="45" t="n"/>
    </row>
    <row r="26" ht="15.6" customHeight="1">
      <c r="A26" s="20" t="inlineStr">
        <is>
          <t>ALAN RUBENS RODRIGUES</t>
        </is>
      </c>
      <c r="B26" s="21" t="n">
        <v>0.2083333333333333</v>
      </c>
      <c r="C26" s="21" t="n">
        <v>0.375</v>
      </c>
      <c r="D26" s="21" t="n">
        <v>0.4166666666666667</v>
      </c>
      <c r="E26" s="21" t="n">
        <v>0.5555555555555556</v>
      </c>
      <c r="F26" s="47" t="n"/>
      <c r="G26" s="47" t="n"/>
      <c r="H26" s="47" t="n"/>
      <c r="I26" s="47" t="n"/>
      <c r="J26" s="47">
        <f>IF(OR(I26="-",F26="FÉRIAS",F26="FOLGA",F26="FALTA",F26="FOLGA FIXA",F26="ATESTADO",F26="FOLGA DO DOMINGO"),"-",(((G26-F26)+(I26-H26))-((C26-B26)+(E26-D26))))</f>
        <v/>
      </c>
      <c r="K26" s="47">
        <f>IF(OR(J26="-",G26="FÉRIAS",G26="FOLGA",G26="FALTA",G26="FOLGA FIXA",G26="ATESTADO",G26="FOLGA DO DOMINGO"),"-",(H26-G26))</f>
        <v/>
      </c>
      <c r="L26" s="47">
        <f>IF(OR(I26="-",F26="FÉRIAS",F26="FOLGA",F26="FALTA",F26="FOLGA FIXA",F26="ATESTADO",I26&gt;"22:00",F26="FOLGA DO DOMINGO"),"-",IF(I26&lt;"22:00",I26-"22:00","00:00"))</f>
        <v/>
      </c>
      <c r="M26" s="48">
        <f>IF(OR(F26="-",F26="FÉRIAS",F26="FOLGA",F26="FALTA",F26="FOLGA FIXA",F26="ATESTADO",F26="FOLGA DO DOMINGO"),"-",IF(F26&gt;SUM(B27+"00:05"),"SIM","NÃO"))</f>
        <v/>
      </c>
      <c r="N26" s="48">
        <f>IF(OR(F26="-",F26="FOLGA",F26="FÉRIAS",F26="FOLGA FIXA",F26="ATESTADO",F26="FOLGA DO DOMINGO"),"-",IF(F26="FALTA","SIM","NÃO"))</f>
        <v/>
      </c>
      <c r="O26" s="48">
        <f>IF(OR(F26="-",F26="FOLGA",F26="FÉRIAS",F26="FOLGA FIXA",F26="FALTA",F26="FOLGA DO DOMINGO"),"-",IF(F26="ATESTADO","SIM","NÃO"))</f>
        <v/>
      </c>
      <c r="P26" s="104" t="n"/>
      <c r="Q26" s="109" t="n"/>
      <c r="R26" s="47" t="inlineStr">
        <is>
          <t>NÃO</t>
        </is>
      </c>
      <c r="S26" s="22" t="n"/>
    </row>
    <row r="27" ht="15.6" customHeight="1">
      <c r="A27" s="20" t="inlineStr">
        <is>
          <t>ARLAN DIAS DE CASTRO</t>
        </is>
      </c>
      <c r="B27" s="21" t="n">
        <v>0.5694444444444444</v>
      </c>
      <c r="C27" s="21" t="n">
        <v>0.7083333333333334</v>
      </c>
      <c r="D27" s="21" t="n">
        <v>0.75</v>
      </c>
      <c r="E27" s="21" t="n">
        <v>0.9166666666666666</v>
      </c>
      <c r="F27" s="47" t="n"/>
      <c r="G27" s="47" t="n"/>
      <c r="H27" s="47" t="n"/>
      <c r="I27" s="47" t="n"/>
      <c r="J27" s="47">
        <f>IF(OR(I27="-",F27="FÉRIAS",F27="FOLGA",F27="FALTA",F27="FOLGA FIXA",F27="ATESTADO",F27="FOLGA DO DOMINGO"),"-",(((G27-F27)+(I27-H27))-((C27-B27)+(E27-D27))))</f>
        <v/>
      </c>
      <c r="K27" s="47">
        <f>IF(OR(J27="-",G27="FÉRIAS",G27="FOLGA",G27="FALTA",G27="FOLGA FIXA",G27="ATESTADO",G27="FOLGA DO DOMINGO"),"-",(H27-G27))</f>
        <v/>
      </c>
      <c r="L27" s="47">
        <f>IF(OR(I27="-",F27="FÉRIAS",F27="FOLGA",F27="FALTA",F27="FOLGA FIXA",F27="ATESTADO",I27&gt;"22:00",F27="FOLGA DO DOMINGO"),"-",IF(I27&lt;"22:00",I27-"22:00","00:00"))</f>
        <v/>
      </c>
      <c r="M27" s="48">
        <f>IF(OR(F27="-",F27="FÉRIAS",F27="FOLGA",F27="FALTA",F27="FOLGA FIXA",F27="ATESTADO",F27="FOLGA DO DOMINGO"),"-",IF(F27&gt;SUM(B28+"00:05"),"SIM","NÃO"))</f>
        <v/>
      </c>
      <c r="N27" s="48">
        <f>IF(OR(F27="-",F27="FOLGA",F27="FÉRIAS",F27="FOLGA FIXA",F27="ATESTADO",F27="FOLGA DO DOMINGO"),"-",IF(F27="FALTA","SIM","NÃO"))</f>
        <v/>
      </c>
      <c r="O27" s="48">
        <f>IF(OR(F27="-",F27="FOLGA",F27="FÉRIAS",F27="FOLGA FIXA",F27="FALTA",F27="FOLGA DO DOMINGO"),"-",IF(F27="ATESTADO","SIM","NÃO"))</f>
        <v/>
      </c>
      <c r="P27" s="104" t="n"/>
      <c r="Q27" s="109" t="n"/>
      <c r="R27" s="47" t="inlineStr">
        <is>
          <t>NÃO</t>
        </is>
      </c>
      <c r="S27" s="22" t="n"/>
    </row>
    <row r="28" customFormat="1" s="82">
      <c r="A28" s="77" t="inlineStr">
        <is>
          <t>BRUNO SILVA ROCHA</t>
        </is>
      </c>
      <c r="B28" s="78" t="n"/>
      <c r="C28" s="78" t="n"/>
      <c r="D28" s="78" t="n"/>
      <c r="E28" s="78" t="n"/>
      <c r="F28" s="78" t="n"/>
      <c r="G28" s="78" t="n"/>
      <c r="H28" s="78" t="n"/>
      <c r="I28" s="78" t="n"/>
      <c r="J28" s="78">
        <f>IF(OR(I28="-",F28="FÉRIAS",F28="FOLGA",F28="FALTA",F28="FOLGA FIXA",F28="ATESTADO",F28="FOLGA DO DOMINGO"),"-",(((G28-F28)+(I28-H28))-((C28-B28)+(E28-D28))))</f>
        <v/>
      </c>
      <c r="K28" s="78">
        <f>IF(OR(J28="-",G28="FÉRIAS",G28="FOLGA",G28="FALTA",G28="FOLGA FIXA",G28="ATESTADO",G28="FOLGA DO DOMINGO"),"-",(H28-G28))</f>
        <v/>
      </c>
      <c r="L28" s="78">
        <f>IF(OR(I28="-",F28="FÉRIAS",F28="FOLGA",F28="FALTA",F28="FOLGA FIXA",F28="ATESTADO",I28&gt;"22:00",F28="FOLGA DO DOMINGO"),"-",IF(I28&lt;"22:00",I28-"22:00","00:00"))</f>
        <v/>
      </c>
      <c r="M28" s="79">
        <f>IF(OR(F28="-",F28="FÉRIAS",F28="FOLGA",F28="FALTA",F28="FOLGA FIXA",F28="ATESTADO",F28="FOLGA DO DOMINGO"),"-",IF(F28&gt;SUM(B29+"00:05"),"SIM","NÃO"))</f>
        <v/>
      </c>
      <c r="N28" s="79">
        <f>IF(OR(F28="-",F28="FOLGA",F28="FÉRIAS",F28="FOLGA FIXA",F28="ATESTADO",F28="FOLGA DO DOMINGO"),"-",IF(F28="FALTA","SIM","NÃO"))</f>
        <v/>
      </c>
      <c r="O28" s="79">
        <f>IF(OR(F28="-",F28="FOLGA",F28="FÉRIAS",F28="FOLGA FIXA",F28="FALTA",F28="FOLGA DO DOMINGO"),"-",IF(F28="ATESTADO","SIM","NÃO"))</f>
        <v/>
      </c>
      <c r="P28" s="110" t="n"/>
      <c r="Q28" s="110" t="n"/>
      <c r="R28" s="78" t="inlineStr">
        <is>
          <t>NÃO</t>
        </is>
      </c>
      <c r="S28" s="81" t="n"/>
    </row>
    <row r="29" customFormat="1" s="28">
      <c r="A29" s="39" t="inlineStr">
        <is>
          <t>GEORGE MESSIAS SOUSA SILVA</t>
        </is>
      </c>
      <c r="B29" s="32" t="n"/>
      <c r="C29" s="32" t="n"/>
      <c r="D29" s="32" t="n"/>
      <c r="E29" s="32" t="n"/>
      <c r="F29" s="33" t="n"/>
      <c r="G29" s="33" t="n"/>
      <c r="H29" s="33" t="n"/>
      <c r="I29" s="33" t="n"/>
      <c r="J29" s="33">
        <f>IF(OR(I29="-",F29="FÉRIAS",F29="FOLGA",F29="FALTA",F29="FOLGA FIXA",F29="ATESTADO",F29="FOLGA DO DOMINGO"),"-",(-((C29-B29)+(E29-D29)-((G29-F29)+(I29-H29)))))</f>
        <v/>
      </c>
      <c r="K29" s="33">
        <f>IF(OR(J29="-",G29="FÉRIAS",G29="FOLGA",G29="FALTA",G29="FOLGA FIXA",G29="ATESTADO",G29="FOLGA DO DOMINGO"),"-",(H29-G29))</f>
        <v/>
      </c>
      <c r="L29" s="33">
        <f>IF(OR(I29="-",F29="FÉRIAS",F29="FOLGA",F29="FALTA",F29="FOLGA FIXA",F29="ATESTADO",I29&gt;"22:00",F29="FOLGA DO DOMINGO"),"-",IF(I29&lt;"22:00",I29-"22:00","00:00"))</f>
        <v/>
      </c>
      <c r="M29" s="34">
        <f>IF(OR(F29="-",F29="FÉRIAS",F29="FOLGA",F29="FALTA",F29="FOLGA FIXA",F29="ATESTADO",F29="FOLGA DO DOMINGO"),"-",IF(F29&gt;SUM(B29+"00:05"),"SIM","NÃO"))</f>
        <v/>
      </c>
      <c r="N29" s="34">
        <f>IF(OR(F29="-",F29="FOLGA",F29="FÉRIAS",F29="FOLGA FIXA",F29="ATESTADO",F29="FOLGA DO DOMINGO"),"-",IF(F29="FALTA","SIM","NÃO"))</f>
        <v/>
      </c>
      <c r="O29" s="34">
        <f>IF(OR(F29="-",F29="FOLGA",F29="FÉRIAS",F29="FOLGA FIXA",F29="FALTA",F29="FOLGA DO DOMINGO"),"-",IF(F29="ATESTADO","SIM","NÃO"))</f>
        <v/>
      </c>
      <c r="P29" s="106" t="n"/>
      <c r="Q29" s="106" t="n"/>
      <c r="R29" s="33" t="inlineStr">
        <is>
          <t>NÃO</t>
        </is>
      </c>
      <c r="S29" s="35" t="n"/>
    </row>
    <row r="30">
      <c r="A30" s="20" t="inlineStr">
        <is>
          <t>JÉFFERSON DA SILVA RODRIGUES</t>
        </is>
      </c>
      <c r="B30" s="21" t="n">
        <v>0.25</v>
      </c>
      <c r="C30" s="21" t="n">
        <v>0.4166666666666667</v>
      </c>
      <c r="D30" s="21" t="n">
        <v>0.4583333333333333</v>
      </c>
      <c r="E30" s="21" t="n">
        <v>0.5972222222222222</v>
      </c>
      <c r="F30" s="47" t="n"/>
      <c r="G30" s="47" t="n"/>
      <c r="H30" s="47" t="n"/>
      <c r="I30" s="47" t="n"/>
      <c r="J30" s="47">
        <f>IF(OR(I30="-",F30="FÉRIAS",F30="FOLGA",F30="FALTA",F30="FOLGA FIXA",F30="ATESTADO",F30="FOLGA DO DOMINGO"),"-",(((G30-F30)+(I30-H30))-((C30-B30)+(E30-D30))))</f>
        <v/>
      </c>
      <c r="K30" s="47">
        <f>IF(OR(J30="-",G30="FÉRIAS",G30="FOLGA",G30="FALTA",G30="FOLGA FIXA",G30="ATESTADO",G30="FOLGA DO DOMINGO"),"-",(H30-G30))</f>
        <v/>
      </c>
      <c r="L30" s="47">
        <f>IF(OR(I30="-",F30="FÉRIAS",F30="FOLGA",F30="FALTA",F30="FOLGA FIXA",F30="ATESTADO",I30&gt;"22:00",F30="FOLGA DO DOMINGO"),"-",IF(I30&lt;"22:00",I30-"22:00","00:00"))</f>
        <v/>
      </c>
      <c r="M30" s="48">
        <f>IF(OR(F30="-",F30="FÉRIAS",F30="FOLGA",F30="FALTA",F30="FOLGA FIXA",F30="ATESTADO",F30="FOLGA DO DOMINGO"),"-",IF(F30&gt;SUM(B30+"00:05"),"SIM","NÃO"))</f>
        <v/>
      </c>
      <c r="N30" s="48">
        <f>IF(OR(F30="-",F30="FOLGA",F30="FÉRIAS",F30="FOLGA FIXA",F30="ATESTADO",F30="FOLGA DO DOMINGO"),"-",IF(F30="FALTA","SIM","NÃO"))</f>
        <v/>
      </c>
      <c r="O30" s="48">
        <f>IF(OR(F30="-",F30="FOLGA",F30="FÉRIAS",F30="FOLGA FIXA",F30="FALTA",F30="FOLGA DO DOMINGO"),"-",IF(F30="ATESTADO","SIM","NÃO"))</f>
        <v/>
      </c>
      <c r="P30" s="104" t="n"/>
      <c r="Q30" s="104" t="n"/>
      <c r="R30" s="47" t="inlineStr">
        <is>
          <t>NÃO</t>
        </is>
      </c>
      <c r="S30" s="22" t="n"/>
    </row>
    <row r="31">
      <c r="A31" s="20" t="inlineStr">
        <is>
          <t>MATEUS SILVA DOS SANTOS</t>
        </is>
      </c>
      <c r="B31" s="21" t="n">
        <v>0.5416666666666666</v>
      </c>
      <c r="C31" s="21" t="n">
        <v>0.625</v>
      </c>
      <c r="D31" s="21" t="n">
        <v>0.6666666666666666</v>
      </c>
      <c r="E31" s="21" t="n">
        <v>0.8888888888888888</v>
      </c>
      <c r="F31" s="47" t="n"/>
      <c r="G31" s="47" t="n"/>
      <c r="H31" s="47" t="n"/>
      <c r="I31" s="47" t="n"/>
      <c r="J31" s="47">
        <f>IF(OR(I31="-",F31="FÉRIAS",F31="FOLGA",F31="FALTA",F31="FOLGA FIXA",F31="ATESTADO",F31="FOLGA DO DOMINGO"),"-",(((G31-F31)+(I31-H31))-((C31-B31)+(E31-D31))))</f>
        <v/>
      </c>
      <c r="K31" s="47">
        <f>IF(OR(J31="-",G31="FÉRIAS",G31="FOLGA",G31="FALTA",G31="FOLGA FIXA",G31="ATESTADO",G31="FOLGA DO DOMINGO"),"-",(H31-G31))</f>
        <v/>
      </c>
      <c r="L31" s="47">
        <f>IF(OR(I31="-",F31="FÉRIAS",F31="FOLGA",F31="FALTA",F31="FOLGA FIXA",F31="ATESTADO",I31&gt;"22:00",F31="FOLGA DO DOMINGO"),"-",IF(I31&lt;"22:00",I31-"22:00","00:00"))</f>
        <v/>
      </c>
      <c r="M31" s="48">
        <f>IF(OR(F31="-",F31="FÉRIAS",F31="FOLGA",F31="FALTA",F31="FOLGA FIXA",F31="ATESTADO",F31="FOLGA DO DOMINGO"),"-",IF(F31&gt;SUM(B31+"00:05"),"SIM","NÃO"))</f>
        <v/>
      </c>
      <c r="N31" s="48">
        <f>IF(OR(F31="-",F31="FOLGA",F31="FÉRIAS",F31="FOLGA FIXA",F31="ATESTADO",F31="FOLGA DO DOMINGO"),"-",IF(F31="FALTA","SIM","NÃO"))</f>
        <v/>
      </c>
      <c r="O31" s="48">
        <f>IF(OR(F31="-",F31="FOLGA",F31="FÉRIAS",F31="FOLGA FIXA",F31="FALTA",F31="FOLGA DO DOMINGO"),"-",IF(F31="ATESTADO","SIM","NÃO"))</f>
        <v/>
      </c>
      <c r="P31" s="104" t="n"/>
      <c r="Q31" s="104" t="n"/>
      <c r="R31" s="47" t="inlineStr">
        <is>
          <t>NÃO</t>
        </is>
      </c>
      <c r="S31" s="22" t="n"/>
    </row>
    <row r="32" customFormat="1" s="76">
      <c r="A32" s="71" t="inlineStr">
        <is>
          <t>VALDEISON RODRIGUES DE ARAUJO</t>
        </is>
      </c>
      <c r="B32" s="108" t="inlineStr">
        <is>
          <t>FÉRIAS</t>
        </is>
      </c>
      <c r="C32" s="99" t="n"/>
      <c r="D32" s="99" t="n"/>
      <c r="E32" s="100" t="n"/>
      <c r="F32" s="108" t="inlineStr">
        <is>
          <t>FÉRIAS</t>
        </is>
      </c>
      <c r="G32" s="99" t="n"/>
      <c r="H32" s="99" t="n"/>
      <c r="I32" s="100" t="n"/>
      <c r="J32" s="73">
        <f>IF(OR(I32="-",F32="FÉRIAS",F32="FOLGA",F32="FALTA",F32="FOLGA FIXA",F32="ATESTADO",F32="FOLGA DO DOMINGO"),"-",(((G32-F32)+(I32-H32))-((C32-B32)+(E32-D32))))</f>
        <v/>
      </c>
      <c r="K32" s="73">
        <f>IF(OR(J32="-",G32="FÉRIAS",G32="FOLGA",G32="FALTA",G32="FOLGA FIXA",G32="ATESTADO",G32="FOLGA DO DOMINGO"),"-",(H32-G32))</f>
        <v/>
      </c>
      <c r="L32" s="73">
        <f>IF(OR(I32="-",F32="FÉRIAS",F32="FOLGA",F32="FALTA",F32="FOLGA FIXA",F32="ATESTADO",I32&gt;"22:00",F32="FOLGA DO DOMINGO"),"-",IF(I32&lt;"22:00",I32-"22:00","00:00"))</f>
        <v/>
      </c>
      <c r="M32" s="74">
        <f>IF(OR(F32="-",F32="FÉRIAS",F32="FOLGA",F32="FALTA",F32="FOLGA FIXA",F32="ATESTADO",F32="FOLGA DO DOMINGO"),"-",IF(F32&gt;SUM(B32+"00:05"),"SIM","NÃO"))</f>
        <v/>
      </c>
      <c r="N32" s="74">
        <f>IF(OR(F32="-",F32="FOLGA",F32="FÉRIAS",F32="FOLGA FIXA",F32="ATESTADO",F32="FOLGA DO DOMINGO"),"-",IF(F32="FALTA","SIM","NÃO"))</f>
        <v/>
      </c>
      <c r="O32" s="74">
        <f>IF(OR(F32="-",F32="FOLGA",F32="FÉRIAS",F32="FOLGA FIXA",F32="FALTA",F32="FOLGA DO DOMINGO"),"-",IF(F32="ATESTADO","SIM","NÃO"))</f>
        <v/>
      </c>
      <c r="P32" s="111" t="n"/>
      <c r="Q32" s="111" t="n"/>
      <c r="R32" s="73" t="inlineStr">
        <is>
          <t>NÃO</t>
        </is>
      </c>
      <c r="S32" s="22" t="inlineStr">
        <is>
          <t>FÉRIAS 30 DIAS</t>
        </is>
      </c>
    </row>
    <row r="33" ht="15" customFormat="1" customHeight="1" s="2">
      <c r="A33" s="43" t="inlineStr">
        <is>
          <t>11 - PRU COMÉRCIO DE COMBUSTÍVEIS E LUBRIFICANTES LTDA</t>
        </is>
      </c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105" t="n"/>
      <c r="Q33" s="105" t="n"/>
      <c r="R33" s="44" t="n"/>
      <c r="S33" s="45" t="n"/>
    </row>
    <row r="34">
      <c r="A34" s="20" t="inlineStr">
        <is>
          <t>ALEANDRO SANTOS DA SILVA</t>
        </is>
      </c>
      <c r="B34" s="21" t="n">
        <v>0.5208333333333334</v>
      </c>
      <c r="C34" s="21" t="n">
        <v>0.6458333333333334</v>
      </c>
      <c r="D34" s="21" t="n">
        <v>0.7291666666666666</v>
      </c>
      <c r="E34" s="21" t="n">
        <v>0.8263888888888888</v>
      </c>
      <c r="F34" s="47" t="n"/>
      <c r="G34" s="47" t="n"/>
      <c r="H34" s="47" t="n"/>
      <c r="I34" s="47" t="n"/>
      <c r="J34" s="47">
        <f>IF(OR(I34="-",F34="FÉRIAS",F34="FOLGA",F34="FALTA",F34="FOLGA FIXA",F34="ATESTADO",F34="FOLGA DO DOMINGO"),"-",(((G34-F34)+(I34-H34))-((C34-B34)+(E34-D34))))</f>
        <v/>
      </c>
      <c r="K34" s="47">
        <f>IF(OR(J34="-",G34="FÉRIAS",G34="FOLGA",G34="FALTA",G34="FOLGA FIXA",G34="ATESTADO",G34="FOLGA DO DOMINGO"),"-",(H34-G34))</f>
        <v/>
      </c>
      <c r="L34" s="47">
        <f>IF(OR(I34="-",F34="FÉRIAS",F34="FOLGA",F34="FALTA",F34="FOLGA FIXA",F34="ATESTADO",I34&gt;"22:00",F34="FOLGA DO DOMINGO"),"-",IF(I34&lt;"22:00",I34-"22:00","00:00"))</f>
        <v/>
      </c>
      <c r="M34" s="48">
        <f>IF(OR(F34="-",F34="FÉRIAS",F34="FOLGA",F34="FALTA",F34="FOLGA FIXA",F34="ATESTADO",F34="FOLGA DO DOMINGO"),"-",IF(F34&gt;SUM(B34+"00:05"),"SIM","NÃO"))</f>
        <v/>
      </c>
      <c r="N34" s="48">
        <f>IF(OR(F34="-",F34="FOLGA",F34="FÉRIAS",F34="FOLGA FIXA",F34="ATESTADO",F34="FOLGA DO DOMINGO"),"-",IF(F34="FALTA","SIM","NÃO"))</f>
        <v/>
      </c>
      <c r="O34" s="48">
        <f>IF(OR(F34="-",F34="FOLGA",F34="FÉRIAS",F34="FOLGA FIXA",F34="FALTA",F34="FOLGA DO DOMINGO"),"-",IF(F34="ATESTADO","SIM","NÃO"))</f>
        <v/>
      </c>
      <c r="P34" s="104" t="n"/>
      <c r="Q34" s="104" t="n"/>
      <c r="R34" s="47" t="inlineStr">
        <is>
          <t>NÃO</t>
        </is>
      </c>
      <c r="S34" s="48" t="n"/>
    </row>
    <row r="35" ht="15.6" customHeight="1">
      <c r="A35" s="20" t="inlineStr">
        <is>
          <t>EDSON DE JESUS LIMA</t>
        </is>
      </c>
      <c r="B35" s="21" t="n">
        <v>0.2291666666666667</v>
      </c>
      <c r="C35" s="21" t="n">
        <v>0.5416666666666666</v>
      </c>
      <c r="D35" s="21" t="n">
        <v>0.625</v>
      </c>
      <c r="E35" s="21" t="n">
        <v>0.7708333333333334</v>
      </c>
      <c r="F35" s="47" t="n"/>
      <c r="G35" s="47" t="n"/>
      <c r="H35" s="47" t="n"/>
      <c r="I35" s="47" t="n"/>
      <c r="J35" s="47">
        <f>IF(OR(I35="-",F35="FÉRIAS",F35="FOLGA",F35="FALTA",F35="FOLGA FIXA",F35="ATESTADO",F35="FOLGA DO DOMINGO"),"-",(((G35-F35)+(I35-H35))-((C35-B35)+(E35-D35))))</f>
        <v/>
      </c>
      <c r="K35" s="47">
        <f>IF(OR(J35="-",G35="FÉRIAS",G35="FOLGA",G35="FALTA",G35="FOLGA FIXA",G35="ATESTADO",G35="FOLGA DO DOMINGO"),"-",(H35-G35))</f>
        <v/>
      </c>
      <c r="L35" s="47">
        <f>IF(OR(I35="-",F35="FÉRIAS",F35="FOLGA",F35="FALTA",F35="FOLGA FIXA",F35="ATESTADO",I35&gt;"22:00",F35="FOLGA DO DOMINGO"),"-",IF(I35&lt;"22:00",I35-"22:00","00:00"))</f>
        <v/>
      </c>
      <c r="M35" s="48">
        <f>IF(OR(F35="-",F35="FÉRIAS",F35="FOLGA",F35="FALTA",F35="FOLGA FIXA",F35="ATESTADO",F35="FOLGA DO DOMINGO"),"-",IF(F35&gt;SUM(B35+"00:05"),"SIM","NÃO"))</f>
        <v/>
      </c>
      <c r="N35" s="48">
        <f>IF(OR(F35="-",F35="FOLGA",F35="FÉRIAS",F35="FOLGA FIXA",F35="ATESTADO",F35="FOLGA DO DOMINGO"),"-",IF(F35="FALTA","SIM","NÃO"))</f>
        <v/>
      </c>
      <c r="O35" s="48">
        <f>IF(OR(F35="-",F35="FOLGA",F35="FÉRIAS",F35="FOLGA FIXA",F35="FALTA",F35="FOLGA DO DOMINGO"),"-",IF(F35="ATESTADO","SIM","NÃO"))</f>
        <v/>
      </c>
      <c r="P35" s="104" t="n"/>
      <c r="Q35" s="109" t="n"/>
      <c r="R35" s="47" t="inlineStr">
        <is>
          <t>NÃO</t>
        </is>
      </c>
      <c r="S35" s="48" t="n"/>
    </row>
    <row r="36" ht="15.6" customHeight="1">
      <c r="A36" s="20" t="inlineStr">
        <is>
          <t>EDSON DOS REIS SANTOS</t>
        </is>
      </c>
      <c r="B36" s="21" t="n">
        <v>0.2291666666666667</v>
      </c>
      <c r="C36" s="21" t="n">
        <v>0.4583333333333333</v>
      </c>
      <c r="D36" s="21" t="n">
        <v>0.5416666666666666</v>
      </c>
      <c r="E36" s="21" t="n">
        <v>0.7708333333333334</v>
      </c>
      <c r="F36" s="47" t="n"/>
      <c r="G36" s="47" t="n"/>
      <c r="H36" s="47" t="n"/>
      <c r="I36" s="47" t="n"/>
      <c r="J36" s="47">
        <f>IF(OR(I36="-",F36="FÉRIAS",F36="FOLGA",F36="FALTA",F36="FOLGA FIXA",F36="ATESTADO",F36="FOLGA DO DOMINGO"),"-",(((G36-F36)+(I36-H36))-((C36-B36)+(E36-D36))))</f>
        <v/>
      </c>
      <c r="K36" s="47">
        <f>IF(OR(J36="-",G36="FÉRIAS",G36="FOLGA",G36="FALTA",G36="FOLGA FIXA",G36="ATESTADO",G36="FOLGA DO DOMINGO"),"-",(H36-G36))</f>
        <v/>
      </c>
      <c r="L36" s="47">
        <f>IF(OR(I36="-",F36="FÉRIAS",F36="FOLGA",F36="FALTA",F36="FOLGA FIXA",F36="ATESTADO",I36&gt;"22:00",F36="FOLGA DO DOMINGO"),"-",IF(I36&lt;"22:00",I36-"22:00","00:00"))</f>
        <v/>
      </c>
      <c r="M36" s="48">
        <f>IF(OR(F36="-",F36="FÉRIAS",F36="FOLGA",F36="FALTA",F36="FOLGA FIXA",F36="ATESTADO",F36="FOLGA DO DOMINGO"),"-",IF(F36&gt;SUM(B36+"00:05"),"SIM","NÃO"))</f>
        <v/>
      </c>
      <c r="N36" s="48">
        <f>IF(OR(F36="-",F36="FOLGA",F36="FÉRIAS",F36="FOLGA FIXA",F36="ATESTADO",F36="FOLGA DO DOMINGO"),"-",IF(F36="FALTA","SIM","NÃO"))</f>
        <v/>
      </c>
      <c r="O36" s="48">
        <f>IF(OR(F36="-",F36="FOLGA",F36="FÉRIAS",F36="FOLGA FIXA",F36="FALTA",F36="FOLGA DO DOMINGO"),"-",IF(F36="ATESTADO","SIM","NÃO"))</f>
        <v/>
      </c>
      <c r="P36" s="104" t="n"/>
      <c r="Q36" s="109" t="n"/>
      <c r="R36" s="47" t="inlineStr">
        <is>
          <t>NÃO</t>
        </is>
      </c>
      <c r="S36" s="48" t="n"/>
    </row>
    <row r="37">
      <c r="A37" s="20" t="inlineStr">
        <is>
          <t>EMERSON MOURA DA SILVA</t>
        </is>
      </c>
      <c r="B37" s="21" t="n">
        <v>0.2291666666666667</v>
      </c>
      <c r="C37" s="21" t="n">
        <v>0.4583333333333333</v>
      </c>
      <c r="D37" s="21" t="n">
        <v>0.5416666666666666</v>
      </c>
      <c r="E37" s="21" t="n">
        <v>0.7708333333333334</v>
      </c>
      <c r="F37" s="21" t="n"/>
      <c r="G37" s="21" t="n"/>
      <c r="H37" s="21" t="n"/>
      <c r="I37" s="21" t="n"/>
      <c r="J37" s="47">
        <f>IF(OR(I37="-",F37="FÉRIAS",F37="FOLGA",F37="FALTA",F37="FOLGA FIXA",F37="ATESTADO",F37="FOLGA DO DOMINGO"),"-",(((G37-F37)+(I37-H37))-((C37-B37)+(E37-D37))))</f>
        <v/>
      </c>
      <c r="K37" s="47">
        <f>IF(OR(J37="-",G37="FÉRIAS",G37="FOLGA",G37="FALTA",G37="FOLGA FIXA",G37="ATESTADO",G37="FOLGA DO DOMINGO"),"-",(H37-G37))</f>
        <v/>
      </c>
      <c r="L37" s="47">
        <f>IF(OR(I37="-",F37="FÉRIAS",F37="FOLGA",F37="FALTA",F37="FOLGA FIXA",F37="ATESTADO",I37&gt;"22:00",F37="FOLGA DO DOMINGO"),"-",IF(I37&lt;"22:00",I37-"22:00","00:00"))</f>
        <v/>
      </c>
      <c r="M37" s="48">
        <f>IF(OR(F37="-",F37="FÉRIAS",F37="FOLGA",F37="FALTA",F37="FOLGA FIXA",F37="ATESTADO",F37="FOLGA DO DOMINGO"),"-",IF(F37&gt;SUM(B37+"00:05"),"SIM","NÃO"))</f>
        <v/>
      </c>
      <c r="N37" s="48">
        <f>IF(OR(F37="-",F37="FOLGA",F37="FÉRIAS",F37="FOLGA FIXA",F37="ATESTADO",F37="FOLGA DO DOMINGO"),"-",IF(F37="FALTA","SIM","NÃO"))</f>
        <v/>
      </c>
      <c r="O37" s="48">
        <f>IF(OR(F37="-",F37="FOLGA",F37="FÉRIAS",F37="FOLGA FIXA",F37="FALTA",F37="FOLGA DO DOMINGO"),"-",IF(F37="ATESTADO","SIM","NÃO"))</f>
        <v/>
      </c>
      <c r="P37" s="104" t="n"/>
      <c r="Q37" s="104" t="n"/>
      <c r="R37" s="47" t="inlineStr">
        <is>
          <t>NÃO</t>
        </is>
      </c>
      <c r="S37" s="48" t="n"/>
    </row>
    <row r="38">
      <c r="A38" s="20" t="inlineStr">
        <is>
          <t>GIDEVALDO OLIVEIRA BATISTA</t>
        </is>
      </c>
      <c r="B38" s="21" t="n">
        <v>0.3541666666666667</v>
      </c>
      <c r="C38" s="21" t="n">
        <v>0.625</v>
      </c>
      <c r="D38" s="21" t="n">
        <v>0.7083333333333334</v>
      </c>
      <c r="E38" s="21" t="n">
        <v>0.8958333333333334</v>
      </c>
      <c r="F38" s="21" t="n"/>
      <c r="G38" s="21" t="n"/>
      <c r="H38" s="21" t="n"/>
      <c r="I38" s="21" t="n"/>
      <c r="J38" s="47">
        <f>IF(OR(I38="-",F38="FÉRIAS",F38="FOLGA",F38="FALTA",F38="FOLGA FIXA",F38="ATESTADO",F38="FOLGA DO DOMINGO"),"-",(((G38-F38)+(I38-H38))-((C38-B38)+(E38-D38))))</f>
        <v/>
      </c>
      <c r="K38" s="47">
        <f>IF(OR(J38="-",G38="FÉRIAS",G38="FOLGA",G38="FALTA",G38="FOLGA FIXA",G38="ATESTADO",G38="FOLGA DO DOMINGO"),"-",(H38-G38))</f>
        <v/>
      </c>
      <c r="L38" s="47">
        <f>IF(OR(I38="-",F38="FÉRIAS",F38="FOLGA",F38="FALTA",F38="FOLGA FIXA",F38="ATESTADO",I38&gt;"22:00",F38="FOLGA DO DOMINGO"),"-",IF(I38&lt;"22:00",I38-"22:00","00:00"))</f>
        <v/>
      </c>
      <c r="M38" s="48">
        <f>IF(OR(F38="-",F38="FÉRIAS",F38="FOLGA",F38="FALTA",F38="FOLGA FIXA",F38="ATESTADO",F38="FOLGA DO DOMINGO"),"-",IF(F38&gt;SUM(B38+"00:05"),"SIM","NÃO"))</f>
        <v/>
      </c>
      <c r="N38" s="48">
        <f>IF(OR(F38="-",F38="FOLGA",F38="FÉRIAS",F38="FOLGA FIXA",F38="ATESTADO",F38="FOLGA DO DOMINGO"),"-",IF(F38="FALTA","SIM","NÃO"))</f>
        <v/>
      </c>
      <c r="O38" s="48">
        <f>IF(OR(F38="-",F38="FOLGA",F38="FÉRIAS",F38="FOLGA FIXA",F38="FALTA",F38="FOLGA DO DOMINGO"),"-",IF(F38="ATESTADO","SIM","NÃO"))</f>
        <v/>
      </c>
      <c r="P38" s="104" t="n"/>
      <c r="Q38" s="104" t="n"/>
      <c r="R38" s="47" t="inlineStr">
        <is>
          <t>NÃO</t>
        </is>
      </c>
      <c r="S38" s="48" t="n"/>
    </row>
    <row r="39">
      <c r="A39" s="20" t="inlineStr">
        <is>
          <t>JOSÉ HENRIQUE SANTOS DA SILVA</t>
        </is>
      </c>
      <c r="B39" s="21" t="n">
        <v>0.3541666666666667</v>
      </c>
      <c r="C39" s="21" t="n">
        <v>0.625</v>
      </c>
      <c r="D39" s="21" t="n">
        <v>0.7083333333333334</v>
      </c>
      <c r="E39" s="21" t="n">
        <v>0.8958333333333334</v>
      </c>
      <c r="F39" s="31" t="n"/>
      <c r="G39" s="31" t="n"/>
      <c r="H39" s="31" t="n"/>
      <c r="I39" s="31" t="n"/>
      <c r="J39" s="47">
        <f>IF(OR(I39="-",F39="FÉRIAS",F39="FOLGA",F39="FALTA",F39="FOLGA FIXA",F39="ATESTADO",F39="FOLGA DO DOMINGO"),"-",(((G39-F39)+(I39-H39))-((C39-B39)+(E39-D39))))</f>
        <v/>
      </c>
      <c r="K39" s="47">
        <f>IF(OR(J39="-",G39="FÉRIAS",G39="FOLGA",G39="FALTA",G39="FOLGA FIXA",G39="ATESTADO",G39="FOLGA DO DOMINGO"),"-",(H39-G39))</f>
        <v/>
      </c>
      <c r="L39" s="47">
        <f>IF(OR(I39="-",F39="FÉRIAS",F39="FOLGA",F39="FALTA",F39="FOLGA FIXA",F39="ATESTADO",I39&gt;"22:00",F39="FOLGA DO DOMINGO"),"-",IF(I39&lt;"22:00",I39-"22:00","00:00"))</f>
        <v/>
      </c>
      <c r="M39" s="48">
        <f>IF(OR(F39="-",F39="FÉRIAS",F39="FOLGA",F39="FALTA",F39="FOLGA FIXA",F39="ATESTADO",F39="FOLGA DO DOMINGO"),"-",IF(F39&gt;SUM(B39+"00:05"),"SIM","NÃO"))</f>
        <v/>
      </c>
      <c r="N39" s="48">
        <f>IF(OR(F39="-",F39="FOLGA",F39="FÉRIAS",F39="FOLGA FIXA",F39="ATESTADO",F39="FOLGA DO DOMINGO"),"-",IF(F39="FALTA","SIM","NÃO"))</f>
        <v/>
      </c>
      <c r="O39" s="48">
        <f>IF(OR(F39="-",F39="FOLGA",F39="FÉRIAS",F39="FOLGA FIXA",F39="FALTA",F39="FOLGA DO DOMINGO"),"-",IF(F39="ATESTADO","SIM","NÃO"))</f>
        <v/>
      </c>
      <c r="P39" s="104" t="n"/>
      <c r="Q39" s="104" t="n"/>
      <c r="R39" s="47" t="inlineStr">
        <is>
          <t>NÃO</t>
        </is>
      </c>
      <c r="S39" s="48" t="n"/>
    </row>
    <row r="40">
      <c r="A40" s="20" t="inlineStr">
        <is>
          <t>ZAQUEU RIBEIRO SANTOS</t>
        </is>
      </c>
      <c r="B40" s="21" t="n">
        <v>0.2291666666666667</v>
      </c>
      <c r="C40" s="21" t="n">
        <v>0.5416666666666666</v>
      </c>
      <c r="D40" s="21" t="n">
        <v>0.625</v>
      </c>
      <c r="E40" s="21" t="n">
        <v>0.7708333333333334</v>
      </c>
      <c r="F40" s="21" t="n"/>
      <c r="G40" s="21" t="n"/>
      <c r="H40" s="21" t="n"/>
      <c r="I40" s="21" t="n"/>
      <c r="J40" s="47">
        <f>IF(OR(I40="-",F40="FÉRIAS",F40="FOLGA",F40="FALTA",F40="FOLGA FIXA",F40="ATESTADO",F40="FOLGA DO DOMINGO"),"-",(((G40-F40)+(I40-H40))-((C40-B40)+(E40-D40))))</f>
        <v/>
      </c>
      <c r="K40" s="47">
        <f>IF(OR(J40="-",G40="FÉRIAS",G40="FOLGA",G40="FALTA",G40="FOLGA FIXA",G40="ATESTADO",G40="FOLGA DO DOMINGO"),"-",(H40-G40))</f>
        <v/>
      </c>
      <c r="L40" s="47">
        <f>IF(OR(I40="-",F40="FÉRIAS",F40="FOLGA",F40="FALTA",F40="FOLGA FIXA",F40="ATESTADO",I40&gt;"22:00",F40="FOLGA DO DOMINGO"),"-",IF(I40&lt;"22:00",I40-"22:00","00:00"))</f>
        <v/>
      </c>
      <c r="M40" s="48">
        <f>IF(OR(F40="-",F40="FÉRIAS",F40="FOLGA",F40="FALTA",F40="FOLGA FIXA",F40="ATESTADO",F40="FOLGA DO DOMINGO"),"-",IF(F40&gt;SUM(B40+"00:05"),"SIM","NÃO"))</f>
        <v/>
      </c>
      <c r="N40" s="48">
        <f>IF(OR(F40="-",F40="FOLGA",F40="FÉRIAS",F40="FOLGA FIXA",F40="ATESTADO",F40="FOLGA DO DOMINGO"),"-",IF(F40="FALTA","SIM","NÃO"))</f>
        <v/>
      </c>
      <c r="O40" s="48">
        <f>IF(OR(F40="-",F40="FOLGA",F40="FÉRIAS",F40="FOLGA FIXA",F40="FALTA",F40="FOLGA DO DOMINGO"),"-",IF(F40="ATESTADO","SIM","NÃO"))</f>
        <v/>
      </c>
      <c r="P40" s="104" t="n"/>
      <c r="Q40" s="104" t="n"/>
      <c r="R40" s="47" t="inlineStr">
        <is>
          <t>NÃO</t>
        </is>
      </c>
      <c r="S40" s="48" t="n"/>
    </row>
    <row r="41" ht="15" customFormat="1" customHeight="1" s="2">
      <c r="A41" s="43" t="inlineStr">
        <is>
          <t>14 - PEL COMÉRCIO VAREJISTA DE COMBUSTÍVEIS E LUBRIFICANTES LTDA</t>
        </is>
      </c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  <c r="N41" s="44" t="n"/>
      <c r="O41" s="44" t="n"/>
      <c r="P41" s="105" t="n"/>
      <c r="Q41" s="105" t="n"/>
      <c r="R41" s="44" t="n"/>
      <c r="S41" s="45" t="n"/>
    </row>
    <row r="42" ht="15.6" customHeight="1">
      <c r="A42" s="20" t="inlineStr">
        <is>
          <t>AFONSO DE SOUZA FAGUNDES</t>
        </is>
      </c>
      <c r="B42" s="21" t="n">
        <v>0.5833333333333334</v>
      </c>
      <c r="C42" s="21" t="n">
        <v>0.6666666666666666</v>
      </c>
      <c r="D42" s="21" t="n">
        <v>0.7083333333333334</v>
      </c>
      <c r="E42" s="21" t="n">
        <v>0.9305555555555556</v>
      </c>
      <c r="F42" s="47" t="n"/>
      <c r="G42" s="47" t="n"/>
      <c r="H42" s="47" t="n"/>
      <c r="I42" s="47" t="n"/>
      <c r="J42" s="47">
        <f>IF(OR(I42="-",F42="FÉRIAS",F42="FOLGA",F42="FALTA",F42="FOLGA FIXA",F42="ATESTADO",F42="FOLGA DO DOMINGO"),"-",(((G42-F42)+(I42-H42))-((C42-B42)+(E42-D42))))</f>
        <v/>
      </c>
      <c r="K42" s="47">
        <f>IF(OR(J42="-",G42="FÉRIAS",G42="FOLGA",G42="FALTA",G42="FOLGA FIXA",G42="ATESTADO",G42="FOLGA DO DOMINGO"),"-",(H42-G42))</f>
        <v/>
      </c>
      <c r="L42" s="47">
        <f>IF(OR(I42="-",F42="FÉRIAS",F42="FOLGA",F42="FALTA",F42="FOLGA FIXA",F42="ATESTADO",I42&gt;"22:00",F42="FOLGA DO DOMINGO"),"-",IF(I42&lt;"22:00",I42-"22:00","00:00"))</f>
        <v/>
      </c>
      <c r="M42" s="48">
        <f>IF(OR(F42="-",F42="FÉRIAS",F42="FOLGA",F42="FALTA",F42="FOLGA FIXA",F42="ATESTADO",F42="FOLGA DO DOMINGO"),"-",IF(F42&gt;SUM(B42+"00:05"),"SIM","NÃO"))</f>
        <v/>
      </c>
      <c r="N42" s="48">
        <f>IF(OR(F42="-",F42="FOLGA",F42="FÉRIAS",F42="FOLGA FIXA",F42="ATESTADO",F42="FOLGA DO DOMINGO"),"-",IF(F42="FALTA","SIM","NÃO"))</f>
        <v/>
      </c>
      <c r="O42" s="48">
        <f>IF(OR(F42="-",F42="FOLGA",F42="FÉRIAS",F42="FOLGA FIXA",F42="FALTA",F42="FOLGA DO DOMINGO"),"-",IF(F42="ATESTADO","SIM","NÃO"))</f>
        <v/>
      </c>
      <c r="P42" s="104" t="n"/>
      <c r="Q42" s="109" t="n"/>
      <c r="R42" s="47" t="inlineStr">
        <is>
          <t>NÃO</t>
        </is>
      </c>
      <c r="S42" s="22" t="n"/>
    </row>
    <row r="43">
      <c r="A43" s="20" t="inlineStr">
        <is>
          <t>CLÁUDIA RODRIGUES MACEDO</t>
        </is>
      </c>
      <c r="B43" s="21" t="n">
        <v>0.25</v>
      </c>
      <c r="C43" s="21" t="n">
        <v>0.375</v>
      </c>
      <c r="D43" s="21" t="n">
        <v>0.4166666666666667</v>
      </c>
      <c r="E43" s="21" t="n">
        <v>0.5972222222222222</v>
      </c>
      <c r="F43" s="47" t="n"/>
      <c r="G43" s="47" t="n"/>
      <c r="H43" s="47" t="n"/>
      <c r="I43" s="47" t="n"/>
      <c r="J43" s="47">
        <f>IF(OR(I43="-",F43="FÉRIAS",F43="FOLGA",F43="FALTA",F43="FOLGA FIXA",F43="ATESTADO",F43="FOLGA DO DOMINGO"),"-",(((G43-F43)+(I43-H43))-((C43-B43)+(E43-D43))))</f>
        <v/>
      </c>
      <c r="K43" s="47">
        <f>IF(OR(J43="-",G43="FÉRIAS",G43="FOLGA",G43="FALTA",G43="FOLGA FIXA",G43="ATESTADO",G43="FOLGA DO DOMINGO"),"-",(H43-G43))</f>
        <v/>
      </c>
      <c r="L43" s="47">
        <f>IF(OR(I43="-",F43="FÉRIAS",F43="FOLGA",F43="FALTA",F43="FOLGA FIXA",F43="ATESTADO",I43&gt;"22:00",F43="FOLGA DO DOMINGO"),"-",IF(I43&lt;"22:00",I43-"22:00","00:00"))</f>
        <v/>
      </c>
      <c r="M43" s="48">
        <f>IF(OR(F43="-",F43="FÉRIAS",F43="FOLGA",F43="FALTA",F43="FOLGA FIXA",F43="ATESTADO",F43="FOLGA DO DOMINGO"),"-",IF(F43&gt;SUM(B43+"00:05"),"SIM","NÃO"))</f>
        <v/>
      </c>
      <c r="N43" s="48">
        <f>IF(OR(F43="-",F43="FOLGA",F43="FÉRIAS",F43="FOLGA FIXA",F43="ATESTADO",F43="FOLGA DO DOMINGO"),"-",IF(F43="FALTA","SIM","NÃO"))</f>
        <v/>
      </c>
      <c r="O43" s="48">
        <f>IF(OR(F43="-",F43="FOLGA",F43="FÉRIAS",F43="FOLGA FIXA",F43="FALTA",F43="FOLGA DO DOMINGO"),"-",IF(F43="ATESTADO","SIM","NÃO"))</f>
        <v/>
      </c>
      <c r="P43" s="104" t="n"/>
      <c r="Q43" s="104" t="n"/>
      <c r="R43" s="47" t="inlineStr">
        <is>
          <t>NÃO</t>
        </is>
      </c>
      <c r="S43" s="22" t="n"/>
    </row>
    <row r="44">
      <c r="A44" s="20" t="inlineStr">
        <is>
          <t>CRISTIANA NUNES MATOS ALMEIDA</t>
        </is>
      </c>
      <c r="B44" s="21" t="n">
        <v>0.5416666666666666</v>
      </c>
      <c r="C44" s="21" t="n">
        <v>0.625</v>
      </c>
      <c r="D44" s="21" t="n">
        <v>0.6666666666666666</v>
      </c>
      <c r="E44" s="21" t="n">
        <v>0.8888888888888888</v>
      </c>
      <c r="F44" s="21" t="n"/>
      <c r="G44" s="21" t="n"/>
      <c r="H44" s="21" t="n"/>
      <c r="I44" s="21" t="n"/>
      <c r="J44" s="47">
        <f>IF(OR(I44="-",F44="FÉRIAS",F44="FOLGA",F44="FALTA",F44="FOLGA FIXA",F44="ATESTADO",F44="FOLGA DO DOMINGO"),"-",(((G44-F44)+(I44-H44))-((C44-B44)+(E44-D44))))</f>
        <v/>
      </c>
      <c r="K44" s="47">
        <f>IF(OR(J44="-",G44="FÉRIAS",G44="FOLGA",G44="FALTA",G44="FOLGA FIXA",G44="ATESTADO",G44="FOLGA DO DOMINGO"),"-",(H44-G44))</f>
        <v/>
      </c>
      <c r="L44" s="47">
        <f>IF(OR(I44="-",F44="FÉRIAS",F44="FOLGA",F44="FALTA",F44="FOLGA FIXA",F44="ATESTADO",I44&gt;"22:00",F44="FOLGA DO DOMINGO"),"-",IF(I44&lt;"22:00",I44-"22:00","00:00"))</f>
        <v/>
      </c>
      <c r="M44" s="48">
        <f>IF(OR(F44="-",F44="FÉRIAS",F44="FOLGA",F44="FALTA",F44="FOLGA FIXA",F44="ATESTADO",F44="FOLGA DO DOMINGO"),"-",IF(F44&gt;SUM(B44+"00:05"),"SIM","NÃO"))</f>
        <v/>
      </c>
      <c r="N44" s="48">
        <f>IF(OR(F44="-",F44="FOLGA",F44="FÉRIAS",F44="FOLGA FIXA",F44="ATESTADO",F44="FOLGA DO DOMINGO"),"-",IF(F44="FALTA","SIM","NÃO"))</f>
        <v/>
      </c>
      <c r="O44" s="48">
        <f>IF(OR(F44="-",F44="FOLGA",F44="FÉRIAS",F44="FOLGA FIXA",F44="FALTA",F44="FOLGA DO DOMINGO"),"-",IF(F44="ATESTADO","SIM","NÃO"))</f>
        <v/>
      </c>
      <c r="P44" s="104" t="n"/>
      <c r="Q44" s="104" t="n"/>
      <c r="R44" s="47" t="inlineStr">
        <is>
          <t>NÃO</t>
        </is>
      </c>
      <c r="S44" s="22" t="n"/>
    </row>
    <row r="45" customFormat="1" s="28">
      <c r="A45" s="39" t="inlineStr">
        <is>
          <t>DAVI PEREIRA DA CRUZ</t>
        </is>
      </c>
      <c r="B45" s="32" t="n"/>
      <c r="C45" s="32" t="n"/>
      <c r="D45" s="32" t="n"/>
      <c r="E45" s="32" t="n"/>
      <c r="F45" s="33" t="n"/>
      <c r="G45" s="33" t="n"/>
      <c r="H45" s="33" t="n"/>
      <c r="I45" s="33" t="n"/>
      <c r="J45" s="33">
        <f>IF(OR(I45="-",F45="FÉRIAS",F45="FOLGA",F45="FALTA",F45="FOLGA FIXA",F45="ATESTADO",F45="FOLGA DO DOMINGO"),"-",(((G45-F45)+(I45-H45))-((C45-B45)+(E45-D45))))</f>
        <v/>
      </c>
      <c r="K45" s="33">
        <f>IF(OR(J45="-",G45="FÉRIAS",G45="FOLGA",G45="FALTA",G45="FOLGA FIXA",G45="ATESTADO",G45="FOLGA DO DOMINGO"),"-",(H45-G45))</f>
        <v/>
      </c>
      <c r="L45" s="33">
        <f>IF(OR(I45="-",F45="FÉRIAS",F45="FOLGA",F45="FALTA",F45="FOLGA FIXA",F45="ATESTADO",I45&gt;"22:00",F45="FOLGA DO DOMINGO"),"-",IF(I45&lt;"22:00",I45-"22:00","00:00"))</f>
        <v/>
      </c>
      <c r="M45" s="34">
        <f>IF(OR(F45="-",F45="FÉRIAS",F45="FOLGA",F45="FALTA",F45="FOLGA FIXA",F45="ATESTADO",F45="FOLGA DO DOMINGO"),"-",IF(F45&gt;SUM(B45+"00:05"),"SIM","NÃO"))</f>
        <v/>
      </c>
      <c r="N45" s="34">
        <f>IF(OR(F45="-",F45="FOLGA",F45="FÉRIAS",F45="FOLGA FIXA",F45="ATESTADO",F45="FOLGA DO DOMINGO"),"-",IF(F45="FALTA","SIM","NÃO"))</f>
        <v/>
      </c>
      <c r="O45" s="34">
        <f>IF(OR(F45="-",F45="FOLGA",F45="FÉRIAS",F45="FOLGA FIXA",F45="FALTA",F45="FOLGA DO DOMINGO"),"-",IF(F45="ATESTADO","SIM","NÃO"))</f>
        <v/>
      </c>
      <c r="P45" s="106" t="n"/>
      <c r="Q45" s="106" t="n"/>
      <c r="R45" s="33" t="inlineStr">
        <is>
          <t>NÃO</t>
        </is>
      </c>
      <c r="S45" s="35" t="n"/>
    </row>
    <row r="46">
      <c r="A46" s="20" t="inlineStr">
        <is>
          <t>GILENO PIRES SANTOS</t>
        </is>
      </c>
      <c r="B46" s="21" t="n">
        <v>0.25</v>
      </c>
      <c r="C46" s="21" t="n">
        <v>0.375</v>
      </c>
      <c r="D46" s="21" t="n">
        <v>0.4166666666666667</v>
      </c>
      <c r="E46" s="21" t="n">
        <v>0.5972222222222222</v>
      </c>
      <c r="F46" s="47" t="n"/>
      <c r="G46" s="47" t="n"/>
      <c r="H46" s="47" t="n"/>
      <c r="I46" s="47" t="n"/>
      <c r="J46" s="47">
        <f>IF(OR(I46="-",F46="FÉRIAS",F46="FOLGA",F46="FALTA",F46="FOLGA FIXA",F46="ATESTADO",F46="FOLGA DO DOMINGO"),"-",(((G46-F46)+(I46-H46))-((C46-B46)+(E46-D46))))</f>
        <v/>
      </c>
      <c r="K46" s="47">
        <f>IF(OR(J46="-",G46="FÉRIAS",G46="FOLGA",G46="FALTA",G46="FOLGA FIXA",G46="ATESTADO",G46="FOLGA DO DOMINGO"),"-",(H46-G46))</f>
        <v/>
      </c>
      <c r="L46" s="47">
        <f>IF(OR(I46="-",F46="FÉRIAS",F46="FOLGA",F46="FALTA",F46="FOLGA FIXA",F46="ATESTADO",I46&gt;"22:00",F46="FOLGA DO DOMINGO"),"-",IF(I46&lt;"22:00",I46-"22:00","00:00"))</f>
        <v/>
      </c>
      <c r="M46" s="48">
        <f>IF(OR(F46="-",F46="FÉRIAS",F46="FOLGA",F46="FALTA",F46="FOLGA FIXA",F46="ATESTADO",F46="FOLGA DO DOMINGO"),"-",IF(F46&gt;SUM(B46+"00:05"),"SIM","NÃO"))</f>
        <v/>
      </c>
      <c r="N46" s="48">
        <f>IF(OR(F46="-",F46="FOLGA",F46="FÉRIAS",F46="FOLGA FIXA",F46="ATESTADO",F46="FOLGA DO DOMINGO"),"-",IF(F46="FALTA","SIM","NÃO"))</f>
        <v/>
      </c>
      <c r="O46" s="48">
        <f>IF(OR(F46="-",F46="FOLGA",F46="FÉRIAS",F46="FOLGA FIXA",F46="FALTA",F46="FOLGA DO DOMINGO"),"-",IF(F46="ATESTADO","SIM","NÃO"))</f>
        <v/>
      </c>
      <c r="P46" s="104" t="n"/>
      <c r="Q46" s="104" t="n"/>
      <c r="R46" s="47" t="inlineStr">
        <is>
          <t>NÃO</t>
        </is>
      </c>
      <c r="S46" s="22" t="n"/>
    </row>
    <row r="47">
      <c r="A47" s="20" t="inlineStr">
        <is>
          <t>RAFAEL FERREIRA CHAVES DA SILVA</t>
        </is>
      </c>
      <c r="B47" s="21" t="n">
        <v>0.2916666666666667</v>
      </c>
      <c r="C47" s="21" t="n">
        <v>0.4166666666666667</v>
      </c>
      <c r="D47" s="21" t="n">
        <v>0.4583333333333333</v>
      </c>
      <c r="E47" s="21" t="n">
        <v>0.625</v>
      </c>
      <c r="F47" s="47" t="n"/>
      <c r="G47" s="47" t="n"/>
      <c r="H47" s="47" t="n"/>
      <c r="I47" s="47" t="n"/>
      <c r="J47" s="47">
        <f>IF(OR(I47="-",F47="FÉRIAS",F47="FOLGA",F47="FALTA",F47="FOLGA FIXA",F47="ATESTADO",F47="FOLGA DO DOMINGO"),"-",(((G47-F47)+(I47-H47))-((C47-B47)+(E47-D47))))</f>
        <v/>
      </c>
      <c r="K47" s="47">
        <f>IF(OR(J47="-",G47="FÉRIAS",G47="FOLGA",G47="FALTA",G47="FOLGA FIXA",G47="ATESTADO",G47="FOLGA DO DOMINGO"),"-",(H47-G47))</f>
        <v/>
      </c>
      <c r="L47" s="47">
        <f>IF(OR(I47="-",F47="FÉRIAS",F47="FOLGA",F47="FALTA",F47="FOLGA FIXA",F47="ATESTADO",I47&gt;"22:00",F47="FOLGA DO DOMINGO"),"-",IF(I47&lt;"22:00",I47-"22:00","00:00"))</f>
        <v/>
      </c>
      <c r="M47" s="48">
        <f>IF(OR(F47="-",F47="FÉRIAS",F47="FOLGA",F47="FALTA",F47="FOLGA FIXA",F47="ATESTADO",F47="FOLGA DO DOMINGO"),"-",IF(F47&gt;SUM(B47+"00:05"),"SIM","NÃO"))</f>
        <v/>
      </c>
      <c r="N47" s="48">
        <f>IF(OR(F47="-",F47="FOLGA",F47="FÉRIAS",F47="FOLGA FIXA",F47="ATESTADO",F47="FOLGA DO DOMINGO"),"-",IF(F47="FALTA","SIM","NÃO"))</f>
        <v/>
      </c>
      <c r="O47" s="48">
        <f>IF(OR(F47="-",F47="FOLGA",F47="FÉRIAS",F47="FOLGA FIXA",F47="FALTA",F47="FOLGA DO DOMINGO"),"-",IF(F47="ATESTADO","SIM","NÃO"))</f>
        <v/>
      </c>
      <c r="P47" s="104" t="n"/>
      <c r="Q47" s="104" t="n"/>
      <c r="R47" s="47" t="inlineStr">
        <is>
          <t>NÃO</t>
        </is>
      </c>
      <c r="S47" s="22" t="n"/>
    </row>
    <row r="48" customFormat="1" s="29">
      <c r="A48" s="38" t="inlineStr">
        <is>
          <t>ROQUE FERREIRA DOS SANTOS</t>
        </is>
      </c>
      <c r="B48" s="13" t="n">
        <v>0.9583333333333334</v>
      </c>
      <c r="C48" s="13" t="n">
        <v>0.2083333333333333</v>
      </c>
      <c r="D48" s="13" t="n"/>
      <c r="E48" s="13" t="n"/>
      <c r="F48" s="13" t="n"/>
      <c r="G48" s="13" t="n"/>
      <c r="H48" s="13" t="n"/>
      <c r="I48" s="13" t="n"/>
      <c r="J48" s="14">
        <f>IF(OR(I48="-",F48="FÉRIAS",F48="FOLGA",F48="FALTA",F48="FOLGA FIXA",F48="ATESTADO",F48="FOLGA DO DOMINGO"),"-",(-((C48-B48)+(E48-D48)-((G48-F48)+(I48-H48)))))</f>
        <v/>
      </c>
      <c r="K48" s="14">
        <f>IF(OR(J48="-",G48="FÉRIAS",G48="FOLGA",G48="FALTA",G48="FOLGA FIXA",G48="ATESTADO",G48="FOLGA DO DOMINGO"),"-",(H48-G48))</f>
        <v/>
      </c>
      <c r="L48" s="14">
        <f>IF(OR(I48="-",F48="FÉRIAS",F48="FOLGA",F48="FALTA",F48="FOLGA FIXA",F48="ATESTADO",F48="FOLGA DO DOMINGO"),"-",IF(I48-H48&lt;F48-G48,((I48-H48)+1)-(F48-G48),(I48-H48)-(F48-G48)))</f>
        <v/>
      </c>
      <c r="M48" s="15">
        <f>IF(OR(F48="-",F48="FÉRIAS",F48="FOLGA",F48="FALTA",F48="FOLGA FIXA",F48="ATESTADO",F48="FOLGA DO DOMINGO"),"-",IF(F48&gt;SUM(B48+"00:05"),"SIM","NÃO"))</f>
        <v/>
      </c>
      <c r="N48" s="15">
        <f>IF(OR(F48="-",F48="FOLGA",F48="FÉRIAS",F48="FOLGA FIXA",F48="ATESTADO",F48="FOLGA DO DOMINGO"),"-",IF(F48="FALTA","SIM","NÃO"))</f>
        <v/>
      </c>
      <c r="O48" s="15">
        <f>IF(OR(F48="-",F48="FOLGA",F48="FÉRIAS",F48="FOLGA FIXA",F48="FALTA",F48="FOLGA DO DOMINGO"),"-",IF(F48="ATESTADO","SIM","NÃO"))</f>
        <v/>
      </c>
      <c r="P48" s="107" t="n"/>
      <c r="Q48" s="107" t="n"/>
      <c r="R48" s="14" t="inlineStr">
        <is>
          <t>NÃO</t>
        </is>
      </c>
      <c r="S48" s="30" t="n"/>
    </row>
    <row r="49">
      <c r="A49" s="20" t="inlineStr">
        <is>
          <t>ROSEMEIRE MOTA DOMINIENSE</t>
        </is>
      </c>
      <c r="B49" s="21" t="n">
        <v>0.3333333333333333</v>
      </c>
      <c r="C49" s="21" t="n">
        <v>0.5</v>
      </c>
      <c r="D49" s="21" t="n">
        <v>0.5833333333333334</v>
      </c>
      <c r="E49" s="21" t="n">
        <v>0.75</v>
      </c>
      <c r="F49" s="47" t="n"/>
      <c r="G49" s="47" t="n"/>
      <c r="H49" s="47" t="n"/>
      <c r="I49" s="47" t="n"/>
      <c r="J49" s="47">
        <f>IF(OR(I49="-",F49="FÉRIAS",F49="FOLGA",F49="FALTA",F49="FOLGA FIXA",F49="ATESTADO",F49="FOLGA DO DOMINGO"),"-",(((G49-F49)+(I49-H49))-((C49-B49)+(E49-D49))))</f>
        <v/>
      </c>
      <c r="K49" s="47">
        <f>IF(OR(J49="-",G49="FÉRIAS",G49="FOLGA",G49="FALTA",G49="FOLGA FIXA",G49="ATESTADO",G49="FOLGA DO DOMINGO"),"-",(H49-G49))</f>
        <v/>
      </c>
      <c r="L49" s="47">
        <f>IF(OR(I49="-",F49="FÉRIAS",F49="FOLGA",F49="FALTA",F49="FOLGA FIXA",F49="ATESTADO",I49&gt;"22:00",F49="FOLGA DO DOMINGO"),"-",IF(I49&lt;"22:00",I49-"22:00","00:00"))</f>
        <v/>
      </c>
      <c r="M49" s="48">
        <f>IF(OR(F49="-",F49="FÉRIAS",F49="FOLGA",F49="FALTA",F49="FOLGA FIXA",F49="ATESTADO",F49="FOLGA DO DOMINGO"),"-",IF(F49&gt;SUM(B49+"00:05"),"SIM","NÃO"))</f>
        <v/>
      </c>
      <c r="N49" s="48">
        <f>IF(OR(F49="-",F49="FOLGA",F49="FÉRIAS",F49="FOLGA FIXA",F49="ATESTADO",F49="FOLGA DO DOMINGO"),"-",IF(F49="FALTA","SIM","NÃO"))</f>
        <v/>
      </c>
      <c r="O49" s="48">
        <f>IF(OR(F49="-",F49="FOLGA",F49="FÉRIAS",F49="FOLGA FIXA",F49="FALTA",F49="FOLGA DO DOMINGO"),"-",IF(F49="ATESTADO","SIM","NÃO"))</f>
        <v/>
      </c>
      <c r="P49" s="104" t="n"/>
      <c r="Q49" s="104" t="n"/>
      <c r="R49" s="47" t="inlineStr">
        <is>
          <t>NÃO</t>
        </is>
      </c>
      <c r="S49" s="22" t="n"/>
    </row>
    <row r="50" ht="15.6" customHeight="1">
      <c r="A50" s="20" t="inlineStr">
        <is>
          <t>VANDEÍLSON GOMES SILVA</t>
        </is>
      </c>
      <c r="B50" s="21" t="n">
        <v>0.5833333333333334</v>
      </c>
      <c r="C50" s="21" t="n">
        <v>0.6666666666666666</v>
      </c>
      <c r="D50" s="21" t="n">
        <v>0.7083333333333334</v>
      </c>
      <c r="E50" s="21" t="n">
        <v>0.9305555555555556</v>
      </c>
      <c r="F50" s="47" t="n"/>
      <c r="G50" s="47" t="n"/>
      <c r="H50" s="47" t="n"/>
      <c r="I50" s="47" t="n"/>
      <c r="J50" s="47">
        <f>IF(OR(I50="-",F50="FÉRIAS",F50="FOLGA",F50="FALTA",F50="FOLGA FIXA",F50="ATESTADO",F50="FOLGA DO DOMINGO"),"-",(((G50-F50)+(I50-H50))-((C50-B50)+(E50-D50))))</f>
        <v/>
      </c>
      <c r="K50" s="47">
        <f>IF(OR(J50="-",G50="FÉRIAS",G50="FOLGA",G50="FALTA",G50="FOLGA FIXA",G50="ATESTADO",G50="FOLGA DO DOMINGO"),"-",(H50-G50))</f>
        <v/>
      </c>
      <c r="L50" s="47">
        <f>IF(OR(I50="-",F50="FÉRIAS",F50="FOLGA",F50="FALTA",F50="FOLGA FIXA",F50="ATESTADO",I50&gt;"22:00",F50="FOLGA DO DOMINGO"),"-",IF(I50&lt;"22:00",I50-"22:00","00:00"))</f>
        <v/>
      </c>
      <c r="M50" s="48">
        <f>IF(OR(F50="-",F50="FÉRIAS",F50="FOLGA",F50="FALTA",F50="FOLGA FIXA",F50="ATESTADO",F50="FOLGA DO DOMINGO"),"-",IF(F50&gt;SUM(B50+"00:05"),"SIM","NÃO"))</f>
        <v/>
      </c>
      <c r="N50" s="48">
        <f>IF(OR(F50="-",F50="FOLGA",F50="FÉRIAS",F50="FOLGA FIXA",F50="ATESTADO",F50="FOLGA DO DOMINGO"),"-",IF(F50="FALTA","SIM","NÃO"))</f>
        <v/>
      </c>
      <c r="O50" s="48">
        <f>IF(OR(F50="-",F50="FOLGA",F50="FÉRIAS",F50="FOLGA FIXA",F50="FALTA",F50="FOLGA DO DOMINGO"),"-",IF(F50="ATESTADO","SIM","NÃO"))</f>
        <v/>
      </c>
      <c r="P50" s="104" t="n"/>
      <c r="Q50" s="109" t="n"/>
      <c r="R50" s="47" t="inlineStr">
        <is>
          <t>NÃO</t>
        </is>
      </c>
      <c r="S50" s="22" t="n"/>
    </row>
    <row r="51" ht="15.6" customHeight="1">
      <c r="A51" s="20" t="inlineStr">
        <is>
          <t>VICTOR DOS SANTOS CORREIA</t>
        </is>
      </c>
      <c r="B51" s="21" t="n">
        <v>0.2083333333333333</v>
      </c>
      <c r="C51" s="21" t="n">
        <v>0.3333333333333333</v>
      </c>
      <c r="D51" s="21" t="n">
        <v>0.375</v>
      </c>
      <c r="E51" s="21" t="n">
        <v>0.5555555555555556</v>
      </c>
      <c r="F51" s="47" t="n"/>
      <c r="G51" s="47" t="n"/>
      <c r="H51" s="47" t="n"/>
      <c r="I51" s="47" t="n"/>
      <c r="J51" s="47">
        <f>IF(OR(I51="-",F51="FÉRIAS",F51="FOLGA",F51="FALTA",F51="FOLGA FIXA",F51="ATESTADO",F51="FOLGA DO DOMINGO"),"-",(((G51-F51)+(I51-H51))-((C51-B51)+(E51-D51))))</f>
        <v/>
      </c>
      <c r="K51" s="47">
        <f>IF(OR(J51="-",G51="FÉRIAS",G51="FOLGA",G51="FALTA",G51="FOLGA FIXA",G51="ATESTADO",G51="FOLGA DO DOMINGO"),"-",(H51-G51))</f>
        <v/>
      </c>
      <c r="L51" s="47">
        <f>IF(OR(I51="-",F51="FÉRIAS",F51="FOLGA",F51="FALTA",F51="FOLGA FIXA",F51="ATESTADO",I51&gt;"22:00",F51="FOLGA DO DOMINGO"),"-",IF(I51&lt;"22:00",I51-"22:00","00:00"))</f>
        <v/>
      </c>
      <c r="M51" s="48">
        <f>IF(OR(F51="-",F51="FÉRIAS",F51="FOLGA",F51="FALTA",F51="FOLGA FIXA",F51="ATESTADO",F51="FOLGA DO DOMINGO"),"-",IF(F51&gt;SUM(B51+"00:05"),"SIM","NÃO"))</f>
        <v/>
      </c>
      <c r="N51" s="48">
        <f>IF(OR(F51="-",F51="FOLGA",F51="FÉRIAS",F51="FOLGA FIXA",F51="ATESTADO",F51="FOLGA DO DOMINGO"),"-",IF(F51="FALTA","SIM","NÃO"))</f>
        <v/>
      </c>
      <c r="O51" s="48">
        <f>IF(OR(F51="-",F51="FOLGA",F51="FÉRIAS",F51="FOLGA FIXA",F51="FALTA",F51="FOLGA DO DOMINGO"),"-",IF(F51="ATESTADO","SIM","NÃO"))</f>
        <v/>
      </c>
      <c r="P51" s="104" t="n"/>
      <c r="Q51" s="109" t="n"/>
      <c r="R51" s="47" t="inlineStr">
        <is>
          <t>NÃO</t>
        </is>
      </c>
      <c r="S51" s="22" t="n"/>
    </row>
    <row r="52" ht="15" customFormat="1" customHeight="1" s="2">
      <c r="A52" s="43" t="inlineStr">
        <is>
          <t>22 - POSTO XPRES COMÉRCIO DE COMBUSTÍVEL E LUBRIFICANTES LTDA</t>
        </is>
      </c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105" t="n"/>
      <c r="Q52" s="105" t="n"/>
      <c r="R52" s="44" t="n"/>
      <c r="S52" s="45" t="n"/>
    </row>
    <row r="53">
      <c r="A53" s="20" t="inlineStr">
        <is>
          <t>ALISSON ROSA ARAÚJO</t>
        </is>
      </c>
      <c r="B53" s="21" t="n">
        <v>0.25</v>
      </c>
      <c r="C53" s="21" t="n">
        <v>0.4027777777777778</v>
      </c>
      <c r="D53" s="21" t="n">
        <v>0.4444444444444444</v>
      </c>
      <c r="E53" s="21" t="n">
        <v>0.6111111111111112</v>
      </c>
      <c r="F53" s="47" t="n"/>
      <c r="G53" s="47" t="n"/>
      <c r="H53" s="47" t="n"/>
      <c r="I53" s="47" t="n"/>
      <c r="J53" s="47">
        <f>IF(OR(I53="-",F53="FÉRIAS",F53="FOLGA",F53="FALTA",F53="FOLGA FIXA",F53="ATESTADO",F53="FOLGA DO DOMINGO"),"-",(((G53-F53)+(I53-H53))-((C53-B53)+(E53-D53))))</f>
        <v/>
      </c>
      <c r="K53" s="47">
        <f>IF(OR(J53="-",G53="FÉRIAS",G53="FOLGA",G53="FALTA",G53="FOLGA FIXA",G53="ATESTADO",G53="FOLGA DO DOMINGO"),"-",(H53-G53))</f>
        <v/>
      </c>
      <c r="L53" s="47">
        <f>IF(OR(I53="-",F53="FÉRIAS",F53="FOLGA",F53="FALTA",F53="FOLGA FIXA",F53="ATESTADO",I53&gt;"22:00",F53="FOLGA DO DOMINGO"),"-",IF(I53&lt;"22:00",I53-"22:00","00:00"))</f>
        <v/>
      </c>
      <c r="M53" s="48">
        <f>IF(OR(F53="-",F53="FÉRIAS",F53="FOLGA",F53="FALTA",F53="FOLGA FIXA",F53="ATESTADO",F53="FOLGA DO DOMINGO"),"-",IF(F53&gt;SUM(B53+"00:05"),"SIM","NÃO"))</f>
        <v/>
      </c>
      <c r="N53" s="48">
        <f>IF(OR(F53="-",F53="FOLGA",F53="FÉRIAS",F53="FOLGA FIXA",F53="ATESTADO",F53="FOLGA DO DOMINGO"),"-",IF(F53="FALTA","SIM","NÃO"))</f>
        <v/>
      </c>
      <c r="O53" s="48">
        <f>IF(OR(F53="-",F53="FOLGA",F53="FÉRIAS",F53="FOLGA FIXA",F53="FALTA",F53="FOLGA DO DOMINGO"),"-",IF(F53="ATESTADO","SIM","NÃO"))</f>
        <v/>
      </c>
      <c r="P53" s="104" t="n"/>
      <c r="Q53" s="104" t="n"/>
      <c r="R53" s="47" t="inlineStr">
        <is>
          <t>NÃO</t>
        </is>
      </c>
      <c r="S53" s="22" t="n"/>
    </row>
    <row r="54" customFormat="1" s="29">
      <c r="A54" s="38" t="inlineStr">
        <is>
          <t>DIONATAN CAJUEIRO DA SILVA</t>
        </is>
      </c>
      <c r="B54" s="13" t="n">
        <v>0.9166666666666666</v>
      </c>
      <c r="C54" s="13" t="n">
        <v>0.08333333333333333</v>
      </c>
      <c r="D54" s="13" t="n">
        <v>0.125</v>
      </c>
      <c r="E54" s="13" t="n">
        <v>0.2638888888888889</v>
      </c>
      <c r="F54" s="64" t="n"/>
      <c r="G54" s="64" t="n"/>
      <c r="H54" s="64" t="n"/>
      <c r="I54" s="64" t="n"/>
      <c r="J54" s="14">
        <f>IF(OR(I54="-",F54="FÉRIAS",F54="FOLGA",F54="FALTA",F54="FOLGA FIXA",F54="ATESTADO",F54="FOLGA DO DOMINGO"),"-",(-((C54-B54)+(E54-D54)-((G54-F54)+(I54-H54)))))</f>
        <v/>
      </c>
      <c r="K54" s="14">
        <f>IF(OR(J54="-",G54="FÉRIAS",G54="FOLGA",G54="FALTA",G54="FOLGA FIXA",G54="ATESTADO",G54="FOLGA DO DOMINGO"),"-",(H54-G54))</f>
        <v/>
      </c>
      <c r="L54" s="14">
        <f>IF(OR(I54="-",F54="FÉRIAS",F54="FOLGA",F54="FALTA",F54="FOLGA FIXA",F54="ATESTADO",F54="FOLGA DO DOMINGO"),"-",IF(I54-H54&lt;F54-G54,((I54-H54)+1)-(F54-G54),(I54-H54)-(F54-G54)))</f>
        <v/>
      </c>
      <c r="M54" s="15">
        <f>IF(OR(F54="-",F54="FÉRIAS",F54="FOLGA",F54="FALTA",F54="FOLGA FIXA",F54="ATESTADO",F54="FOLGA DO DOMINGO"),"-",IF(F54&gt;SUM(B54+"00:05"),"SIM","NÃO"))</f>
        <v/>
      </c>
      <c r="N54" s="15">
        <f>IF(OR(F54="-",F54="FOLGA",F54="FÉRIAS",F54="FOLGA FIXA",F54="ATESTADO",F54="FOLGA DO DOMINGO"),"-",IF(F54="FALTA","SIM","NÃO"))</f>
        <v/>
      </c>
      <c r="O54" s="15">
        <f>IF(OR(F54="-",F54="FOLGA",F54="FÉRIAS",F54="FOLGA FIXA",F54="FALTA",F54="FOLGA DO DOMINGO"),"-",IF(F54="ATESTADO","SIM","NÃO"))</f>
        <v/>
      </c>
      <c r="P54" s="107" t="n"/>
      <c r="Q54" s="107" t="n"/>
      <c r="R54" s="14" t="inlineStr">
        <is>
          <t>NÃO</t>
        </is>
      </c>
    </row>
    <row r="55">
      <c r="A55" s="20" t="inlineStr">
        <is>
          <t>JOÃO PEDRO ASSIS SOUZA</t>
        </is>
      </c>
      <c r="B55" s="21" t="n">
        <v>0.5833333333333334</v>
      </c>
      <c r="C55" s="21" t="n">
        <v>0.6666666666666666</v>
      </c>
      <c r="D55" s="21" t="n">
        <v>0.7083333333333334</v>
      </c>
      <c r="E55" s="21" t="n">
        <v>0.9305555555555556</v>
      </c>
      <c r="F55" s="47" t="n"/>
      <c r="G55" s="47" t="n"/>
      <c r="H55" s="47" t="n"/>
      <c r="I55" s="47" t="n"/>
      <c r="J55" s="47">
        <f>IF(OR(I55="-",F55="FÉRIAS",F55="FOLGA",F55="FALTA",F55="FOLGA FIXA",F55="ATESTADO",F55="FOLGA DO DOMINGO"),"-",(((G55-F55)+(I55-H55))-((C55-B55)+(E55-D55))))</f>
        <v/>
      </c>
      <c r="K55" s="47">
        <f>IF(OR(J55="-",G55="FÉRIAS",G55="FOLGA",G55="FALTA",G55="FOLGA FIXA",G55="ATESTADO",G55="FOLGA DO DOMINGO"),"-",(H55-G55))</f>
        <v/>
      </c>
      <c r="L55" s="47">
        <f>IF(OR(I55="-",F55="FÉRIAS",F55="FOLGA",F55="FALTA",F55="FOLGA FIXA",F55="ATESTADO",I55&gt;"22:00",F55="FOLGA DO DOMINGO"),"-",IF(I55&lt;"22:00",I55-"22:00","00:00"))</f>
        <v/>
      </c>
      <c r="M55" s="48">
        <f>IF(OR(F55="-",F55="FÉRIAS",F55="FOLGA",F55="FALTA",F55="FOLGA FIXA",F55="ATESTADO",F55="FOLGA DO DOMINGO"),"-",IF(F55&gt;SUM(B55+"00:05"),"SIM","NÃO"))</f>
        <v/>
      </c>
      <c r="N55" s="48">
        <f>IF(OR(F55="-",F55="FOLGA",F55="FÉRIAS",F55="FOLGA FIXA",F55="ATESTADO",F55="FOLGA DO DOMINGO"),"-",IF(F55="FALTA","SIM","NÃO"))</f>
        <v/>
      </c>
      <c r="O55" s="48">
        <f>IF(OR(F55="-",F55="FOLGA",F55="FÉRIAS",F55="FOLGA FIXA",F55="FALTA",F55="FOLGA DO DOMINGO"),"-",IF(F55="ATESTADO","SIM","NÃO"))</f>
        <v/>
      </c>
      <c r="P55" s="104" t="n"/>
      <c r="Q55" s="104" t="n"/>
      <c r="R55" s="47" t="inlineStr">
        <is>
          <t>NÃO</t>
        </is>
      </c>
      <c r="S55" s="22" t="n"/>
    </row>
    <row r="56" customFormat="1" s="28">
      <c r="A56" s="39" t="inlineStr">
        <is>
          <t>JOHNE COSME SOUSA</t>
        </is>
      </c>
      <c r="B56" s="32" t="n"/>
      <c r="C56" s="32" t="n"/>
      <c r="D56" s="32" t="n"/>
      <c r="E56" s="32" t="n"/>
      <c r="F56" s="33" t="n"/>
      <c r="G56" s="33" t="n"/>
      <c r="H56" s="33" t="n"/>
      <c r="I56" s="33" t="n"/>
      <c r="J56" s="33">
        <f>IF(OR(I56="-",F56="FÉRIAS",F56="FOLGA",F56="FALTA",F56="FOLGA FIXA",F56="ATESTADO",F56="FOLGA DO DOMINGO"),"-",(((G56-F56)+(I56-H56))-((C56-B56)+(E56-D56))))</f>
        <v/>
      </c>
      <c r="K56" s="33">
        <f>IF(OR(J56="-",G56="FÉRIAS",G56="FOLGA",G56="FALTA",G56="FOLGA FIXA",G56="ATESTADO",G56="FOLGA DO DOMINGO"),"-",(H56-G56))</f>
        <v/>
      </c>
      <c r="L56" s="33">
        <f>IF(OR(I56="-",F56="FÉRIAS",F56="FOLGA",F56="FALTA",F56="FOLGA FIXA",F56="ATESTADO",I56&gt;"22:00",F56="FOLGA DO DOMINGO"),"-",IF(I56&lt;"22:00",I56-"22:00","00:00"))</f>
        <v/>
      </c>
      <c r="M56" s="34">
        <f>IF(OR(F56="-",F56="FÉRIAS",F56="FOLGA",F56="FALTA",F56="FOLGA FIXA",F56="ATESTADO",F56="FOLGA DO DOMINGO"),"-",IF(F56&gt;SUM(B56+"00:05"),"SIM","NÃO"))</f>
        <v/>
      </c>
      <c r="N56" s="34">
        <f>IF(OR(F56="-",F56="FOLGA",F56="FÉRIAS",F56="FOLGA FIXA",F56="ATESTADO",F56="FOLGA DO DOMINGO"),"-",IF(F56="FALTA","SIM","NÃO"))</f>
        <v/>
      </c>
      <c r="O56" s="34">
        <f>IF(OR(F56="-",F56="FOLGA",F56="FÉRIAS",F56="FOLGA FIXA",F56="FALTA",F56="FOLGA DO DOMINGO"),"-",IF(F56="ATESTADO","SIM","NÃO"))</f>
        <v/>
      </c>
      <c r="P56" s="106" t="n"/>
      <c r="Q56" s="106" t="n"/>
      <c r="R56" s="33" t="inlineStr">
        <is>
          <t>NÃO</t>
        </is>
      </c>
      <c r="S56" s="35" t="n"/>
    </row>
    <row r="57">
      <c r="A57" s="20" t="inlineStr">
        <is>
          <t>RAYLUAN PEREIRA DA CRUZ</t>
        </is>
      </c>
      <c r="B57" s="21" t="n">
        <v>0.25</v>
      </c>
      <c r="C57" s="21" t="n">
        <v>0.4444444444444444</v>
      </c>
      <c r="D57" s="21" t="n">
        <v>0.4861111111111111</v>
      </c>
      <c r="E57" s="21" t="n">
        <v>0.5972222222222222</v>
      </c>
      <c r="F57" s="47" t="n"/>
      <c r="G57" s="47" t="n"/>
      <c r="H57" s="47" t="n"/>
      <c r="I57" s="47" t="n"/>
      <c r="J57" s="47">
        <f>IF(OR(I57="-",F57="FÉRIAS",F57="FOLGA",F57="FALTA",F57="FOLGA FIXA",F57="ATESTADO",F57="FOLGA DO DOMINGO"),"-",(((G57-F57)+(I57-H57))-((C57-B57)+(E57-D57))))</f>
        <v/>
      </c>
      <c r="K57" s="47">
        <f>IF(OR(J57="-",G57="FÉRIAS",G57="FOLGA",G57="FALTA",G57="FOLGA FIXA",G57="ATESTADO",G57="FOLGA DO DOMINGO"),"-",(H57-G57))</f>
        <v/>
      </c>
      <c r="L57" s="47">
        <f>IF(OR(I57="-",F57="FÉRIAS",F57="FOLGA",F57="FALTA",F57="FOLGA FIXA",F57="ATESTADO",I57&gt;"22:00",F57="FOLGA DO DOMINGO"),"-",IF(I57&lt;"22:00",I57-"22:00","00:00"))</f>
        <v/>
      </c>
      <c r="M57" s="48">
        <f>IF(OR(F57="-",F57="FÉRIAS",F57="FOLGA",F57="FALTA",F57="FOLGA FIXA",F57="ATESTADO",F57="FOLGA DO DOMINGO"),"-",IF(F57&gt;SUM(B57+"00:05"),"SIM","NÃO"))</f>
        <v/>
      </c>
      <c r="N57" s="48">
        <f>IF(OR(F57="-",F57="FOLGA",F57="FÉRIAS",F57="FOLGA FIXA",F57="ATESTADO",F57="FOLGA DO DOMINGO"),"-",IF(F57="FALTA","SIM","NÃO"))</f>
        <v/>
      </c>
      <c r="O57" s="48">
        <f>IF(OR(F57="-",F57="FOLGA",F57="FÉRIAS",F57="FOLGA FIXA",F57="FALTA",F57="FOLGA DO DOMINGO"),"-",IF(F57="ATESTADO","SIM","NÃO"))</f>
        <v/>
      </c>
      <c r="P57" s="104" t="n"/>
      <c r="Q57" s="104" t="n"/>
      <c r="R57" s="47" t="inlineStr">
        <is>
          <t>NÃO</t>
        </is>
      </c>
      <c r="S57" s="22" t="n"/>
    </row>
    <row r="58" customFormat="1" s="76">
      <c r="A58" s="71" t="inlineStr">
        <is>
          <t>SHARLLIEL DA SILVA NEVES</t>
        </is>
      </c>
      <c r="B58" s="72" t="n">
        <v>0.4166666666666667</v>
      </c>
      <c r="C58" s="72" t="n">
        <v>0.5833333333333334</v>
      </c>
      <c r="D58" s="72" t="n">
        <v>0.6666666666666666</v>
      </c>
      <c r="E58" s="72" t="n">
        <v>0.8055555555555556</v>
      </c>
      <c r="F58" s="73" t="n"/>
      <c r="G58" s="73" t="n"/>
      <c r="H58" s="73" t="n"/>
      <c r="I58" s="73" t="n"/>
      <c r="J58" s="73">
        <f>IF(OR(I58="-",F58="FÉRIAS",F58="FOLGA",F58="FALTA",F58="FOLGA FIXA",F58="ATESTADO",F58="FOLGA DO DOMINGO"),"-",(((G58-F58)+(I58-H58))-((C58-B58)+(E58-D58))))</f>
        <v/>
      </c>
      <c r="K58" s="73">
        <f>IF(OR(J58="-",G58="FÉRIAS",G58="FOLGA",G58="FALTA",G58="FOLGA FIXA",G58="ATESTADO",G58="FOLGA DO DOMINGO"),"-",(H58-G58))</f>
        <v/>
      </c>
      <c r="L58" s="73">
        <f>IF(OR(I58="-",F58="FÉRIAS",F58="FOLGA",F58="FALTA",F58="FOLGA FIXA",F58="ATESTADO",I58&gt;"22:00",F58="FOLGA DO DOMINGO"),"-",IF(I58&lt;"22:00",I58-"22:00","00:00"))</f>
        <v/>
      </c>
      <c r="M58" s="74">
        <f>IF(OR(F58="-",F58="FÉRIAS",F58="FOLGA",F58="FALTA",F58="FOLGA FIXA",F58="ATESTADO",F58="FOLGA DO DOMINGO"),"-",IF(F58&gt;SUM(B58+"00:05"),"SIM","NÃO"))</f>
        <v/>
      </c>
      <c r="N58" s="74">
        <f>IF(OR(F58="-",F58="FOLGA",F58="FÉRIAS",F58="FOLGA FIXA",F58="ATESTADO",F58="FOLGA DO DOMINGO"),"-",IF(F58="FALTA","SIM","NÃO"))</f>
        <v/>
      </c>
      <c r="O58" s="74">
        <f>IF(OR(F58="-",F58="FOLGA",F58="FÉRIAS",F58="FOLGA FIXA",F58="FALTA",F58="FOLGA DO DOMINGO"),"-",IF(F58="ATESTADO","SIM","NÃO"))</f>
        <v/>
      </c>
      <c r="P58" s="111" t="n"/>
      <c r="Q58" s="111" t="n"/>
      <c r="R58" s="73" t="inlineStr">
        <is>
          <t>NÃO</t>
        </is>
      </c>
      <c r="S58" s="75" t="n"/>
    </row>
    <row r="59" customFormat="1" s="70">
      <c r="A59" s="65" t="inlineStr">
        <is>
          <t>THIAGO SOUZA TEIXEIRA</t>
        </is>
      </c>
      <c r="B59" s="66" t="n">
        <v>0.3333333333333333</v>
      </c>
      <c r="C59" s="66" t="n">
        <v>0.5</v>
      </c>
      <c r="D59" s="66" t="n">
        <v>0.5833333333333334</v>
      </c>
      <c r="E59" s="66" t="n">
        <v>0.7222222222222222</v>
      </c>
      <c r="F59" s="46" t="n"/>
      <c r="G59" s="46" t="n"/>
      <c r="H59" s="46" t="n"/>
      <c r="I59" s="46" t="n"/>
      <c r="J59" s="73">
        <f>IF(OR(I59="-",F59="FÉRIAS",F59="FOLGA",F59="FALTA",F59="FOLGA FIXA",F59="ATESTADO",F59="FOLGA DO DOMINGO"),"-",(((G59-F59)+(I59-H59))-((C59-B59)+(E59-D59))))</f>
        <v/>
      </c>
      <c r="K59" s="73">
        <f>IF(OR(J59="-",G59="FÉRIAS",G59="FOLGA",G59="FALTA",G59="FOLGA FIXA",G59="ATESTADO",G59="FOLGA DO DOMINGO"),"-",(H59-G59))</f>
        <v/>
      </c>
      <c r="L59" s="73">
        <f>IF(OR(I59="-",F59="FÉRIAS",F59="FOLGA",F59="FALTA",F59="FOLGA FIXA",F59="ATESTADO",I59&gt;"22:00",F59="FOLGA DO DOMINGO"),"-",IF(I59&lt;"22:00",I59-"22:00","00:00"))</f>
        <v/>
      </c>
      <c r="M59" s="67">
        <f>IF(OR(F59="-",F59="FÉRIAS",F59="FOLGA",F59="FALTA",F59="FOLGA FIXA",F59="ATESTADO",F59="FOLGA DO DOMINGO"),"-",IF(F59&gt;SUM(B59+"00:05"),"SIM","NÃO"))</f>
        <v/>
      </c>
      <c r="N59" s="67">
        <f>IF(OR(F59="-",F59="FOLGA",F59="FÉRIAS",F59="FOLGA FIXA",F59="ATESTADO",F59="FOLGA DO DOMINGO"),"-",IF(F59="FALTA","SIM","NÃO"))</f>
        <v/>
      </c>
      <c r="O59" s="67">
        <f>IF(OR(F59="-",F59="FOLGA",F59="FÉRIAS",F59="FOLGA FIXA",F59="FALTA",F59="FOLGA DO DOMINGO"),"-",IF(F59="ATESTADO","SIM","NÃO"))</f>
        <v/>
      </c>
      <c r="P59" s="112" t="n"/>
      <c r="Q59" s="112" t="n"/>
      <c r="R59" s="46" t="inlineStr">
        <is>
          <t>NÃO</t>
        </is>
      </c>
      <c r="S59" s="69" t="n"/>
    </row>
    <row r="60">
      <c r="A60" s="20" t="inlineStr">
        <is>
          <t>WALLACE FERNANDO TELLES DA SILVA</t>
        </is>
      </c>
      <c r="B60" s="21" t="n">
        <v>0.5833333333333334</v>
      </c>
      <c r="C60" s="21" t="n">
        <v>0.7083333333333334</v>
      </c>
      <c r="D60" s="21" t="n">
        <v>0.75</v>
      </c>
      <c r="E60" s="21" t="n">
        <v>0.9305555555555556</v>
      </c>
      <c r="F60" s="47" t="n"/>
      <c r="G60" s="47" t="n"/>
      <c r="H60" s="47" t="n"/>
      <c r="I60" s="47" t="n"/>
      <c r="J60" s="47">
        <f>IF(OR(I60="-",F60="FÉRIAS",F60="FOLGA",F60="FALTA",F60="FOLGA FIXA",F60="ATESTADO",F60="FOLGA DO DOMINGO"),"-",(((G60-F60)+(I60-H60))-((C60-B60)+(E60-D60))))</f>
        <v/>
      </c>
      <c r="K60" s="47">
        <f>IF(OR(J60="-",G60="FÉRIAS",G60="FOLGA",G60="FALTA",G60="FOLGA FIXA",G60="ATESTADO",G60="FOLGA DO DOMINGO"),"-",(H60-G60))</f>
        <v/>
      </c>
      <c r="L60" s="47">
        <f>IF(OR(I60="-",F60="FÉRIAS",F60="FOLGA",F60="FALTA",F60="FOLGA FIXA",F60="ATESTADO",I60&gt;"22:00",F60="FOLGA DO DOMINGO"),"-",IF(I60&lt;"22:00",I60-"22:00","00:00"))</f>
        <v/>
      </c>
      <c r="M60" s="48">
        <f>IF(OR(F60="-",F60="FÉRIAS",F60="FOLGA",F60="FALTA",F60="FOLGA FIXA",F60="ATESTADO",F60="FOLGA DO DOMINGO"),"-",IF(F60&gt;SUM(B60+"00:05"),"SIM","NÃO"))</f>
        <v/>
      </c>
      <c r="N60" s="48">
        <f>IF(OR(F60="-",F60="FOLGA",F60="FÉRIAS",F60="FOLGA FIXA",F60="ATESTADO",F60="FOLGA DO DOMINGO"),"-",IF(F60="FALTA","SIM","NÃO"))</f>
        <v/>
      </c>
      <c r="O60" s="48">
        <f>IF(OR(F60="-",F60="FOLGA",F60="FÉRIAS",F60="FOLGA FIXA",F60="FALTA",F60="FOLGA DO DOMINGO"),"-",IF(F60="ATESTADO","SIM","NÃO"))</f>
        <v/>
      </c>
      <c r="P60" s="104" t="n"/>
      <c r="Q60" s="104" t="n"/>
      <c r="R60" s="47" t="inlineStr">
        <is>
          <t>NÃO</t>
        </is>
      </c>
      <c r="S60" s="22" t="n"/>
    </row>
    <row r="61" customFormat="1" s="2">
      <c r="A61" s="43" t="inlineStr">
        <is>
          <t>23 - CONVENIÊNCIA - REI DAVI</t>
        </is>
      </c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  <c r="N61" s="44" t="n"/>
      <c r="O61" s="44" t="n"/>
      <c r="P61" s="105" t="n"/>
      <c r="Q61" s="105" t="n"/>
      <c r="R61" s="44" t="n"/>
      <c r="S61" s="45" t="n"/>
    </row>
    <row r="62" customFormat="1" s="28">
      <c r="A62" s="39" t="inlineStr">
        <is>
          <t>FERNANDA PEREIRA COSTA</t>
        </is>
      </c>
      <c r="B62" s="32" t="n"/>
      <c r="C62" s="32" t="n"/>
      <c r="D62" s="32" t="n"/>
      <c r="E62" s="32" t="n"/>
      <c r="F62" s="33" t="n"/>
      <c r="G62" s="33" t="n"/>
      <c r="H62" s="33" t="n"/>
      <c r="I62" s="33" t="n"/>
      <c r="J62" s="33">
        <f>IF(OR(I62="-",F62="FÉRIAS",F62="FOLGA",F62="FALTA",F62="FOLGA FIXA",F62="ATESTADO",F62="FOLGA DO DOMINGO"),"-",(((G62-F62)+(I62-H62))-((C62-B62)+(E62-D62))))</f>
        <v/>
      </c>
      <c r="K62" s="33">
        <f>IF(OR(J62="-",G62="FÉRIAS",G62="FOLGA",G62="FALTA",G62="FOLGA FIXA",G62="ATESTADO",G62="FOLGA DO DOMINGO"),"-",(H62-G62))</f>
        <v/>
      </c>
      <c r="L62" s="33">
        <f>IF(OR(I62="-",F62="FÉRIAS",F62="FOLGA",F62="FALTA",F62="FOLGA FIXA",F62="ATESTADO",I62&gt;"22:00",F62="FOLGA DO DOMINGO"),"-",IF(I62&lt;"22:00",I62-"22:00","00:00"))</f>
        <v/>
      </c>
      <c r="M62" s="34">
        <f>IF(OR(F62="-",F62="FÉRIAS",F62="FOLGA",F62="FALTA",F62="FOLGA FIXA",F62="ATESTADO",F62="FOLGA DO DOMINGO"),"-",IF(F62&gt;SUM(B62+"00:05"),"SIM","NÃO"))</f>
        <v/>
      </c>
      <c r="N62" s="34">
        <f>IF(OR(F62="-",F62="FOLGA",F62="FÉRIAS",F62="FOLGA FIXA",F62="ATESTADO",F62="FOLGA DO DOMINGO"),"-",IF(F62="FALTA","SIM","NÃO"))</f>
        <v/>
      </c>
      <c r="O62" s="34">
        <f>IF(OR(F62="-",F62="FOLGA",F62="FÉRIAS",F62="FOLGA FIXA",F62="FALTA",F62="FOLGA DO DOMINGO"),"-",IF(F62="ATESTADO","SIM","NÃO"))</f>
        <v/>
      </c>
      <c r="P62" s="106" t="n"/>
      <c r="Q62" s="113" t="n"/>
      <c r="R62" s="33" t="inlineStr">
        <is>
          <t>NÃO</t>
        </is>
      </c>
      <c r="S62" s="35" t="n"/>
    </row>
    <row r="63" ht="15.6" customHeight="1">
      <c r="A63" s="20" t="inlineStr">
        <is>
          <t>JOYCE DOS SANTOS ALCÂNTARA</t>
        </is>
      </c>
      <c r="B63" s="21" t="n">
        <v>0.5902777777777778</v>
      </c>
      <c r="C63" s="21" t="n">
        <v>0.6388888888888888</v>
      </c>
      <c r="D63" s="21" t="n">
        <v>0.6597222222222222</v>
      </c>
      <c r="E63" s="21" t="n">
        <v>0.9166666666666666</v>
      </c>
      <c r="F63" s="47" t="n"/>
      <c r="G63" s="47" t="n"/>
      <c r="H63" s="47" t="n"/>
      <c r="I63" s="47" t="n"/>
      <c r="J63" s="47">
        <f>IF(OR(I63="-",F63="FÉRIAS",F63="FOLGA",F63="FALTA",F63="FOLGA FIXA",F63="ATESTADO",F63="FOLGA DO DOMINGO"),"-",(((G63-F63)+(I63-H63))-((C63-B63)+(E63-D63))))</f>
        <v/>
      </c>
      <c r="K63" s="47">
        <f>IF(OR(J63="-",G63="FÉRIAS",G63="FOLGA",G63="FALTA",G63="FOLGA FIXA",G63="ATESTADO",G63="FOLGA DO DOMINGO"),"-",(H63-G63))</f>
        <v/>
      </c>
      <c r="L63" s="47">
        <f>IF(OR(I63="-",F63="FÉRIAS",F63="FOLGA",F63="FALTA",F63="FOLGA FIXA",F63="ATESTADO",I63&gt;"22:00",F63="FOLGA DO DOMINGO"),"-",IF(I63&lt;"22:00",I63-"22:00","00:00"))</f>
        <v/>
      </c>
      <c r="M63" s="48">
        <f>IF(OR(F63="-",F63="FÉRIAS",F63="FOLGA",F63="FALTA",F63="FOLGA FIXA",F63="ATESTADO",F63="FOLGA DO DOMINGO"),"-",IF(F63&gt;SUM(B63+"00:05"),"SIM","NÃO"))</f>
        <v/>
      </c>
      <c r="N63" s="48">
        <f>IF(OR(F63="-",F63="FOLGA",F63="FÉRIAS",F63="FOLGA FIXA",F63="ATESTADO",F63="FOLGA DO DOMINGO"),"-",IF(F63="FALTA","SIM","NÃO"))</f>
        <v/>
      </c>
      <c r="O63" s="48">
        <f>IF(OR(F63="-",F63="FOLGA",F63="FÉRIAS",F63="FOLGA FIXA",F63="FALTA",F63="FOLGA DO DOMINGO"),"-",IF(F63="ATESTADO","SIM","NÃO"))</f>
        <v/>
      </c>
      <c r="P63" s="104" t="n"/>
      <c r="Q63" s="114" t="n"/>
      <c r="R63" s="47" t="inlineStr">
        <is>
          <t>NÃO</t>
        </is>
      </c>
      <c r="S63" s="22" t="n"/>
    </row>
    <row r="64" ht="15" customFormat="1" customHeight="1" s="2">
      <c r="A64" s="43" t="inlineStr">
        <is>
          <t>26 - PV COMÉRCIO VAREJISTA DE COMBUSTÍVEIS E LUBRIFICANTES LTDA</t>
        </is>
      </c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105" t="n"/>
      <c r="Q64" s="105" t="n"/>
      <c r="R64" s="44" t="n"/>
      <c r="S64" s="45" t="n"/>
    </row>
    <row r="65">
      <c r="A65" s="20" t="inlineStr">
        <is>
          <t>MATEUS OLIVEIRA FLORES</t>
        </is>
      </c>
      <c r="B65" s="21" t="n">
        <v>0.375</v>
      </c>
      <c r="C65" s="21" t="n">
        <v>0.5</v>
      </c>
      <c r="D65" s="21" t="n">
        <v>0.5416666666666666</v>
      </c>
      <c r="E65" s="21" t="n">
        <v>0.7638888888888888</v>
      </c>
      <c r="F65" s="47" t="n"/>
      <c r="G65" s="47" t="n"/>
      <c r="H65" s="47" t="n"/>
      <c r="I65" s="47" t="n"/>
      <c r="J65" s="47">
        <f>IF(OR(I65="-",F65="FÉRIAS",F65="FOLGA",F65="FALTA",F65="FOLGA FIXA",F65="ATESTADO",F65="FOLGA DO DOMINGO"),"-",(((G65-F65)+(I65-H65))-((C65-B65)+(E65-D65))))</f>
        <v/>
      </c>
      <c r="K65" s="47">
        <f>IF(OR(J65="-",G65="FÉRIAS",G65="FOLGA",G65="FALTA",G65="FOLGA FIXA",G65="ATESTADO",G65="FOLGA DO DOMINGO"),"-",(H65-G65))</f>
        <v/>
      </c>
      <c r="L65" s="47">
        <f>IF(OR(I65="-",F65="FÉRIAS",F65="FOLGA",F65="FALTA",F65="FOLGA FIXA",F65="ATESTADO",I65&gt;"22:00",F65="FOLGA DO DOMINGO"),"-",IF(I65&lt;"22:00",I65-"22:00","00:00"))</f>
        <v/>
      </c>
      <c r="M65" s="48">
        <f>IF(OR(F65="-",F65="FÉRIAS",F65="FOLGA",F65="FALTA",F65="FOLGA FIXA",F65="ATESTADO",F65="FOLGA DO DOMINGO"),"-",IF(F65&gt;SUM(B65+"00:05"),"SIM","NÃO"))</f>
        <v/>
      </c>
      <c r="N65" s="48">
        <f>IF(OR(F65="-",F65="FOLGA",F65="FÉRIAS",F65="FOLGA FIXA",F65="ATESTADO",F65="FOLGA DO DOMINGO"),"-",IF(F65="FALTA","SIM","NÃO"))</f>
        <v/>
      </c>
      <c r="O65" s="48">
        <f>IF(OR(F65="-",F65="FOLGA",F65="FÉRIAS",F65="FOLGA FIXA",F65="FALTA",F65="FOLGA DO DOMINGO"),"-",IF(F65="ATESTADO","SIM","NÃO"))</f>
        <v/>
      </c>
      <c r="P65" s="104" t="n"/>
      <c r="Q65" s="104" t="n"/>
      <c r="R65" s="47" t="inlineStr">
        <is>
          <t>NÃO</t>
        </is>
      </c>
      <c r="S65" s="22" t="n"/>
    </row>
    <row r="66" customFormat="1" s="28">
      <c r="A66" s="39" t="inlineStr">
        <is>
          <t>NATANIEL DOS SANTOS GONÇALVES</t>
        </is>
      </c>
      <c r="B66" s="32" t="n"/>
      <c r="C66" s="32" t="n"/>
      <c r="D66" s="32" t="n"/>
      <c r="E66" s="32" t="n"/>
      <c r="F66" s="32" t="n"/>
      <c r="G66" s="32" t="n"/>
      <c r="H66" s="32" t="n"/>
      <c r="I66" s="32" t="n"/>
      <c r="J66" s="33">
        <f>IF(OR(I66="-",F66="FÉRIAS",F66="FOLGA",F66="FALTA",F66="FOLGA FIXA",F66="ATESTADO",F66="FOLGA DO DOMINGO"),"-",(((G66-F66)+(I66-H66))-((C66-B66)+(E66-D66))))</f>
        <v/>
      </c>
      <c r="K66" s="33" t="n">
        <v>0</v>
      </c>
      <c r="L66" s="33">
        <f>IF(OR(I66="-",F66="FÉRIAS",F66="FOLGA",F66="FALTA",F66="FOLGA FIXA",F66="ATESTADO",I66&gt;"22:00",F66="FOLGA DO DOMINGO"),"-",IF(I66&lt;"22:00",I66-"22:00","00:00"))</f>
        <v/>
      </c>
      <c r="M66" s="34">
        <f>IF(OR(F66="-",F66="FÉRIAS",F66="FOLGA",F66="FALTA",F66="FOLGA FIXA",F66="ATESTADO",F66="FOLGA DO DOMINGO"),"-",IF(F66&gt;SUM(B66+"00:05"),"SIM","NÃO"))</f>
        <v/>
      </c>
      <c r="N66" s="34">
        <f>IF(OR(F66="-",F66="FOLGA",F66="FÉRIAS",F66="FOLGA FIXA",F66="ATESTADO",F66="FOLGA DO DOMINGO"),"-",IF(F66="FALTA","SIM","NÃO"))</f>
        <v/>
      </c>
      <c r="O66" s="34">
        <f>IF(OR(F66="-",F66="FOLGA",F66="FÉRIAS",F66="FOLGA FIXA",F66="FALTA",F66="FOLGA DO DOMINGO"),"-",IF(F66="ATESTADO","SIM","NÃO"))</f>
        <v/>
      </c>
      <c r="P66" s="106" t="n"/>
      <c r="Q66" s="106" t="n"/>
      <c r="R66" s="33" t="inlineStr">
        <is>
          <t>NÃO</t>
        </is>
      </c>
      <c r="S66" s="35" t="n"/>
    </row>
    <row r="67" customFormat="1" s="19">
      <c r="A67" s="71" t="inlineStr">
        <is>
          <t>ROMÁRIO MARQUES BARBOSA</t>
        </is>
      </c>
      <c r="B67" s="72" t="n">
        <v>0.6111111111111112</v>
      </c>
      <c r="C67" s="72" t="n">
        <v>0.7083333333333334</v>
      </c>
      <c r="D67" s="72" t="n">
        <v>0.75</v>
      </c>
      <c r="E67" s="72" t="n">
        <v>0.9583333333333334</v>
      </c>
      <c r="F67" s="72" t="n"/>
      <c r="G67" s="72" t="n"/>
      <c r="H67" s="72" t="n"/>
      <c r="I67" s="72" t="n"/>
      <c r="J67" s="47">
        <f>IF(OR(I67="-",F67="FÉRIAS",F67="FOLGA",F67="FALTA",F67="FOLGA FIXA",F67="ATESTADO",F67="FOLGA DO DOMINGO"),"-",(((G67-F67)+(I67-H67))-((C67-B67)+(E67-D67))))</f>
        <v/>
      </c>
      <c r="K67" s="47">
        <f>IF(OR(J67="-",G67="FÉRIAS",G67="FOLGA",G67="FALTA",G67="FOLGA FIXA",G67="ATESTADO",G67="FOLGA DO DOMINGO"),"-",(H67-G67))</f>
        <v/>
      </c>
      <c r="L67" s="47">
        <f>IF(OR(I67="-",F67="FÉRIAS",F67="FOLGA",F67="FALTA",F67="FOLGA FIXA",F67="ATESTADO",I67&gt;"22:00",F67="FOLGA DO DOMINGO"),"-",IF(I67&lt;"22:00",I67-"22:00","00:00"))</f>
        <v/>
      </c>
      <c r="M67" s="48">
        <f>IF(OR(F67="-",F67="FÉRIAS",F67="FOLGA",F67="FALTA",F67="FOLGA FIXA",F67="ATESTADO",F67="FOLGA DO DOMINGO"),"-",IF(F67&gt;SUM(B67+"00:05"),"SIM","NÃO"))</f>
        <v/>
      </c>
      <c r="N67" s="48">
        <f>IF(OR(F67="-",F67="FOLGA",F67="FÉRIAS",F67="FOLGA FIXA",F67="ATESTADO",F67="FOLGA DO DOMINGO"),"-",IF(F67="FALTA","SIM","NÃO"))</f>
        <v/>
      </c>
      <c r="O67" s="48">
        <f>IF(OR(F67="-",F67="FOLGA",F67="FÉRIAS",F67="FOLGA FIXA",F67="FALTA",F67="FOLGA DO DOMINGO"),"-",IF(F67="ATESTADO","SIM","NÃO"))</f>
        <v/>
      </c>
      <c r="P67" s="111" t="n"/>
      <c r="Q67" s="111" t="n"/>
      <c r="R67" s="73" t="n"/>
      <c r="S67" s="75" t="n"/>
    </row>
    <row r="68">
      <c r="A68" s="38" t="inlineStr">
        <is>
          <t>WAGNO SILVA VERDES</t>
        </is>
      </c>
      <c r="B68" s="13" t="n">
        <v>0.9583333333333334</v>
      </c>
      <c r="C68" s="13" t="n">
        <v>0.2083333333333333</v>
      </c>
      <c r="D68" s="13" t="n"/>
      <c r="E68" s="13" t="n"/>
      <c r="F68" s="14" t="n"/>
      <c r="G68" s="14" t="n"/>
      <c r="H68" s="14" t="n"/>
      <c r="I68" s="14" t="n"/>
      <c r="J68" s="14">
        <f>IF(OR(I68="-",F68="FÉRIAS",F68="FOLGA",F68="FALTA",F68="FOLGA FIXA",F68="ATESTADO",F68="FOLGA DO DOMINGO"),"-",(-((C68-B68)+(E68-D68)-((G68-F68)+(I68-H68)))))</f>
        <v/>
      </c>
      <c r="K68" s="47">
        <f>IF(OR(J68="-",G68="FÉRIAS",G68="FOLGA",G68="FALTA",G68="FOLGA FIXA",G68="ATESTADO",G68="FOLGA DO DOMINGO"),"-",(H68-G68))</f>
        <v/>
      </c>
      <c r="L68" s="14">
        <f>IF(OR(I68="-",F68="FÉRIAS",F68="FOLGA",F68="FALTA",F68="FOLGA FIXA",F68="ATESTADO",F68="FOLGA DO DOMINGO"),"-",IF(I68-H68&lt;F68-G68,((I68-H68)+1)-(F68-G68),(I68-H68)-(F68-G68)))</f>
        <v/>
      </c>
      <c r="M68" s="15">
        <f>IF(OR(F68="-",F68="FÉRIAS",F68="FOLGA",F68="FALTA",F68="FOLGA FIXA",F68="ATESTADO",F68="FOLGA DO DOMINGO"),"-",IF(F68&gt;SUM(B68+"00:05"),"SIM","NÃO"))</f>
        <v/>
      </c>
      <c r="N68" s="48">
        <f>IF(OR(F68="-",F68="FOLGA",F68="FÉRIAS",F68="FOLGA FIXA",F68="ATESTADO",F68="FOLGA DO DOMINGO"),"-",IF(F68="FALTA","SIM","NÃO"))</f>
        <v/>
      </c>
      <c r="O68" s="48">
        <f>IF(OR(F68="-",F68="FOLGA",F68="FÉRIAS",F68="FOLGA FIXA",F68="FALTA",F68="FOLGA DO DOMINGO"),"-",IF(F68="ATESTADO","SIM","NÃO"))</f>
        <v/>
      </c>
      <c r="P68" s="107" t="n"/>
      <c r="Q68" s="107" t="n"/>
      <c r="R68" s="14" t="inlineStr">
        <is>
          <t>NÃO</t>
        </is>
      </c>
      <c r="S68" s="30" t="n"/>
    </row>
    <row r="69">
      <c r="A69" s="20" t="inlineStr">
        <is>
          <t>WELLINGTON DE JESUS PEREIRA</t>
        </is>
      </c>
      <c r="B69" s="21" t="n">
        <v>0.2083333333333333</v>
      </c>
      <c r="C69" s="21" t="n">
        <v>0.375</v>
      </c>
      <c r="D69" s="21" t="n">
        <v>0.4166666666666667</v>
      </c>
      <c r="E69" s="21" t="n">
        <v>0.5555555555555556</v>
      </c>
      <c r="F69" s="47" t="n"/>
      <c r="G69" s="47" t="n"/>
      <c r="H69" s="47" t="n"/>
      <c r="I69" s="47" t="n"/>
      <c r="J69" s="47">
        <f>IF(OR(I69="-",F69="FÉRIAS",F69="FOLGA",F69="FALTA",F69="FOLGA FIXA",F69="ATESTADO",F69="FOLGA DO DOMINGO"),"-",(((G69-F69)+(I69-H69))-((C69-B69)+(E69-D69))))</f>
        <v/>
      </c>
      <c r="K69" s="47">
        <f>IF(OR(J69="-",G69="FÉRIAS",G69="FOLGA",G69="FALTA",G69="FOLGA FIXA",G69="ATESTADO",G69="FOLGA DO DOMINGO"),"-",(H69-G69))</f>
        <v/>
      </c>
      <c r="L69" s="47">
        <f>IF(OR(I69="-",F69="FÉRIAS",F69="FOLGA",F69="FALTA",F69="FOLGA FIXA",F69="ATESTADO",I69&gt;"22:00",F69="FOLGA DO DOMINGO"),"-",IF(I69&lt;"22:00",I69-"22:00","00:00"))</f>
        <v/>
      </c>
      <c r="M69" s="48">
        <f>IF(OR(F69="-",F69="FÉRIAS",F69="FOLGA",F69="FALTA",F69="FOLGA FIXA",F69="ATESTADO",F69="FOLGA DO DOMINGO"),"-",IF(F69&gt;SUM(B69+"00:05"),"SIM","NÃO"))</f>
        <v/>
      </c>
      <c r="N69" s="48">
        <f>IF(OR(F69="-",F69="FOLGA",F69="FÉRIAS",F69="FOLGA FIXA",F69="ATESTADO",F69="FOLGA DO DOMINGO"),"-",IF(F69="FALTA","SIM","NÃO"))</f>
        <v/>
      </c>
      <c r="O69" s="48">
        <f>IF(OR(F69="-",F69="FOLGA",F69="FÉRIAS",F69="FOLGA FIXA",F69="FALTA",F69="FOLGA DO DOMINGO"),"-",IF(F69="ATESTADO","SIM","NÃO"))</f>
        <v/>
      </c>
      <c r="P69" s="104" t="n"/>
      <c r="Q69" s="104" t="n"/>
      <c r="R69" s="47" t="inlineStr">
        <is>
          <t>NÃO</t>
        </is>
      </c>
      <c r="S69" s="22" t="n"/>
    </row>
    <row r="70" ht="15" customFormat="1" customHeight="1" s="2">
      <c r="A70" s="43" t="inlineStr">
        <is>
          <t>30 - P R J COMERCIO DE COMBUSTIVEIS LTDA</t>
        </is>
      </c>
      <c r="B70" s="44" t="n"/>
      <c r="C70" s="44" t="n"/>
      <c r="D70" s="44" t="n"/>
      <c r="E70" s="44" t="n"/>
      <c r="F70" s="44" t="n"/>
      <c r="G70" s="44" t="n"/>
      <c r="L70" s="44" t="n"/>
      <c r="M70" s="44" t="n"/>
      <c r="N70" s="44" t="n"/>
      <c r="O70" s="44" t="n"/>
      <c r="P70" s="105" t="n"/>
      <c r="Q70" s="105" t="n"/>
      <c r="R70" s="44" t="n"/>
      <c r="S70" s="45" t="n"/>
    </row>
    <row r="71">
      <c r="A71" s="20" t="inlineStr">
        <is>
          <t>HÉLIO FRANCISCO DA CRUZ</t>
        </is>
      </c>
      <c r="B71" s="21" t="n">
        <v>0.6111111111111112</v>
      </c>
      <c r="C71" s="21" t="n">
        <v>0.7083333333333334</v>
      </c>
      <c r="D71" s="21" t="n">
        <v>0.75</v>
      </c>
      <c r="E71" s="21" t="n">
        <v>0.9583333333333334</v>
      </c>
      <c r="F71" s="21" t="n"/>
      <c r="G71" s="21" t="n"/>
      <c r="H71" s="21" t="n"/>
      <c r="I71" s="21" t="n"/>
      <c r="J71" s="47">
        <f>IF(OR(I71="-",F71="FÉRIAS",F71="FOLGA",F71="FALTA",F71="FOLGA FIXA",F71="ATESTADO",F71="FOLGA DO DOMINGO"),"-",(((G71-F71)+(I71-H71))-((C71-B71)+(E71-D71))))</f>
        <v/>
      </c>
      <c r="K71" s="47">
        <f>IF(OR(J71="-",G71="FÉRIAS",G71="FOLGA",G71="FALTA",G71="FOLGA FIXA",G71="ATESTADO",G71="FOLGA DO DOMINGO"),"-",(H71-G71))</f>
        <v/>
      </c>
      <c r="L71" s="47">
        <f>IF(OR(I71="-",F71="FÉRIAS",F71="FOLGA",F71="FALTA",F71="FOLGA FIXA",F71="ATESTADO",I71&gt;"22:00",F71="FOLGA DO DOMINGO"),"-",IF(I71&lt;"22:00",I71-"22:00","00:00"))</f>
        <v/>
      </c>
      <c r="M71" s="48">
        <f>IF(OR(F71="-",F71="FÉRIAS",F71="FOLGA",F71="FALTA",F71="FOLGA FIXA",F71="ATESTADO",F71="FOLGA DO DOMINGO"),"-",IF(F71&gt;SUM(B71+"00:05"),"SIM","NÃO"))</f>
        <v/>
      </c>
      <c r="N71" s="48">
        <f>IF(OR(F71="-",F71="FOLGA",F71="FÉRIAS",F71="FOLGA FIXA",F71="ATESTADO",F71="FOLGA DO DOMINGO"),"-",IF(F71="FALTA","SIM","NÃO"))</f>
        <v/>
      </c>
      <c r="O71" s="48">
        <f>IF(OR(F71="-",F71="FOLGA",F71="FÉRIAS",F71="FOLGA FIXA",F71="FALTA",F71="FOLGA DO DOMINGO"),"-",IF(F71="ATESTADO","SIM","NÃO"))</f>
        <v/>
      </c>
      <c r="P71" s="104" t="n"/>
      <c r="Q71" s="104" t="n"/>
      <c r="R71" s="47" t="inlineStr">
        <is>
          <t>NÃO</t>
        </is>
      </c>
      <c r="S71" s="22" t="n"/>
    </row>
    <row r="72">
      <c r="A72" s="20" t="inlineStr">
        <is>
          <t>LEANDRO PEREIRA DA SILVA</t>
        </is>
      </c>
      <c r="B72" s="21" t="n">
        <v>0.4583333333333333</v>
      </c>
      <c r="C72" s="21" t="n">
        <v>0.625</v>
      </c>
      <c r="D72" s="21" t="n">
        <v>0.6666666666666666</v>
      </c>
      <c r="E72" s="21" t="n">
        <v>0.8055555555555556</v>
      </c>
      <c r="F72" s="31" t="n"/>
      <c r="G72" s="31" t="n"/>
      <c r="H72" s="31" t="n"/>
      <c r="I72" s="31" t="n"/>
      <c r="J72" s="47">
        <f>IF(OR(I72="-",F72="FÉRIAS",F72="FOLGA",F72="FALTA",F72="FOLGA FIXA",F72="ATESTADO",F72="FOLGA DO DOMINGO"),"-",(((G72-F72)+(I72-H72))-((C72-B72)+(E72-D72))))</f>
        <v/>
      </c>
      <c r="K72" s="47">
        <f>IF(OR(J72="-",G72="FÉRIAS",G72="FOLGA",G72="FALTA",G72="FOLGA FIXA",G72="ATESTADO",G72="FOLGA DO DOMINGO"),"-",(H72-G72))</f>
        <v/>
      </c>
      <c r="L72" s="47">
        <f>IF(OR(I72="-",F72="FÉRIAS",F72="FOLGA",F72="FALTA",F72="FOLGA FIXA",F72="ATESTADO",I72&gt;"22:00",F72="FOLGA DO DOMINGO"),"-",IF(I72&lt;"22:00",I72-"22:00","00:00"))</f>
        <v/>
      </c>
      <c r="M72" s="48">
        <f>IF(OR(F72="-",F72="FÉRIAS",F72="FOLGA",F72="FALTA",F72="FOLGA FIXA",F72="ATESTADO",F72="FOLGA DO DOMINGO"),"-",IF(F72&gt;SUM(B72+"00:05"),"SIM","NÃO"))</f>
        <v/>
      </c>
      <c r="N72" s="48">
        <f>IF(OR(F72="-",F72="FOLGA",F72="FÉRIAS",F72="FOLGA FIXA",F72="ATESTADO",F72="FOLGA DO DOMINGO"),"-",IF(F72="FALTA","SIM","NÃO"))</f>
        <v/>
      </c>
      <c r="O72" s="48">
        <f>IF(OR(F72="-",F72="FOLGA",F72="FÉRIAS",F72="FOLGA FIXA",F72="FALTA",F72="FOLGA DO DOMINGO"),"-",IF(F72="ATESTADO","SIM","NÃO"))</f>
        <v/>
      </c>
      <c r="P72" s="104" t="n"/>
      <c r="Q72" s="104" t="n"/>
      <c r="R72" s="47" t="inlineStr">
        <is>
          <t>NÃO</t>
        </is>
      </c>
      <c r="S72" s="22" t="n"/>
    </row>
    <row r="73" customFormat="1" s="28">
      <c r="A73" s="39" t="inlineStr">
        <is>
          <t>MARCELO ANTÔNIO MELO DE LIMA</t>
        </is>
      </c>
      <c r="B73" s="32" t="n"/>
      <c r="C73" s="32" t="n"/>
      <c r="D73" s="32" t="n"/>
      <c r="E73" s="32" t="n"/>
      <c r="F73" s="32" t="n"/>
      <c r="G73" s="32" t="n"/>
      <c r="H73" s="32" t="n"/>
      <c r="I73" s="32" t="n"/>
      <c r="J73" s="33">
        <f>IF(OR(I73="-",F73="FÉRIAS",F73="FOLGA",F73="FALTA",F73="FOLGA FIXA",F73="ATESTADO",F73="FOLGA DO DOMINGO"),"-",(((G73-F73)+(I73-H73))-((C73-B73)+(E73-D73))))</f>
        <v/>
      </c>
      <c r="K73" s="33">
        <f>IF(OR(J73="-",G73="FÉRIAS",G73="FOLGA",G73="FALTA",G73="FOLGA FIXA",G73="ATESTADO",G73="FOLGA DO DOMINGO"),"-",(H73-G73))</f>
        <v/>
      </c>
      <c r="L73" s="33">
        <f>IF(OR(I73="-",F73="FÉRIAS",F73="FOLGA",F73="FALTA",F73="FOLGA FIXA",F73="ATESTADO",I73&gt;"22:00",F73="FOLGA DO DOMINGO"),"-",IF(I73&lt;"22:00",I73-"22:00","00:00"))</f>
        <v/>
      </c>
      <c r="M73" s="34">
        <f>IF(OR(F73="-",F73="FÉRIAS",F73="FOLGA",F73="FALTA",F73="FOLGA FIXA",F73="ATESTADO",F73="FOLGA DO DOMINGO"),"-",IF(F73&gt;SUM(B73+"00:05"),"SIM","NÃO"))</f>
        <v/>
      </c>
      <c r="N73" s="34">
        <f>IF(OR(F73="-",F73="FOLGA",F73="FÉRIAS",F73="FOLGA FIXA",F73="ATESTADO",F73="FOLGA DO DOMINGO"),"-",IF(F73="FALTA","SIM","NÃO"))</f>
        <v/>
      </c>
      <c r="O73" s="34">
        <f>IF(OR(F73="-",F73="FOLGA",F73="FÉRIAS",F73="FOLGA FIXA",F73="FALTA",F73="FOLGA DO DOMINGO"),"-",IF(F73="ATESTADO","SIM","NÃO"))</f>
        <v/>
      </c>
      <c r="P73" s="106" t="n"/>
      <c r="Q73" s="113" t="n"/>
      <c r="R73" s="33" t="inlineStr">
        <is>
          <t>NÃO</t>
        </is>
      </c>
      <c r="S73" s="35" t="n"/>
    </row>
    <row r="74" ht="15.6" customHeight="1">
      <c r="A74" s="20" t="inlineStr">
        <is>
          <t>MÁRCIO MELO NEVES</t>
        </is>
      </c>
      <c r="B74" s="21" t="n">
        <v>0.5694444444444444</v>
      </c>
      <c r="C74" s="21" t="n">
        <v>0.6666666666666666</v>
      </c>
      <c r="D74" s="21" t="n">
        <v>0.7083333333333334</v>
      </c>
      <c r="E74" s="21" t="n">
        <v>0.9166666666666666</v>
      </c>
      <c r="F74" s="47" t="n"/>
      <c r="G74" s="47" t="n"/>
      <c r="H74" s="47" t="n"/>
      <c r="I74" s="47" t="n"/>
      <c r="J74" s="47">
        <f>IF(OR(I74="-",F74="FÉRIAS",F74="FOLGA",F74="FALTA",F74="FOLGA FIXA",F74="ATESTADO",F74="FOLGA DO DOMINGO"),"-",(((G74-F74)+(I74-H74))-((C74-B74)+(E74-D74))))</f>
        <v/>
      </c>
      <c r="K74" s="47">
        <f>IF(OR(J74="-",G74="FÉRIAS",G74="FOLGA",G74="FALTA",G74="FOLGA FIXA",G74="ATESTADO",G74="FOLGA DO DOMINGO"),"-",(H74-G74))</f>
        <v/>
      </c>
      <c r="L74" s="47">
        <f>IF(OR(I74="-",F74="FÉRIAS",F74="FOLGA",F74="FALTA",F74="FOLGA FIXA",F74="ATESTADO",I74&gt;"22:00",F74="FOLGA DO DOMINGO"),"-",IF(I74&lt;"22:00",I74-"22:00","00:00"))</f>
        <v/>
      </c>
      <c r="M74" s="48">
        <f>IF(OR(F74="-",F74="FÉRIAS",F74="FOLGA",F74="FALTA",F74="FOLGA FIXA",F74="ATESTADO",F74="FOLGA DO DOMINGO"),"-",IF(F74&gt;SUM(B74+"00:05"),"SIM","NÃO"))</f>
        <v/>
      </c>
      <c r="N74" s="48">
        <f>IF(OR(F74="-",F74="FOLGA",F74="FÉRIAS",F74="FOLGA FIXA",F74="ATESTADO",F74="FOLGA DO DOMINGO"),"-",IF(F74="FALTA","SIM","NÃO"))</f>
        <v/>
      </c>
      <c r="O74" s="48">
        <f>IF(OR(F74="-",F74="FOLGA",F74="FÉRIAS",F74="FOLGA FIXA",F74="FALTA",F74="FOLGA DO DOMINGO"),"-",IF(F74="ATESTADO","SIM","NÃO"))</f>
        <v/>
      </c>
      <c r="P74" s="104" t="n"/>
      <c r="Q74" s="114" t="n"/>
      <c r="R74" s="47" t="inlineStr">
        <is>
          <t>NÃO</t>
        </is>
      </c>
      <c r="S74" s="22" t="n"/>
    </row>
    <row r="75" ht="15.6" customHeight="1">
      <c r="A75" s="20" t="inlineStr">
        <is>
          <t>SÍLVIO ROCHA OLIVEIRA SANTOS</t>
        </is>
      </c>
      <c r="B75" s="21" t="n">
        <v>0.2083333333333333</v>
      </c>
      <c r="C75" s="21" t="n">
        <v>0.4583333333333333</v>
      </c>
      <c r="D75" s="21" t="n">
        <v>0.5</v>
      </c>
      <c r="E75" s="21" t="n">
        <v>0.5555555555555556</v>
      </c>
      <c r="F75" s="47" t="n"/>
      <c r="G75" s="47" t="n"/>
      <c r="H75" s="47" t="n"/>
      <c r="I75" s="47" t="n"/>
      <c r="J75" s="47">
        <f>IF(OR(I75="-",F75="FÉRIAS",F75="FOLGA",F75="FALTA",F75="FOLGA FIXA",F75="ATESTADO",F75="FOLGA DO DOMINGO"),"-",(((G75-F75)+(I75-H75))-((C75-B75)+(E75-D75))))</f>
        <v/>
      </c>
      <c r="K75" s="47">
        <f>IF(OR(J75="-",G75="FÉRIAS",G75="FOLGA",G75="FALTA",G75="FOLGA FIXA",G75="ATESTADO",G75="FOLGA DO DOMINGO"),"-",(H75-G75))</f>
        <v/>
      </c>
      <c r="L75" s="47">
        <f>IF(OR(I75="-",F75="FÉRIAS",F75="FOLGA",F75="FALTA",F75="FOLGA FIXA",F75="ATESTADO",I75&gt;"22:00",F75="FOLGA DO DOMINGO"),"-",IF(I75&lt;"22:00",I75-"22:00","00:00"))</f>
        <v/>
      </c>
      <c r="M75" s="48">
        <f>IF(OR(F75="-",F75="FÉRIAS",F75="FOLGA",F75="FALTA",F75="FOLGA FIXA",F75="ATESTADO",F75="FOLGA DO DOMINGO"),"-",IF(F75&gt;SUM(B75+"00:05"),"SIM","NÃO"))</f>
        <v/>
      </c>
      <c r="N75" s="48">
        <f>IF(OR(F75="-",F75="FOLGA",F75="FÉRIAS",F75="FOLGA FIXA",F75="ATESTADO",F75="FOLGA DO DOMINGO"),"-",IF(F75="FALTA","SIM","NÃO"))</f>
        <v/>
      </c>
      <c r="O75" s="48">
        <f>IF(OR(F75="-",F75="FOLGA",F75="FÉRIAS",F75="FOLGA FIXA",F75="FALTA",F75="FOLGA DO DOMINGO"),"-",IF(F75="ATESTADO","SIM","NÃO"))</f>
        <v/>
      </c>
      <c r="P75" s="104" t="n"/>
      <c r="Q75" s="114" t="n"/>
      <c r="R75" s="47" t="inlineStr">
        <is>
          <t>NÃO</t>
        </is>
      </c>
      <c r="S75" s="22" t="n"/>
    </row>
    <row r="76">
      <c r="A76" s="38" t="inlineStr">
        <is>
          <t xml:space="preserve">THIAGO SILVA MARQUES </t>
        </is>
      </c>
      <c r="B76" s="13" t="n">
        <v>0.9583333333333334</v>
      </c>
      <c r="C76" s="13" t="n">
        <v>0.2083333333333333</v>
      </c>
      <c r="D76" s="13" t="n"/>
      <c r="E76" s="13" t="n"/>
      <c r="F76" s="14" t="n"/>
      <c r="G76" s="14" t="n"/>
      <c r="H76" s="14" t="n"/>
      <c r="I76" s="14" t="n"/>
      <c r="J76" s="14">
        <f>IF(OR(I76="-",F76="FÉRIAS",F76="FOLGA",F76="FALTA",F76="FOLGA FIXA",F76="ATESTADO",F76="FOLGA DO DOMINGO"),"-",-(((C76-B76)+(E76-D76)-((G76-F76)+(I76-H76)))))</f>
        <v/>
      </c>
      <c r="K76" s="14">
        <f>IF(OR(J76="-",G76="FÉRIAS",G76="FOLGA",G76="FALTA",G76="FOLGA FIXA",G76="ATESTADO",G76="FOLGA DO DOMINGO"),"-",(H76-G76))</f>
        <v/>
      </c>
      <c r="L76" s="14">
        <f>IF(OR(I76="-",F76="FÉRIAS",F76="FOLGA",F76="FALTA",F76="FOLGA FIXA",F76="ATESTADO",F76="FOLGA DO DOMINGO"),"-",IF(I76-H76&lt;F76-G76,((I76-H76)+1)-(F76-G76),(I76-H76)-(F76-G76)))</f>
        <v/>
      </c>
      <c r="M76" s="15">
        <f>IF(OR(F76="-",F76="FÉRIAS",F76="FOLGA",F76="FALTA",F76="FOLGA FIXA",F76="ATESTADO",F76="FOLGA DO DOMINGO"),"-",IF(F76&gt;SUM(B76+"00:05"),"SIM","NÃO"))</f>
        <v/>
      </c>
      <c r="N76" s="48">
        <f>IF(OR(F76="-",F76="FOLGA",F76="FÉRIAS",F76="FOLGA FIXA",F76="ATESTADO",F76="FOLGA DO DOMINGO"),"-",IF(F76="FALTA","SIM","NÃO"))</f>
        <v/>
      </c>
      <c r="O76" s="48">
        <f>IF(OR(F76="-",F76="FOLGA",F76="FÉRIAS",F76="FOLGA FIXA",F76="FALTA",F76="FOLGA DO DOMINGO"),"-",IF(F76="ATESTADO","SIM","NÃO"))</f>
        <v/>
      </c>
      <c r="P76" s="107" t="n"/>
      <c r="Q76" s="115" t="n"/>
      <c r="R76" s="14" t="inlineStr">
        <is>
          <t>NÃO</t>
        </is>
      </c>
      <c r="S76" s="30" t="n"/>
    </row>
    <row r="77">
      <c r="A77" s="20" t="inlineStr">
        <is>
          <t>VANDERLEI DOS SANTOS</t>
        </is>
      </c>
      <c r="B77" s="21" t="n">
        <v>0.2777777777777778</v>
      </c>
      <c r="C77" s="21" t="n">
        <v>0.5</v>
      </c>
      <c r="D77" s="21" t="n">
        <v>0.5416666666666666</v>
      </c>
      <c r="E77" s="21" t="n">
        <v>0.625</v>
      </c>
      <c r="F77" s="47" t="n"/>
      <c r="G77" s="47" t="n"/>
      <c r="H77" s="47" t="n"/>
      <c r="I77" s="47" t="n"/>
      <c r="J77" s="47">
        <f>IF(OR(I77="-",F77="FÉRIAS",F77="FOLGA",F77="FALTA",F77="FOLGA FIXA",F77="ATESTADO",F77="FOLGA DO DOMINGO"),"-",(((G77-F77)+(I77-H77))-((C77-B77)+(E77-D77))))</f>
        <v/>
      </c>
      <c r="K77" s="47">
        <f>IF(OR(J77="-",G77="FÉRIAS",G77="FOLGA",G77="FALTA",G77="FOLGA FIXA",G77="ATESTADO",G77="FOLGA DO DOMINGO"),"-",(H77-G77))</f>
        <v/>
      </c>
      <c r="L77" s="47">
        <f>IF(OR(I77="-",F77="FÉRIAS",F77="FOLGA",F77="FALTA",F77="FOLGA FIXA",F77="ATESTADO",I77&gt;"22:00",F77="FOLGA DO DOMINGO"),"-",IF(I77&lt;"22:00",I77-"22:00","00:00"))</f>
        <v/>
      </c>
      <c r="M77" s="48">
        <f>IF(OR(F77="-",F77="FÉRIAS",F77="FOLGA",F77="FALTA",F77="FOLGA FIXA",F77="ATESTADO",F77="FOLGA DO DOMINGO"),"-",IF(F77&gt;SUM(B77+"00:05"),"SIM","NÃO"))</f>
        <v/>
      </c>
      <c r="N77" s="48">
        <f>IF(OR(F77="-",F77="FOLGA",F77="FÉRIAS",F77="FOLGA FIXA",F77="ATESTADO",F77="FOLGA DO DOMINGO"),"-",IF(F77="FALTA","SIM","NÃO"))</f>
        <v/>
      </c>
      <c r="O77" s="48">
        <f>IF(OR(F77="-",F77="FOLGA",F77="FÉRIAS",F77="FOLGA FIXA",F77="FALTA",F77="FOLGA DO DOMINGO"),"-",IF(F77="ATESTADO","SIM","NÃO"))</f>
        <v/>
      </c>
      <c r="P77" s="104" t="n"/>
      <c r="Q77" s="104" t="n"/>
      <c r="R77" s="47" t="inlineStr">
        <is>
          <t>NÃO</t>
        </is>
      </c>
      <c r="S77" s="22" t="n"/>
    </row>
    <row r="78" ht="15.6" customHeight="1">
      <c r="A78" s="20" t="inlineStr">
        <is>
          <t>WARLLEY PATRIOTA CRUZ</t>
        </is>
      </c>
      <c r="B78" s="21" t="inlineStr">
        <is>
          <t>FÉRIAS</t>
        </is>
      </c>
      <c r="C78" s="99" t="n"/>
      <c r="D78" s="99" t="n"/>
      <c r="E78" s="100" t="n"/>
      <c r="F78" s="21" t="inlineStr">
        <is>
          <t>FÉRIAS</t>
        </is>
      </c>
      <c r="G78" s="99" t="n"/>
      <c r="H78" s="99" t="n"/>
      <c r="I78" s="100" t="n"/>
      <c r="J78" s="47">
        <f>IF(OR(I78="-",F78="FÉRIAS",F78="FOLGA",F78="FALTA",F78="FOLGA FIXA",F78="ATESTADO",F78="FOLGA DO DOMINGO"),"-",(((G78-F78)+(I78-H78))-((C78-B78)+(E78-D78))))</f>
        <v/>
      </c>
      <c r="K78" s="47">
        <f>IF(OR(J78="-",G78="FÉRIAS",G78="FOLGA",G78="FALTA",G78="FOLGA FIXA",G78="ATESTADO",G78="FOLGA DO DOMINGO"),"-",(H78-G78))</f>
        <v/>
      </c>
      <c r="L78" s="47">
        <f>IF(OR(I78="-",F78="FÉRIAS",F78="FOLGA",F78="FALTA",F78="FOLGA FIXA",F78="ATESTADO",I78&gt;"22:00",F78="FOLGA DO DOMINGO"),"-",IF(I78&lt;"22:00",I78-"22:00","00:00"))</f>
        <v/>
      </c>
      <c r="M78" s="48">
        <f>IF(OR(F78="-",F78="FÉRIAS",F78="FOLGA",F78="FALTA",F78="FOLGA FIXA",F78="ATESTADO",F78="FOLGA DO DOMINGO"),"-",IF(F78&gt;SUM(B78+"00:05"),"SIM","NÃO"))</f>
        <v/>
      </c>
      <c r="N78" s="48">
        <f>IF(OR(F78="-",F78="FOLGA",F78="FÉRIAS",F78="FOLGA FIXA",F78="ATESTADO",F78="FOLGA DO DOMINGO"),"-",IF(F78="FALTA","SIM","NÃO"))</f>
        <v/>
      </c>
      <c r="O78" s="48">
        <f>IF(OR(F78="-",F78="FOLGA",F78="FÉRIAS",F78="FOLGA FIXA",F78="FALTA",F78="FOLGA DO DOMINGO"),"-",IF(F78="ATESTADO","SIM","NÃO"))</f>
        <v/>
      </c>
      <c r="P78" s="104" t="n"/>
      <c r="Q78" s="114" t="n"/>
      <c r="R78" s="47" t="inlineStr">
        <is>
          <t>NÃO</t>
        </is>
      </c>
      <c r="S78" s="22" t="inlineStr">
        <is>
          <t>FÉRIAS 30 DIAS</t>
        </is>
      </c>
    </row>
  </sheetData>
  <mergeCells count="22">
    <mergeCell ref="U2:W2"/>
    <mergeCell ref="M2:M3"/>
    <mergeCell ref="B24:E24"/>
    <mergeCell ref="N2:N3"/>
    <mergeCell ref="B1:S1"/>
    <mergeCell ref="U3:W3"/>
    <mergeCell ref="P2:P3"/>
    <mergeCell ref="B32:E32"/>
    <mergeCell ref="F78:I78"/>
    <mergeCell ref="K2:K3"/>
    <mergeCell ref="U5:W5"/>
    <mergeCell ref="F24:I24"/>
    <mergeCell ref="O2:O3"/>
    <mergeCell ref="Q2:Q3"/>
    <mergeCell ref="B2:E2"/>
    <mergeCell ref="R2:R3"/>
    <mergeCell ref="J2:J3"/>
    <mergeCell ref="L2:L3"/>
    <mergeCell ref="F32:I32"/>
    <mergeCell ref="F2:I2"/>
    <mergeCell ref="B78:E78"/>
    <mergeCell ref="S2:S3"/>
  </mergeCells>
  <conditionalFormatting sqref="M1:O1048576">
    <cfRule type="cellIs" priority="13" operator="equal" dxfId="11" stopIfTrue="1">
      <formula>"SIM"</formula>
    </cfRule>
  </conditionalFormatting>
  <conditionalFormatting sqref="K1:L3 K5:L16 K18:L24 K26:L32 K34:L40 K42:L51 K53:L60 K62:L63 K65:L69 K71:L65536 L4 L17 L70">
    <cfRule type="cellIs" priority="12" operator="lessThan" dxfId="1" stopIfTrue="1">
      <formula>0</formula>
    </cfRule>
  </conditionalFormatting>
  <conditionalFormatting sqref="J5:J16 J62:J63">
    <cfRule type="cellIs" priority="11" operator="lessThan" dxfId="1" stopIfTrue="1">
      <formula>0.00694444444444444</formula>
    </cfRule>
  </conditionalFormatting>
  <conditionalFormatting sqref="J18:J24">
    <cfRule type="cellIs" priority="10" operator="lessThan" dxfId="1" stopIfTrue="1">
      <formula>0.00694444444444444</formula>
    </cfRule>
  </conditionalFormatting>
  <conditionalFormatting sqref="J26:J32">
    <cfRule type="cellIs" priority="9" operator="lessThan" dxfId="1" stopIfTrue="1">
      <formula>0.00694444444444444</formula>
    </cfRule>
  </conditionalFormatting>
  <conditionalFormatting sqref="J34:J40">
    <cfRule type="cellIs" priority="8" operator="lessThan" dxfId="1" stopIfTrue="1">
      <formula>0.00694444444444444</formula>
    </cfRule>
  </conditionalFormatting>
  <conditionalFormatting sqref="J42:J51">
    <cfRule type="cellIs" priority="7" operator="lessThan" dxfId="1" stopIfTrue="1">
      <formula>0.00694444444444444</formula>
    </cfRule>
  </conditionalFormatting>
  <conditionalFormatting sqref="J53:J60">
    <cfRule type="cellIs" priority="6" operator="lessThan" dxfId="1" stopIfTrue="1">
      <formula>0.00694444444444444</formula>
    </cfRule>
  </conditionalFormatting>
  <conditionalFormatting sqref="J65:J69">
    <cfRule type="cellIs" priority="4" operator="lessThan" dxfId="1" stopIfTrue="1">
      <formula>0.00694444444444444</formula>
    </cfRule>
  </conditionalFormatting>
  <conditionalFormatting sqref="J71:J78">
    <cfRule type="cellIs" priority="2" operator="lessThan" dxfId="1" stopIfTrue="1">
      <formula>0.00694444444444444</formula>
    </cfRule>
    <cfRule type="cellIs" priority="3" operator="lessThan" dxfId="1" stopIfTrue="1">
      <formula>0.222222222222222</formula>
    </cfRule>
  </conditionalFormatting>
  <conditionalFormatting sqref="J1:J3 J5:J16 J18:J24 J26:J32 J34:J40 J42:J51 J53:J60 J62:J63 J65:J69 J71:J65536">
    <cfRule type="cellIs" priority="1" operator="equal" dxfId="0" stopIfTrue="1">
      <formula>0</formula>
    </cfRule>
  </conditionalFormatting>
  <pageMargins left="0.75" right="0.787401575" top="1" bottom="0.75" header="0.5" footer="0.5"/>
  <pageSetup orientation="portrait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ColWidth="9.109375" defaultRowHeight="14.4"/>
  <cols>
    <col width="39.44140625" customWidth="1" style="1" min="1" max="1"/>
    <col width="11.6640625" bestFit="1" customWidth="1" style="1" min="2" max="2"/>
    <col width="8.6640625" bestFit="1" customWidth="1" style="1" min="3" max="3"/>
    <col width="11.6640625" bestFit="1" customWidth="1" style="1" min="4" max="4"/>
    <col width="8.6640625" bestFit="1" customWidth="1" style="1" min="5" max="5"/>
    <col width="11.6640625" bestFit="1" customWidth="1" style="1" min="6" max="6"/>
    <col width="8.6640625" bestFit="1" customWidth="1" style="1" min="7" max="7"/>
    <col width="11.6640625" bestFit="1" customWidth="1" style="1" min="8" max="8"/>
    <col width="8.6640625" bestFit="1" customWidth="1" style="1" min="9" max="9"/>
    <col width="9.109375" customWidth="1" style="1" min="10" max="10"/>
    <col width="11.88671875" customWidth="1" min="11" max="11"/>
    <col width="17.88671875" bestFit="1" customWidth="1" style="1" min="12" max="12"/>
    <col width="11.33203125" bestFit="1" customWidth="1" style="1" min="13" max="15"/>
    <col width="16.44140625" bestFit="1" customWidth="1" style="97" min="16" max="16"/>
    <col width="17.44140625" bestFit="1" customWidth="1" style="97" min="17" max="17"/>
    <col width="17.44140625" customWidth="1" style="1" min="18" max="18"/>
    <col width="69.109375" customWidth="1" style="1" min="19" max="19"/>
    <col width="2" customWidth="1" style="1" min="20" max="20"/>
    <col width="9.109375" customWidth="1" style="1" min="21" max="16384"/>
  </cols>
  <sheetData>
    <row r="1" ht="33.75" customHeight="1">
      <c r="A1" s="37" t="inlineStr">
        <is>
          <t>00/05/2024                                      -feira</t>
        </is>
      </c>
      <c r="B1" s="95" t="inlineStr">
        <is>
          <t>RELATÓRIO DO REGISTRO DE PONTO</t>
        </is>
      </c>
      <c r="C1" s="98" t="n"/>
      <c r="D1" s="98" t="n"/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98" t="n"/>
      <c r="O1" s="98" t="n"/>
      <c r="P1" s="98" t="n"/>
      <c r="Q1" s="98" t="n"/>
      <c r="R1" s="98" t="n"/>
      <c r="S1" s="98" t="n"/>
    </row>
    <row r="2">
      <c r="A2" s="90" t="inlineStr">
        <is>
          <t>CENTRO DE CUSTO</t>
        </is>
      </c>
      <c r="B2" s="90" t="inlineStr">
        <is>
          <t>ESCALA ESPERADA</t>
        </is>
      </c>
      <c r="C2" s="99" t="n"/>
      <c r="D2" s="99" t="n"/>
      <c r="E2" s="100" t="n"/>
      <c r="F2" s="90" t="inlineStr">
        <is>
          <t>ESCALA CUMPRIDA</t>
        </is>
      </c>
      <c r="G2" s="99" t="n"/>
      <c r="H2" s="99" t="n"/>
      <c r="I2" s="100" t="n"/>
      <c r="J2" s="90" t="inlineStr">
        <is>
          <t>H. E./H.F.</t>
        </is>
      </c>
      <c r="K2" s="93" t="inlineStr">
        <is>
          <t>H . INTERVALO</t>
        </is>
      </c>
      <c r="L2" s="90" t="inlineStr">
        <is>
          <t>HORAS NOTURNAS</t>
        </is>
      </c>
      <c r="M2" s="90" t="inlineStr">
        <is>
          <t>ATRASOS</t>
        </is>
      </c>
      <c r="N2" s="90" t="inlineStr">
        <is>
          <t>FALTAS</t>
        </is>
      </c>
      <c r="O2" s="90" t="inlineStr">
        <is>
          <t>ATESTADOS</t>
        </is>
      </c>
      <c r="P2" s="101" t="inlineStr">
        <is>
          <t>H.E. ACUMULADA</t>
        </is>
      </c>
      <c r="Q2" s="101" t="inlineStr">
        <is>
          <t>H. N. ACUMULADA</t>
        </is>
      </c>
      <c r="R2" s="90" t="inlineStr">
        <is>
          <t>ATEST. 45 DIAS</t>
        </is>
      </c>
      <c r="S2" s="90" t="inlineStr">
        <is>
          <t>OBSERVAÇÕES</t>
        </is>
      </c>
      <c r="U2" s="91" t="inlineStr">
        <is>
          <t>NOTURNO</t>
        </is>
      </c>
      <c r="V2" s="99" t="n"/>
      <c r="W2" s="100" t="n"/>
    </row>
    <row r="3">
      <c r="A3" s="90" t="inlineStr">
        <is>
          <t>COLABORADORES</t>
        </is>
      </c>
      <c r="B3" s="90" t="inlineStr">
        <is>
          <t>1ª ENTRADA</t>
        </is>
      </c>
      <c r="C3" s="90" t="inlineStr">
        <is>
          <t>1ª SAÍDA</t>
        </is>
      </c>
      <c r="D3" s="90" t="inlineStr">
        <is>
          <t>2ª ENTRADA</t>
        </is>
      </c>
      <c r="E3" s="90" t="inlineStr">
        <is>
          <t>2ª SAÍDA</t>
        </is>
      </c>
      <c r="F3" s="90" t="inlineStr">
        <is>
          <t>1ª ENTRADA</t>
        </is>
      </c>
      <c r="G3" s="90" t="inlineStr">
        <is>
          <t>1ª SAÍDA</t>
        </is>
      </c>
      <c r="H3" s="90" t="inlineStr">
        <is>
          <t>2ª ENTRADA</t>
        </is>
      </c>
      <c r="I3" s="90" t="inlineStr">
        <is>
          <t>2ª SAÍDA</t>
        </is>
      </c>
      <c r="J3" s="102" t="n"/>
      <c r="K3" s="102" t="n"/>
      <c r="L3" s="102" t="n"/>
      <c r="M3" s="102" t="n"/>
      <c r="N3" s="102" t="n"/>
      <c r="O3" s="102" t="n"/>
      <c r="P3" s="102" t="n"/>
      <c r="Q3" s="102" t="n"/>
      <c r="R3" s="102" t="n"/>
      <c r="S3" s="102" t="n"/>
      <c r="U3" s="92" t="inlineStr">
        <is>
          <t>FOLGUISTA</t>
        </is>
      </c>
      <c r="V3" s="99" t="n"/>
      <c r="W3" s="100" t="n"/>
    </row>
    <row r="4" ht="15" customFormat="1" customHeight="1" s="2">
      <c r="A4" s="40" t="inlineStr">
        <is>
          <t>4 - R P 3 SERVICOS ADMINISTRATIVOS E COMERCIO VAREJISTA DE LUBRIFICANTES EIRELI</t>
        </is>
      </c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103" t="n"/>
      <c r="Q4" s="103" t="n"/>
      <c r="R4" s="41" t="n"/>
      <c r="S4" s="42" t="n"/>
      <c r="T4" s="27" t="n"/>
      <c r="U4" s="27" t="n"/>
      <c r="V4" s="27" t="n"/>
      <c r="W4" s="27" t="n"/>
    </row>
    <row r="5">
      <c r="A5" s="20" t="inlineStr">
        <is>
          <t>ADEMIR DE JESUS REIS JÚNIOR</t>
        </is>
      </c>
      <c r="B5" s="21" t="n">
        <v>0.5416666666666666</v>
      </c>
      <c r="C5" s="21" t="n">
        <v>0.7916666666666666</v>
      </c>
      <c r="D5" s="21" t="n"/>
      <c r="E5" s="21" t="n"/>
      <c r="F5" s="47" t="n"/>
      <c r="G5" s="47" t="n"/>
      <c r="H5" s="47" t="n"/>
      <c r="I5" s="47" t="n"/>
      <c r="J5" s="47">
        <f>IF(OR(I5="FÉRIADO",I5="-",F5="FÉRIAS",F5="FOLGA",F5="FALTA",F5="FOLGA FIXA",F5="ATESTADO",F5="FOLGA DO DOMINGO"),"-",(((G5-F5)+(I5-H5))-((C5-B5)+(E5-D5))))</f>
        <v/>
      </c>
      <c r="K5" s="47" t="n">
        <v>0</v>
      </c>
      <c r="L5" s="47">
        <f>IF(OR(I5="-",F5="FÉRIAS",F5="FOLGA",F5="FALTA",F5="FOLGA FIXA",F5="ATESTADO",I5&gt;"22:00",F5="FOLGA DO DOMINGO"),"-",IF(I5&lt;"22:00",I5-"22:00","00:00"))</f>
        <v/>
      </c>
      <c r="M5" s="48">
        <f>IF(OR(F5="-",F5="FÉRIAS",F5="FOLGA",F5="FALTA",F5="FOLGA FIXA",F5="ATESTADO",F5="FOLGA DO DOMINGO"),"-",IF(F5&gt;SUM(B5+"00:05"),"SIM","NÃO"))</f>
        <v/>
      </c>
      <c r="N5" s="48">
        <f>IF(OR(F5="-",F5="FOLGA",F5="FÉRIAS",F5="FOLGA FIXA",F5="ATESTADO",F5="FOLGA DO DOMINGO"),"-",IF(F5="FALTA","SIM","NÃO"))</f>
        <v/>
      </c>
      <c r="O5" s="48">
        <f>IF(OR(F5="-",F5="FOLGA",F5="FÉRIAS",F5="FOLGA FIXA",F5="FALTA",F5="FOLGA DO DOMINGO"),"-",IF(F5="ATESTADO","SIM","NÃO"))</f>
        <v/>
      </c>
      <c r="P5" s="104" t="n"/>
      <c r="Q5" s="104" t="n"/>
      <c r="R5" s="47" t="inlineStr">
        <is>
          <t>NÃO</t>
        </is>
      </c>
      <c r="S5" s="22" t="n"/>
      <c r="U5" s="89" t="n"/>
    </row>
    <row r="6">
      <c r="A6" s="20" t="inlineStr">
        <is>
          <t>ALESSANDRO SANTOS DA SILVA</t>
        </is>
      </c>
      <c r="B6" s="21" t="n">
        <v>0.4583333333333333</v>
      </c>
      <c r="C6" s="21" t="n">
        <v>0.5</v>
      </c>
      <c r="D6" s="21" t="n">
        <v>0.5416666666666666</v>
      </c>
      <c r="E6" s="21" t="n">
        <v>0.75</v>
      </c>
      <c r="F6" s="47" t="n"/>
      <c r="G6" s="47" t="n"/>
      <c r="H6" s="47" t="n"/>
      <c r="I6" s="47" t="n"/>
      <c r="J6" s="47">
        <f>IF(OR(I6="FÉRIADO",I6="-",F6="FÉRIAS",F6="FOLGA",F6="FALTA",F6="FOLGA FIXA",F6="ATESTADO",F6="FOLGA DO DOMINGO"),"-",(((G6-F6)+(I6-H6))-((C6-B6)+(E6-D6))))</f>
        <v/>
      </c>
      <c r="K6" s="47">
        <f>IF(OR(J6="-",G6="FÉRIAS",G6="FOLGA",G6="FALTA",G6="FOLGA FIXA",G6="ATESTADO",G6="FOLGA DO DOMINGO"),"-",(H6-G6))</f>
        <v/>
      </c>
      <c r="L6" s="47">
        <f>IF(OR(I6="-",F6="FÉRIAS",F6="FOLGA",F6="FALTA",F6="FOLGA FIXA",F6="ATESTADO",I6&gt;"22:00",F6="FOLGA DO DOMINGO"),"-",IF(I6&lt;"22:00",I6-"22:00","00:00"))</f>
        <v/>
      </c>
      <c r="M6" s="48">
        <f>IF(OR(F6="-",F6="FÉRIAS",F6="FOLGA",F6="FALTA",F6="FOLGA FIXA",F6="ATESTADO",F6="FOLGA DO DOMINGO"),"-",IF(F6&gt;SUM(B6+"00:05"),"SIM","NÃO"))</f>
        <v/>
      </c>
      <c r="N6" s="48">
        <f>IF(OR(F6="-",F6="FOLGA",F6="FÉRIAS",F6="FOLGA FIXA",F6="ATESTADO",F6="FOLGA DO DOMINGO"),"-",IF(F6="FALTA","SIM","NÃO"))</f>
        <v/>
      </c>
      <c r="O6" s="48">
        <f>IF(OR(F6="-",F6="FOLGA",F6="FÉRIAS",F6="FOLGA FIXA",F6="FALTA",F6="FOLGA DO DOMINGO"),"-",IF(F6="ATESTADO","SIM","NÃO"))</f>
        <v/>
      </c>
      <c r="P6" s="104" t="n"/>
      <c r="Q6" s="104" t="n"/>
      <c r="R6" s="47" t="inlineStr">
        <is>
          <t>NÃO</t>
        </is>
      </c>
      <c r="S6" s="22" t="n"/>
    </row>
    <row r="7">
      <c r="A7" s="20" t="inlineStr">
        <is>
          <t>ANA LUIZA DOS SANTOS MORAES</t>
        </is>
      </c>
      <c r="B7" s="21" t="n">
        <v>0.3333333333333333</v>
      </c>
      <c r="C7" s="21" t="n">
        <v>0.5</v>
      </c>
      <c r="D7" s="21" t="n">
        <v>0.5416666666666666</v>
      </c>
      <c r="E7" s="21" t="n">
        <v>0.625</v>
      </c>
      <c r="F7" s="47" t="n"/>
      <c r="G7" s="47" t="n"/>
      <c r="H7" s="47" t="n"/>
      <c r="I7" s="47" t="n"/>
      <c r="J7" s="47">
        <f>IF(OR(I7="FÉRIADO",I7="-",F7="FÉRIAS",F7="FOLGA",F7="FALTA",F7="FOLGA FIXA",F7="ATESTADO",F7="FOLGA DO DOMINGO"),"-",(((G7-F7)+(I7-H7))-((C7-B7)+(E7-D7))))</f>
        <v/>
      </c>
      <c r="K7" s="47">
        <f>IF(OR(J7="-",G7="FÉRIAS",G7="FOLGA",G7="FALTA",G7="FOLGA FIXA",G7="ATESTADO",G7="FOLGA DO DOMINGO"),"-",(H7-G7))</f>
        <v/>
      </c>
      <c r="L7" s="47">
        <f>IF(OR(I7="-",F7="FÉRIAS",F7="FOLGA",F7="FALTA",F7="FOLGA FIXA",F7="ATESTADO",I7&gt;"22:00",F7="FOLGA DO DOMINGO"),"-",IF(I7&lt;"22:00",I7-"22:00","00:00"))</f>
        <v/>
      </c>
      <c r="M7" s="48">
        <f>IF(OR(F7="-",F7="FÉRIAS",F7="FOLGA",F7="FALTA",F7="FOLGA FIXA",F7="ATESTADO",F7="FOLGA DO DOMINGO"),"-",IF(F7&gt;SUM(B7+"00:05"),"SIM","NÃO"))</f>
        <v/>
      </c>
      <c r="N7" s="48">
        <f>IF(OR(F7="-",F7="FOLGA",F7="FÉRIAS",F7="FOLGA FIXA",F7="ATESTADO",F7="FOLGA DO DOMINGO"),"-",IF(F7="FALTA","SIM","NÃO"))</f>
        <v/>
      </c>
      <c r="O7" s="48">
        <f>IF(OR(F7="-",F7="FOLGA",F7="FÉRIAS",F7="FOLGA FIXA",F7="FALTA",F7="FOLGA DO DOMINGO"),"-",IF(F7="ATESTADO","SIM","NÃO"))</f>
        <v/>
      </c>
      <c r="P7" s="104" t="n"/>
      <c r="Q7" s="104" t="n"/>
      <c r="R7" s="47" t="inlineStr">
        <is>
          <t>NÃO</t>
        </is>
      </c>
      <c r="S7" s="22" t="n"/>
    </row>
    <row r="8">
      <c r="A8" s="20" t="inlineStr">
        <is>
          <t>CLEIDEMAR SANTOS GOIS</t>
        </is>
      </c>
      <c r="B8" s="21" t="n">
        <v>0.3333333333333333</v>
      </c>
      <c r="C8" s="21" t="n">
        <v>0.5</v>
      </c>
      <c r="D8" s="21" t="n">
        <v>0.5416666666666666</v>
      </c>
      <c r="E8" s="21" t="n">
        <v>0.75</v>
      </c>
      <c r="F8" s="47" t="n"/>
      <c r="G8" s="47" t="n"/>
      <c r="H8" s="47" t="n"/>
      <c r="I8" s="47" t="n"/>
      <c r="J8" s="47">
        <f>IF(OR(I8="FÉRIADO",I8="-",F8="FÉRIAS",F8="FOLGA",F8="FALTA",F8="FOLGA FIXA",F8="ATESTADO",F8="FOLGA DO DOMINGO"),"-",(((G8-F8)+(I8-H8))-((C8-B8)+(E8-D8))))</f>
        <v/>
      </c>
      <c r="K8" s="47">
        <f>IF(OR(J8="-",G8="FÉRIAS",G8="FOLGA",G8="FALTA",G8="FOLGA FIXA",G8="ATESTADO",G8="FOLGA DO DOMINGO"),"-",(H8-G8))</f>
        <v/>
      </c>
      <c r="L8" s="47">
        <f>IF(OR(I8="-",F8="FÉRIAS",F8="FOLGA",F8="FALTA",F8="FOLGA FIXA",F8="ATESTADO",I8&gt;"22:00",F8="FOLGA DO DOMINGO"),"-",IF(I8&lt;"22:00",I8-"22:00","00:00"))</f>
        <v/>
      </c>
      <c r="M8" s="48">
        <f>IF(OR(F8="-",F8="FÉRIAS",F8="FOLGA",F8="FALTA",F8="FOLGA FIXA",F8="ATESTADO",F8="FOLGA DO DOMINGO"),"-",IF(F8&gt;SUM(B8+"00:05"),"SIM","NÃO"))</f>
        <v/>
      </c>
      <c r="N8" s="48">
        <f>IF(OR(F8="-",F8="FOLGA",F8="FÉRIAS",F8="FOLGA FIXA",F8="ATESTADO",F8="FOLGA DO DOMINGO"),"-",IF(F8="FALTA","SIM","NÃO"))</f>
        <v/>
      </c>
      <c r="O8" s="48">
        <f>IF(OR(F8="-",F8="FOLGA",F8="FÉRIAS",F8="FOLGA FIXA",F8="FALTA",F8="FOLGA DO DOMINGO"),"-",IF(F8="ATESTADO","SIM","NÃO"))</f>
        <v/>
      </c>
      <c r="P8" s="104" t="n"/>
      <c r="Q8" s="104" t="n"/>
      <c r="R8" s="47" t="inlineStr">
        <is>
          <t>NÃO</t>
        </is>
      </c>
      <c r="S8" s="22" t="n"/>
    </row>
    <row r="9">
      <c r="A9" s="20" t="inlineStr">
        <is>
          <t>DANIEL OLIVEIRA FERNANDES</t>
        </is>
      </c>
      <c r="B9" s="21" t="n">
        <v>0.4583333333333333</v>
      </c>
      <c r="C9" s="21" t="n">
        <v>0.5</v>
      </c>
      <c r="D9" s="21" t="n">
        <v>0.5416666666666666</v>
      </c>
      <c r="E9" s="21" t="n">
        <v>0.75</v>
      </c>
      <c r="F9" s="47" t="n"/>
      <c r="G9" s="47" t="n"/>
      <c r="H9" s="47" t="n"/>
      <c r="I9" s="47" t="n"/>
      <c r="J9" s="47">
        <f>IF(OR(I9="FÉRIADO",I9="-",F9="FÉRIAS",F9="FOLGA",F9="FALTA",F9="FOLGA FIXA",F9="ATESTADO",F9="FOLGA DO DOMINGO"),"-",(((G9-F9)+(I9-H9))-((C9-B9)+(E9-D9))))</f>
        <v/>
      </c>
      <c r="K9" s="47">
        <f>IF(OR(J9="-",G9="FÉRIAS",G9="FOLGA",G9="FALTA",G9="FOLGA FIXA",G9="ATESTADO",G9="FOLGA DO DOMINGO"),"-",(H9-G9))</f>
        <v/>
      </c>
      <c r="L9" s="47">
        <f>IF(OR(I9="-",F9="FÉRIAS",F9="FOLGA",F9="FALTA",F9="FOLGA FIXA",F9="ATESTADO",I9&gt;"22:00",F9="FOLGA DO DOMINGO"),"-",IF(I9&lt;"22:00",I9-"22:00","00:00"))</f>
        <v/>
      </c>
      <c r="M9" s="48">
        <f>IF(OR(F9="-",F9="FÉRIAS",F9="FOLGA",F9="FALTA",F9="FOLGA FIXA",F9="ATESTADO",F9="FOLGA DO DOMINGO"),"-",IF(F9&gt;SUM(B9+"00:05"),"SIM","NÃO"))</f>
        <v/>
      </c>
      <c r="N9" s="48">
        <f>IF(OR(F9="-",F9="FOLGA",F9="FÉRIAS",F9="FOLGA FIXA",F9="ATESTADO",F9="FOLGA DO DOMINGO"),"-",IF(F9="FALTA","SIM","NÃO"))</f>
        <v/>
      </c>
      <c r="O9" s="48">
        <f>IF(OR(F9="-",F9="FOLGA",F9="FÉRIAS",F9="FOLGA FIXA",F9="FALTA",F9="FOLGA DO DOMINGO"),"-",IF(F9="ATESTADO","SIM","NÃO"))</f>
        <v/>
      </c>
      <c r="P9" s="104" t="n"/>
      <c r="Q9" s="104" t="n"/>
      <c r="R9" s="47" t="inlineStr">
        <is>
          <t>NÃO</t>
        </is>
      </c>
      <c r="S9" s="22" t="n"/>
    </row>
    <row r="10">
      <c r="A10" s="20" t="inlineStr">
        <is>
          <t>FILIPE AUGUSTO MARTINS BARBOSA</t>
        </is>
      </c>
      <c r="B10" s="21" t="n">
        <v>0.4583333333333333</v>
      </c>
      <c r="C10" s="21" t="n">
        <v>0.5</v>
      </c>
      <c r="D10" s="21" t="n">
        <v>0.5416666666666666</v>
      </c>
      <c r="E10" s="21" t="n">
        <v>0.75</v>
      </c>
      <c r="F10" s="47" t="n"/>
      <c r="G10" s="47" t="n"/>
      <c r="H10" s="47" t="n"/>
      <c r="I10" s="47" t="n"/>
      <c r="J10" s="47">
        <f>IF(OR(I10="FÉRIADO",I10="-",F10="FÉRIAS",F10="FOLGA",F10="FALTA",F10="FOLGA FIXA",F10="ATESTADO",F10="FOLGA DO DOMINGO"),"-",(((G10-F10)+(I10-H10))-((C10-B10)+(E10-D10))))</f>
        <v/>
      </c>
      <c r="K10" s="47">
        <f>IF(OR(J10="-",G10="FÉRIAS",G10="FOLGA",G10="FALTA",G10="FOLGA FIXA",G10="ATESTADO",G10="FOLGA DO DOMINGO"),"-",(H10-G10))</f>
        <v/>
      </c>
      <c r="L10" s="47">
        <f>IF(OR(I10="-",F10="FÉRIAS",F10="FOLGA",F10="FALTA",F10="FOLGA FIXA",F10="ATESTADO",I10&gt;"22:00",F10="FOLGA DO DOMINGO"),"-",IF(I10&lt;"22:00",I10-"22:00","00:00"))</f>
        <v/>
      </c>
      <c r="M10" s="48">
        <f>IF(OR(F10="-",F10="FÉRIAS",F10="FOLGA",F10="FALTA",F10="FOLGA FIXA",F10="ATESTADO",F10="FOLGA DO DOMINGO"),"-",IF(F10&gt;SUM(B10+"00:05"),"SIM","NÃO"))</f>
        <v/>
      </c>
      <c r="N10" s="48">
        <f>IF(OR(F10="-",F10="FOLGA",F10="FÉRIAS",F10="FOLGA FIXA",F10="ATESTADO",F10="FOLGA DO DOMINGO"),"-",IF(F10="FALTA","SIM","NÃO"))</f>
        <v/>
      </c>
      <c r="O10" s="48">
        <f>IF(OR(F10="-",F10="FOLGA",F10="FÉRIAS",F10="FOLGA FIXA",F10="FALTA",F10="FOLGA DO DOMINGO"),"-",IF(F10="ATESTADO","SIM","NÃO"))</f>
        <v/>
      </c>
      <c r="P10" s="104" t="n"/>
      <c r="Q10" s="104" t="n"/>
      <c r="R10" s="47" t="inlineStr">
        <is>
          <t>NÃO</t>
        </is>
      </c>
      <c r="S10" s="22" t="n"/>
    </row>
    <row r="11">
      <c r="A11" s="20" t="inlineStr">
        <is>
          <t>KENNY DUTRA ROCHA</t>
        </is>
      </c>
      <c r="B11" s="21" t="n">
        <v>0.5416666666666666</v>
      </c>
      <c r="C11" s="21" t="n">
        <v>0.75</v>
      </c>
      <c r="D11" s="21" t="n"/>
      <c r="E11" s="21" t="n"/>
      <c r="F11" s="47" t="n"/>
      <c r="G11" s="47" t="n"/>
      <c r="H11" s="47" t="n"/>
      <c r="I11" s="47" t="n"/>
      <c r="J11" s="47">
        <f>IF(OR(I11="FÉRIADO",I11="-",F11="FÉRIAS",F11="FOLGA",F11="FALTA",F11="FOLGA FIXA",F11="ATESTADO",F11="FOLGA DO DOMINGO"),"-",(((G11-F11)+(I11-H11))-((C11-B11)+(E11-D11))))</f>
        <v/>
      </c>
      <c r="K11" s="47" t="n">
        <v>0</v>
      </c>
      <c r="L11" s="47">
        <f>IF(OR(I11="-",F11="FÉRIAS",F11="FOLGA",F11="FALTA",F11="FOLGA FIXA",F11="ATESTADO",I11&gt;"22:00",F11="FOLGA DO DOMINGO"),"-",IF(I11&lt;"22:00",I11-"22:00","00:00"))</f>
        <v/>
      </c>
      <c r="M11" s="48">
        <f>IF(OR(F11="-",F11="FÉRIAS",F11="FOLGA",F11="FALTA",F11="FOLGA FIXA",F11="ATESTADO",F11="FOLGA DO DOMINGO"),"-",IF(F11&gt;SUM(B11+"00:05"),"SIM","NÃO"))</f>
        <v/>
      </c>
      <c r="N11" s="48">
        <f>IF(OR(F11="-",F11="FOLGA",F11="FÉRIAS",F11="FOLGA FIXA",F11="ATESTADO",F11="FOLGA DO DOMINGO"),"-",IF(F11="FALTA","SIM","NÃO"))</f>
        <v/>
      </c>
      <c r="O11" s="48">
        <f>IF(OR(F11="-",F11="FOLGA",F11="FÉRIAS",F11="FOLGA FIXA",F11="FALTA",F11="FOLGA DO DOMINGO"),"-",IF(F11="ATESTADO","SIM","NÃO"))</f>
        <v/>
      </c>
      <c r="P11" s="104" t="n"/>
      <c r="Q11" s="104" t="n"/>
      <c r="R11" s="47" t="inlineStr">
        <is>
          <t>NÃO</t>
        </is>
      </c>
      <c r="S11" s="22" t="n"/>
    </row>
    <row r="12">
      <c r="A12" s="20" t="inlineStr">
        <is>
          <t>LETÍCIA BORGES OLIVEIRA</t>
        </is>
      </c>
      <c r="B12" s="21" t="n">
        <v>0.3333333333333333</v>
      </c>
      <c r="C12" s="21" t="n">
        <v>0.5</v>
      </c>
      <c r="D12" s="21" t="n">
        <v>0.5416666666666666</v>
      </c>
      <c r="E12" s="21" t="n">
        <v>0.75</v>
      </c>
      <c r="F12" s="47" t="n"/>
      <c r="G12" s="47" t="n"/>
      <c r="H12" s="47" t="n"/>
      <c r="I12" s="47" t="n"/>
      <c r="J12" s="47">
        <f>IF(OR(I12="FÉRIADO",I12="-",F12="FÉRIAS",F12="FOLGA",F12="FALTA",F12="FOLGA FIXA",F12="ATESTADO",F12="FOLGA DO DOMINGO"),"-",(((G12-F12)+(I12-H12))-((C12-B12)+(E12-D12))))</f>
        <v/>
      </c>
      <c r="K12" s="47">
        <f>IF(OR(J12="-",G12="FÉRIAS",G12="FOLGA",G12="FALTA",G12="FOLGA FIXA",G12="ATESTADO",G12="FOLGA DO DOMINGO"),"-",(H12-G12))</f>
        <v/>
      </c>
      <c r="L12" s="47">
        <f>IF(OR(I12="-",F12="FÉRIAS",F12="FOLGA",F12="FALTA",F12="FOLGA FIXA",F12="ATESTADO",I12&gt;"22:00",F12="FOLGA DO DOMINGO"),"-",IF(I12&lt;"22:00",I12-"22:00","00:00"))</f>
        <v/>
      </c>
      <c r="M12" s="48">
        <f>IF(OR(F12="-",F12="FÉRIAS",F12="FOLGA",F12="FALTA",F12="FOLGA FIXA",F12="ATESTADO",F12="FOLGA DO DOMINGO"),"-",IF(F12&gt;SUM(B12+"00:05"),"SIM","NÃO"))</f>
        <v/>
      </c>
      <c r="N12" s="48">
        <f>IF(OR(F12="-",F12="FOLGA",F12="FÉRIAS",F12="FOLGA FIXA",F12="ATESTADO",F12="FOLGA DO DOMINGO"),"-",IF(F12="FALTA","SIM","NÃO"))</f>
        <v/>
      </c>
      <c r="O12" s="48">
        <f>IF(OR(F12="-",F12="FOLGA",F12="FÉRIAS",F12="FOLGA FIXA",F12="FALTA",F12="FOLGA DO DOMINGO"),"-",IF(F12="ATESTADO","SIM","NÃO"))</f>
        <v/>
      </c>
      <c r="P12" s="104" t="n"/>
      <c r="Q12" s="104" t="n"/>
      <c r="R12" s="47" t="inlineStr">
        <is>
          <t>NÃO</t>
        </is>
      </c>
      <c r="S12" s="22" t="n"/>
    </row>
    <row r="13">
      <c r="A13" s="20" t="inlineStr">
        <is>
          <t>LUDMILLA SANTANA DA SILVA ARAGÃO</t>
        </is>
      </c>
      <c r="B13" s="21" t="n">
        <v>0.3333333333333333</v>
      </c>
      <c r="C13" s="21" t="n">
        <v>0.5</v>
      </c>
      <c r="D13" s="21" t="n">
        <v>0.5416666666666666</v>
      </c>
      <c r="E13" s="21" t="n">
        <v>0.625</v>
      </c>
      <c r="F13" s="47" t="n"/>
      <c r="G13" s="47" t="n"/>
      <c r="H13" s="47" t="n"/>
      <c r="I13" s="47" t="n"/>
      <c r="J13" s="47">
        <f>IF(OR(I13="FÉRIADO",I13="-",F13="FÉRIAS",F13="FOLGA",F13="FALTA",F13="FOLGA FIXA",F13="ATESTADO",F13="FOLGA DO DOMINGO"),"-",(((G13-F13)+(I13-H13))-((C13-B13)+(E13-D13))))</f>
        <v/>
      </c>
      <c r="K13" s="47">
        <f>IF(OR(J13="-",G13="FÉRIAS",G13="FOLGA",G13="FALTA",G13="FOLGA FIXA",G13="ATESTADO",G13="FOLGA DO DOMINGO"),"-",(H13-G13))</f>
        <v/>
      </c>
      <c r="L13" s="47">
        <f>IF(OR(I13="-",F13="FÉRIAS",F13="FOLGA",F13="FALTA",F13="FOLGA FIXA",F13="ATESTADO",I13&gt;"22:00",F13="FOLGA DO DOMINGO"),"-",IF(I13&lt;"22:00",I13-"22:00","00:00"))</f>
        <v/>
      </c>
      <c r="M13" s="48">
        <f>IF(OR(F13="-",F13="FÉRIAS",F13="FOLGA",F13="FALTA",F13="FOLGA FIXA",F13="ATESTADO",F13="FOLGA DO DOMINGO"),"-",IF(F13&gt;SUM(B13+"00:05"),"SIM","NÃO"))</f>
        <v/>
      </c>
      <c r="N13" s="48">
        <f>IF(OR(F13="-",F13="FOLGA",F13="FÉRIAS",F13="FOLGA FIXA",F13="ATESTADO",F13="FOLGA DO DOMINGO"),"-",IF(F13="FALTA","SIM","NÃO"))</f>
        <v/>
      </c>
      <c r="O13" s="48">
        <f>IF(OR(F13="-",F13="FOLGA",F13="FÉRIAS",F13="FOLGA FIXA",F13="FALTA",F13="FOLGA DO DOMINGO"),"-",IF(F13="ATESTADO","SIM","NÃO"))</f>
        <v/>
      </c>
      <c r="P13" s="104" t="n"/>
      <c r="Q13" s="104" t="n"/>
      <c r="R13" s="47" t="inlineStr">
        <is>
          <t>NÃO</t>
        </is>
      </c>
      <c r="S13" s="22" t="n"/>
    </row>
    <row r="14">
      <c r="A14" s="20" t="inlineStr">
        <is>
          <t>MAURÍCIO DA SILVA SOUSA JÚNIOR</t>
        </is>
      </c>
      <c r="B14" s="21" t="n">
        <v>0.3333333333333333</v>
      </c>
      <c r="C14" s="21" t="n">
        <v>0.5</v>
      </c>
      <c r="D14" s="21" t="n">
        <v>0.5416666666666666</v>
      </c>
      <c r="E14" s="21" t="n">
        <v>0.75</v>
      </c>
      <c r="F14" s="47" t="n"/>
      <c r="G14" s="47" t="n"/>
      <c r="H14" s="47" t="n"/>
      <c r="I14" s="47" t="n"/>
      <c r="J14" s="47">
        <f>IF(OR(I14="FÉRIADO",I14="-",F14="FÉRIAS",F14="FOLGA",F14="FALTA",F14="FOLGA FIXA",F14="ATESTADO",F14="FOLGA DO DOMINGO"),"-",(((G14-F14)+(I14-H14))-((C14-B14)+(E14-D14))))</f>
        <v/>
      </c>
      <c r="K14" s="47">
        <f>IF(OR(J14="-",G14="FÉRIAS",G14="FOLGA",G14="FALTA",G14="FOLGA FIXA",G14="ATESTADO",G14="FOLGA DO DOMINGO"),"-",(H14-G14))</f>
        <v/>
      </c>
      <c r="L14" s="47">
        <f>IF(OR(I14="-",F14="FÉRIAS",F14="FOLGA",F14="FALTA",F14="FOLGA FIXA",F14="ATESTADO",I14&gt;"22:00",F14="FOLGA DO DOMINGO"),"-",IF(I14&lt;"22:00",I14-"22:00","00:00"))</f>
        <v/>
      </c>
      <c r="M14" s="48">
        <f>IF(OR(F14="-",F14="FÉRIAS",F14="FOLGA",F14="FALTA",F14="FOLGA FIXA",F14="ATESTADO",F14="FOLGA DO DOMINGO"),"-",IF(F14&gt;SUM(B14+"00:05"),"SIM","NÃO"))</f>
        <v/>
      </c>
      <c r="N14" s="48">
        <f>IF(OR(F14="-",F14="FOLGA",F14="FÉRIAS",F14="FOLGA FIXA",F14="ATESTADO",F14="FOLGA DO DOMINGO"),"-",IF(F14="FALTA","SIM","NÃO"))</f>
        <v/>
      </c>
      <c r="O14" s="48">
        <f>IF(OR(F14="-",F14="FOLGA",F14="FÉRIAS",F14="FOLGA FIXA",F14="FALTA",F14="FOLGA DO DOMINGO"),"-",IF(F14="ATESTADO","SIM","NÃO"))</f>
        <v/>
      </c>
      <c r="P14" s="104" t="n"/>
      <c r="Q14" s="104" t="n"/>
      <c r="R14" s="47" t="inlineStr">
        <is>
          <t>NÃO</t>
        </is>
      </c>
      <c r="S14" s="22" t="n"/>
    </row>
    <row r="15">
      <c r="A15" s="20" t="inlineStr">
        <is>
          <t>RODRIGO SANTOS COIMBRA DE OLIVEIRA</t>
        </is>
      </c>
      <c r="B15" s="21" t="n">
        <v>0.3333333333333333</v>
      </c>
      <c r="C15" s="21" t="n">
        <v>0.5</v>
      </c>
      <c r="D15" s="21" t="n">
        <v>0.5416666666666666</v>
      </c>
      <c r="E15" s="21" t="n">
        <v>0.75</v>
      </c>
      <c r="F15" s="47" t="n"/>
      <c r="G15" s="47" t="n"/>
      <c r="H15" s="47" t="n"/>
      <c r="I15" s="47" t="n"/>
      <c r="J15" s="47">
        <f>IF(OR(I15="FÉRIADO",I15="-",F15="FÉRIAS",F15="FOLGA",F15="FALTA",F15="FOLGA FIXA",F15="ATESTADO",F15="FOLGA DO DOMINGO"),"-",(((G15-F15)+(I15-H15))-((C15-B15)+(E15-D15))))</f>
        <v/>
      </c>
      <c r="K15" s="47">
        <f>IF(OR(J15="-",G15="FÉRIAS",G15="FOLGA",G15="FALTA",G15="FOLGA FIXA",G15="ATESTADO",G15="FOLGA DO DOMINGO"),"-",(H15-G15))</f>
        <v/>
      </c>
      <c r="L15" s="47">
        <f>IF(OR(I15="-",F15="FÉRIAS",F15="FOLGA",F15="FALTA",F15="FOLGA FIXA",F15="ATESTADO",I15&gt;"22:00",F15="FOLGA DO DOMINGO"),"-",IF(I15&lt;"22:00",I15-"22:00","00:00"))</f>
        <v/>
      </c>
      <c r="M15" s="48">
        <f>IF(OR(F15="-",F15="FÉRIAS",F15="FOLGA",F15="FALTA",F15="FOLGA FIXA",F15="ATESTADO",F15="FOLGA DO DOMINGO"),"-",IF(F15&gt;SUM(B15+"00:05"),"SIM","NÃO"))</f>
        <v/>
      </c>
      <c r="N15" s="48">
        <f>IF(OR(F15="-",F15="FOLGA",F15="FÉRIAS",F15="FOLGA FIXA",F15="ATESTADO",F15="FOLGA DO DOMINGO"),"-",IF(F15="FALTA","SIM","NÃO"))</f>
        <v/>
      </c>
      <c r="O15" s="48">
        <f>IF(OR(F15="-",F15="FOLGA",F15="FÉRIAS",F15="FOLGA FIXA",F15="FALTA",F15="FOLGA DO DOMINGO"),"-",IF(F15="ATESTADO","SIM","NÃO"))</f>
        <v/>
      </c>
      <c r="P15" s="104" t="n"/>
      <c r="Q15" s="104" t="n"/>
      <c r="R15" s="47" t="inlineStr">
        <is>
          <t>NÃO</t>
        </is>
      </c>
      <c r="S15" s="22" t="n"/>
    </row>
    <row r="16">
      <c r="A16" s="20" t="inlineStr">
        <is>
          <t>VALÉRIO ANTHONY MOURA AZEVEDO</t>
        </is>
      </c>
      <c r="B16" s="21" t="n">
        <v>0.3333333333333333</v>
      </c>
      <c r="C16" s="21" t="n">
        <v>0.5</v>
      </c>
      <c r="D16" s="21" t="n">
        <v>0.5416666666666666</v>
      </c>
      <c r="E16" s="21" t="n">
        <v>0.625</v>
      </c>
      <c r="F16" s="47" t="n"/>
      <c r="G16" s="47" t="n"/>
      <c r="H16" s="47" t="n"/>
      <c r="I16" s="47" t="n"/>
      <c r="J16" s="47">
        <f>IF(OR(I16="FÉRIADO",I16="-",F16="FÉRIAS",F16="FOLGA",F16="FALTA",F16="FOLGA FIXA",F16="ATESTADO",F16="FOLGA DO DOMINGO"),"-",(((G16-F16)+(I16-H16))-((C16-B16)+(E16-D16))))</f>
        <v/>
      </c>
      <c r="K16" s="47">
        <f>IF(OR(J16="-",G16="FÉRIAS",G16="FOLGA",G16="FALTA",G16="FOLGA FIXA",G16="ATESTADO",G16="FOLGA DO DOMINGO"),"-",(H16-G16))</f>
        <v/>
      </c>
      <c r="L16" s="47">
        <f>IF(OR(I16="-",F16="FÉRIAS",F16="FOLGA",F16="FALTA",F16="FOLGA FIXA",F16="ATESTADO",I16&gt;"22:00",F16="FOLGA DO DOMINGO"),"-",IF(I16&lt;"22:00",I16-"22:00","00:00"))</f>
        <v/>
      </c>
      <c r="M16" s="48">
        <f>IF(OR(F16="-",F16="FÉRIAS",F16="FOLGA",F16="FALTA",F16="FOLGA FIXA",F16="ATESTADO",F16="FOLGA DO DOMINGO"),"-",IF(F16&gt;SUM(B16+"00:05"),"SIM","NÃO"))</f>
        <v/>
      </c>
      <c r="N16" s="48">
        <f>IF(OR(F16="-",F16="FOLGA",F16="FÉRIAS",F16="FOLGA FIXA",F16="ATESTADO",F16="FOLGA DO DOMINGO"),"-",IF(F16="FALTA","SIM","NÃO"))</f>
        <v/>
      </c>
      <c r="O16" s="48">
        <f>IF(OR(F16="-",F16="FOLGA",F16="FÉRIAS",F16="FOLGA FIXA",F16="FALTA",F16="FOLGA DO DOMINGO"),"-",IF(F16="ATESTADO","SIM","NÃO"))</f>
        <v/>
      </c>
      <c r="P16" s="104" t="n"/>
      <c r="Q16" s="104" t="n"/>
      <c r="R16" s="47" t="inlineStr">
        <is>
          <t>NÃO</t>
        </is>
      </c>
      <c r="S16" s="22" t="n"/>
    </row>
    <row r="17" ht="15" customFormat="1" customHeight="1" s="2">
      <c r="A17" s="43" t="inlineStr">
        <is>
          <t>8 - POSTO ROSA FLOR COMÉRCIO VAREJISTA DE COMBUSTÍVEIS E LUBRIFICANTES LTDA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105" t="n"/>
      <c r="Q17" s="105" t="n"/>
      <c r="R17" s="44" t="n"/>
      <c r="S17" s="45" t="n"/>
    </row>
    <row r="18">
      <c r="A18" s="20" t="inlineStr">
        <is>
          <t>DIÊGO JESUS DE OLIVEIRA</t>
        </is>
      </c>
      <c r="B18" s="21" t="n">
        <v>0.5694444444444444</v>
      </c>
      <c r="C18" s="21" t="n">
        <v>0.625</v>
      </c>
      <c r="D18" s="21" t="n">
        <v>0.6666666666666666</v>
      </c>
      <c r="E18" s="21" t="n">
        <v>0.9166666666666666</v>
      </c>
      <c r="F18" s="21" t="n"/>
      <c r="G18" s="21" t="n"/>
      <c r="H18" s="21" t="n"/>
      <c r="I18" s="21" t="n"/>
      <c r="J18" s="47">
        <f>IF(OR(I18="-",F18="FÉRIAS",F18="FOLGA",F18="FALTA",F18="FOLGA FIXA",F18="ATESTADO",F18="FOLGA DO DOMINGO"),"-",(((G18-F18)+(I18-H18))-((C18-B18)+(E18-D18))))</f>
        <v/>
      </c>
      <c r="K18" s="47">
        <f>IF(OR(J18="-",G18="FÉRIAS",G18="FOLGA",G18="FALTA",G18="FOLGA FIXA",G18="ATESTADO",G18="FOLGA DO DOMINGO"),"-",(H18-G18))</f>
        <v/>
      </c>
      <c r="L18" s="47">
        <f>IF(OR(I18="-",F18="FÉRIAS",F18="FOLGA",F18="FALTA",F18="FOLGA FIXA",F18="ATESTADO",I18&gt;"22:00",F18="FOLGA DO DOMINGO"),"-",IF(I18&lt;"22:00",I18-"22:00","00:00"))</f>
        <v/>
      </c>
      <c r="M18" s="48">
        <f>IF(OR(F18="-",F18="FÉRIAS",F18="FOLGA",F18="FALTA",F18="FOLGA FIXA",F18="ATESTADO",F18="FOLGA DO DOMINGO"),"-",IF(F18&gt;SUM(B18+"00:05"),"SIM","NÃO"))</f>
        <v/>
      </c>
      <c r="N18" s="48">
        <f>IF(OR(F18="-",F18="FOLGA",F18="FÉRIAS",F18="FOLGA FIXA",F18="ATESTADO",F18="FOLGA DO DOMINGO"),"-",IF(F18="FALTA","SIM","NÃO"))</f>
        <v/>
      </c>
      <c r="O18" s="48">
        <f>IF(OR(F18="-",F18="FOLGA",F18="FÉRIAS",F18="FOLGA FIXA",F18="FALTA",F18="FOLGA DO DOMINGO"),"-",IF(F18="ATESTADO","SIM","NÃO"))</f>
        <v/>
      </c>
      <c r="P18" s="104" t="n"/>
      <c r="Q18" s="104" t="n"/>
      <c r="R18" s="47" t="inlineStr">
        <is>
          <t>NÃO</t>
        </is>
      </c>
      <c r="S18" s="22" t="n"/>
    </row>
    <row r="19" customFormat="1" s="28">
      <c r="A19" s="39" t="inlineStr">
        <is>
          <t>IAGO SANTOS SANTIAGO</t>
        </is>
      </c>
      <c r="B19" s="32" t="n"/>
      <c r="C19" s="32" t="n"/>
      <c r="D19" s="32" t="n"/>
      <c r="E19" s="32" t="n"/>
      <c r="F19" s="32" t="n"/>
      <c r="G19" s="32" t="n"/>
      <c r="H19" s="32" t="n"/>
      <c r="I19" s="32" t="n"/>
      <c r="J19" s="33">
        <f>IF(OR(I19="-",F19="FÉRIAS",F19="FOLGA",F19="FALTA",F19="FOLGA FIXA",F19="ATESTADO",F19="FOLGA DO DOMINGO"),"-",(((G19-F19)+(I19-H19))))</f>
        <v/>
      </c>
      <c r="K19" s="33" t="n">
        <v>0</v>
      </c>
      <c r="L19" s="33">
        <f>IF(OR(I19="-",F19="FÉRIAS",F19="FOLGA",F19="FALTA",F19="FOLGA FIXA",F19="ATESTADO",I19&gt;"22:00",F19="FOLGA DO DOMINGO"),"-",IF(I19&lt;"22:00",I19-"22:00","00:00"))</f>
        <v/>
      </c>
      <c r="M19" s="34">
        <f>IF(OR(F19="-",F19="FÉRIAS",F19="FOLGA",F19="FALTA",F19="FOLGA FIXA",F19="ATESTADO",F19="FOLGA DO DOMINGO"),"-",IF(F19&gt;SUM(B19+"00:05"),"SIM","NÃO"))</f>
        <v/>
      </c>
      <c r="N19" s="34">
        <f>IF(OR(F19="-",F19="FOLGA",F19="FÉRIAS",F19="FOLGA FIXA",F19="ATESTADO",F19="FOLGA DO DOMINGO"),"-",IF(F19="FALTA","SIM","NÃO"))</f>
        <v/>
      </c>
      <c r="O19" s="34">
        <f>IF(OR(F19="-",F19="FOLGA",F19="FÉRIAS",F19="FOLGA FIXA",F19="FALTA",F19="FOLGA DO DOMINGO"),"-",IF(F19="ATESTADO","SIM","NÃO"))</f>
        <v/>
      </c>
      <c r="P19" s="106" t="n"/>
      <c r="Q19" s="106" t="n"/>
      <c r="R19" s="33" t="inlineStr">
        <is>
          <t>NÃO</t>
        </is>
      </c>
      <c r="S19" s="35" t="n"/>
    </row>
    <row r="20" customFormat="1" s="29">
      <c r="A20" s="38" t="inlineStr">
        <is>
          <t>JAQUISON VIANA GOMES</t>
        </is>
      </c>
      <c r="B20" s="13" t="n">
        <v>0.9166666666666666</v>
      </c>
      <c r="C20" s="13" t="n">
        <v>0.125</v>
      </c>
      <c r="D20" s="13" t="n">
        <v>0.1666666666666667</v>
      </c>
      <c r="E20" s="13" t="n">
        <v>0.2222222222222222</v>
      </c>
      <c r="F20" s="64" t="n"/>
      <c r="G20" s="64" t="n"/>
      <c r="H20" s="64" t="n"/>
      <c r="I20" s="64" t="n"/>
      <c r="J20" s="14">
        <f>IF(OR(I20="-",F20="FÉRIAS",F20="FOLGA",F20="FALTA",F20="FOLGA FIXA",F20="ATESTADO",F20="FOLGA DO DOMINGO"),"-",(((G20-F20)+(I20-H20))-((C20-B20)+(E20-D20))))</f>
        <v/>
      </c>
      <c r="K20" s="14">
        <f>IF(OR(J20="-",G20="FÉRIAS",G20="FOLGA",G20="FALTA",G20="FOLGA FIXA",G20="ATESTADO",G20="FOLGA DO DOMINGO"),"-",(H20-G20))</f>
        <v/>
      </c>
      <c r="L20" s="14">
        <f>IF(OR(I20="-",F20="FÉRIAS",F20="FOLGA",F20="FALTA",F20="FOLGA FIXA",F20="ATESTADO",F20="FOLGA DO DOMINGO"),"-",IF(I20-H20&lt;F20-G20,((I20-H20)+1)-(F20-G20),(I20-H20)-(F20-G20)))</f>
        <v/>
      </c>
      <c r="M20" s="15">
        <f>IF(OR(F20="-",F20="FÉRIAS",F20="FOLGA",F20="FALTA",F20="FOLGA FIXA",F20="ATESTADO",F20="FOLGA DO DOMINGO"),"-",IF(F20&gt;SUM(B20+"00:05"),"SIM","NÃO"))</f>
        <v/>
      </c>
      <c r="N20" s="15">
        <f>IF(OR(F20="-",F20="FOLGA",F20="FÉRIAS",F20="FOLGA FIXA",F20="ATESTADO",F20="FOLGA DO DOMINGO"),"-",IF(F20="FALTA","SIM","NÃO"))</f>
        <v/>
      </c>
      <c r="O20" s="15">
        <f>IF(OR(F20="-",F20="FOLGA",F20="FÉRIAS",F20="FOLGA FIXA",F20="FALTA",F20="FOLGA DO DOMINGO"),"-",IF(F20="ATESTADO","SIM","NÃO"))</f>
        <v/>
      </c>
      <c r="P20" s="107" t="n"/>
      <c r="Q20" s="107" t="n"/>
      <c r="R20" s="14" t="inlineStr">
        <is>
          <t>NÃO</t>
        </is>
      </c>
    </row>
    <row r="21">
      <c r="A21" s="20" t="inlineStr">
        <is>
          <t>JOAB GOMES ARAGÃO</t>
        </is>
      </c>
      <c r="B21" s="21" t="n">
        <v>0.2083333333333333</v>
      </c>
      <c r="C21" s="21" t="n">
        <v>0.375</v>
      </c>
      <c r="D21" s="21" t="n">
        <v>0.4166666666666667</v>
      </c>
      <c r="E21" s="21" t="n">
        <v>0.5555555555555556</v>
      </c>
      <c r="F21" s="47" t="n"/>
      <c r="G21" s="47" t="n"/>
      <c r="H21" s="47" t="n"/>
      <c r="I21" s="47" t="n"/>
      <c r="J21" s="47">
        <f>IF(OR(I21="-",F21="FÉRIAS",F21="FOLGA",F21="FALTA",F21="FOLGA FIXA",F21="ATESTADO",F21="FOLGA DO DOMINGO"),"-",(((G21-F21)+(I21-H21))-((C21-B21)+(E21-D21))))</f>
        <v/>
      </c>
      <c r="K21" s="47">
        <f>IF(OR(J21="-",G21="FÉRIAS",G21="FOLGA",G21="FALTA",G21="FOLGA FIXA",G21="ATESTADO",G21="FOLGA DO DOMINGO"),"-",(H21-G21))</f>
        <v/>
      </c>
      <c r="L21" s="47">
        <f>IF(OR(I21="-",F21="FÉRIAS",F21="FOLGA",F21="FALTA",F21="FOLGA FIXA",F21="ATESTADO",I21&gt;"22:00",F21="FOLGA DO DOMINGO"),"-",IF(I21&lt;"22:00",I21-"22:00","00:00"))</f>
        <v/>
      </c>
      <c r="M21" s="48">
        <f>IF(OR(F21="-",F21="FÉRIAS",F21="FOLGA",F21="FALTA",F21="FOLGA FIXA",F21="ATESTADO",F21="FOLGA DO DOMINGO"),"-",IF(F21&gt;SUM(B21+"00:05"),"SIM","NÃO"))</f>
        <v/>
      </c>
      <c r="N21" s="48">
        <f>IF(OR(F21="-",F21="FOLGA",F21="FÉRIAS",F21="FOLGA FIXA",F21="ATESTADO",F21="FOLGA DO DOMINGO"),"-",IF(F21="FALTA","SIM","NÃO"))</f>
        <v/>
      </c>
      <c r="O21" s="48">
        <f>IF(OR(F21="-",F21="FOLGA",F21="FÉRIAS",F21="FOLGA FIXA",F21="FALTA",F21="FOLGA DO DOMINGO"),"-",IF(F21="ATESTADO","SIM","NÃO"))</f>
        <v/>
      </c>
      <c r="P21" s="104" t="n"/>
      <c r="Q21" s="104" t="n"/>
      <c r="R21" s="47" t="inlineStr">
        <is>
          <t>NÃO</t>
        </is>
      </c>
      <c r="S21" s="22" t="n"/>
    </row>
    <row r="22">
      <c r="A22" s="20" t="inlineStr">
        <is>
          <t>PABLO RIBEIRO DOS SANTOS</t>
        </is>
      </c>
      <c r="B22" s="21" t="n">
        <v>0.5694444444444444</v>
      </c>
      <c r="C22" s="21" t="n">
        <v>0.6666666666666666</v>
      </c>
      <c r="D22" s="21" t="n">
        <v>0.7083333333333334</v>
      </c>
      <c r="E22" s="21" t="n">
        <v>0.9166666666666666</v>
      </c>
      <c r="F22" s="47" t="n"/>
      <c r="G22" s="47" t="n"/>
      <c r="H22" s="47" t="n"/>
      <c r="I22" s="47" t="n"/>
      <c r="J22" s="47">
        <f>IF(OR(I22="-",F22="FÉRIAS",F22="FOLGA",F22="FALTA",F22="FOLGA FIXA",F22="ATESTADO",F22="FOLGA DO DOMINGO"),"-",(((G22-F22)+(I22-H22))-((C22-B22)+(E22-D22))))</f>
        <v/>
      </c>
      <c r="K22" s="47">
        <f>IF(OR(J22="-",G22="FÉRIAS",G22="FOLGA",G22="FALTA",G22="FOLGA FIXA",G22="ATESTADO",G22="FOLGA DO DOMINGO"),"-",(H22-G22))</f>
        <v/>
      </c>
      <c r="L22" s="47">
        <f>IF(OR(I22="-",F22="FÉRIAS",F22="FOLGA",F22="FALTA",F22="FOLGA FIXA",F22="ATESTADO",I22&gt;"22:00",F22="FOLGA DO DOMINGO"),"-",IF(I22&lt;"22:00",I22-"22:00","00:00"))</f>
        <v/>
      </c>
      <c r="M22" s="48">
        <f>IF(OR(F22="-",F22="FÉRIAS",F22="FOLGA",F22="FALTA",F22="FOLGA FIXA",F22="ATESTADO",F22="FOLGA DO DOMINGO"),"-",IF(F22&gt;SUM(B22+"00:05"),"SIM","NÃO"))</f>
        <v/>
      </c>
      <c r="N22" s="48">
        <f>IF(OR(F22="-",F22="FOLGA",F22="FÉRIAS",F22="FOLGA FIXA",F22="ATESTADO",F22="FOLGA DO DOMINGO"),"-",IF(F22="FALTA","SIM","NÃO"))</f>
        <v/>
      </c>
      <c r="O22" s="48">
        <f>IF(OR(F22="-",F22="FOLGA",F22="FÉRIAS",F22="FOLGA FIXA",F22="FALTA",F22="FOLGA DO DOMINGO"),"-",IF(F22="ATESTADO","SIM","NÃO"))</f>
        <v/>
      </c>
      <c r="P22" s="104" t="n"/>
      <c r="Q22" s="104" t="n"/>
      <c r="R22" s="47" t="inlineStr">
        <is>
          <t>NÃO</t>
        </is>
      </c>
      <c r="S22" s="22" t="n"/>
    </row>
    <row r="23">
      <c r="A23" s="20" t="inlineStr">
        <is>
          <t>SUELIO ALVES SANTOS</t>
        </is>
      </c>
      <c r="B23" s="36" t="n">
        <v>0.25</v>
      </c>
      <c r="C23" s="36" t="n">
        <v>0.375</v>
      </c>
      <c r="D23" s="36" t="n">
        <v>0.4166666666666667</v>
      </c>
      <c r="E23" s="36" t="n">
        <v>0.5972222222222222</v>
      </c>
      <c r="F23" s="47" t="n"/>
      <c r="G23" s="47" t="n"/>
      <c r="H23" s="47" t="n"/>
      <c r="I23" s="47" t="n"/>
      <c r="J23" s="47">
        <f>IF(OR(I23="-",F23="FÉRIAS",F23="FOLGA",F23="FALTA",F23="FOLGA FIXA",F23="ATESTADO",F23="FOLGA DO DOMINGO"),"-",(((G23-F23)+(I23-H23))-((C23-B23)+(E23-D23))))</f>
        <v/>
      </c>
      <c r="K23" s="47">
        <f>IF(OR(J23="-",G23="FÉRIAS",G23="FOLGA",G23="FALTA",G23="FOLGA FIXA",G23="ATESTADO",G23="FOLGA DO DOMINGO"),"-",(H23-G23))</f>
        <v/>
      </c>
      <c r="L23" s="47">
        <f>IF(OR(I23="-",F23="FÉRIAS",F23="FOLGA",F23="FALTA",F23="FOLGA FIXA",F23="ATESTADO",I23&gt;"22:00",F23="FOLGA DO DOMINGO"),"-",IF(I23&lt;"22:00",I23-"22:00","00:00"))</f>
        <v/>
      </c>
      <c r="M23" s="48">
        <f>IF(OR(F23="-",F23="FÉRIAS",F23="FOLGA",F23="FALTA",F23="FOLGA FIXA",F23="ATESTADO",F23="FOLGA DO DOMINGO"),"-",IF(F23&gt;SUM(B23+"00:05"),"SIM","NÃO"))</f>
        <v/>
      </c>
      <c r="N23" s="48">
        <f>IF(OR(F23="-",F23="FOLGA",F23="FÉRIAS",F23="FOLGA FIXA",F23="ATESTADO",F23="FOLGA DO DOMINGO"),"-",IF(F23="FALTA","SIM","NÃO"))</f>
        <v/>
      </c>
      <c r="O23" s="48">
        <f>IF(OR(F23="-",F23="FOLGA",F23="FÉRIAS",F23="FOLGA FIXA",F23="FALTA",F23="FOLGA DO DOMINGO"),"-",IF(F23="ATESTADO","SIM","NÃO"))</f>
        <v/>
      </c>
      <c r="P23" s="104" t="n"/>
      <c r="Q23" s="104" t="n"/>
      <c r="R23" s="47" t="inlineStr">
        <is>
          <t>NÃO</t>
        </is>
      </c>
      <c r="S23" s="22" t="n"/>
    </row>
    <row r="24">
      <c r="A24" s="20" t="inlineStr">
        <is>
          <t>TIAGO SANTOS DE OLIVEIRA</t>
        </is>
      </c>
      <c r="B24" s="108" t="inlineStr">
        <is>
          <t>FÉRIAS</t>
        </is>
      </c>
      <c r="C24" s="99" t="n"/>
      <c r="D24" s="99" t="n"/>
      <c r="E24" s="100" t="n"/>
      <c r="F24" s="108" t="inlineStr">
        <is>
          <t>FÉRIAS</t>
        </is>
      </c>
      <c r="G24" s="99" t="n"/>
      <c r="H24" s="99" t="n"/>
      <c r="I24" s="100" t="n"/>
      <c r="J24" s="47">
        <f>IF(OR(I24="-",F24="FÉRIAS",F24="FOLGA",F24="FALTA",F24="FOLGA FIXA",F24="ATESTADO",F24="FOLGA DO DOMINGO"),"-",(((G24-F24)+(I24-H24))-((C22-B22)+(E22-D22))))</f>
        <v/>
      </c>
      <c r="K24" s="47">
        <f>IF(OR(J24="-",G24="FÉRIAS",G24="FOLGA",G24="FALTA",G24="FOLGA FIXA",G24="ATESTADO",G24="FOLGA DO DOMINGO"),"-",(H24-G24))</f>
        <v/>
      </c>
      <c r="L24" s="47">
        <f>IF(OR(I24="-",F24="FÉRIAS",F24="FOLGA",F24="FALTA",F24="FOLGA FIXA",F24="ATESTADO",I24&gt;"22:00",F24="FOLGA DO DOMINGO"),"-",IF(I24&lt;"22:00",I24-"22:00","00:00"))</f>
        <v/>
      </c>
      <c r="M24" s="48">
        <f>IF(OR(F24="-",F24="FÉRIAS",F24="FOLGA",F24="FALTA",F24="FOLGA FIXA",F24="ATESTADO",F24="FOLGA DO DOMINGO"),"-",IF(F24&gt;SUM(B22+"00:05"),"SIM","NÃO"))</f>
        <v/>
      </c>
      <c r="N24" s="48">
        <f>IF(OR(F24="-",F24="FOLGA",F24="FÉRIAS",F24="FOLGA FIXA",F24="ATESTADO",F24="FOLGA DO DOMINGO"),"-",IF(F24="FALTA","SIM","NÃO"))</f>
        <v/>
      </c>
      <c r="O24" s="48">
        <f>IF(OR(F24="-",F24="FOLGA",F24="FÉRIAS",F24="FOLGA FIXA",F24="FALTA",F24="FOLGA DO DOMINGO"),"-",IF(F24="ATESTADO","SIM","NÃO"))</f>
        <v/>
      </c>
      <c r="P24" s="104" t="n"/>
      <c r="Q24" s="104" t="n"/>
      <c r="R24" s="47" t="inlineStr">
        <is>
          <t>NÃO</t>
        </is>
      </c>
      <c r="S24" s="22" t="inlineStr">
        <is>
          <t>FÉRIAS 30 DIAS</t>
        </is>
      </c>
    </row>
    <row r="25" ht="15" customFormat="1" customHeight="1" s="2">
      <c r="A25" s="43" t="inlineStr">
        <is>
          <t>10 - RD COMÉRCIO VAREJISTA DE COMBUSTÍVEIS E LUBRIFICANTES LTDA</t>
        </is>
      </c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105" t="n"/>
      <c r="Q25" s="105" t="n"/>
      <c r="R25" s="44" t="n"/>
      <c r="S25" s="45" t="n"/>
    </row>
    <row r="26" ht="15.6" customHeight="1">
      <c r="A26" s="20" t="inlineStr">
        <is>
          <t>ALAN RUBENS RODRIGUES</t>
        </is>
      </c>
      <c r="B26" s="21" t="n">
        <v>0.2083333333333333</v>
      </c>
      <c r="C26" s="21" t="n">
        <v>0.375</v>
      </c>
      <c r="D26" s="21" t="n">
        <v>0.4166666666666667</v>
      </c>
      <c r="E26" s="21" t="n">
        <v>0.5555555555555556</v>
      </c>
      <c r="F26" s="47" t="n"/>
      <c r="G26" s="47" t="n"/>
      <c r="H26" s="47" t="n"/>
      <c r="I26" s="47" t="n"/>
      <c r="J26" s="47">
        <f>IF(OR(I26="-",F26="FÉRIAS",F26="FOLGA",F26="FALTA",F26="FOLGA FIXA",F26="ATESTADO",F26="FOLGA DO DOMINGO"),"-",(((G26-F26)+(I26-H26))-((C26-B26)+(E26-D26))))</f>
        <v/>
      </c>
      <c r="K26" s="47">
        <f>IF(OR(J26="-",G26="FÉRIAS",G26="FOLGA",G26="FALTA",G26="FOLGA FIXA",G26="ATESTADO",G26="FOLGA DO DOMINGO"),"-",(H26-G26))</f>
        <v/>
      </c>
      <c r="L26" s="47">
        <f>IF(OR(I26="-",F26="FÉRIAS",F26="FOLGA",F26="FALTA",F26="FOLGA FIXA",F26="ATESTADO",I26&gt;"22:00",F26="FOLGA DO DOMINGO"),"-",IF(I26&lt;"22:00",I26-"22:00","00:00"))</f>
        <v/>
      </c>
      <c r="M26" s="48">
        <f>IF(OR(F26="-",F26="FÉRIAS",F26="FOLGA",F26="FALTA",F26="FOLGA FIXA",F26="ATESTADO",F26="FOLGA DO DOMINGO"),"-",IF(F26&gt;SUM(B27+"00:05"),"SIM","NÃO"))</f>
        <v/>
      </c>
      <c r="N26" s="48">
        <f>IF(OR(F26="-",F26="FOLGA",F26="FÉRIAS",F26="FOLGA FIXA",F26="ATESTADO",F26="FOLGA DO DOMINGO"),"-",IF(F26="FALTA","SIM","NÃO"))</f>
        <v/>
      </c>
      <c r="O26" s="48">
        <f>IF(OR(F26="-",F26="FOLGA",F26="FÉRIAS",F26="FOLGA FIXA",F26="FALTA",F26="FOLGA DO DOMINGO"),"-",IF(F26="ATESTADO","SIM","NÃO"))</f>
        <v/>
      </c>
      <c r="P26" s="104" t="n"/>
      <c r="Q26" s="109" t="n"/>
      <c r="R26" s="47" t="inlineStr">
        <is>
          <t>NÃO</t>
        </is>
      </c>
      <c r="S26" s="22" t="n"/>
    </row>
    <row r="27" ht="15.6" customHeight="1">
      <c r="A27" s="20" t="inlineStr">
        <is>
          <t>ARLAN DIAS DE CASTRO</t>
        </is>
      </c>
      <c r="B27" s="21" t="n">
        <v>0.5694444444444444</v>
      </c>
      <c r="C27" s="21" t="n">
        <v>0.7083333333333334</v>
      </c>
      <c r="D27" s="21" t="n">
        <v>0.75</v>
      </c>
      <c r="E27" s="21" t="n">
        <v>0.9166666666666666</v>
      </c>
      <c r="F27" s="47" t="n"/>
      <c r="G27" s="47" t="n"/>
      <c r="H27" s="47" t="n"/>
      <c r="I27" s="47" t="n"/>
      <c r="J27" s="47">
        <f>IF(OR(I27="-",F27="FÉRIAS",F27="FOLGA",F27="FALTA",F27="FOLGA FIXA",F27="ATESTADO",F27="FOLGA DO DOMINGO"),"-",(((G27-F27)+(I27-H27))-((C27-B27)+(E27-D27))))</f>
        <v/>
      </c>
      <c r="K27" s="47">
        <f>IF(OR(J27="-",G27="FÉRIAS",G27="FOLGA",G27="FALTA",G27="FOLGA FIXA",G27="ATESTADO",G27="FOLGA DO DOMINGO"),"-",(H27-G27))</f>
        <v/>
      </c>
      <c r="L27" s="47">
        <f>IF(OR(I27="-",F27="FÉRIAS",F27="FOLGA",F27="FALTA",F27="FOLGA FIXA",F27="ATESTADO",I27&gt;"22:00",F27="FOLGA DO DOMINGO"),"-",IF(I27&lt;"22:00",I27-"22:00","00:00"))</f>
        <v/>
      </c>
      <c r="M27" s="48">
        <f>IF(OR(F27="-",F27="FÉRIAS",F27="FOLGA",F27="FALTA",F27="FOLGA FIXA",F27="ATESTADO",F27="FOLGA DO DOMINGO"),"-",IF(F27&gt;SUM(B28+"00:05"),"SIM","NÃO"))</f>
        <v/>
      </c>
      <c r="N27" s="48">
        <f>IF(OR(F27="-",F27="FOLGA",F27="FÉRIAS",F27="FOLGA FIXA",F27="ATESTADO",F27="FOLGA DO DOMINGO"),"-",IF(F27="FALTA","SIM","NÃO"))</f>
        <v/>
      </c>
      <c r="O27" s="48">
        <f>IF(OR(F27="-",F27="FOLGA",F27="FÉRIAS",F27="FOLGA FIXA",F27="FALTA",F27="FOLGA DO DOMINGO"),"-",IF(F27="ATESTADO","SIM","NÃO"))</f>
        <v/>
      </c>
      <c r="P27" s="104" t="n"/>
      <c r="Q27" s="109" t="n"/>
      <c r="R27" s="47" t="inlineStr">
        <is>
          <t>NÃO</t>
        </is>
      </c>
      <c r="S27" s="22" t="n"/>
    </row>
    <row r="28" customFormat="1" s="82">
      <c r="A28" s="77" t="inlineStr">
        <is>
          <t>BRUNO SILVA ROCHA</t>
        </is>
      </c>
      <c r="B28" s="78" t="n"/>
      <c r="C28" s="78" t="n"/>
      <c r="D28" s="78" t="n"/>
      <c r="E28" s="78" t="n"/>
      <c r="F28" s="78" t="n"/>
      <c r="G28" s="78" t="n"/>
      <c r="H28" s="78" t="n"/>
      <c r="I28" s="78" t="n"/>
      <c r="J28" s="78">
        <f>IF(OR(I28="-",F28="FÉRIAS",F28="FOLGA",F28="FALTA",F28="FOLGA FIXA",F28="ATESTADO",F28="FOLGA DO DOMINGO"),"-",(((G28-F28)+(I28-H28))-((C28-B28)+(E28-D28))))</f>
        <v/>
      </c>
      <c r="K28" s="78">
        <f>IF(OR(J28="-",G28="FÉRIAS",G28="FOLGA",G28="FALTA",G28="FOLGA FIXA",G28="ATESTADO",G28="FOLGA DO DOMINGO"),"-",(H28-G28))</f>
        <v/>
      </c>
      <c r="L28" s="78">
        <f>IF(OR(I28="-",F28="FÉRIAS",F28="FOLGA",F28="FALTA",F28="FOLGA FIXA",F28="ATESTADO",I28&gt;"22:00",F28="FOLGA DO DOMINGO"),"-",IF(I28&lt;"22:00",I28-"22:00","00:00"))</f>
        <v/>
      </c>
      <c r="M28" s="79">
        <f>IF(OR(F28="-",F28="FÉRIAS",F28="FOLGA",F28="FALTA",F28="FOLGA FIXA",F28="ATESTADO",F28="FOLGA DO DOMINGO"),"-",IF(F28&gt;SUM(B29+"00:05"),"SIM","NÃO"))</f>
        <v/>
      </c>
      <c r="N28" s="79">
        <f>IF(OR(F28="-",F28="FOLGA",F28="FÉRIAS",F28="FOLGA FIXA",F28="ATESTADO",F28="FOLGA DO DOMINGO"),"-",IF(F28="FALTA","SIM","NÃO"))</f>
        <v/>
      </c>
      <c r="O28" s="79">
        <f>IF(OR(F28="-",F28="FOLGA",F28="FÉRIAS",F28="FOLGA FIXA",F28="FALTA",F28="FOLGA DO DOMINGO"),"-",IF(F28="ATESTADO","SIM","NÃO"))</f>
        <v/>
      </c>
      <c r="P28" s="110" t="n"/>
      <c r="Q28" s="110" t="n"/>
      <c r="R28" s="78" t="inlineStr">
        <is>
          <t>NÃO</t>
        </is>
      </c>
      <c r="S28" s="81" t="n"/>
    </row>
    <row r="29" customFormat="1" s="28">
      <c r="A29" s="39" t="inlineStr">
        <is>
          <t>GEORGE MESSIAS SOUSA SILVA</t>
        </is>
      </c>
      <c r="B29" s="32" t="n"/>
      <c r="C29" s="32" t="n"/>
      <c r="D29" s="32" t="n"/>
      <c r="E29" s="32" t="n"/>
      <c r="F29" s="33" t="n"/>
      <c r="G29" s="33" t="n"/>
      <c r="H29" s="33" t="n"/>
      <c r="I29" s="33" t="n"/>
      <c r="J29" s="33">
        <f>IF(OR(I29="-",F29="FÉRIAS",F29="FOLGA",F29="FALTA",F29="FOLGA FIXA",F29="ATESTADO",F29="FOLGA DO DOMINGO"),"-",(-((C29-B29)+(E29-D29)-((G29-F29)+(I29-H29)))))</f>
        <v/>
      </c>
      <c r="K29" s="33">
        <f>IF(OR(J29="-",G29="FÉRIAS",G29="FOLGA",G29="FALTA",G29="FOLGA FIXA",G29="ATESTADO",G29="FOLGA DO DOMINGO"),"-",(H29-G29))</f>
        <v/>
      </c>
      <c r="L29" s="33">
        <f>IF(OR(I29="-",F29="FÉRIAS",F29="FOLGA",F29="FALTA",F29="FOLGA FIXA",F29="ATESTADO",I29&gt;"22:00",F29="FOLGA DO DOMINGO"),"-",IF(I29&lt;"22:00",I29-"22:00","00:00"))</f>
        <v/>
      </c>
      <c r="M29" s="34">
        <f>IF(OR(F29="-",F29="FÉRIAS",F29="FOLGA",F29="FALTA",F29="FOLGA FIXA",F29="ATESTADO",F29="FOLGA DO DOMINGO"),"-",IF(F29&gt;SUM(B29+"00:05"),"SIM","NÃO"))</f>
        <v/>
      </c>
      <c r="N29" s="34">
        <f>IF(OR(F29="-",F29="FOLGA",F29="FÉRIAS",F29="FOLGA FIXA",F29="ATESTADO",F29="FOLGA DO DOMINGO"),"-",IF(F29="FALTA","SIM","NÃO"))</f>
        <v/>
      </c>
      <c r="O29" s="34">
        <f>IF(OR(F29="-",F29="FOLGA",F29="FÉRIAS",F29="FOLGA FIXA",F29="FALTA",F29="FOLGA DO DOMINGO"),"-",IF(F29="ATESTADO","SIM","NÃO"))</f>
        <v/>
      </c>
      <c r="P29" s="106" t="n"/>
      <c r="Q29" s="106" t="n"/>
      <c r="R29" s="33" t="inlineStr">
        <is>
          <t>NÃO</t>
        </is>
      </c>
      <c r="S29" s="35" t="n"/>
    </row>
    <row r="30">
      <c r="A30" s="20" t="inlineStr">
        <is>
          <t>JÉFFERSON DA SILVA RODRIGUES</t>
        </is>
      </c>
      <c r="B30" s="21" t="n">
        <v>0.25</v>
      </c>
      <c r="C30" s="21" t="n">
        <v>0.4166666666666667</v>
      </c>
      <c r="D30" s="21" t="n">
        <v>0.4583333333333333</v>
      </c>
      <c r="E30" s="21" t="n">
        <v>0.5972222222222222</v>
      </c>
      <c r="F30" s="47" t="n"/>
      <c r="G30" s="47" t="n"/>
      <c r="H30" s="47" t="n"/>
      <c r="I30" s="47" t="n"/>
      <c r="J30" s="47">
        <f>IF(OR(I30="-",F30="FÉRIAS",F30="FOLGA",F30="FALTA",F30="FOLGA FIXA",F30="ATESTADO",F30="FOLGA DO DOMINGO"),"-",(((G30-F30)+(I30-H30))-((C30-B30)+(E30-D30))))</f>
        <v/>
      </c>
      <c r="K30" s="47">
        <f>IF(OR(J30="-",G30="FÉRIAS",G30="FOLGA",G30="FALTA",G30="FOLGA FIXA",G30="ATESTADO",G30="FOLGA DO DOMINGO"),"-",(H30-G30))</f>
        <v/>
      </c>
      <c r="L30" s="47">
        <f>IF(OR(I30="-",F30="FÉRIAS",F30="FOLGA",F30="FALTA",F30="FOLGA FIXA",F30="ATESTADO",I30&gt;"22:00",F30="FOLGA DO DOMINGO"),"-",IF(I30&lt;"22:00",I30-"22:00","00:00"))</f>
        <v/>
      </c>
      <c r="M30" s="48">
        <f>IF(OR(F30="-",F30="FÉRIAS",F30="FOLGA",F30="FALTA",F30="FOLGA FIXA",F30="ATESTADO",F30="FOLGA DO DOMINGO"),"-",IF(F30&gt;SUM(B30+"00:05"),"SIM","NÃO"))</f>
        <v/>
      </c>
      <c r="N30" s="48">
        <f>IF(OR(F30="-",F30="FOLGA",F30="FÉRIAS",F30="FOLGA FIXA",F30="ATESTADO",F30="FOLGA DO DOMINGO"),"-",IF(F30="FALTA","SIM","NÃO"))</f>
        <v/>
      </c>
      <c r="O30" s="48">
        <f>IF(OR(F30="-",F30="FOLGA",F30="FÉRIAS",F30="FOLGA FIXA",F30="FALTA",F30="FOLGA DO DOMINGO"),"-",IF(F30="ATESTADO","SIM","NÃO"))</f>
        <v/>
      </c>
      <c r="P30" s="104" t="n"/>
      <c r="Q30" s="104" t="n"/>
      <c r="R30" s="47" t="inlineStr">
        <is>
          <t>NÃO</t>
        </is>
      </c>
      <c r="S30" s="22" t="n"/>
    </row>
    <row r="31">
      <c r="A31" s="20" t="inlineStr">
        <is>
          <t>MATEUS SILVA DOS SANTOS</t>
        </is>
      </c>
      <c r="B31" s="21" t="n">
        <v>0.5416666666666666</v>
      </c>
      <c r="C31" s="21" t="n">
        <v>0.625</v>
      </c>
      <c r="D31" s="21" t="n">
        <v>0.6666666666666666</v>
      </c>
      <c r="E31" s="21" t="n">
        <v>0.8888888888888888</v>
      </c>
      <c r="F31" s="47" t="n"/>
      <c r="G31" s="47" t="n"/>
      <c r="H31" s="47" t="n"/>
      <c r="I31" s="47" t="n"/>
      <c r="J31" s="47">
        <f>IF(OR(I31="-",F31="FÉRIAS",F31="FOLGA",F31="FALTA",F31="FOLGA FIXA",F31="ATESTADO",F31="FOLGA DO DOMINGO"),"-",(((G31-F31)+(I31-H31))-((C31-B31)+(E31-D31))))</f>
        <v/>
      </c>
      <c r="K31" s="47">
        <f>IF(OR(J31="-",G31="FÉRIAS",G31="FOLGA",G31="FALTA",G31="FOLGA FIXA",G31="ATESTADO",G31="FOLGA DO DOMINGO"),"-",(H31-G31))</f>
        <v/>
      </c>
      <c r="L31" s="47">
        <f>IF(OR(I31="-",F31="FÉRIAS",F31="FOLGA",F31="FALTA",F31="FOLGA FIXA",F31="ATESTADO",I31&gt;"22:00",F31="FOLGA DO DOMINGO"),"-",IF(I31&lt;"22:00",I31-"22:00","00:00"))</f>
        <v/>
      </c>
      <c r="M31" s="48">
        <f>IF(OR(F31="-",F31="FÉRIAS",F31="FOLGA",F31="FALTA",F31="FOLGA FIXA",F31="ATESTADO",F31="FOLGA DO DOMINGO"),"-",IF(F31&gt;SUM(B31+"00:05"),"SIM","NÃO"))</f>
        <v/>
      </c>
      <c r="N31" s="48">
        <f>IF(OR(F31="-",F31="FOLGA",F31="FÉRIAS",F31="FOLGA FIXA",F31="ATESTADO",F31="FOLGA DO DOMINGO"),"-",IF(F31="FALTA","SIM","NÃO"))</f>
        <v/>
      </c>
      <c r="O31" s="48">
        <f>IF(OR(F31="-",F31="FOLGA",F31="FÉRIAS",F31="FOLGA FIXA",F31="FALTA",F31="FOLGA DO DOMINGO"),"-",IF(F31="ATESTADO","SIM","NÃO"))</f>
        <v/>
      </c>
      <c r="P31" s="104" t="n"/>
      <c r="Q31" s="104" t="n"/>
      <c r="R31" s="47" t="inlineStr">
        <is>
          <t>NÃO</t>
        </is>
      </c>
      <c r="S31" s="22" t="n"/>
    </row>
    <row r="32" customFormat="1" s="76">
      <c r="A32" s="71" t="inlineStr">
        <is>
          <t>VALDEISON RODRIGUES DE ARAUJO</t>
        </is>
      </c>
      <c r="B32" s="108" t="inlineStr">
        <is>
          <t>FÉRIAS</t>
        </is>
      </c>
      <c r="C32" s="99" t="n"/>
      <c r="D32" s="99" t="n"/>
      <c r="E32" s="100" t="n"/>
      <c r="F32" s="108" t="inlineStr">
        <is>
          <t>FÉRIAS</t>
        </is>
      </c>
      <c r="G32" s="99" t="n"/>
      <c r="H32" s="99" t="n"/>
      <c r="I32" s="100" t="n"/>
      <c r="J32" s="73">
        <f>IF(OR(I32="-",F32="FÉRIAS",F32="FOLGA",F32="FALTA",F32="FOLGA FIXA",F32="ATESTADO",F32="FOLGA DO DOMINGO"),"-",(((G32-F32)+(I32-H32))-((C32-B32)+(E32-D32))))</f>
        <v/>
      </c>
      <c r="K32" s="73">
        <f>IF(OR(J32="-",G32="FÉRIAS",G32="FOLGA",G32="FALTA",G32="FOLGA FIXA",G32="ATESTADO",G32="FOLGA DO DOMINGO"),"-",(H32-G32))</f>
        <v/>
      </c>
      <c r="L32" s="73">
        <f>IF(OR(I32="-",F32="FÉRIAS",F32="FOLGA",F32="FALTA",F32="FOLGA FIXA",F32="ATESTADO",I32&gt;"22:00",F32="FOLGA DO DOMINGO"),"-",IF(I32&lt;"22:00",I32-"22:00","00:00"))</f>
        <v/>
      </c>
      <c r="M32" s="74">
        <f>IF(OR(F32="-",F32="FÉRIAS",F32="FOLGA",F32="FALTA",F32="FOLGA FIXA",F32="ATESTADO",F32="FOLGA DO DOMINGO"),"-",IF(F32&gt;SUM(B32+"00:05"),"SIM","NÃO"))</f>
        <v/>
      </c>
      <c r="N32" s="74">
        <f>IF(OR(F32="-",F32="FOLGA",F32="FÉRIAS",F32="FOLGA FIXA",F32="ATESTADO",F32="FOLGA DO DOMINGO"),"-",IF(F32="FALTA","SIM","NÃO"))</f>
        <v/>
      </c>
      <c r="O32" s="74">
        <f>IF(OR(F32="-",F32="FOLGA",F32="FÉRIAS",F32="FOLGA FIXA",F32="FALTA",F32="FOLGA DO DOMINGO"),"-",IF(F32="ATESTADO","SIM","NÃO"))</f>
        <v/>
      </c>
      <c r="P32" s="111" t="n"/>
      <c r="Q32" s="111" t="n"/>
      <c r="R32" s="73" t="inlineStr">
        <is>
          <t>NÃO</t>
        </is>
      </c>
      <c r="S32" s="22" t="inlineStr">
        <is>
          <t>FÉRIAS 30 DIAS</t>
        </is>
      </c>
    </row>
    <row r="33" ht="15" customFormat="1" customHeight="1" s="2">
      <c r="A33" s="43" t="inlineStr">
        <is>
          <t>11 - PRU COMÉRCIO DE COMBUSTÍVEIS E LUBRIFICANTES LTDA</t>
        </is>
      </c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  <c r="N33" s="44" t="n"/>
      <c r="O33" s="44" t="n"/>
      <c r="P33" s="105" t="n"/>
      <c r="Q33" s="105" t="n"/>
      <c r="R33" s="44" t="n"/>
      <c r="S33" s="45" t="n"/>
    </row>
    <row r="34">
      <c r="A34" s="20" t="inlineStr">
        <is>
          <t>ALEANDRO SANTOS DA SILVA</t>
        </is>
      </c>
      <c r="B34" s="21" t="n">
        <v>0.5208333333333334</v>
      </c>
      <c r="C34" s="21" t="n">
        <v>0.6458333333333334</v>
      </c>
      <c r="D34" s="21" t="n">
        <v>0.7291666666666666</v>
      </c>
      <c r="E34" s="21" t="n">
        <v>0.8263888888888888</v>
      </c>
      <c r="F34" s="47" t="n"/>
      <c r="G34" s="47" t="n"/>
      <c r="H34" s="47" t="n"/>
      <c r="I34" s="47" t="n"/>
      <c r="J34" s="47">
        <f>IF(OR(I34="-",F34="FÉRIAS",F34="FOLGA",F34="FALTA",F34="FOLGA FIXA",F34="ATESTADO",F34="FOLGA DO DOMINGO"),"-",(((G34-F34)+(I34-H34))-((C34-B34)+(E34-D34))))</f>
        <v/>
      </c>
      <c r="K34" s="47">
        <f>IF(OR(J34="-",G34="FÉRIAS",G34="FOLGA",G34="FALTA",G34="FOLGA FIXA",G34="ATESTADO",G34="FOLGA DO DOMINGO"),"-",(H34-G34))</f>
        <v/>
      </c>
      <c r="L34" s="47">
        <f>IF(OR(I34="-",F34="FÉRIAS",F34="FOLGA",F34="FALTA",F34="FOLGA FIXA",F34="ATESTADO",I34&gt;"22:00",F34="FOLGA DO DOMINGO"),"-",IF(I34&lt;"22:00",I34-"22:00","00:00"))</f>
        <v/>
      </c>
      <c r="M34" s="48">
        <f>IF(OR(F34="-",F34="FÉRIAS",F34="FOLGA",F34="FALTA",F34="FOLGA FIXA",F34="ATESTADO",F34="FOLGA DO DOMINGO"),"-",IF(F34&gt;SUM(B34+"00:05"),"SIM","NÃO"))</f>
        <v/>
      </c>
      <c r="N34" s="48">
        <f>IF(OR(F34="-",F34="FOLGA",F34="FÉRIAS",F34="FOLGA FIXA",F34="ATESTADO",F34="FOLGA DO DOMINGO"),"-",IF(F34="FALTA","SIM","NÃO"))</f>
        <v/>
      </c>
      <c r="O34" s="48">
        <f>IF(OR(F34="-",F34="FOLGA",F34="FÉRIAS",F34="FOLGA FIXA",F34="FALTA",F34="FOLGA DO DOMINGO"),"-",IF(F34="ATESTADO","SIM","NÃO"))</f>
        <v/>
      </c>
      <c r="P34" s="104" t="n"/>
      <c r="Q34" s="104" t="n"/>
      <c r="R34" s="47" t="inlineStr">
        <is>
          <t>NÃO</t>
        </is>
      </c>
      <c r="S34" s="48" t="n"/>
    </row>
    <row r="35" ht="15.6" customHeight="1">
      <c r="A35" s="20" t="inlineStr">
        <is>
          <t>EDSON DE JESUS LIMA</t>
        </is>
      </c>
      <c r="B35" s="21" t="n">
        <v>0.2291666666666667</v>
      </c>
      <c r="C35" s="21" t="n">
        <v>0.5416666666666666</v>
      </c>
      <c r="D35" s="21" t="n">
        <v>0.625</v>
      </c>
      <c r="E35" s="21" t="n">
        <v>0.7708333333333334</v>
      </c>
      <c r="F35" s="47" t="n"/>
      <c r="G35" s="47" t="n"/>
      <c r="H35" s="47" t="n"/>
      <c r="I35" s="47" t="n"/>
      <c r="J35" s="47">
        <f>IF(OR(I35="-",F35="FÉRIAS",F35="FOLGA",F35="FALTA",F35="FOLGA FIXA",F35="ATESTADO",F35="FOLGA DO DOMINGO"),"-",(((G35-F35)+(I35-H35))-((C35-B35)+(E35-D35))))</f>
        <v/>
      </c>
      <c r="K35" s="47">
        <f>IF(OR(J35="-",G35="FÉRIAS",G35="FOLGA",G35="FALTA",G35="FOLGA FIXA",G35="ATESTADO",G35="FOLGA DO DOMINGO"),"-",(H35-G35))</f>
        <v/>
      </c>
      <c r="L35" s="47">
        <f>IF(OR(I35="-",F35="FÉRIAS",F35="FOLGA",F35="FALTA",F35="FOLGA FIXA",F35="ATESTADO",I35&gt;"22:00",F35="FOLGA DO DOMINGO"),"-",IF(I35&lt;"22:00",I35-"22:00","00:00"))</f>
        <v/>
      </c>
      <c r="M35" s="48">
        <f>IF(OR(F35="-",F35="FÉRIAS",F35="FOLGA",F35="FALTA",F35="FOLGA FIXA",F35="ATESTADO",F35="FOLGA DO DOMINGO"),"-",IF(F35&gt;SUM(B35+"00:05"),"SIM","NÃO"))</f>
        <v/>
      </c>
      <c r="N35" s="48">
        <f>IF(OR(F35="-",F35="FOLGA",F35="FÉRIAS",F35="FOLGA FIXA",F35="ATESTADO",F35="FOLGA DO DOMINGO"),"-",IF(F35="FALTA","SIM","NÃO"))</f>
        <v/>
      </c>
      <c r="O35" s="48">
        <f>IF(OR(F35="-",F35="FOLGA",F35="FÉRIAS",F35="FOLGA FIXA",F35="FALTA",F35="FOLGA DO DOMINGO"),"-",IF(F35="ATESTADO","SIM","NÃO"))</f>
        <v/>
      </c>
      <c r="P35" s="104" t="n"/>
      <c r="Q35" s="109" t="n"/>
      <c r="R35" s="47" t="inlineStr">
        <is>
          <t>NÃO</t>
        </is>
      </c>
      <c r="S35" s="48" t="n"/>
    </row>
    <row r="36" ht="15.6" customHeight="1">
      <c r="A36" s="20" t="inlineStr">
        <is>
          <t>EDSON DOS REIS SANTOS</t>
        </is>
      </c>
      <c r="B36" s="21" t="n">
        <v>0.2291666666666667</v>
      </c>
      <c r="C36" s="21" t="n">
        <v>0.4583333333333333</v>
      </c>
      <c r="D36" s="21" t="n">
        <v>0.5416666666666666</v>
      </c>
      <c r="E36" s="21" t="n">
        <v>0.7708333333333334</v>
      </c>
      <c r="F36" s="47" t="n"/>
      <c r="G36" s="47" t="n"/>
      <c r="H36" s="47" t="n"/>
      <c r="I36" s="47" t="n"/>
      <c r="J36" s="47">
        <f>IF(OR(I36="-",F36="FÉRIAS",F36="FOLGA",F36="FALTA",F36="FOLGA FIXA",F36="ATESTADO",F36="FOLGA DO DOMINGO"),"-",(((G36-F36)+(I36-H36))-((C36-B36)+(E36-D36))))</f>
        <v/>
      </c>
      <c r="K36" s="47">
        <f>IF(OR(J36="-",G36="FÉRIAS",G36="FOLGA",G36="FALTA",G36="FOLGA FIXA",G36="ATESTADO",G36="FOLGA DO DOMINGO"),"-",(H36-G36))</f>
        <v/>
      </c>
      <c r="L36" s="47">
        <f>IF(OR(I36="-",F36="FÉRIAS",F36="FOLGA",F36="FALTA",F36="FOLGA FIXA",F36="ATESTADO",I36&gt;"22:00",F36="FOLGA DO DOMINGO"),"-",IF(I36&lt;"22:00",I36-"22:00","00:00"))</f>
        <v/>
      </c>
      <c r="M36" s="48">
        <f>IF(OR(F36="-",F36="FÉRIAS",F36="FOLGA",F36="FALTA",F36="FOLGA FIXA",F36="ATESTADO",F36="FOLGA DO DOMINGO"),"-",IF(F36&gt;SUM(B36+"00:05"),"SIM","NÃO"))</f>
        <v/>
      </c>
      <c r="N36" s="48">
        <f>IF(OR(F36="-",F36="FOLGA",F36="FÉRIAS",F36="FOLGA FIXA",F36="ATESTADO",F36="FOLGA DO DOMINGO"),"-",IF(F36="FALTA","SIM","NÃO"))</f>
        <v/>
      </c>
      <c r="O36" s="48">
        <f>IF(OR(F36="-",F36="FOLGA",F36="FÉRIAS",F36="FOLGA FIXA",F36="FALTA",F36="FOLGA DO DOMINGO"),"-",IF(F36="ATESTADO","SIM","NÃO"))</f>
        <v/>
      </c>
      <c r="P36" s="104" t="n"/>
      <c r="Q36" s="109" t="n"/>
      <c r="R36" s="47" t="inlineStr">
        <is>
          <t>NÃO</t>
        </is>
      </c>
      <c r="S36" s="48" t="n"/>
    </row>
    <row r="37">
      <c r="A37" s="20" t="inlineStr">
        <is>
          <t>EMERSON MOURA DA SILVA</t>
        </is>
      </c>
      <c r="B37" s="21" t="n">
        <v>0.2291666666666667</v>
      </c>
      <c r="C37" s="21" t="n">
        <v>0.4583333333333333</v>
      </c>
      <c r="D37" s="21" t="n">
        <v>0.5416666666666666</v>
      </c>
      <c r="E37" s="21" t="n">
        <v>0.7708333333333334</v>
      </c>
      <c r="F37" s="21" t="n"/>
      <c r="G37" s="21" t="n"/>
      <c r="H37" s="21" t="n"/>
      <c r="I37" s="21" t="n"/>
      <c r="J37" s="47">
        <f>IF(OR(I37="-",F37="FÉRIAS",F37="FOLGA",F37="FALTA",F37="FOLGA FIXA",F37="ATESTADO",F37="FOLGA DO DOMINGO"),"-",(((G37-F37)+(I37-H37))-((C37-B37)+(E37-D37))))</f>
        <v/>
      </c>
      <c r="K37" s="47">
        <f>IF(OR(J37="-",G37="FÉRIAS",G37="FOLGA",G37="FALTA",G37="FOLGA FIXA",G37="ATESTADO",G37="FOLGA DO DOMINGO"),"-",(H37-G37))</f>
        <v/>
      </c>
      <c r="L37" s="47">
        <f>IF(OR(I37="-",F37="FÉRIAS",F37="FOLGA",F37="FALTA",F37="FOLGA FIXA",F37="ATESTADO",I37&gt;"22:00",F37="FOLGA DO DOMINGO"),"-",IF(I37&lt;"22:00",I37-"22:00","00:00"))</f>
        <v/>
      </c>
      <c r="M37" s="48">
        <f>IF(OR(F37="-",F37="FÉRIAS",F37="FOLGA",F37="FALTA",F37="FOLGA FIXA",F37="ATESTADO",F37="FOLGA DO DOMINGO"),"-",IF(F37&gt;SUM(B37+"00:05"),"SIM","NÃO"))</f>
        <v/>
      </c>
      <c r="N37" s="48">
        <f>IF(OR(F37="-",F37="FOLGA",F37="FÉRIAS",F37="FOLGA FIXA",F37="ATESTADO",F37="FOLGA DO DOMINGO"),"-",IF(F37="FALTA","SIM","NÃO"))</f>
        <v/>
      </c>
      <c r="O37" s="48">
        <f>IF(OR(F37="-",F37="FOLGA",F37="FÉRIAS",F37="FOLGA FIXA",F37="FALTA",F37="FOLGA DO DOMINGO"),"-",IF(F37="ATESTADO","SIM","NÃO"))</f>
        <v/>
      </c>
      <c r="P37" s="104" t="n"/>
      <c r="Q37" s="104" t="n"/>
      <c r="R37" s="47" t="inlineStr">
        <is>
          <t>NÃO</t>
        </is>
      </c>
      <c r="S37" s="48" t="n"/>
    </row>
    <row r="38">
      <c r="A38" s="20" t="inlineStr">
        <is>
          <t>GIDEVALDO OLIVEIRA BATISTA</t>
        </is>
      </c>
      <c r="B38" s="21" t="n">
        <v>0.3541666666666667</v>
      </c>
      <c r="C38" s="21" t="n">
        <v>0.625</v>
      </c>
      <c r="D38" s="21" t="n">
        <v>0.7083333333333334</v>
      </c>
      <c r="E38" s="21" t="n">
        <v>0.8958333333333334</v>
      </c>
      <c r="F38" s="21" t="n"/>
      <c r="G38" s="21" t="n"/>
      <c r="H38" s="21" t="n"/>
      <c r="I38" s="21" t="n"/>
      <c r="J38" s="47">
        <f>IF(OR(I38="-",F38="FÉRIAS",F38="FOLGA",F38="FALTA",F38="FOLGA FIXA",F38="ATESTADO",F38="FOLGA DO DOMINGO"),"-",(((G38-F38)+(I38-H38))-((C38-B38)+(E38-D38))))</f>
        <v/>
      </c>
      <c r="K38" s="47">
        <f>IF(OR(J38="-",G38="FÉRIAS",G38="FOLGA",G38="FALTA",G38="FOLGA FIXA",G38="ATESTADO",G38="FOLGA DO DOMINGO"),"-",(H38-G38))</f>
        <v/>
      </c>
      <c r="L38" s="47">
        <f>IF(OR(I38="-",F38="FÉRIAS",F38="FOLGA",F38="FALTA",F38="FOLGA FIXA",F38="ATESTADO",I38&gt;"22:00",F38="FOLGA DO DOMINGO"),"-",IF(I38&lt;"22:00",I38-"22:00","00:00"))</f>
        <v/>
      </c>
      <c r="M38" s="48">
        <f>IF(OR(F38="-",F38="FÉRIAS",F38="FOLGA",F38="FALTA",F38="FOLGA FIXA",F38="ATESTADO",F38="FOLGA DO DOMINGO"),"-",IF(F38&gt;SUM(B38+"00:05"),"SIM","NÃO"))</f>
        <v/>
      </c>
      <c r="N38" s="48">
        <f>IF(OR(F38="-",F38="FOLGA",F38="FÉRIAS",F38="FOLGA FIXA",F38="ATESTADO",F38="FOLGA DO DOMINGO"),"-",IF(F38="FALTA","SIM","NÃO"))</f>
        <v/>
      </c>
      <c r="O38" s="48">
        <f>IF(OR(F38="-",F38="FOLGA",F38="FÉRIAS",F38="FOLGA FIXA",F38="FALTA",F38="FOLGA DO DOMINGO"),"-",IF(F38="ATESTADO","SIM","NÃO"))</f>
        <v/>
      </c>
      <c r="P38" s="104" t="n"/>
      <c r="Q38" s="104" t="n"/>
      <c r="R38" s="47" t="inlineStr">
        <is>
          <t>NÃO</t>
        </is>
      </c>
      <c r="S38" s="48" t="n"/>
    </row>
    <row r="39">
      <c r="A39" s="20" t="inlineStr">
        <is>
          <t>JOSÉ HENRIQUE SANTOS DA SILVA</t>
        </is>
      </c>
      <c r="B39" s="21" t="n">
        <v>0.3541666666666667</v>
      </c>
      <c r="C39" s="21" t="n">
        <v>0.625</v>
      </c>
      <c r="D39" s="21" t="n">
        <v>0.7083333333333334</v>
      </c>
      <c r="E39" s="21" t="n">
        <v>0.8958333333333334</v>
      </c>
      <c r="F39" s="31" t="n"/>
      <c r="G39" s="31" t="n"/>
      <c r="H39" s="31" t="n"/>
      <c r="I39" s="31" t="n"/>
      <c r="J39" s="47">
        <f>IF(OR(I39="-",F39="FÉRIAS",F39="FOLGA",F39="FALTA",F39="FOLGA FIXA",F39="ATESTADO",F39="FOLGA DO DOMINGO"),"-",(((G39-F39)+(I39-H39))-((C39-B39)+(E39-D39))))</f>
        <v/>
      </c>
      <c r="K39" s="47">
        <f>IF(OR(J39="-",G39="FÉRIAS",G39="FOLGA",G39="FALTA",G39="FOLGA FIXA",G39="ATESTADO",G39="FOLGA DO DOMINGO"),"-",(H39-G39))</f>
        <v/>
      </c>
      <c r="L39" s="47">
        <f>IF(OR(I39="-",F39="FÉRIAS",F39="FOLGA",F39="FALTA",F39="FOLGA FIXA",F39="ATESTADO",I39&gt;"22:00",F39="FOLGA DO DOMINGO"),"-",IF(I39&lt;"22:00",I39-"22:00","00:00"))</f>
        <v/>
      </c>
      <c r="M39" s="48">
        <f>IF(OR(F39="-",F39="FÉRIAS",F39="FOLGA",F39="FALTA",F39="FOLGA FIXA",F39="ATESTADO",F39="FOLGA DO DOMINGO"),"-",IF(F39&gt;SUM(B39+"00:05"),"SIM","NÃO"))</f>
        <v/>
      </c>
      <c r="N39" s="48">
        <f>IF(OR(F39="-",F39="FOLGA",F39="FÉRIAS",F39="FOLGA FIXA",F39="ATESTADO",F39="FOLGA DO DOMINGO"),"-",IF(F39="FALTA","SIM","NÃO"))</f>
        <v/>
      </c>
      <c r="O39" s="48">
        <f>IF(OR(F39="-",F39="FOLGA",F39="FÉRIAS",F39="FOLGA FIXA",F39="FALTA",F39="FOLGA DO DOMINGO"),"-",IF(F39="ATESTADO","SIM","NÃO"))</f>
        <v/>
      </c>
      <c r="P39" s="104" t="n"/>
      <c r="Q39" s="104" t="n"/>
      <c r="R39" s="47" t="inlineStr">
        <is>
          <t>NÃO</t>
        </is>
      </c>
      <c r="S39" s="48" t="n"/>
    </row>
    <row r="40">
      <c r="A40" s="20" t="inlineStr">
        <is>
          <t>ZAQUEU RIBEIRO SANTOS</t>
        </is>
      </c>
      <c r="B40" s="21" t="n">
        <v>0.2291666666666667</v>
      </c>
      <c r="C40" s="21" t="n">
        <v>0.5416666666666666</v>
      </c>
      <c r="D40" s="21" t="n">
        <v>0.625</v>
      </c>
      <c r="E40" s="21" t="n">
        <v>0.7708333333333334</v>
      </c>
      <c r="F40" s="21" t="n"/>
      <c r="G40" s="21" t="n"/>
      <c r="H40" s="21" t="n"/>
      <c r="I40" s="21" t="n"/>
      <c r="J40" s="47">
        <f>IF(OR(I40="-",F40="FÉRIAS",F40="FOLGA",F40="FALTA",F40="FOLGA FIXA",F40="ATESTADO",F40="FOLGA DO DOMINGO"),"-",(((G40-F40)+(I40-H40))-((C40-B40)+(E40-D40))))</f>
        <v/>
      </c>
      <c r="K40" s="47">
        <f>IF(OR(J40="-",G40="FÉRIAS",G40="FOLGA",G40="FALTA",G40="FOLGA FIXA",G40="ATESTADO",G40="FOLGA DO DOMINGO"),"-",(H40-G40))</f>
        <v/>
      </c>
      <c r="L40" s="47">
        <f>IF(OR(I40="-",F40="FÉRIAS",F40="FOLGA",F40="FALTA",F40="FOLGA FIXA",F40="ATESTADO",I40&gt;"22:00",F40="FOLGA DO DOMINGO"),"-",IF(I40&lt;"22:00",I40-"22:00","00:00"))</f>
        <v/>
      </c>
      <c r="M40" s="48">
        <f>IF(OR(F40="-",F40="FÉRIAS",F40="FOLGA",F40="FALTA",F40="FOLGA FIXA",F40="ATESTADO",F40="FOLGA DO DOMINGO"),"-",IF(F40&gt;SUM(B40+"00:05"),"SIM","NÃO"))</f>
        <v/>
      </c>
      <c r="N40" s="48">
        <f>IF(OR(F40="-",F40="FOLGA",F40="FÉRIAS",F40="FOLGA FIXA",F40="ATESTADO",F40="FOLGA DO DOMINGO"),"-",IF(F40="FALTA","SIM","NÃO"))</f>
        <v/>
      </c>
      <c r="O40" s="48">
        <f>IF(OR(F40="-",F40="FOLGA",F40="FÉRIAS",F40="FOLGA FIXA",F40="FALTA",F40="FOLGA DO DOMINGO"),"-",IF(F40="ATESTADO","SIM","NÃO"))</f>
        <v/>
      </c>
      <c r="P40" s="104" t="n"/>
      <c r="Q40" s="104" t="n"/>
      <c r="R40" s="47" t="inlineStr">
        <is>
          <t>NÃO</t>
        </is>
      </c>
      <c r="S40" s="48" t="n"/>
    </row>
    <row r="41" ht="15" customFormat="1" customHeight="1" s="2">
      <c r="A41" s="43" t="inlineStr">
        <is>
          <t>14 - PEL COMÉRCIO VAREJISTA DE COMBUSTÍVEIS E LUBRIFICANTES LTDA</t>
        </is>
      </c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  <c r="N41" s="44" t="n"/>
      <c r="O41" s="44" t="n"/>
      <c r="P41" s="105" t="n"/>
      <c r="Q41" s="105" t="n"/>
      <c r="R41" s="44" t="n"/>
      <c r="S41" s="45" t="n"/>
    </row>
    <row r="42" ht="15.6" customHeight="1">
      <c r="A42" s="20" t="inlineStr">
        <is>
          <t>AFONSO DE SOUZA FAGUNDES</t>
        </is>
      </c>
      <c r="B42" s="21" t="n">
        <v>0.5833333333333334</v>
      </c>
      <c r="C42" s="21" t="n">
        <v>0.6666666666666666</v>
      </c>
      <c r="D42" s="21" t="n">
        <v>0.7083333333333334</v>
      </c>
      <c r="E42" s="21" t="n">
        <v>0.9305555555555556</v>
      </c>
      <c r="F42" s="47" t="n"/>
      <c r="G42" s="47" t="n"/>
      <c r="H42" s="47" t="n"/>
      <c r="I42" s="47" t="n"/>
      <c r="J42" s="47">
        <f>IF(OR(I42="-",F42="FÉRIAS",F42="FOLGA",F42="FALTA",F42="FOLGA FIXA",F42="ATESTADO",F42="FOLGA DO DOMINGO"),"-",(((G42-F42)+(I42-H42))-((C42-B42)+(E42-D42))))</f>
        <v/>
      </c>
      <c r="K42" s="47">
        <f>IF(OR(J42="-",G42="FÉRIAS",G42="FOLGA",G42="FALTA",G42="FOLGA FIXA",G42="ATESTADO",G42="FOLGA DO DOMINGO"),"-",(H42-G42))</f>
        <v/>
      </c>
      <c r="L42" s="47">
        <f>IF(OR(I42="-",F42="FÉRIAS",F42="FOLGA",F42="FALTA",F42="FOLGA FIXA",F42="ATESTADO",I42&gt;"22:00",F42="FOLGA DO DOMINGO"),"-",IF(I42&lt;"22:00",I42-"22:00","00:00"))</f>
        <v/>
      </c>
      <c r="M42" s="48">
        <f>IF(OR(F42="-",F42="FÉRIAS",F42="FOLGA",F42="FALTA",F42="FOLGA FIXA",F42="ATESTADO",F42="FOLGA DO DOMINGO"),"-",IF(F42&gt;SUM(B42+"00:05"),"SIM","NÃO"))</f>
        <v/>
      </c>
      <c r="N42" s="48">
        <f>IF(OR(F42="-",F42="FOLGA",F42="FÉRIAS",F42="FOLGA FIXA",F42="ATESTADO",F42="FOLGA DO DOMINGO"),"-",IF(F42="FALTA","SIM","NÃO"))</f>
        <v/>
      </c>
      <c r="O42" s="48">
        <f>IF(OR(F42="-",F42="FOLGA",F42="FÉRIAS",F42="FOLGA FIXA",F42="FALTA",F42="FOLGA DO DOMINGO"),"-",IF(F42="ATESTADO","SIM","NÃO"))</f>
        <v/>
      </c>
      <c r="P42" s="104" t="n"/>
      <c r="Q42" s="109" t="n"/>
      <c r="R42" s="47" t="inlineStr">
        <is>
          <t>NÃO</t>
        </is>
      </c>
      <c r="S42" s="22" t="n"/>
    </row>
    <row r="43">
      <c r="A43" s="20" t="inlineStr">
        <is>
          <t>CLÁUDIA RODRIGUES MACEDO</t>
        </is>
      </c>
      <c r="B43" s="21" t="n">
        <v>0.25</v>
      </c>
      <c r="C43" s="21" t="n">
        <v>0.375</v>
      </c>
      <c r="D43" s="21" t="n">
        <v>0.4166666666666667</v>
      </c>
      <c r="E43" s="21" t="n">
        <v>0.5972222222222222</v>
      </c>
      <c r="F43" s="47" t="n"/>
      <c r="G43" s="47" t="n"/>
      <c r="H43" s="47" t="n"/>
      <c r="I43" s="47" t="n"/>
      <c r="J43" s="47">
        <f>IF(OR(I43="-",F43="FÉRIAS",F43="FOLGA",F43="FALTA",F43="FOLGA FIXA",F43="ATESTADO",F43="FOLGA DO DOMINGO"),"-",(((G43-F43)+(I43-H43))-((C43-B43)+(E43-D43))))</f>
        <v/>
      </c>
      <c r="K43" s="47">
        <f>IF(OR(J43="-",G43="FÉRIAS",G43="FOLGA",G43="FALTA",G43="FOLGA FIXA",G43="ATESTADO",G43="FOLGA DO DOMINGO"),"-",(H43-G43))</f>
        <v/>
      </c>
      <c r="L43" s="47">
        <f>IF(OR(I43="-",F43="FÉRIAS",F43="FOLGA",F43="FALTA",F43="FOLGA FIXA",F43="ATESTADO",I43&gt;"22:00",F43="FOLGA DO DOMINGO"),"-",IF(I43&lt;"22:00",I43-"22:00","00:00"))</f>
        <v/>
      </c>
      <c r="M43" s="48">
        <f>IF(OR(F43="-",F43="FÉRIAS",F43="FOLGA",F43="FALTA",F43="FOLGA FIXA",F43="ATESTADO",F43="FOLGA DO DOMINGO"),"-",IF(F43&gt;SUM(B43+"00:05"),"SIM","NÃO"))</f>
        <v/>
      </c>
      <c r="N43" s="48">
        <f>IF(OR(F43="-",F43="FOLGA",F43="FÉRIAS",F43="FOLGA FIXA",F43="ATESTADO",F43="FOLGA DO DOMINGO"),"-",IF(F43="FALTA","SIM","NÃO"))</f>
        <v/>
      </c>
      <c r="O43" s="48">
        <f>IF(OR(F43="-",F43="FOLGA",F43="FÉRIAS",F43="FOLGA FIXA",F43="FALTA",F43="FOLGA DO DOMINGO"),"-",IF(F43="ATESTADO","SIM","NÃO"))</f>
        <v/>
      </c>
      <c r="P43" s="104" t="n"/>
      <c r="Q43" s="104" t="n"/>
      <c r="R43" s="47" t="inlineStr">
        <is>
          <t>NÃO</t>
        </is>
      </c>
      <c r="S43" s="22" t="n"/>
    </row>
    <row r="44">
      <c r="A44" s="20" t="inlineStr">
        <is>
          <t>CRISTIANA NUNES MATOS ALMEIDA</t>
        </is>
      </c>
      <c r="B44" s="21" t="n">
        <v>0.5416666666666666</v>
      </c>
      <c r="C44" s="21" t="n">
        <v>0.625</v>
      </c>
      <c r="D44" s="21" t="n">
        <v>0.6666666666666666</v>
      </c>
      <c r="E44" s="21" t="n">
        <v>0.8888888888888888</v>
      </c>
      <c r="F44" s="21" t="n"/>
      <c r="G44" s="21" t="n"/>
      <c r="H44" s="21" t="n"/>
      <c r="I44" s="21" t="n"/>
      <c r="J44" s="47">
        <f>IF(OR(I44="-",F44="FÉRIAS",F44="FOLGA",F44="FALTA",F44="FOLGA FIXA",F44="ATESTADO",F44="FOLGA DO DOMINGO"),"-",(((G44-F44)+(I44-H44))-((C44-B44)+(E44-D44))))</f>
        <v/>
      </c>
      <c r="K44" s="47">
        <f>IF(OR(J44="-",G44="FÉRIAS",G44="FOLGA",G44="FALTA",G44="FOLGA FIXA",G44="ATESTADO",G44="FOLGA DO DOMINGO"),"-",(H44-G44))</f>
        <v/>
      </c>
      <c r="L44" s="47">
        <f>IF(OR(I44="-",F44="FÉRIAS",F44="FOLGA",F44="FALTA",F44="FOLGA FIXA",F44="ATESTADO",I44&gt;"22:00",F44="FOLGA DO DOMINGO"),"-",IF(I44&lt;"22:00",I44-"22:00","00:00"))</f>
        <v/>
      </c>
      <c r="M44" s="48">
        <f>IF(OR(F44="-",F44="FÉRIAS",F44="FOLGA",F44="FALTA",F44="FOLGA FIXA",F44="ATESTADO",F44="FOLGA DO DOMINGO"),"-",IF(F44&gt;SUM(B44+"00:05"),"SIM","NÃO"))</f>
        <v/>
      </c>
      <c r="N44" s="48">
        <f>IF(OR(F44="-",F44="FOLGA",F44="FÉRIAS",F44="FOLGA FIXA",F44="ATESTADO",F44="FOLGA DO DOMINGO"),"-",IF(F44="FALTA","SIM","NÃO"))</f>
        <v/>
      </c>
      <c r="O44" s="48">
        <f>IF(OR(F44="-",F44="FOLGA",F44="FÉRIAS",F44="FOLGA FIXA",F44="FALTA",F44="FOLGA DO DOMINGO"),"-",IF(F44="ATESTADO","SIM","NÃO"))</f>
        <v/>
      </c>
      <c r="P44" s="104" t="n"/>
      <c r="Q44" s="104" t="n"/>
      <c r="R44" s="47" t="inlineStr">
        <is>
          <t>NÃO</t>
        </is>
      </c>
      <c r="S44" s="22" t="n"/>
    </row>
    <row r="45" customFormat="1" s="28">
      <c r="A45" s="39" t="inlineStr">
        <is>
          <t>DAVI PEREIRA DA CRUZ</t>
        </is>
      </c>
      <c r="B45" s="32" t="n"/>
      <c r="C45" s="32" t="n"/>
      <c r="D45" s="32" t="n"/>
      <c r="E45" s="32" t="n"/>
      <c r="F45" s="33" t="n"/>
      <c r="G45" s="33" t="n"/>
      <c r="H45" s="33" t="n"/>
      <c r="I45" s="33" t="n"/>
      <c r="J45" s="33">
        <f>IF(OR(I45="-",F45="FÉRIAS",F45="FOLGA",F45="FALTA",F45="FOLGA FIXA",F45="ATESTADO",F45="FOLGA DO DOMINGO"),"-",(((G45-F45)+(I45-H45))-((C45-B45)+(E45-D45))))</f>
        <v/>
      </c>
      <c r="K45" s="33">
        <f>IF(OR(J45="-",G45="FÉRIAS",G45="FOLGA",G45="FALTA",G45="FOLGA FIXA",G45="ATESTADO",G45="FOLGA DO DOMINGO"),"-",(H45-G45))</f>
        <v/>
      </c>
      <c r="L45" s="33">
        <f>IF(OR(I45="-",F45="FÉRIAS",F45="FOLGA",F45="FALTA",F45="FOLGA FIXA",F45="ATESTADO",I45&gt;"22:00",F45="FOLGA DO DOMINGO"),"-",IF(I45&lt;"22:00",I45-"22:00","00:00"))</f>
        <v/>
      </c>
      <c r="M45" s="34">
        <f>IF(OR(F45="-",F45="FÉRIAS",F45="FOLGA",F45="FALTA",F45="FOLGA FIXA",F45="ATESTADO",F45="FOLGA DO DOMINGO"),"-",IF(F45&gt;SUM(B45+"00:05"),"SIM","NÃO"))</f>
        <v/>
      </c>
      <c r="N45" s="34">
        <f>IF(OR(F45="-",F45="FOLGA",F45="FÉRIAS",F45="FOLGA FIXA",F45="ATESTADO",F45="FOLGA DO DOMINGO"),"-",IF(F45="FALTA","SIM","NÃO"))</f>
        <v/>
      </c>
      <c r="O45" s="34">
        <f>IF(OR(F45="-",F45="FOLGA",F45="FÉRIAS",F45="FOLGA FIXA",F45="FALTA",F45="FOLGA DO DOMINGO"),"-",IF(F45="ATESTADO","SIM","NÃO"))</f>
        <v/>
      </c>
      <c r="P45" s="106" t="n"/>
      <c r="Q45" s="106" t="n"/>
      <c r="R45" s="33" t="inlineStr">
        <is>
          <t>NÃO</t>
        </is>
      </c>
      <c r="S45" s="35" t="n"/>
    </row>
    <row r="46">
      <c r="A46" s="20" t="inlineStr">
        <is>
          <t>GILENO PIRES SANTOS</t>
        </is>
      </c>
      <c r="B46" s="21" t="n">
        <v>0.25</v>
      </c>
      <c r="C46" s="21" t="n">
        <v>0.375</v>
      </c>
      <c r="D46" s="21" t="n">
        <v>0.4166666666666667</v>
      </c>
      <c r="E46" s="21" t="n">
        <v>0.5972222222222222</v>
      </c>
      <c r="F46" s="47" t="n"/>
      <c r="G46" s="47" t="n"/>
      <c r="H46" s="47" t="n"/>
      <c r="I46" s="47" t="n"/>
      <c r="J46" s="47">
        <f>IF(OR(I46="-",F46="FÉRIAS",F46="FOLGA",F46="FALTA",F46="FOLGA FIXA",F46="ATESTADO",F46="FOLGA DO DOMINGO"),"-",(((G46-F46)+(I46-H46))-((C46-B46)+(E46-D46))))</f>
        <v/>
      </c>
      <c r="K46" s="47">
        <f>IF(OR(J46="-",G46="FÉRIAS",G46="FOLGA",G46="FALTA",G46="FOLGA FIXA",G46="ATESTADO",G46="FOLGA DO DOMINGO"),"-",(H46-G46))</f>
        <v/>
      </c>
      <c r="L46" s="47">
        <f>IF(OR(I46="-",F46="FÉRIAS",F46="FOLGA",F46="FALTA",F46="FOLGA FIXA",F46="ATESTADO",I46&gt;"22:00",F46="FOLGA DO DOMINGO"),"-",IF(I46&lt;"22:00",I46-"22:00","00:00"))</f>
        <v/>
      </c>
      <c r="M46" s="48">
        <f>IF(OR(F46="-",F46="FÉRIAS",F46="FOLGA",F46="FALTA",F46="FOLGA FIXA",F46="ATESTADO",F46="FOLGA DO DOMINGO"),"-",IF(F46&gt;SUM(B46+"00:05"),"SIM","NÃO"))</f>
        <v/>
      </c>
      <c r="N46" s="48">
        <f>IF(OR(F46="-",F46="FOLGA",F46="FÉRIAS",F46="FOLGA FIXA",F46="ATESTADO",F46="FOLGA DO DOMINGO"),"-",IF(F46="FALTA","SIM","NÃO"))</f>
        <v/>
      </c>
      <c r="O46" s="48">
        <f>IF(OR(F46="-",F46="FOLGA",F46="FÉRIAS",F46="FOLGA FIXA",F46="FALTA",F46="FOLGA DO DOMINGO"),"-",IF(F46="ATESTADO","SIM","NÃO"))</f>
        <v/>
      </c>
      <c r="P46" s="104" t="n"/>
      <c r="Q46" s="104" t="n"/>
      <c r="R46" s="47" t="inlineStr">
        <is>
          <t>NÃO</t>
        </is>
      </c>
      <c r="S46" s="22" t="n"/>
    </row>
    <row r="47">
      <c r="A47" s="20" t="inlineStr">
        <is>
          <t>RAFAEL FERREIRA CHAVES DA SILVA</t>
        </is>
      </c>
      <c r="B47" s="21" t="n">
        <v>0.2916666666666667</v>
      </c>
      <c r="C47" s="21" t="n">
        <v>0.4166666666666667</v>
      </c>
      <c r="D47" s="21" t="n">
        <v>0.4583333333333333</v>
      </c>
      <c r="E47" s="21" t="n">
        <v>0.625</v>
      </c>
      <c r="F47" s="47" t="n"/>
      <c r="G47" s="47" t="n"/>
      <c r="H47" s="47" t="n"/>
      <c r="I47" s="47" t="n"/>
      <c r="J47" s="47">
        <f>IF(OR(I47="-",F47="FÉRIAS",F47="FOLGA",F47="FALTA",F47="FOLGA FIXA",F47="ATESTADO",F47="FOLGA DO DOMINGO"),"-",(((G47-F47)+(I47-H47))-((C47-B47)+(E47-D47))))</f>
        <v/>
      </c>
      <c r="K47" s="47">
        <f>IF(OR(J47="-",G47="FÉRIAS",G47="FOLGA",G47="FALTA",G47="FOLGA FIXA",G47="ATESTADO",G47="FOLGA DO DOMINGO"),"-",(H47-G47))</f>
        <v/>
      </c>
      <c r="L47" s="47">
        <f>IF(OR(I47="-",F47="FÉRIAS",F47="FOLGA",F47="FALTA",F47="FOLGA FIXA",F47="ATESTADO",I47&gt;"22:00",F47="FOLGA DO DOMINGO"),"-",IF(I47&lt;"22:00",I47-"22:00","00:00"))</f>
        <v/>
      </c>
      <c r="M47" s="48">
        <f>IF(OR(F47="-",F47="FÉRIAS",F47="FOLGA",F47="FALTA",F47="FOLGA FIXA",F47="ATESTADO",F47="FOLGA DO DOMINGO"),"-",IF(F47&gt;SUM(B47+"00:05"),"SIM","NÃO"))</f>
        <v/>
      </c>
      <c r="N47" s="48">
        <f>IF(OR(F47="-",F47="FOLGA",F47="FÉRIAS",F47="FOLGA FIXA",F47="ATESTADO",F47="FOLGA DO DOMINGO"),"-",IF(F47="FALTA","SIM","NÃO"))</f>
        <v/>
      </c>
      <c r="O47" s="48">
        <f>IF(OR(F47="-",F47="FOLGA",F47="FÉRIAS",F47="FOLGA FIXA",F47="FALTA",F47="FOLGA DO DOMINGO"),"-",IF(F47="ATESTADO","SIM","NÃO"))</f>
        <v/>
      </c>
      <c r="P47" s="104" t="n"/>
      <c r="Q47" s="104" t="n"/>
      <c r="R47" s="47" t="inlineStr">
        <is>
          <t>NÃO</t>
        </is>
      </c>
      <c r="S47" s="22" t="n"/>
    </row>
    <row r="48" customFormat="1" s="29">
      <c r="A48" s="38" t="inlineStr">
        <is>
          <t>ROQUE FERREIRA DOS SANTOS</t>
        </is>
      </c>
      <c r="B48" s="13" t="n">
        <v>0.9583333333333334</v>
      </c>
      <c r="C48" s="13" t="n">
        <v>0.2083333333333333</v>
      </c>
      <c r="D48" s="13" t="n"/>
      <c r="E48" s="13" t="n"/>
      <c r="F48" s="13" t="n"/>
      <c r="G48" s="13" t="n"/>
      <c r="H48" s="13" t="n"/>
      <c r="I48" s="13" t="n"/>
      <c r="J48" s="14">
        <f>IF(OR(I48="-",F48="FÉRIAS",F48="FOLGA",F48="FALTA",F48="FOLGA FIXA",F48="ATESTADO",F48="FOLGA DO DOMINGO"),"-",(-((C48-B48)+(E48-D48)-((G48-F48)+(I48-H48)))))</f>
        <v/>
      </c>
      <c r="K48" s="14">
        <f>IF(OR(J48="-",G48="FÉRIAS",G48="FOLGA",G48="FALTA",G48="FOLGA FIXA",G48="ATESTADO",G48="FOLGA DO DOMINGO"),"-",(H48-G48))</f>
        <v/>
      </c>
      <c r="L48" s="14">
        <f>IF(OR(I48="-",F48="FÉRIAS",F48="FOLGA",F48="FALTA",F48="FOLGA FIXA",F48="ATESTADO",F48="FOLGA DO DOMINGO"),"-",IF(I48-H48&lt;F48-G48,((I48-H48)+1)-(F48-G48),(I48-H48)-(F48-G48)))</f>
        <v/>
      </c>
      <c r="M48" s="15">
        <f>IF(OR(F48="-",F48="FÉRIAS",F48="FOLGA",F48="FALTA",F48="FOLGA FIXA",F48="ATESTADO",F48="FOLGA DO DOMINGO"),"-",IF(F48&gt;SUM(B48+"00:05"),"SIM","NÃO"))</f>
        <v/>
      </c>
      <c r="N48" s="15">
        <f>IF(OR(F48="-",F48="FOLGA",F48="FÉRIAS",F48="FOLGA FIXA",F48="ATESTADO",F48="FOLGA DO DOMINGO"),"-",IF(F48="FALTA","SIM","NÃO"))</f>
        <v/>
      </c>
      <c r="O48" s="15">
        <f>IF(OR(F48="-",F48="FOLGA",F48="FÉRIAS",F48="FOLGA FIXA",F48="FALTA",F48="FOLGA DO DOMINGO"),"-",IF(F48="ATESTADO","SIM","NÃO"))</f>
        <v/>
      </c>
      <c r="P48" s="107" t="n"/>
      <c r="Q48" s="107" t="n"/>
      <c r="R48" s="14" t="inlineStr">
        <is>
          <t>NÃO</t>
        </is>
      </c>
      <c r="S48" s="30" t="n"/>
    </row>
    <row r="49">
      <c r="A49" s="20" t="inlineStr">
        <is>
          <t>ROSEMEIRE MOTA DOMINIENSE</t>
        </is>
      </c>
      <c r="B49" s="21" t="n">
        <v>0.3333333333333333</v>
      </c>
      <c r="C49" s="21" t="n">
        <v>0.5</v>
      </c>
      <c r="D49" s="21" t="n">
        <v>0.5833333333333334</v>
      </c>
      <c r="E49" s="21" t="n">
        <v>0.75</v>
      </c>
      <c r="F49" s="47" t="n"/>
      <c r="G49" s="47" t="n"/>
      <c r="H49" s="47" t="n"/>
      <c r="I49" s="47" t="n"/>
      <c r="J49" s="47">
        <f>IF(OR(I49="-",F49="FÉRIAS",F49="FOLGA",F49="FALTA",F49="FOLGA FIXA",F49="ATESTADO",F49="FOLGA DO DOMINGO"),"-",(((G49-F49)+(I49-H49))-((C49-B49)+(E49-D49))))</f>
        <v/>
      </c>
      <c r="K49" s="47">
        <f>IF(OR(J49="-",G49="FÉRIAS",G49="FOLGA",G49="FALTA",G49="FOLGA FIXA",G49="ATESTADO",G49="FOLGA DO DOMINGO"),"-",(H49-G49))</f>
        <v/>
      </c>
      <c r="L49" s="47">
        <f>IF(OR(I49="-",F49="FÉRIAS",F49="FOLGA",F49="FALTA",F49="FOLGA FIXA",F49="ATESTADO",I49&gt;"22:00",F49="FOLGA DO DOMINGO"),"-",IF(I49&lt;"22:00",I49-"22:00","00:00"))</f>
        <v/>
      </c>
      <c r="M49" s="48">
        <f>IF(OR(F49="-",F49="FÉRIAS",F49="FOLGA",F49="FALTA",F49="FOLGA FIXA",F49="ATESTADO",F49="FOLGA DO DOMINGO"),"-",IF(F49&gt;SUM(B49+"00:05"),"SIM","NÃO"))</f>
        <v/>
      </c>
      <c r="N49" s="48">
        <f>IF(OR(F49="-",F49="FOLGA",F49="FÉRIAS",F49="FOLGA FIXA",F49="ATESTADO",F49="FOLGA DO DOMINGO"),"-",IF(F49="FALTA","SIM","NÃO"))</f>
        <v/>
      </c>
      <c r="O49" s="48">
        <f>IF(OR(F49="-",F49="FOLGA",F49="FÉRIAS",F49="FOLGA FIXA",F49="FALTA",F49="FOLGA DO DOMINGO"),"-",IF(F49="ATESTADO","SIM","NÃO"))</f>
        <v/>
      </c>
      <c r="P49" s="104" t="n"/>
      <c r="Q49" s="104" t="n"/>
      <c r="R49" s="47" t="inlineStr">
        <is>
          <t>NÃO</t>
        </is>
      </c>
      <c r="S49" s="22" t="n"/>
    </row>
    <row r="50" ht="15.6" customHeight="1">
      <c r="A50" s="20" t="inlineStr">
        <is>
          <t>VANDEÍLSON GOMES SILVA</t>
        </is>
      </c>
      <c r="B50" s="21" t="n">
        <v>0.5833333333333334</v>
      </c>
      <c r="C50" s="21" t="n">
        <v>0.6666666666666666</v>
      </c>
      <c r="D50" s="21" t="n">
        <v>0.7083333333333334</v>
      </c>
      <c r="E50" s="21" t="n">
        <v>0.9305555555555556</v>
      </c>
      <c r="F50" s="47" t="n"/>
      <c r="G50" s="47" t="n"/>
      <c r="H50" s="47" t="n"/>
      <c r="I50" s="47" t="n"/>
      <c r="J50" s="47">
        <f>IF(OR(I50="-",F50="FÉRIAS",F50="FOLGA",F50="FALTA",F50="FOLGA FIXA",F50="ATESTADO",F50="FOLGA DO DOMINGO"),"-",(((G50-F50)+(I50-H50))-((C50-B50)+(E50-D50))))</f>
        <v/>
      </c>
      <c r="K50" s="47">
        <f>IF(OR(J50="-",G50="FÉRIAS",G50="FOLGA",G50="FALTA",G50="FOLGA FIXA",G50="ATESTADO",G50="FOLGA DO DOMINGO"),"-",(H50-G50))</f>
        <v/>
      </c>
      <c r="L50" s="47">
        <f>IF(OR(I50="-",F50="FÉRIAS",F50="FOLGA",F50="FALTA",F50="FOLGA FIXA",F50="ATESTADO",I50&gt;"22:00",F50="FOLGA DO DOMINGO"),"-",IF(I50&lt;"22:00",I50-"22:00","00:00"))</f>
        <v/>
      </c>
      <c r="M50" s="48">
        <f>IF(OR(F50="-",F50="FÉRIAS",F50="FOLGA",F50="FALTA",F50="FOLGA FIXA",F50="ATESTADO",F50="FOLGA DO DOMINGO"),"-",IF(F50&gt;SUM(B50+"00:05"),"SIM","NÃO"))</f>
        <v/>
      </c>
      <c r="N50" s="48">
        <f>IF(OR(F50="-",F50="FOLGA",F50="FÉRIAS",F50="FOLGA FIXA",F50="ATESTADO",F50="FOLGA DO DOMINGO"),"-",IF(F50="FALTA","SIM","NÃO"))</f>
        <v/>
      </c>
      <c r="O50" s="48">
        <f>IF(OR(F50="-",F50="FOLGA",F50="FÉRIAS",F50="FOLGA FIXA",F50="FALTA",F50="FOLGA DO DOMINGO"),"-",IF(F50="ATESTADO","SIM","NÃO"))</f>
        <v/>
      </c>
      <c r="P50" s="104" t="n"/>
      <c r="Q50" s="109" t="n"/>
      <c r="R50" s="47" t="inlineStr">
        <is>
          <t>NÃO</t>
        </is>
      </c>
      <c r="S50" s="22" t="n"/>
    </row>
    <row r="51" ht="15.6" customHeight="1">
      <c r="A51" s="20" t="inlineStr">
        <is>
          <t>VICTOR DOS SANTOS CORREIA</t>
        </is>
      </c>
      <c r="B51" s="21" t="n">
        <v>0.2083333333333333</v>
      </c>
      <c r="C51" s="21" t="n">
        <v>0.3333333333333333</v>
      </c>
      <c r="D51" s="21" t="n">
        <v>0.375</v>
      </c>
      <c r="E51" s="21" t="n">
        <v>0.5555555555555556</v>
      </c>
      <c r="F51" s="47" t="n"/>
      <c r="G51" s="47" t="n"/>
      <c r="H51" s="47" t="n"/>
      <c r="I51" s="47" t="n"/>
      <c r="J51" s="47">
        <f>IF(OR(I51="-",F51="FÉRIAS",F51="FOLGA",F51="FALTA",F51="FOLGA FIXA",F51="ATESTADO",F51="FOLGA DO DOMINGO"),"-",(((G51-F51)+(I51-H51))-((C51-B51)+(E51-D51))))</f>
        <v/>
      </c>
      <c r="K51" s="47">
        <f>IF(OR(J51="-",G51="FÉRIAS",G51="FOLGA",G51="FALTA",G51="FOLGA FIXA",G51="ATESTADO",G51="FOLGA DO DOMINGO"),"-",(H51-G51))</f>
        <v/>
      </c>
      <c r="L51" s="47">
        <f>IF(OR(I51="-",F51="FÉRIAS",F51="FOLGA",F51="FALTA",F51="FOLGA FIXA",F51="ATESTADO",I51&gt;"22:00",F51="FOLGA DO DOMINGO"),"-",IF(I51&lt;"22:00",I51-"22:00","00:00"))</f>
        <v/>
      </c>
      <c r="M51" s="48">
        <f>IF(OR(F51="-",F51="FÉRIAS",F51="FOLGA",F51="FALTA",F51="FOLGA FIXA",F51="ATESTADO",F51="FOLGA DO DOMINGO"),"-",IF(F51&gt;SUM(B51+"00:05"),"SIM","NÃO"))</f>
        <v/>
      </c>
      <c r="N51" s="48">
        <f>IF(OR(F51="-",F51="FOLGA",F51="FÉRIAS",F51="FOLGA FIXA",F51="ATESTADO",F51="FOLGA DO DOMINGO"),"-",IF(F51="FALTA","SIM","NÃO"))</f>
        <v/>
      </c>
      <c r="O51" s="48">
        <f>IF(OR(F51="-",F51="FOLGA",F51="FÉRIAS",F51="FOLGA FIXA",F51="FALTA",F51="FOLGA DO DOMINGO"),"-",IF(F51="ATESTADO","SIM","NÃO"))</f>
        <v/>
      </c>
      <c r="P51" s="104" t="n"/>
      <c r="Q51" s="109" t="n"/>
      <c r="R51" s="47" t="inlineStr">
        <is>
          <t>NÃO</t>
        </is>
      </c>
      <c r="S51" s="22" t="n"/>
    </row>
    <row r="52" ht="15" customFormat="1" customHeight="1" s="2">
      <c r="A52" s="43" t="inlineStr">
        <is>
          <t>22 - POSTO XPRES COMÉRCIO DE COMBUSTÍVEL E LUBRIFICANTES LTDA</t>
        </is>
      </c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105" t="n"/>
      <c r="Q52" s="105" t="n"/>
      <c r="R52" s="44" t="n"/>
      <c r="S52" s="45" t="n"/>
    </row>
    <row r="53">
      <c r="A53" s="20" t="inlineStr">
        <is>
          <t>ALISSON ROSA ARAÚJO</t>
        </is>
      </c>
      <c r="B53" s="21" t="n">
        <v>0.25</v>
      </c>
      <c r="C53" s="21" t="n">
        <v>0.4027777777777778</v>
      </c>
      <c r="D53" s="21" t="n">
        <v>0.4444444444444444</v>
      </c>
      <c r="E53" s="21" t="n">
        <v>0.6111111111111112</v>
      </c>
      <c r="F53" s="47" t="n"/>
      <c r="G53" s="47" t="n"/>
      <c r="H53" s="47" t="n"/>
      <c r="I53" s="47" t="n"/>
      <c r="J53" s="47">
        <f>IF(OR(I53="-",F53="FÉRIAS",F53="FOLGA",F53="FALTA",F53="FOLGA FIXA",F53="ATESTADO",F53="FOLGA DO DOMINGO"),"-",(((G53-F53)+(I53-H53))-((C53-B53)+(E53-D53))))</f>
        <v/>
      </c>
      <c r="K53" s="47">
        <f>IF(OR(J53="-",G53="FÉRIAS",G53="FOLGA",G53="FALTA",G53="FOLGA FIXA",G53="ATESTADO",G53="FOLGA DO DOMINGO"),"-",(H53-G53))</f>
        <v/>
      </c>
      <c r="L53" s="47">
        <f>IF(OR(I53="-",F53="FÉRIAS",F53="FOLGA",F53="FALTA",F53="FOLGA FIXA",F53="ATESTADO",I53&gt;"22:00",F53="FOLGA DO DOMINGO"),"-",IF(I53&lt;"22:00",I53-"22:00","00:00"))</f>
        <v/>
      </c>
      <c r="M53" s="48">
        <f>IF(OR(F53="-",F53="FÉRIAS",F53="FOLGA",F53="FALTA",F53="FOLGA FIXA",F53="ATESTADO",F53="FOLGA DO DOMINGO"),"-",IF(F53&gt;SUM(B53+"00:05"),"SIM","NÃO"))</f>
        <v/>
      </c>
      <c r="N53" s="48">
        <f>IF(OR(F53="-",F53="FOLGA",F53="FÉRIAS",F53="FOLGA FIXA",F53="ATESTADO",F53="FOLGA DO DOMINGO"),"-",IF(F53="FALTA","SIM","NÃO"))</f>
        <v/>
      </c>
      <c r="O53" s="48">
        <f>IF(OR(F53="-",F53="FOLGA",F53="FÉRIAS",F53="FOLGA FIXA",F53="FALTA",F53="FOLGA DO DOMINGO"),"-",IF(F53="ATESTADO","SIM","NÃO"))</f>
        <v/>
      </c>
      <c r="P53" s="104" t="n"/>
      <c r="Q53" s="104" t="n"/>
      <c r="R53" s="47" t="inlineStr">
        <is>
          <t>NÃO</t>
        </is>
      </c>
      <c r="S53" s="22" t="n"/>
    </row>
    <row r="54" customFormat="1" s="29">
      <c r="A54" s="38" t="inlineStr">
        <is>
          <t>DIONATAN CAJUEIRO DA SILVA</t>
        </is>
      </c>
      <c r="B54" s="13" t="n">
        <v>0.9166666666666666</v>
      </c>
      <c r="C54" s="13" t="n">
        <v>0.08333333333333333</v>
      </c>
      <c r="D54" s="13" t="n">
        <v>0.125</v>
      </c>
      <c r="E54" s="13" t="n">
        <v>0.2638888888888889</v>
      </c>
      <c r="F54" s="64" t="n"/>
      <c r="G54" s="64" t="n"/>
      <c r="H54" s="64" t="n"/>
      <c r="I54" s="64" t="n"/>
      <c r="J54" s="14">
        <f>IF(OR(I54="-",F54="FÉRIAS",F54="FOLGA",F54="FALTA",F54="FOLGA FIXA",F54="ATESTADO",F54="FOLGA DO DOMINGO"),"-",(-((C54-B54)+(E54-D54)-((G54-F54)+(I54-H54)))))</f>
        <v/>
      </c>
      <c r="K54" s="14">
        <f>IF(OR(J54="-",G54="FÉRIAS",G54="FOLGA",G54="FALTA",G54="FOLGA FIXA",G54="ATESTADO",G54="FOLGA DO DOMINGO"),"-",(H54-G54))</f>
        <v/>
      </c>
      <c r="L54" s="14">
        <f>IF(OR(I54="-",F54="FÉRIAS",F54="FOLGA",F54="FALTA",F54="FOLGA FIXA",F54="ATESTADO",F54="FOLGA DO DOMINGO"),"-",IF(I54-H54&lt;F54-G54,((I54-H54)+1)-(F54-G54),(I54-H54)-(F54-G54)))</f>
        <v/>
      </c>
      <c r="M54" s="15">
        <f>IF(OR(F54="-",F54="FÉRIAS",F54="FOLGA",F54="FALTA",F54="FOLGA FIXA",F54="ATESTADO",F54="FOLGA DO DOMINGO"),"-",IF(F54&gt;SUM(B54+"00:05"),"SIM","NÃO"))</f>
        <v/>
      </c>
      <c r="N54" s="15">
        <f>IF(OR(F54="-",F54="FOLGA",F54="FÉRIAS",F54="FOLGA FIXA",F54="ATESTADO",F54="FOLGA DO DOMINGO"),"-",IF(F54="FALTA","SIM","NÃO"))</f>
        <v/>
      </c>
      <c r="O54" s="15">
        <f>IF(OR(F54="-",F54="FOLGA",F54="FÉRIAS",F54="FOLGA FIXA",F54="FALTA",F54="FOLGA DO DOMINGO"),"-",IF(F54="ATESTADO","SIM","NÃO"))</f>
        <v/>
      </c>
      <c r="P54" s="107" t="n"/>
      <c r="Q54" s="107" t="n"/>
      <c r="R54" s="14" t="inlineStr">
        <is>
          <t>NÃO</t>
        </is>
      </c>
    </row>
    <row r="55">
      <c r="A55" s="20" t="inlineStr">
        <is>
          <t>JOÃO PEDRO ASSIS SOUZA</t>
        </is>
      </c>
      <c r="B55" s="21" t="n">
        <v>0.5833333333333334</v>
      </c>
      <c r="C55" s="21" t="n">
        <v>0.6666666666666666</v>
      </c>
      <c r="D55" s="21" t="n">
        <v>0.7083333333333334</v>
      </c>
      <c r="E55" s="21" t="n">
        <v>0.9305555555555556</v>
      </c>
      <c r="F55" s="47" t="n"/>
      <c r="G55" s="47" t="n"/>
      <c r="H55" s="47" t="n"/>
      <c r="I55" s="47" t="n"/>
      <c r="J55" s="47">
        <f>IF(OR(I55="-",F55="FÉRIAS",F55="FOLGA",F55="FALTA",F55="FOLGA FIXA",F55="ATESTADO",F55="FOLGA DO DOMINGO"),"-",(((G55-F55)+(I55-H55))-((C55-B55)+(E55-D55))))</f>
        <v/>
      </c>
      <c r="K55" s="47">
        <f>IF(OR(J55="-",G55="FÉRIAS",G55="FOLGA",G55="FALTA",G55="FOLGA FIXA",G55="ATESTADO",G55="FOLGA DO DOMINGO"),"-",(H55-G55))</f>
        <v/>
      </c>
      <c r="L55" s="47">
        <f>IF(OR(I55="-",F55="FÉRIAS",F55="FOLGA",F55="FALTA",F55="FOLGA FIXA",F55="ATESTADO",I55&gt;"22:00",F55="FOLGA DO DOMINGO"),"-",IF(I55&lt;"22:00",I55-"22:00","00:00"))</f>
        <v/>
      </c>
      <c r="M55" s="48">
        <f>IF(OR(F55="-",F55="FÉRIAS",F55="FOLGA",F55="FALTA",F55="FOLGA FIXA",F55="ATESTADO",F55="FOLGA DO DOMINGO"),"-",IF(F55&gt;SUM(B55+"00:05"),"SIM","NÃO"))</f>
        <v/>
      </c>
      <c r="N55" s="48">
        <f>IF(OR(F55="-",F55="FOLGA",F55="FÉRIAS",F55="FOLGA FIXA",F55="ATESTADO",F55="FOLGA DO DOMINGO"),"-",IF(F55="FALTA","SIM","NÃO"))</f>
        <v/>
      </c>
      <c r="O55" s="48">
        <f>IF(OR(F55="-",F55="FOLGA",F55="FÉRIAS",F55="FOLGA FIXA",F55="FALTA",F55="FOLGA DO DOMINGO"),"-",IF(F55="ATESTADO","SIM","NÃO"))</f>
        <v/>
      </c>
      <c r="P55" s="104" t="n"/>
      <c r="Q55" s="104" t="n"/>
      <c r="R55" s="47" t="inlineStr">
        <is>
          <t>NÃO</t>
        </is>
      </c>
      <c r="S55" s="22" t="n"/>
    </row>
    <row r="56" customFormat="1" s="28">
      <c r="A56" s="39" t="inlineStr">
        <is>
          <t>JOHNE COSME SOUSA</t>
        </is>
      </c>
      <c r="B56" s="32" t="n"/>
      <c r="C56" s="32" t="n"/>
      <c r="D56" s="32" t="n"/>
      <c r="E56" s="32" t="n"/>
      <c r="F56" s="33" t="n"/>
      <c r="G56" s="33" t="n"/>
      <c r="H56" s="33" t="n"/>
      <c r="I56" s="33" t="n"/>
      <c r="J56" s="33">
        <f>IF(OR(I56="-",F56="FÉRIAS",F56="FOLGA",F56="FALTA",F56="FOLGA FIXA",F56="ATESTADO",F56="FOLGA DO DOMINGO"),"-",(((G56-F56)+(I56-H56))-((C56-B56)+(E56-D56))))</f>
        <v/>
      </c>
      <c r="K56" s="33">
        <f>IF(OR(J56="-",G56="FÉRIAS",G56="FOLGA",G56="FALTA",G56="FOLGA FIXA",G56="ATESTADO",G56="FOLGA DO DOMINGO"),"-",(H56-G56))</f>
        <v/>
      </c>
      <c r="L56" s="33">
        <f>IF(OR(I56="-",F56="FÉRIAS",F56="FOLGA",F56="FALTA",F56="FOLGA FIXA",F56="ATESTADO",I56&gt;"22:00",F56="FOLGA DO DOMINGO"),"-",IF(I56&lt;"22:00",I56-"22:00","00:00"))</f>
        <v/>
      </c>
      <c r="M56" s="34">
        <f>IF(OR(F56="-",F56="FÉRIAS",F56="FOLGA",F56="FALTA",F56="FOLGA FIXA",F56="ATESTADO",F56="FOLGA DO DOMINGO"),"-",IF(F56&gt;SUM(B56+"00:05"),"SIM","NÃO"))</f>
        <v/>
      </c>
      <c r="N56" s="34">
        <f>IF(OR(F56="-",F56="FOLGA",F56="FÉRIAS",F56="FOLGA FIXA",F56="ATESTADO",F56="FOLGA DO DOMINGO"),"-",IF(F56="FALTA","SIM","NÃO"))</f>
        <v/>
      </c>
      <c r="O56" s="34">
        <f>IF(OR(F56="-",F56="FOLGA",F56="FÉRIAS",F56="FOLGA FIXA",F56="FALTA",F56="FOLGA DO DOMINGO"),"-",IF(F56="ATESTADO","SIM","NÃO"))</f>
        <v/>
      </c>
      <c r="P56" s="106" t="n"/>
      <c r="Q56" s="106" t="n"/>
      <c r="R56" s="33" t="inlineStr">
        <is>
          <t>NÃO</t>
        </is>
      </c>
      <c r="S56" s="35" t="n"/>
    </row>
    <row r="57">
      <c r="A57" s="20" t="inlineStr">
        <is>
          <t>RAYLUAN PEREIRA DA CRUZ</t>
        </is>
      </c>
      <c r="B57" s="21" t="n">
        <v>0.25</v>
      </c>
      <c r="C57" s="21" t="n">
        <v>0.4444444444444444</v>
      </c>
      <c r="D57" s="21" t="n">
        <v>0.4861111111111111</v>
      </c>
      <c r="E57" s="21" t="n">
        <v>0.5972222222222222</v>
      </c>
      <c r="F57" s="47" t="n"/>
      <c r="G57" s="47" t="n"/>
      <c r="H57" s="47" t="n"/>
      <c r="I57" s="47" t="n"/>
      <c r="J57" s="47">
        <f>IF(OR(I57="-",F57="FÉRIAS",F57="FOLGA",F57="FALTA",F57="FOLGA FIXA",F57="ATESTADO",F57="FOLGA DO DOMINGO"),"-",(((G57-F57)+(I57-H57))-((C57-B57)+(E57-D57))))</f>
        <v/>
      </c>
      <c r="K57" s="47">
        <f>IF(OR(J57="-",G57="FÉRIAS",G57="FOLGA",G57="FALTA",G57="FOLGA FIXA",G57="ATESTADO",G57="FOLGA DO DOMINGO"),"-",(H57-G57))</f>
        <v/>
      </c>
      <c r="L57" s="47">
        <f>IF(OR(I57="-",F57="FÉRIAS",F57="FOLGA",F57="FALTA",F57="FOLGA FIXA",F57="ATESTADO",I57&gt;"22:00",F57="FOLGA DO DOMINGO"),"-",IF(I57&lt;"22:00",I57-"22:00","00:00"))</f>
        <v/>
      </c>
      <c r="M57" s="48">
        <f>IF(OR(F57="-",F57="FÉRIAS",F57="FOLGA",F57="FALTA",F57="FOLGA FIXA",F57="ATESTADO",F57="FOLGA DO DOMINGO"),"-",IF(F57&gt;SUM(B57+"00:05"),"SIM","NÃO"))</f>
        <v/>
      </c>
      <c r="N57" s="48">
        <f>IF(OR(F57="-",F57="FOLGA",F57="FÉRIAS",F57="FOLGA FIXA",F57="ATESTADO",F57="FOLGA DO DOMINGO"),"-",IF(F57="FALTA","SIM","NÃO"))</f>
        <v/>
      </c>
      <c r="O57" s="48">
        <f>IF(OR(F57="-",F57="FOLGA",F57="FÉRIAS",F57="FOLGA FIXA",F57="FALTA",F57="FOLGA DO DOMINGO"),"-",IF(F57="ATESTADO","SIM","NÃO"))</f>
        <v/>
      </c>
      <c r="P57" s="104" t="n"/>
      <c r="Q57" s="104" t="n"/>
      <c r="R57" s="47" t="inlineStr">
        <is>
          <t>NÃO</t>
        </is>
      </c>
      <c r="S57" s="22" t="n"/>
    </row>
    <row r="58" customFormat="1" s="76">
      <c r="A58" s="71" t="inlineStr">
        <is>
          <t>SHARLLIEL DA SILVA NEVES</t>
        </is>
      </c>
      <c r="B58" s="72" t="n">
        <v>0.4166666666666667</v>
      </c>
      <c r="C58" s="72" t="n">
        <v>0.5833333333333334</v>
      </c>
      <c r="D58" s="72" t="n">
        <v>0.6666666666666666</v>
      </c>
      <c r="E58" s="72" t="n">
        <v>0.8055555555555556</v>
      </c>
      <c r="F58" s="73" t="n"/>
      <c r="G58" s="73" t="n"/>
      <c r="H58" s="73" t="n"/>
      <c r="I58" s="73" t="n"/>
      <c r="J58" s="73">
        <f>IF(OR(I58="-",F58="FÉRIAS",F58="FOLGA",F58="FALTA",F58="FOLGA FIXA",F58="ATESTADO",F58="FOLGA DO DOMINGO"),"-",(((G58-F58)+(I58-H58))-((C58-B58)+(E58-D58))))</f>
        <v/>
      </c>
      <c r="K58" s="73">
        <f>IF(OR(J58="-",G58="FÉRIAS",G58="FOLGA",G58="FALTA",G58="FOLGA FIXA",G58="ATESTADO",G58="FOLGA DO DOMINGO"),"-",(H58-G58))</f>
        <v/>
      </c>
      <c r="L58" s="73">
        <f>IF(OR(I58="-",F58="FÉRIAS",F58="FOLGA",F58="FALTA",F58="FOLGA FIXA",F58="ATESTADO",I58&gt;"22:00",F58="FOLGA DO DOMINGO"),"-",IF(I58&lt;"22:00",I58-"22:00","00:00"))</f>
        <v/>
      </c>
      <c r="M58" s="74">
        <f>IF(OR(F58="-",F58="FÉRIAS",F58="FOLGA",F58="FALTA",F58="FOLGA FIXA",F58="ATESTADO",F58="FOLGA DO DOMINGO"),"-",IF(F58&gt;SUM(B58+"00:05"),"SIM","NÃO"))</f>
        <v/>
      </c>
      <c r="N58" s="74">
        <f>IF(OR(F58="-",F58="FOLGA",F58="FÉRIAS",F58="FOLGA FIXA",F58="ATESTADO",F58="FOLGA DO DOMINGO"),"-",IF(F58="FALTA","SIM","NÃO"))</f>
        <v/>
      </c>
      <c r="O58" s="74">
        <f>IF(OR(F58="-",F58="FOLGA",F58="FÉRIAS",F58="FOLGA FIXA",F58="FALTA",F58="FOLGA DO DOMINGO"),"-",IF(F58="ATESTADO","SIM","NÃO"))</f>
        <v/>
      </c>
      <c r="P58" s="111" t="n"/>
      <c r="Q58" s="111" t="n"/>
      <c r="R58" s="73" t="inlineStr">
        <is>
          <t>NÃO</t>
        </is>
      </c>
      <c r="S58" s="75" t="n"/>
    </row>
    <row r="59" customFormat="1" s="70">
      <c r="A59" s="65" t="inlineStr">
        <is>
          <t>THIAGO SOUZA TEIXEIRA</t>
        </is>
      </c>
      <c r="B59" s="66" t="n">
        <v>0.3333333333333333</v>
      </c>
      <c r="C59" s="66" t="n">
        <v>0.5</v>
      </c>
      <c r="D59" s="66" t="n">
        <v>0.5833333333333334</v>
      </c>
      <c r="E59" s="66" t="n">
        <v>0.7222222222222222</v>
      </c>
      <c r="F59" s="46" t="n"/>
      <c r="G59" s="46" t="n"/>
      <c r="H59" s="46" t="n"/>
      <c r="I59" s="46" t="n"/>
      <c r="J59" s="73">
        <f>IF(OR(I59="-",F59="FÉRIAS",F59="FOLGA",F59="FALTA",F59="FOLGA FIXA",F59="ATESTADO",F59="FOLGA DO DOMINGO"),"-",(((G59-F59)+(I59-H59))-((C59-B59)+(E59-D59))))</f>
        <v/>
      </c>
      <c r="K59" s="73">
        <f>IF(OR(J59="-",G59="FÉRIAS",G59="FOLGA",G59="FALTA",G59="FOLGA FIXA",G59="ATESTADO",G59="FOLGA DO DOMINGO"),"-",(H59-G59))</f>
        <v/>
      </c>
      <c r="L59" s="73">
        <f>IF(OR(I59="-",F59="FÉRIAS",F59="FOLGA",F59="FALTA",F59="FOLGA FIXA",F59="ATESTADO",I59&gt;"22:00",F59="FOLGA DO DOMINGO"),"-",IF(I59&lt;"22:00",I59-"22:00","00:00"))</f>
        <v/>
      </c>
      <c r="M59" s="67">
        <f>IF(OR(F59="-",F59="FÉRIAS",F59="FOLGA",F59="FALTA",F59="FOLGA FIXA",F59="ATESTADO",F59="FOLGA DO DOMINGO"),"-",IF(F59&gt;SUM(B59+"00:05"),"SIM","NÃO"))</f>
        <v/>
      </c>
      <c r="N59" s="67">
        <f>IF(OR(F59="-",F59="FOLGA",F59="FÉRIAS",F59="FOLGA FIXA",F59="ATESTADO",F59="FOLGA DO DOMINGO"),"-",IF(F59="FALTA","SIM","NÃO"))</f>
        <v/>
      </c>
      <c r="O59" s="67">
        <f>IF(OR(F59="-",F59="FOLGA",F59="FÉRIAS",F59="FOLGA FIXA",F59="FALTA",F59="FOLGA DO DOMINGO"),"-",IF(F59="ATESTADO","SIM","NÃO"))</f>
        <v/>
      </c>
      <c r="P59" s="112" t="n"/>
      <c r="Q59" s="112" t="n"/>
      <c r="R59" s="46" t="inlineStr">
        <is>
          <t>NÃO</t>
        </is>
      </c>
      <c r="S59" s="69" t="n"/>
    </row>
    <row r="60">
      <c r="A60" s="20" t="inlineStr">
        <is>
          <t>WALLACE FERNANDO TELLES DA SILVA</t>
        </is>
      </c>
      <c r="B60" s="21" t="n">
        <v>0.5833333333333334</v>
      </c>
      <c r="C60" s="21" t="n">
        <v>0.7083333333333334</v>
      </c>
      <c r="D60" s="21" t="n">
        <v>0.75</v>
      </c>
      <c r="E60" s="21" t="n">
        <v>0.9305555555555556</v>
      </c>
      <c r="F60" s="47" t="n"/>
      <c r="G60" s="47" t="n"/>
      <c r="H60" s="47" t="n"/>
      <c r="I60" s="47" t="n"/>
      <c r="J60" s="47">
        <f>IF(OR(I60="-",F60="FÉRIAS",F60="FOLGA",F60="FALTA",F60="FOLGA FIXA",F60="ATESTADO",F60="FOLGA DO DOMINGO"),"-",(((G60-F60)+(I60-H60))-((C60-B60)+(E60-D60))))</f>
        <v/>
      </c>
      <c r="K60" s="47">
        <f>IF(OR(J60="-",G60="FÉRIAS",G60="FOLGA",G60="FALTA",G60="FOLGA FIXA",G60="ATESTADO",G60="FOLGA DO DOMINGO"),"-",(H60-G60))</f>
        <v/>
      </c>
      <c r="L60" s="47">
        <f>IF(OR(I60="-",F60="FÉRIAS",F60="FOLGA",F60="FALTA",F60="FOLGA FIXA",F60="ATESTADO",I60&gt;"22:00",F60="FOLGA DO DOMINGO"),"-",IF(I60&lt;"22:00",I60-"22:00","00:00"))</f>
        <v/>
      </c>
      <c r="M60" s="48">
        <f>IF(OR(F60="-",F60="FÉRIAS",F60="FOLGA",F60="FALTA",F60="FOLGA FIXA",F60="ATESTADO",F60="FOLGA DO DOMINGO"),"-",IF(F60&gt;SUM(B60+"00:05"),"SIM","NÃO"))</f>
        <v/>
      </c>
      <c r="N60" s="48">
        <f>IF(OR(F60="-",F60="FOLGA",F60="FÉRIAS",F60="FOLGA FIXA",F60="ATESTADO",F60="FOLGA DO DOMINGO"),"-",IF(F60="FALTA","SIM","NÃO"))</f>
        <v/>
      </c>
      <c r="O60" s="48">
        <f>IF(OR(F60="-",F60="FOLGA",F60="FÉRIAS",F60="FOLGA FIXA",F60="FALTA",F60="FOLGA DO DOMINGO"),"-",IF(F60="ATESTADO","SIM","NÃO"))</f>
        <v/>
      </c>
      <c r="P60" s="104" t="n"/>
      <c r="Q60" s="104" t="n"/>
      <c r="R60" s="47" t="inlineStr">
        <is>
          <t>NÃO</t>
        </is>
      </c>
      <c r="S60" s="22" t="n"/>
    </row>
    <row r="61" customFormat="1" s="2">
      <c r="A61" s="43" t="inlineStr">
        <is>
          <t>23 - CONVENIÊNCIA - REI DAVI</t>
        </is>
      </c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  <c r="N61" s="44" t="n"/>
      <c r="O61" s="44" t="n"/>
      <c r="P61" s="105" t="n"/>
      <c r="Q61" s="105" t="n"/>
      <c r="R61" s="44" t="n"/>
      <c r="S61" s="45" t="n"/>
    </row>
    <row r="62" customFormat="1" s="28">
      <c r="A62" s="39" t="inlineStr">
        <is>
          <t>FERNANDA PEREIRA COSTA</t>
        </is>
      </c>
      <c r="B62" s="32" t="n"/>
      <c r="C62" s="32" t="n"/>
      <c r="D62" s="32" t="n"/>
      <c r="E62" s="32" t="n"/>
      <c r="F62" s="33" t="n"/>
      <c r="G62" s="33" t="n"/>
      <c r="H62" s="33" t="n"/>
      <c r="I62" s="33" t="n"/>
      <c r="J62" s="33">
        <f>IF(OR(I62="-",F62="FÉRIAS",F62="FOLGA",F62="FALTA",F62="FOLGA FIXA",F62="ATESTADO",F62="FOLGA DO DOMINGO"),"-",(((G62-F62)+(I62-H62))-((C62-B62)+(E62-D62))))</f>
        <v/>
      </c>
      <c r="K62" s="33">
        <f>IF(OR(J62="-",G62="FÉRIAS",G62="FOLGA",G62="FALTA",G62="FOLGA FIXA",G62="ATESTADO",G62="FOLGA DO DOMINGO"),"-",(H62-G62))</f>
        <v/>
      </c>
      <c r="L62" s="33">
        <f>IF(OR(I62="-",F62="FÉRIAS",F62="FOLGA",F62="FALTA",F62="FOLGA FIXA",F62="ATESTADO",I62&gt;"22:00",F62="FOLGA DO DOMINGO"),"-",IF(I62&lt;"22:00",I62-"22:00","00:00"))</f>
        <v/>
      </c>
      <c r="M62" s="34">
        <f>IF(OR(F62="-",F62="FÉRIAS",F62="FOLGA",F62="FALTA",F62="FOLGA FIXA",F62="ATESTADO",F62="FOLGA DO DOMINGO"),"-",IF(F62&gt;SUM(B62+"00:05"),"SIM","NÃO"))</f>
        <v/>
      </c>
      <c r="N62" s="34">
        <f>IF(OR(F62="-",F62="FOLGA",F62="FÉRIAS",F62="FOLGA FIXA",F62="ATESTADO",F62="FOLGA DO DOMINGO"),"-",IF(F62="FALTA","SIM","NÃO"))</f>
        <v/>
      </c>
      <c r="O62" s="34">
        <f>IF(OR(F62="-",F62="FOLGA",F62="FÉRIAS",F62="FOLGA FIXA",F62="FALTA",F62="FOLGA DO DOMINGO"),"-",IF(F62="ATESTADO","SIM","NÃO"))</f>
        <v/>
      </c>
      <c r="P62" s="106" t="n"/>
      <c r="Q62" s="113" t="n"/>
      <c r="R62" s="33" t="inlineStr">
        <is>
          <t>NÃO</t>
        </is>
      </c>
      <c r="S62" s="35" t="n"/>
    </row>
    <row r="63" ht="15.6" customHeight="1">
      <c r="A63" s="20" t="inlineStr">
        <is>
          <t>JOYCE DOS SANTOS ALCÂNTARA</t>
        </is>
      </c>
      <c r="B63" s="21" t="n">
        <v>0.5902777777777778</v>
      </c>
      <c r="C63" s="21" t="n">
        <v>0.6388888888888888</v>
      </c>
      <c r="D63" s="21" t="n">
        <v>0.6597222222222222</v>
      </c>
      <c r="E63" s="21" t="n">
        <v>0.9166666666666666</v>
      </c>
      <c r="F63" s="47" t="n"/>
      <c r="G63" s="47" t="n"/>
      <c r="H63" s="47" t="n"/>
      <c r="I63" s="47" t="n"/>
      <c r="J63" s="47">
        <f>IF(OR(I63="-",F63="FÉRIAS",F63="FOLGA",F63="FALTA",F63="FOLGA FIXA",F63="ATESTADO",F63="FOLGA DO DOMINGO"),"-",(((G63-F63)+(I63-H63))-((C63-B63)+(E63-D63))))</f>
        <v/>
      </c>
      <c r="K63" s="47">
        <f>IF(OR(J63="-",G63="FÉRIAS",G63="FOLGA",G63="FALTA",G63="FOLGA FIXA",G63="ATESTADO",G63="FOLGA DO DOMINGO"),"-",(H63-G63))</f>
        <v/>
      </c>
      <c r="L63" s="47">
        <f>IF(OR(I63="-",F63="FÉRIAS",F63="FOLGA",F63="FALTA",F63="FOLGA FIXA",F63="ATESTADO",I63&gt;"22:00",F63="FOLGA DO DOMINGO"),"-",IF(I63&lt;"22:00",I63-"22:00","00:00"))</f>
        <v/>
      </c>
      <c r="M63" s="48">
        <f>IF(OR(F63="-",F63="FÉRIAS",F63="FOLGA",F63="FALTA",F63="FOLGA FIXA",F63="ATESTADO",F63="FOLGA DO DOMINGO"),"-",IF(F63&gt;SUM(B63+"00:05"),"SIM","NÃO"))</f>
        <v/>
      </c>
      <c r="N63" s="48">
        <f>IF(OR(F63="-",F63="FOLGA",F63="FÉRIAS",F63="FOLGA FIXA",F63="ATESTADO",F63="FOLGA DO DOMINGO"),"-",IF(F63="FALTA","SIM","NÃO"))</f>
        <v/>
      </c>
      <c r="O63" s="48">
        <f>IF(OR(F63="-",F63="FOLGA",F63="FÉRIAS",F63="FOLGA FIXA",F63="FALTA",F63="FOLGA DO DOMINGO"),"-",IF(F63="ATESTADO","SIM","NÃO"))</f>
        <v/>
      </c>
      <c r="P63" s="104" t="n"/>
      <c r="Q63" s="114" t="n"/>
      <c r="R63" s="47" t="inlineStr">
        <is>
          <t>NÃO</t>
        </is>
      </c>
      <c r="S63" s="22" t="n"/>
    </row>
    <row r="64" ht="15" customFormat="1" customHeight="1" s="2">
      <c r="A64" s="43" t="inlineStr">
        <is>
          <t>26 - PV COMÉRCIO VAREJISTA DE COMBUSTÍVEIS E LUBRIFICANTES LTDA</t>
        </is>
      </c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105" t="n"/>
      <c r="Q64" s="105" t="n"/>
      <c r="R64" s="44" t="n"/>
      <c r="S64" s="45" t="n"/>
    </row>
    <row r="65">
      <c r="A65" s="20" t="inlineStr">
        <is>
          <t>MATEUS OLIVEIRA FLORES</t>
        </is>
      </c>
      <c r="B65" s="21" t="n">
        <v>0.375</v>
      </c>
      <c r="C65" s="21" t="n">
        <v>0.5</v>
      </c>
      <c r="D65" s="21" t="n">
        <v>0.5416666666666666</v>
      </c>
      <c r="E65" s="21" t="n">
        <v>0.7638888888888888</v>
      </c>
      <c r="F65" s="47" t="n"/>
      <c r="G65" s="47" t="n"/>
      <c r="H65" s="47" t="n"/>
      <c r="I65" s="47" t="n"/>
      <c r="J65" s="47">
        <f>IF(OR(I65="-",F65="FÉRIAS",F65="FOLGA",F65="FALTA",F65="FOLGA FIXA",F65="ATESTADO",F65="FOLGA DO DOMINGO"),"-",(((G65-F65)+(I65-H65))-((C65-B65)+(E65-D65))))</f>
        <v/>
      </c>
      <c r="K65" s="47">
        <f>IF(OR(J65="-",G65="FÉRIAS",G65="FOLGA",G65="FALTA",G65="FOLGA FIXA",G65="ATESTADO",G65="FOLGA DO DOMINGO"),"-",(H65-G65))</f>
        <v/>
      </c>
      <c r="L65" s="47">
        <f>IF(OR(I65="-",F65="FÉRIAS",F65="FOLGA",F65="FALTA",F65="FOLGA FIXA",F65="ATESTADO",I65&gt;"22:00",F65="FOLGA DO DOMINGO"),"-",IF(I65&lt;"22:00",I65-"22:00","00:00"))</f>
        <v/>
      </c>
      <c r="M65" s="48">
        <f>IF(OR(F65="-",F65="FÉRIAS",F65="FOLGA",F65="FALTA",F65="FOLGA FIXA",F65="ATESTADO",F65="FOLGA DO DOMINGO"),"-",IF(F65&gt;SUM(B65+"00:05"),"SIM","NÃO"))</f>
        <v/>
      </c>
      <c r="N65" s="48">
        <f>IF(OR(F65="-",F65="FOLGA",F65="FÉRIAS",F65="FOLGA FIXA",F65="ATESTADO",F65="FOLGA DO DOMINGO"),"-",IF(F65="FALTA","SIM","NÃO"))</f>
        <v/>
      </c>
      <c r="O65" s="48">
        <f>IF(OR(F65="-",F65="FOLGA",F65="FÉRIAS",F65="FOLGA FIXA",F65="FALTA",F65="FOLGA DO DOMINGO"),"-",IF(F65="ATESTADO","SIM","NÃO"))</f>
        <v/>
      </c>
      <c r="P65" s="104" t="n"/>
      <c r="Q65" s="104" t="n"/>
      <c r="R65" s="47" t="inlineStr">
        <is>
          <t>NÃO</t>
        </is>
      </c>
      <c r="S65" s="22" t="n"/>
    </row>
    <row r="66" customFormat="1" s="28">
      <c r="A66" s="39" t="inlineStr">
        <is>
          <t>NATANIEL DOS SANTOS GONÇALVES</t>
        </is>
      </c>
      <c r="B66" s="32" t="n"/>
      <c r="C66" s="32" t="n"/>
      <c r="D66" s="32" t="n"/>
      <c r="E66" s="32" t="n"/>
      <c r="F66" s="32" t="n"/>
      <c r="G66" s="32" t="n"/>
      <c r="H66" s="32" t="n"/>
      <c r="I66" s="32" t="n"/>
      <c r="J66" s="33">
        <f>IF(OR(I66="-",F66="FÉRIAS",F66="FOLGA",F66="FALTA",F66="FOLGA FIXA",F66="ATESTADO",F66="FOLGA DO DOMINGO"),"-",(((G66-F66)+(I66-H66))-((C66-B66)+(E66-D66))))</f>
        <v/>
      </c>
      <c r="K66" s="33" t="n">
        <v>0</v>
      </c>
      <c r="L66" s="33">
        <f>IF(OR(I66="-",F66="FÉRIAS",F66="FOLGA",F66="FALTA",F66="FOLGA FIXA",F66="ATESTADO",I66&gt;"22:00",F66="FOLGA DO DOMINGO"),"-",IF(I66&lt;"22:00",I66-"22:00","00:00"))</f>
        <v/>
      </c>
      <c r="M66" s="34">
        <f>IF(OR(F66="-",F66="FÉRIAS",F66="FOLGA",F66="FALTA",F66="FOLGA FIXA",F66="ATESTADO",F66="FOLGA DO DOMINGO"),"-",IF(F66&gt;SUM(B66+"00:05"),"SIM","NÃO"))</f>
        <v/>
      </c>
      <c r="N66" s="34">
        <f>IF(OR(F66="-",F66="FOLGA",F66="FÉRIAS",F66="FOLGA FIXA",F66="ATESTADO",F66="FOLGA DO DOMINGO"),"-",IF(F66="FALTA","SIM","NÃO"))</f>
        <v/>
      </c>
      <c r="O66" s="34">
        <f>IF(OR(F66="-",F66="FOLGA",F66="FÉRIAS",F66="FOLGA FIXA",F66="FALTA",F66="FOLGA DO DOMINGO"),"-",IF(F66="ATESTADO","SIM","NÃO"))</f>
        <v/>
      </c>
      <c r="P66" s="106" t="n"/>
      <c r="Q66" s="106" t="n"/>
      <c r="R66" s="33" t="inlineStr">
        <is>
          <t>NÃO</t>
        </is>
      </c>
      <c r="S66" s="35" t="n"/>
    </row>
    <row r="67" customFormat="1" s="19">
      <c r="A67" s="71" t="inlineStr">
        <is>
          <t>ROMÁRIO MARQUES BARBOSA</t>
        </is>
      </c>
      <c r="B67" s="72" t="n">
        <v>0.6111111111111112</v>
      </c>
      <c r="C67" s="72" t="n">
        <v>0.7083333333333334</v>
      </c>
      <c r="D67" s="72" t="n">
        <v>0.75</v>
      </c>
      <c r="E67" s="72" t="n">
        <v>0.9583333333333334</v>
      </c>
      <c r="F67" s="72" t="n"/>
      <c r="G67" s="72" t="n"/>
      <c r="H67" s="72" t="n"/>
      <c r="I67" s="72" t="n"/>
      <c r="J67" s="47">
        <f>IF(OR(I67="-",F67="FÉRIAS",F67="FOLGA",F67="FALTA",F67="FOLGA FIXA",F67="ATESTADO",F67="FOLGA DO DOMINGO"),"-",(((G67-F67)+(I67-H67))-((C67-B67)+(E67-D67))))</f>
        <v/>
      </c>
      <c r="K67" s="47">
        <f>IF(OR(J67="-",G67="FÉRIAS",G67="FOLGA",G67="FALTA",G67="FOLGA FIXA",G67="ATESTADO",G67="FOLGA DO DOMINGO"),"-",(H67-G67))</f>
        <v/>
      </c>
      <c r="L67" s="47">
        <f>IF(OR(I67="-",F67="FÉRIAS",F67="FOLGA",F67="FALTA",F67="FOLGA FIXA",F67="ATESTADO",I67&gt;"22:00",F67="FOLGA DO DOMINGO"),"-",IF(I67&lt;"22:00",I67-"22:00","00:00"))</f>
        <v/>
      </c>
      <c r="M67" s="48">
        <f>IF(OR(F67="-",F67="FÉRIAS",F67="FOLGA",F67="FALTA",F67="FOLGA FIXA",F67="ATESTADO",F67="FOLGA DO DOMINGO"),"-",IF(F67&gt;SUM(B67+"00:05"),"SIM","NÃO"))</f>
        <v/>
      </c>
      <c r="N67" s="48">
        <f>IF(OR(F67="-",F67="FOLGA",F67="FÉRIAS",F67="FOLGA FIXA",F67="ATESTADO",F67="FOLGA DO DOMINGO"),"-",IF(F67="FALTA","SIM","NÃO"))</f>
        <v/>
      </c>
      <c r="O67" s="48">
        <f>IF(OR(F67="-",F67="FOLGA",F67="FÉRIAS",F67="FOLGA FIXA",F67="FALTA",F67="FOLGA DO DOMINGO"),"-",IF(F67="ATESTADO","SIM","NÃO"))</f>
        <v/>
      </c>
      <c r="P67" s="111" t="n"/>
      <c r="Q67" s="111" t="n"/>
      <c r="R67" s="73" t="n"/>
      <c r="S67" s="75" t="n"/>
    </row>
    <row r="68">
      <c r="A68" s="38" t="inlineStr">
        <is>
          <t>WAGNO SILVA VERDES</t>
        </is>
      </c>
      <c r="B68" s="13" t="n">
        <v>0.9583333333333334</v>
      </c>
      <c r="C68" s="13" t="n">
        <v>0.2083333333333333</v>
      </c>
      <c r="D68" s="13" t="n"/>
      <c r="E68" s="13" t="n"/>
      <c r="F68" s="14" t="n"/>
      <c r="G68" s="14" t="n"/>
      <c r="H68" s="14" t="n"/>
      <c r="I68" s="14" t="n"/>
      <c r="J68" s="14">
        <f>IF(OR(I68="-",F68="FÉRIAS",F68="FOLGA",F68="FALTA",F68="FOLGA FIXA",F68="ATESTADO",F68="FOLGA DO DOMINGO"),"-",(-((C68-B68)+(E68-D68)-((G68-F68)+(I68-H68)))))</f>
        <v/>
      </c>
      <c r="K68" s="47">
        <f>IF(OR(J68="-",G68="FÉRIAS",G68="FOLGA",G68="FALTA",G68="FOLGA FIXA",G68="ATESTADO",G68="FOLGA DO DOMINGO"),"-",(H68-G68))</f>
        <v/>
      </c>
      <c r="L68" s="14">
        <f>IF(OR(I68="-",F68="FÉRIAS",F68="FOLGA",F68="FALTA",F68="FOLGA FIXA",F68="ATESTADO",F68="FOLGA DO DOMINGO"),"-",IF(I68-H68&lt;F68-G68,((I68-H68)+1)-(F68-G68),(I68-H68)-(F68-G68)))</f>
        <v/>
      </c>
      <c r="M68" s="15">
        <f>IF(OR(F68="-",F68="FÉRIAS",F68="FOLGA",F68="FALTA",F68="FOLGA FIXA",F68="ATESTADO",F68="FOLGA DO DOMINGO"),"-",IF(F68&gt;SUM(B68+"00:05"),"SIM","NÃO"))</f>
        <v/>
      </c>
      <c r="N68" s="48">
        <f>IF(OR(F68="-",F68="FOLGA",F68="FÉRIAS",F68="FOLGA FIXA",F68="ATESTADO",F68="FOLGA DO DOMINGO"),"-",IF(F68="FALTA","SIM","NÃO"))</f>
        <v/>
      </c>
      <c r="O68" s="48">
        <f>IF(OR(F68="-",F68="FOLGA",F68="FÉRIAS",F68="FOLGA FIXA",F68="FALTA",F68="FOLGA DO DOMINGO"),"-",IF(F68="ATESTADO","SIM","NÃO"))</f>
        <v/>
      </c>
      <c r="P68" s="107" t="n"/>
      <c r="Q68" s="107" t="n"/>
      <c r="R68" s="14" t="inlineStr">
        <is>
          <t>NÃO</t>
        </is>
      </c>
      <c r="S68" s="30" t="n"/>
    </row>
    <row r="69">
      <c r="A69" s="20" t="inlineStr">
        <is>
          <t>WELLINGTON DE JESUS PEREIRA</t>
        </is>
      </c>
      <c r="B69" s="21" t="n">
        <v>0.2083333333333333</v>
      </c>
      <c r="C69" s="21" t="n">
        <v>0.375</v>
      </c>
      <c r="D69" s="21" t="n">
        <v>0.4166666666666667</v>
      </c>
      <c r="E69" s="21" t="n">
        <v>0.5555555555555556</v>
      </c>
      <c r="F69" s="47" t="n"/>
      <c r="G69" s="47" t="n"/>
      <c r="H69" s="47" t="n"/>
      <c r="I69" s="47" t="n"/>
      <c r="J69" s="47">
        <f>IF(OR(I69="-",F69="FÉRIAS",F69="FOLGA",F69="FALTA",F69="FOLGA FIXA",F69="ATESTADO",F69="FOLGA DO DOMINGO"),"-",(((G69-F69)+(I69-H69))-((C69-B69)+(E69-D69))))</f>
        <v/>
      </c>
      <c r="K69" s="47">
        <f>IF(OR(J69="-",G69="FÉRIAS",G69="FOLGA",G69="FALTA",G69="FOLGA FIXA",G69="ATESTADO",G69="FOLGA DO DOMINGO"),"-",(H69-G69))</f>
        <v/>
      </c>
      <c r="L69" s="47">
        <f>IF(OR(I69="-",F69="FÉRIAS",F69="FOLGA",F69="FALTA",F69="FOLGA FIXA",F69="ATESTADO",I69&gt;"22:00",F69="FOLGA DO DOMINGO"),"-",IF(I69&lt;"22:00",I69-"22:00","00:00"))</f>
        <v/>
      </c>
      <c r="M69" s="48">
        <f>IF(OR(F69="-",F69="FÉRIAS",F69="FOLGA",F69="FALTA",F69="FOLGA FIXA",F69="ATESTADO",F69="FOLGA DO DOMINGO"),"-",IF(F69&gt;SUM(B69+"00:05"),"SIM","NÃO"))</f>
        <v/>
      </c>
      <c r="N69" s="48">
        <f>IF(OR(F69="-",F69="FOLGA",F69="FÉRIAS",F69="FOLGA FIXA",F69="ATESTADO",F69="FOLGA DO DOMINGO"),"-",IF(F69="FALTA","SIM","NÃO"))</f>
        <v/>
      </c>
      <c r="O69" s="48">
        <f>IF(OR(F69="-",F69="FOLGA",F69="FÉRIAS",F69="FOLGA FIXA",F69="FALTA",F69="FOLGA DO DOMINGO"),"-",IF(F69="ATESTADO","SIM","NÃO"))</f>
        <v/>
      </c>
      <c r="P69" s="104" t="n"/>
      <c r="Q69" s="104" t="n"/>
      <c r="R69" s="47" t="inlineStr">
        <is>
          <t>NÃO</t>
        </is>
      </c>
      <c r="S69" s="22" t="n"/>
    </row>
    <row r="70" ht="15" customFormat="1" customHeight="1" s="2">
      <c r="A70" s="43" t="inlineStr">
        <is>
          <t>30 - P R J COMERCIO DE COMBUSTIVEIS LTDA</t>
        </is>
      </c>
      <c r="B70" s="44" t="n"/>
      <c r="C70" s="44" t="n"/>
      <c r="D70" s="44" t="n"/>
      <c r="E70" s="44" t="n"/>
      <c r="F70" s="44" t="n"/>
      <c r="G70" s="44" t="n"/>
      <c r="L70" s="44" t="n"/>
      <c r="M70" s="44" t="n"/>
      <c r="N70" s="44" t="n"/>
      <c r="O70" s="44" t="n"/>
      <c r="P70" s="105" t="n"/>
      <c r="Q70" s="105" t="n"/>
      <c r="R70" s="44" t="n"/>
      <c r="S70" s="45" t="n"/>
    </row>
    <row r="71">
      <c r="A71" s="20" t="inlineStr">
        <is>
          <t>HÉLIO FRANCISCO DA CRUZ</t>
        </is>
      </c>
      <c r="B71" s="21" t="n">
        <v>0.6111111111111112</v>
      </c>
      <c r="C71" s="21" t="n">
        <v>0.7083333333333334</v>
      </c>
      <c r="D71" s="21" t="n">
        <v>0.75</v>
      </c>
      <c r="E71" s="21" t="n">
        <v>0.9583333333333334</v>
      </c>
      <c r="F71" s="21" t="n"/>
      <c r="G71" s="21" t="n"/>
      <c r="H71" s="21" t="n"/>
      <c r="I71" s="21" t="n"/>
      <c r="J71" s="47">
        <f>IF(OR(I71="-",F71="FÉRIAS",F71="FOLGA",F71="FALTA",F71="FOLGA FIXA",F71="ATESTADO",F71="FOLGA DO DOMINGO"),"-",(((G71-F71)+(I71-H71))-((C71-B71)+(E71-D71))))</f>
        <v/>
      </c>
      <c r="K71" s="47">
        <f>IF(OR(J71="-",G71="FÉRIAS",G71="FOLGA",G71="FALTA",G71="FOLGA FIXA",G71="ATESTADO",G71="FOLGA DO DOMINGO"),"-",(H71-G71))</f>
        <v/>
      </c>
      <c r="L71" s="47">
        <f>IF(OR(I71="-",F71="FÉRIAS",F71="FOLGA",F71="FALTA",F71="FOLGA FIXA",F71="ATESTADO",I71&gt;"22:00",F71="FOLGA DO DOMINGO"),"-",IF(I71&lt;"22:00",I71-"22:00","00:00"))</f>
        <v/>
      </c>
      <c r="M71" s="48">
        <f>IF(OR(F71="-",F71="FÉRIAS",F71="FOLGA",F71="FALTA",F71="FOLGA FIXA",F71="ATESTADO",F71="FOLGA DO DOMINGO"),"-",IF(F71&gt;SUM(B71+"00:05"),"SIM","NÃO"))</f>
        <v/>
      </c>
      <c r="N71" s="48">
        <f>IF(OR(F71="-",F71="FOLGA",F71="FÉRIAS",F71="FOLGA FIXA",F71="ATESTADO",F71="FOLGA DO DOMINGO"),"-",IF(F71="FALTA","SIM","NÃO"))</f>
        <v/>
      </c>
      <c r="O71" s="48">
        <f>IF(OR(F71="-",F71="FOLGA",F71="FÉRIAS",F71="FOLGA FIXA",F71="FALTA",F71="FOLGA DO DOMINGO"),"-",IF(F71="ATESTADO","SIM","NÃO"))</f>
        <v/>
      </c>
      <c r="P71" s="104" t="n"/>
      <c r="Q71" s="104" t="n"/>
      <c r="R71" s="47" t="inlineStr">
        <is>
          <t>NÃO</t>
        </is>
      </c>
      <c r="S71" s="22" t="n"/>
    </row>
    <row r="72">
      <c r="A72" s="20" t="inlineStr">
        <is>
          <t>LEANDRO PEREIRA DA SILVA</t>
        </is>
      </c>
      <c r="B72" s="21" t="n">
        <v>0.4583333333333333</v>
      </c>
      <c r="C72" s="21" t="n">
        <v>0.625</v>
      </c>
      <c r="D72" s="21" t="n">
        <v>0.6666666666666666</v>
      </c>
      <c r="E72" s="21" t="n">
        <v>0.8055555555555556</v>
      </c>
      <c r="F72" s="31" t="n"/>
      <c r="G72" s="31" t="n"/>
      <c r="H72" s="31" t="n"/>
      <c r="I72" s="31" t="n"/>
      <c r="J72" s="47">
        <f>IF(OR(I72="-",F72="FÉRIAS",F72="FOLGA",F72="FALTA",F72="FOLGA FIXA",F72="ATESTADO",F72="FOLGA DO DOMINGO"),"-",(((G72-F72)+(I72-H72))-((C72-B72)+(E72-D72))))</f>
        <v/>
      </c>
      <c r="K72" s="47">
        <f>IF(OR(J72="-",G72="FÉRIAS",G72="FOLGA",G72="FALTA",G72="FOLGA FIXA",G72="ATESTADO",G72="FOLGA DO DOMINGO"),"-",(H72-G72))</f>
        <v/>
      </c>
      <c r="L72" s="47">
        <f>IF(OR(I72="-",F72="FÉRIAS",F72="FOLGA",F72="FALTA",F72="FOLGA FIXA",F72="ATESTADO",I72&gt;"22:00",F72="FOLGA DO DOMINGO"),"-",IF(I72&lt;"22:00",I72-"22:00","00:00"))</f>
        <v/>
      </c>
      <c r="M72" s="48">
        <f>IF(OR(F72="-",F72="FÉRIAS",F72="FOLGA",F72="FALTA",F72="FOLGA FIXA",F72="ATESTADO",F72="FOLGA DO DOMINGO"),"-",IF(F72&gt;SUM(B72+"00:05"),"SIM","NÃO"))</f>
        <v/>
      </c>
      <c r="N72" s="48">
        <f>IF(OR(F72="-",F72="FOLGA",F72="FÉRIAS",F72="FOLGA FIXA",F72="ATESTADO",F72="FOLGA DO DOMINGO"),"-",IF(F72="FALTA","SIM","NÃO"))</f>
        <v/>
      </c>
      <c r="O72" s="48">
        <f>IF(OR(F72="-",F72="FOLGA",F72="FÉRIAS",F72="FOLGA FIXA",F72="FALTA",F72="FOLGA DO DOMINGO"),"-",IF(F72="ATESTADO","SIM","NÃO"))</f>
        <v/>
      </c>
      <c r="P72" s="104" t="n"/>
      <c r="Q72" s="104" t="n"/>
      <c r="R72" s="47" t="inlineStr">
        <is>
          <t>NÃO</t>
        </is>
      </c>
      <c r="S72" s="22" t="n"/>
    </row>
    <row r="73" customFormat="1" s="28">
      <c r="A73" s="39" t="inlineStr">
        <is>
          <t>MARCELO ANTÔNIO MELO DE LIMA</t>
        </is>
      </c>
      <c r="B73" s="32" t="n"/>
      <c r="C73" s="32" t="n"/>
      <c r="D73" s="32" t="n"/>
      <c r="E73" s="32" t="n"/>
      <c r="F73" s="32" t="n"/>
      <c r="G73" s="32" t="n"/>
      <c r="H73" s="32" t="n"/>
      <c r="I73" s="32" t="n"/>
      <c r="J73" s="33">
        <f>IF(OR(I73="-",F73="FÉRIAS",F73="FOLGA",F73="FALTA",F73="FOLGA FIXA",F73="ATESTADO",F73="FOLGA DO DOMINGO"),"-",(((G73-F73)+(I73-H73))-((C73-B73)+(E73-D73))))</f>
        <v/>
      </c>
      <c r="K73" s="33">
        <f>IF(OR(J73="-",G73="FÉRIAS",G73="FOLGA",G73="FALTA",G73="FOLGA FIXA",G73="ATESTADO",G73="FOLGA DO DOMINGO"),"-",(H73-G73))</f>
        <v/>
      </c>
      <c r="L73" s="33">
        <f>IF(OR(I73="-",F73="FÉRIAS",F73="FOLGA",F73="FALTA",F73="FOLGA FIXA",F73="ATESTADO",I73&gt;"22:00",F73="FOLGA DO DOMINGO"),"-",IF(I73&lt;"22:00",I73-"22:00","00:00"))</f>
        <v/>
      </c>
      <c r="M73" s="34">
        <f>IF(OR(F73="-",F73="FÉRIAS",F73="FOLGA",F73="FALTA",F73="FOLGA FIXA",F73="ATESTADO",F73="FOLGA DO DOMINGO"),"-",IF(F73&gt;SUM(B73+"00:05"),"SIM","NÃO"))</f>
        <v/>
      </c>
      <c r="N73" s="34">
        <f>IF(OR(F73="-",F73="FOLGA",F73="FÉRIAS",F73="FOLGA FIXA",F73="ATESTADO",F73="FOLGA DO DOMINGO"),"-",IF(F73="FALTA","SIM","NÃO"))</f>
        <v/>
      </c>
      <c r="O73" s="34">
        <f>IF(OR(F73="-",F73="FOLGA",F73="FÉRIAS",F73="FOLGA FIXA",F73="FALTA",F73="FOLGA DO DOMINGO"),"-",IF(F73="ATESTADO","SIM","NÃO"))</f>
        <v/>
      </c>
      <c r="P73" s="106" t="n"/>
      <c r="Q73" s="113" t="n"/>
      <c r="R73" s="33" t="inlineStr">
        <is>
          <t>NÃO</t>
        </is>
      </c>
      <c r="S73" s="35" t="n"/>
    </row>
    <row r="74" ht="15.6" customHeight="1">
      <c r="A74" s="20" t="inlineStr">
        <is>
          <t>MÁRCIO MELO NEVES</t>
        </is>
      </c>
      <c r="B74" s="21" t="n">
        <v>0.5694444444444444</v>
      </c>
      <c r="C74" s="21" t="n">
        <v>0.6666666666666666</v>
      </c>
      <c r="D74" s="21" t="n">
        <v>0.7083333333333334</v>
      </c>
      <c r="E74" s="21" t="n">
        <v>0.9166666666666666</v>
      </c>
      <c r="F74" s="47" t="n"/>
      <c r="G74" s="47" t="n"/>
      <c r="H74" s="47" t="n"/>
      <c r="I74" s="47" t="n"/>
      <c r="J74" s="47">
        <f>IF(OR(I74="-",F74="FÉRIAS",F74="FOLGA",F74="FALTA",F74="FOLGA FIXA",F74="ATESTADO",F74="FOLGA DO DOMINGO"),"-",(((G74-F74)+(I74-H74))-((C74-B74)+(E74-D74))))</f>
        <v/>
      </c>
      <c r="K74" s="47">
        <f>IF(OR(J74="-",G74="FÉRIAS",G74="FOLGA",G74="FALTA",G74="FOLGA FIXA",G74="ATESTADO",G74="FOLGA DO DOMINGO"),"-",(H74-G74))</f>
        <v/>
      </c>
      <c r="L74" s="47">
        <f>IF(OR(I74="-",F74="FÉRIAS",F74="FOLGA",F74="FALTA",F74="FOLGA FIXA",F74="ATESTADO",I74&gt;"22:00",F74="FOLGA DO DOMINGO"),"-",IF(I74&lt;"22:00",I74-"22:00","00:00"))</f>
        <v/>
      </c>
      <c r="M74" s="48">
        <f>IF(OR(F74="-",F74="FÉRIAS",F74="FOLGA",F74="FALTA",F74="FOLGA FIXA",F74="ATESTADO",F74="FOLGA DO DOMINGO"),"-",IF(F74&gt;SUM(B74+"00:05"),"SIM","NÃO"))</f>
        <v/>
      </c>
      <c r="N74" s="48">
        <f>IF(OR(F74="-",F74="FOLGA",F74="FÉRIAS",F74="FOLGA FIXA",F74="ATESTADO",F74="FOLGA DO DOMINGO"),"-",IF(F74="FALTA","SIM","NÃO"))</f>
        <v/>
      </c>
      <c r="O74" s="48">
        <f>IF(OR(F74="-",F74="FOLGA",F74="FÉRIAS",F74="FOLGA FIXA",F74="FALTA",F74="FOLGA DO DOMINGO"),"-",IF(F74="ATESTADO","SIM","NÃO"))</f>
        <v/>
      </c>
      <c r="P74" s="104" t="n"/>
      <c r="Q74" s="114" t="n"/>
      <c r="R74" s="47" t="inlineStr">
        <is>
          <t>NÃO</t>
        </is>
      </c>
      <c r="S74" s="22" t="n"/>
    </row>
    <row r="75" ht="15.6" customHeight="1">
      <c r="A75" s="20" t="inlineStr">
        <is>
          <t>SÍLVIO ROCHA OLIVEIRA SANTOS</t>
        </is>
      </c>
      <c r="B75" s="21" t="n">
        <v>0.2083333333333333</v>
      </c>
      <c r="C75" s="21" t="n">
        <v>0.4583333333333333</v>
      </c>
      <c r="D75" s="21" t="n">
        <v>0.5</v>
      </c>
      <c r="E75" s="21" t="n">
        <v>0.5555555555555556</v>
      </c>
      <c r="F75" s="47" t="n"/>
      <c r="G75" s="47" t="n"/>
      <c r="H75" s="47" t="n"/>
      <c r="I75" s="47" t="n"/>
      <c r="J75" s="47">
        <f>IF(OR(I75="-",F75="FÉRIAS",F75="FOLGA",F75="FALTA",F75="FOLGA FIXA",F75="ATESTADO",F75="FOLGA DO DOMINGO"),"-",(((G75-F75)+(I75-H75))-((C75-B75)+(E75-D75))))</f>
        <v/>
      </c>
      <c r="K75" s="47">
        <f>IF(OR(J75="-",G75="FÉRIAS",G75="FOLGA",G75="FALTA",G75="FOLGA FIXA",G75="ATESTADO",G75="FOLGA DO DOMINGO"),"-",(H75-G75))</f>
        <v/>
      </c>
      <c r="L75" s="47">
        <f>IF(OR(I75="-",F75="FÉRIAS",F75="FOLGA",F75="FALTA",F75="FOLGA FIXA",F75="ATESTADO",I75&gt;"22:00",F75="FOLGA DO DOMINGO"),"-",IF(I75&lt;"22:00",I75-"22:00","00:00"))</f>
        <v/>
      </c>
      <c r="M75" s="48">
        <f>IF(OR(F75="-",F75="FÉRIAS",F75="FOLGA",F75="FALTA",F75="FOLGA FIXA",F75="ATESTADO",F75="FOLGA DO DOMINGO"),"-",IF(F75&gt;SUM(B75+"00:05"),"SIM","NÃO"))</f>
        <v/>
      </c>
      <c r="N75" s="48">
        <f>IF(OR(F75="-",F75="FOLGA",F75="FÉRIAS",F75="FOLGA FIXA",F75="ATESTADO",F75="FOLGA DO DOMINGO"),"-",IF(F75="FALTA","SIM","NÃO"))</f>
        <v/>
      </c>
      <c r="O75" s="48">
        <f>IF(OR(F75="-",F75="FOLGA",F75="FÉRIAS",F75="FOLGA FIXA",F75="FALTA",F75="FOLGA DO DOMINGO"),"-",IF(F75="ATESTADO","SIM","NÃO"))</f>
        <v/>
      </c>
      <c r="P75" s="104" t="n"/>
      <c r="Q75" s="114" t="n"/>
      <c r="R75" s="47" t="inlineStr">
        <is>
          <t>NÃO</t>
        </is>
      </c>
      <c r="S75" s="22" t="n"/>
    </row>
    <row r="76">
      <c r="A76" s="38" t="inlineStr">
        <is>
          <t xml:space="preserve">THIAGO SILVA MARQUES </t>
        </is>
      </c>
      <c r="B76" s="13" t="n">
        <v>0.9583333333333334</v>
      </c>
      <c r="C76" s="13" t="n">
        <v>0.2083333333333333</v>
      </c>
      <c r="D76" s="13" t="n"/>
      <c r="E76" s="13" t="n"/>
      <c r="F76" s="14" t="n"/>
      <c r="G76" s="14" t="n"/>
      <c r="H76" s="14" t="n"/>
      <c r="I76" s="14" t="n"/>
      <c r="J76" s="14">
        <f>IF(OR(I76="-",F76="FÉRIAS",F76="FOLGA",F76="FALTA",F76="FOLGA FIXA",F76="ATESTADO",F76="FOLGA DO DOMINGO"),"-",-(((C76-B76)+(E76-D76)-((G76-F76)+(I76-H76)))))</f>
        <v/>
      </c>
      <c r="K76" s="14">
        <f>IF(OR(J76="-",G76="FÉRIAS",G76="FOLGA",G76="FALTA",G76="FOLGA FIXA",G76="ATESTADO",G76="FOLGA DO DOMINGO"),"-",(H76-G76))</f>
        <v/>
      </c>
      <c r="L76" s="14">
        <f>IF(OR(I76="-",F76="FÉRIAS",F76="FOLGA",F76="FALTA",F76="FOLGA FIXA",F76="ATESTADO",F76="FOLGA DO DOMINGO"),"-",IF(I76-H76&lt;F76-G76,((I76-H76)+1)-(F76-G76),(I76-H76)-(F76-G76)))</f>
        <v/>
      </c>
      <c r="M76" s="15">
        <f>IF(OR(F76="-",F76="FÉRIAS",F76="FOLGA",F76="FALTA",F76="FOLGA FIXA",F76="ATESTADO",F76="FOLGA DO DOMINGO"),"-",IF(F76&gt;SUM(B76+"00:05"),"SIM","NÃO"))</f>
        <v/>
      </c>
      <c r="N76" s="48">
        <f>IF(OR(F76="-",F76="FOLGA",F76="FÉRIAS",F76="FOLGA FIXA",F76="ATESTADO",F76="FOLGA DO DOMINGO"),"-",IF(F76="FALTA","SIM","NÃO"))</f>
        <v/>
      </c>
      <c r="O76" s="48">
        <f>IF(OR(F76="-",F76="FOLGA",F76="FÉRIAS",F76="FOLGA FIXA",F76="FALTA",F76="FOLGA DO DOMINGO"),"-",IF(F76="ATESTADO","SIM","NÃO"))</f>
        <v/>
      </c>
      <c r="P76" s="107" t="n"/>
      <c r="Q76" s="115" t="n"/>
      <c r="R76" s="14" t="inlineStr">
        <is>
          <t>NÃO</t>
        </is>
      </c>
      <c r="S76" s="30" t="n"/>
    </row>
    <row r="77">
      <c r="A77" s="20" t="inlineStr">
        <is>
          <t>VANDERLEI DOS SANTOS</t>
        </is>
      </c>
      <c r="B77" s="21" t="n">
        <v>0.2777777777777778</v>
      </c>
      <c r="C77" s="21" t="n">
        <v>0.5</v>
      </c>
      <c r="D77" s="21" t="n">
        <v>0.5416666666666666</v>
      </c>
      <c r="E77" s="21" t="n">
        <v>0.625</v>
      </c>
      <c r="F77" s="47" t="n"/>
      <c r="G77" s="47" t="n"/>
      <c r="H77" s="47" t="n"/>
      <c r="I77" s="47" t="n"/>
      <c r="J77" s="47">
        <f>IF(OR(I77="-",F77="FÉRIAS",F77="FOLGA",F77="FALTA",F77="FOLGA FIXA",F77="ATESTADO",F77="FOLGA DO DOMINGO"),"-",(((G77-F77)+(I77-H77))-((C77-B77)+(E77-D77))))</f>
        <v/>
      </c>
      <c r="K77" s="47">
        <f>IF(OR(J77="-",G77="FÉRIAS",G77="FOLGA",G77="FALTA",G77="FOLGA FIXA",G77="ATESTADO",G77="FOLGA DO DOMINGO"),"-",(H77-G77))</f>
        <v/>
      </c>
      <c r="L77" s="47">
        <f>IF(OR(I77="-",F77="FÉRIAS",F77="FOLGA",F77="FALTA",F77="FOLGA FIXA",F77="ATESTADO",I77&gt;"22:00",F77="FOLGA DO DOMINGO"),"-",IF(I77&lt;"22:00",I77-"22:00","00:00"))</f>
        <v/>
      </c>
      <c r="M77" s="48">
        <f>IF(OR(F77="-",F77="FÉRIAS",F77="FOLGA",F77="FALTA",F77="FOLGA FIXA",F77="ATESTADO",F77="FOLGA DO DOMINGO"),"-",IF(F77&gt;SUM(B77+"00:05"),"SIM","NÃO"))</f>
        <v/>
      </c>
      <c r="N77" s="48">
        <f>IF(OR(F77="-",F77="FOLGA",F77="FÉRIAS",F77="FOLGA FIXA",F77="ATESTADO",F77="FOLGA DO DOMINGO"),"-",IF(F77="FALTA","SIM","NÃO"))</f>
        <v/>
      </c>
      <c r="O77" s="48">
        <f>IF(OR(F77="-",F77="FOLGA",F77="FÉRIAS",F77="FOLGA FIXA",F77="FALTA",F77="FOLGA DO DOMINGO"),"-",IF(F77="ATESTADO","SIM","NÃO"))</f>
        <v/>
      </c>
      <c r="P77" s="104" t="n"/>
      <c r="Q77" s="104" t="n"/>
      <c r="R77" s="47" t="inlineStr">
        <is>
          <t>NÃO</t>
        </is>
      </c>
      <c r="S77" s="22" t="n"/>
    </row>
    <row r="78" ht="15.6" customHeight="1">
      <c r="A78" s="20" t="inlineStr">
        <is>
          <t>WARLLEY PATRIOTA CRUZ</t>
        </is>
      </c>
      <c r="B78" s="21" t="inlineStr">
        <is>
          <t>FÉRIAS</t>
        </is>
      </c>
      <c r="C78" s="99" t="n"/>
      <c r="D78" s="99" t="n"/>
      <c r="E78" s="100" t="n"/>
      <c r="F78" s="21" t="inlineStr">
        <is>
          <t>FÉRIAS</t>
        </is>
      </c>
      <c r="G78" s="99" t="n"/>
      <c r="H78" s="99" t="n"/>
      <c r="I78" s="100" t="n"/>
      <c r="J78" s="47">
        <f>IF(OR(I78="-",F78="FÉRIAS",F78="FOLGA",F78="FALTA",F78="FOLGA FIXA",F78="ATESTADO",F78="FOLGA DO DOMINGO"),"-",(((G78-F78)+(I78-H78))-((C78-B78)+(E78-D78))))</f>
        <v/>
      </c>
      <c r="K78" s="47">
        <f>IF(OR(J78="-",G78="FÉRIAS",G78="FOLGA",G78="FALTA",G78="FOLGA FIXA",G78="ATESTADO",G78="FOLGA DO DOMINGO"),"-",(H78-G78))</f>
        <v/>
      </c>
      <c r="L78" s="47">
        <f>IF(OR(I78="-",F78="FÉRIAS",F78="FOLGA",F78="FALTA",F78="FOLGA FIXA",F78="ATESTADO",I78&gt;"22:00",F78="FOLGA DO DOMINGO"),"-",IF(I78&lt;"22:00",I78-"22:00","00:00"))</f>
        <v/>
      </c>
      <c r="M78" s="48">
        <f>IF(OR(F78="-",F78="FÉRIAS",F78="FOLGA",F78="FALTA",F78="FOLGA FIXA",F78="ATESTADO",F78="FOLGA DO DOMINGO"),"-",IF(F78&gt;SUM(B78+"00:05"),"SIM","NÃO"))</f>
        <v/>
      </c>
      <c r="N78" s="48">
        <f>IF(OR(F78="-",F78="FOLGA",F78="FÉRIAS",F78="FOLGA FIXA",F78="ATESTADO",F78="FOLGA DO DOMINGO"),"-",IF(F78="FALTA","SIM","NÃO"))</f>
        <v/>
      </c>
      <c r="O78" s="48">
        <f>IF(OR(F78="-",F78="FOLGA",F78="FÉRIAS",F78="FOLGA FIXA",F78="FALTA",F78="FOLGA DO DOMINGO"),"-",IF(F78="ATESTADO","SIM","NÃO"))</f>
        <v/>
      </c>
      <c r="P78" s="104" t="n"/>
      <c r="Q78" s="114" t="n"/>
      <c r="R78" s="47" t="inlineStr">
        <is>
          <t>NÃO</t>
        </is>
      </c>
      <c r="S78" s="22" t="inlineStr">
        <is>
          <t>FÉRIAS 30 DIAS</t>
        </is>
      </c>
    </row>
  </sheetData>
  <mergeCells count="22">
    <mergeCell ref="U2:W2"/>
    <mergeCell ref="M2:M3"/>
    <mergeCell ref="B24:E24"/>
    <mergeCell ref="N2:N3"/>
    <mergeCell ref="B1:S1"/>
    <mergeCell ref="U3:W3"/>
    <mergeCell ref="P2:P3"/>
    <mergeCell ref="B32:E32"/>
    <mergeCell ref="F78:I78"/>
    <mergeCell ref="K2:K3"/>
    <mergeCell ref="U5:W5"/>
    <mergeCell ref="F24:I24"/>
    <mergeCell ref="O2:O3"/>
    <mergeCell ref="Q2:Q3"/>
    <mergeCell ref="B2:E2"/>
    <mergeCell ref="R2:R3"/>
    <mergeCell ref="J2:J3"/>
    <mergeCell ref="L2:L3"/>
    <mergeCell ref="F32:I32"/>
    <mergeCell ref="F2:I2"/>
    <mergeCell ref="B78:E78"/>
    <mergeCell ref="S2:S3"/>
  </mergeCells>
  <pageMargins left="0.75" right="0.787401575" top="1" bottom="0.75" header="0.5" footer="0.5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Ademir Júnior</dc:creator>
  <dcterms:created xsi:type="dcterms:W3CDTF">2024-06-19T19:08:10Z</dcterms:created>
  <dcterms:modified xsi:type="dcterms:W3CDTF">2024-06-19T19:08:47Z</dcterms:modified>
  <cp:lastModifiedBy>Ademir Júnior</cp:lastModifiedBy>
</cp:coreProperties>
</file>